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drawings/drawing2.xml" ContentType="application/vnd.openxmlformats-officedocument.drawing+xml"/>
  <Override PartName="/xl/tables/table4.xml" ContentType="application/vnd.openxmlformats-officedocument.spreadsheetml.table+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oham\OneDrive\Documents\excel_assignment\"/>
    </mc:Choice>
  </mc:AlternateContent>
  <bookViews>
    <workbookView xWindow="0" yWindow="0" windowWidth="23040" windowHeight="9192" firstSheet="1" activeTab="1"/>
  </bookViews>
  <sheets>
    <sheet name="Sheet1" sheetId="1" r:id="rId1"/>
    <sheet name="worksheet" sheetId="2" r:id="rId2"/>
    <sheet name="question 4" sheetId="12" r:id="rId3"/>
    <sheet name="QUESTION 5" sheetId="6" r:id="rId4"/>
    <sheet name="NUMBER OF PATIENTS @ DEPARTMENT" sheetId="11" r:id="rId5"/>
    <sheet name="QUESTION 9" sheetId="8" r:id="rId6"/>
  </sheets>
  <definedNames>
    <definedName name="_xlnm._FilterDatabase" localSheetId="1" hidden="1">worksheet!$K$1:$K$675</definedName>
    <definedName name="_xlcn.WorksheetConnection_Ahmedrufaa_HospitalAssignmentAutosaved.xlsxTable21" hidden="1">Table2[]</definedName>
    <definedName name="_xlcn.WorksheetConnection_worksheetA3A51" hidden="1">worksheet!$A$3:$A$5</definedName>
    <definedName name="Slicer_Diagnosis">#N/A</definedName>
    <definedName name="Slicer_Diagnosis1">#N/A</definedName>
    <definedName name="Slicer_Hospital_Department1">#N/A</definedName>
    <definedName name="Slicer_Payment_Status1">#N/A</definedName>
  </definedNames>
  <calcPr calcId="162913"/>
  <pivotCaches>
    <pivotCache cacheId="27" r:id="rId7"/>
  </pivotCaches>
  <fileRecoveryPr repairLoad="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4:slicerCache r:id="rId10"/>
        <x14:slicerCache r:id="rId11"/>
      </x15:slicerCaches>
    </ext>
    <ext xmlns:x15="http://schemas.microsoft.com/office/spreadsheetml/2010/11/main" uri="{FCE2AD5D-F65C-4FA6-A056-5C36A1767C68}">
      <x15:dataModel>
        <x15:modelTables>
          <x15:modelTable id="Range" name="Range" connection="WorksheetConnection_worksheet!$A$3:$A$5"/>
          <x15:modelTable id="Table2" name="Table2" connection="WorksheetConnection_Ahmedrufaa_HospitalAssignment (Autosaved).xlsx!Table2"/>
        </x15:modelTables>
      </x15:dataModel>
    </ext>
  </extLst>
</workbook>
</file>

<file path=xl/calcChain.xml><?xml version="1.0" encoding="utf-8"?>
<calcChain xmlns="http://schemas.openxmlformats.org/spreadsheetml/2006/main">
  <c r="H677" i="12" l="1"/>
  <c r="P675" i="12"/>
  <c r="H290" i="12"/>
  <c r="G290" i="12"/>
  <c r="D290" i="12"/>
  <c r="H673" i="12"/>
  <c r="G673" i="12"/>
  <c r="D673" i="12"/>
  <c r="H672" i="12"/>
  <c r="G672" i="12"/>
  <c r="D672" i="12"/>
  <c r="H671" i="12"/>
  <c r="G671" i="12"/>
  <c r="D671" i="12"/>
  <c r="H670" i="12"/>
  <c r="G670" i="12"/>
  <c r="D670" i="12"/>
  <c r="H669" i="12"/>
  <c r="G669" i="12"/>
  <c r="D669" i="12"/>
  <c r="H668" i="12"/>
  <c r="G668" i="12"/>
  <c r="D668" i="12"/>
  <c r="H667" i="12"/>
  <c r="G667" i="12"/>
  <c r="D667" i="12"/>
  <c r="H666" i="12"/>
  <c r="G666" i="12"/>
  <c r="D666" i="12"/>
  <c r="H486" i="12"/>
  <c r="G486" i="12"/>
  <c r="D486" i="12"/>
  <c r="H664" i="12"/>
  <c r="G664" i="12"/>
  <c r="D664" i="12"/>
  <c r="H663" i="12"/>
  <c r="G663" i="12"/>
  <c r="D663" i="12"/>
  <c r="H662" i="12"/>
  <c r="G662" i="12"/>
  <c r="D662" i="12"/>
  <c r="H661" i="12"/>
  <c r="G661" i="12"/>
  <c r="D661" i="12"/>
  <c r="H660" i="12"/>
  <c r="G660" i="12"/>
  <c r="D660" i="12"/>
  <c r="H659" i="12"/>
  <c r="G659" i="12"/>
  <c r="D659" i="12"/>
  <c r="H261" i="12"/>
  <c r="G261" i="12"/>
  <c r="D261" i="12"/>
  <c r="H657" i="12"/>
  <c r="G657" i="12"/>
  <c r="D657" i="12"/>
  <c r="H656" i="12"/>
  <c r="G656" i="12"/>
  <c r="D656" i="12"/>
  <c r="H655" i="12"/>
  <c r="G655" i="12"/>
  <c r="D655" i="12"/>
  <c r="H278" i="12"/>
  <c r="G278" i="12"/>
  <c r="D278" i="12"/>
  <c r="H653" i="12"/>
  <c r="G653" i="12"/>
  <c r="D653" i="12"/>
  <c r="H652" i="12"/>
  <c r="G652" i="12"/>
  <c r="D652" i="12"/>
  <c r="H651" i="12"/>
  <c r="G651" i="12"/>
  <c r="D651" i="12"/>
  <c r="H650" i="12"/>
  <c r="G650" i="12"/>
  <c r="D650" i="12"/>
  <c r="H649" i="12"/>
  <c r="G649" i="12"/>
  <c r="D649" i="12"/>
  <c r="H648" i="12"/>
  <c r="G648" i="12"/>
  <c r="D648" i="12"/>
  <c r="H13" i="12"/>
  <c r="G13" i="12"/>
  <c r="D13" i="12"/>
  <c r="H646" i="12"/>
  <c r="G646" i="12"/>
  <c r="D646" i="12"/>
  <c r="H645" i="12"/>
  <c r="G645" i="12"/>
  <c r="D645" i="12"/>
  <c r="H644" i="12"/>
  <c r="G644" i="12"/>
  <c r="D644" i="12"/>
  <c r="H643" i="12"/>
  <c r="G643" i="12"/>
  <c r="D643" i="12"/>
  <c r="H642" i="12"/>
  <c r="G642" i="12"/>
  <c r="D642" i="12"/>
  <c r="H641" i="12"/>
  <c r="G641" i="12"/>
  <c r="D641" i="12"/>
  <c r="H640" i="12"/>
  <c r="G640" i="12"/>
  <c r="D640" i="12"/>
  <c r="H639" i="12"/>
  <c r="G639" i="12"/>
  <c r="D639" i="12"/>
  <c r="H638" i="12"/>
  <c r="G638" i="12"/>
  <c r="D638" i="12"/>
  <c r="H637" i="12"/>
  <c r="G637" i="12"/>
  <c r="D637" i="12"/>
  <c r="H636" i="12"/>
  <c r="G636" i="12"/>
  <c r="D636" i="12"/>
  <c r="H635" i="12"/>
  <c r="G635" i="12"/>
  <c r="D635" i="12"/>
  <c r="H634" i="12"/>
  <c r="G634" i="12"/>
  <c r="D634" i="12"/>
  <c r="H633" i="12"/>
  <c r="G633" i="12"/>
  <c r="D633" i="12"/>
  <c r="H463" i="12"/>
  <c r="G463" i="12"/>
  <c r="D463" i="12"/>
  <c r="H631" i="12"/>
  <c r="G631" i="12"/>
  <c r="D631" i="12"/>
  <c r="H630" i="12"/>
  <c r="G630" i="12"/>
  <c r="D630" i="12"/>
  <c r="H629" i="12"/>
  <c r="G629" i="12"/>
  <c r="D629" i="12"/>
  <c r="H628" i="12"/>
  <c r="G628" i="12"/>
  <c r="D628" i="12"/>
  <c r="H627" i="12"/>
  <c r="G627" i="12"/>
  <c r="D627" i="12"/>
  <c r="H626" i="12"/>
  <c r="G626" i="12"/>
  <c r="D626" i="12"/>
  <c r="H625" i="12"/>
  <c r="G625" i="12"/>
  <c r="D625" i="12"/>
  <c r="H624" i="12"/>
  <c r="G624" i="12"/>
  <c r="D624" i="12"/>
  <c r="H623" i="12"/>
  <c r="G623" i="12"/>
  <c r="D623" i="12"/>
  <c r="H622" i="12"/>
  <c r="G622" i="12"/>
  <c r="D622" i="12"/>
  <c r="H621" i="12"/>
  <c r="G621" i="12"/>
  <c r="D621" i="12"/>
  <c r="H620" i="12"/>
  <c r="G620" i="12"/>
  <c r="D620" i="12"/>
  <c r="H619" i="12"/>
  <c r="G619" i="12"/>
  <c r="D619" i="12"/>
  <c r="H618" i="12"/>
  <c r="G618" i="12"/>
  <c r="D618" i="12"/>
  <c r="H617" i="12"/>
  <c r="G617" i="12"/>
  <c r="D617" i="12"/>
  <c r="H616" i="12"/>
  <c r="G616" i="12"/>
  <c r="D616" i="12"/>
  <c r="H615" i="12"/>
  <c r="G615" i="12"/>
  <c r="D615" i="12"/>
  <c r="H125" i="12"/>
  <c r="G125" i="12"/>
  <c r="D125" i="12"/>
  <c r="H613" i="12"/>
  <c r="G613" i="12"/>
  <c r="D613" i="12"/>
  <c r="H612" i="12"/>
  <c r="G612" i="12"/>
  <c r="D612" i="12"/>
  <c r="H611" i="12"/>
  <c r="G611" i="12"/>
  <c r="D611" i="12"/>
  <c r="H610" i="12"/>
  <c r="G610" i="12"/>
  <c r="D610" i="12"/>
  <c r="H609" i="12"/>
  <c r="G609" i="12"/>
  <c r="D609" i="12"/>
  <c r="H608" i="12"/>
  <c r="G608" i="12"/>
  <c r="D608" i="12"/>
  <c r="H607" i="12"/>
  <c r="G607" i="12"/>
  <c r="D607" i="12"/>
  <c r="H606" i="12"/>
  <c r="G606" i="12"/>
  <c r="D606" i="12"/>
  <c r="H605" i="12"/>
  <c r="G605" i="12"/>
  <c r="D605" i="12"/>
  <c r="H604" i="12"/>
  <c r="G604" i="12"/>
  <c r="D604" i="12"/>
  <c r="H603" i="12"/>
  <c r="G603" i="12"/>
  <c r="D603" i="12"/>
  <c r="H602" i="12"/>
  <c r="G602" i="12"/>
  <c r="D602" i="12"/>
  <c r="H601" i="12"/>
  <c r="G601" i="12"/>
  <c r="D601" i="12"/>
  <c r="H600" i="12"/>
  <c r="G600" i="12"/>
  <c r="D600" i="12"/>
  <c r="H599" i="12"/>
  <c r="G599" i="12"/>
  <c r="D599" i="12"/>
  <c r="H598" i="12"/>
  <c r="G598" i="12"/>
  <c r="D598" i="12"/>
  <c r="H597" i="12"/>
  <c r="G597" i="12"/>
  <c r="D597" i="12"/>
  <c r="H596" i="12"/>
  <c r="G596" i="12"/>
  <c r="D596" i="12"/>
  <c r="H124" i="12"/>
  <c r="G124" i="12"/>
  <c r="D124" i="12"/>
  <c r="H594" i="12"/>
  <c r="G594" i="12"/>
  <c r="D594" i="12"/>
  <c r="H593" i="12"/>
  <c r="G593" i="12"/>
  <c r="D593" i="12"/>
  <c r="H592" i="12"/>
  <c r="G592" i="12"/>
  <c r="D592" i="12"/>
  <c r="H591" i="12"/>
  <c r="G591" i="12"/>
  <c r="D591" i="12"/>
  <c r="H590" i="12"/>
  <c r="G590" i="12"/>
  <c r="D590" i="12"/>
  <c r="H589" i="12"/>
  <c r="G589" i="12"/>
  <c r="D589" i="12"/>
  <c r="H588" i="12"/>
  <c r="G588" i="12"/>
  <c r="D588" i="12"/>
  <c r="H587" i="12"/>
  <c r="G587" i="12"/>
  <c r="D587" i="12"/>
  <c r="H586" i="12"/>
  <c r="G586" i="12"/>
  <c r="D586" i="12"/>
  <c r="H585" i="12"/>
  <c r="G585" i="12"/>
  <c r="D585" i="12"/>
  <c r="H584" i="12"/>
  <c r="G584" i="12"/>
  <c r="D584" i="12"/>
  <c r="H583" i="12"/>
  <c r="G583" i="12"/>
  <c r="D583" i="12"/>
  <c r="H144" i="12"/>
  <c r="G144" i="12"/>
  <c r="D144" i="12"/>
  <c r="H581" i="12"/>
  <c r="G581" i="12"/>
  <c r="D581" i="12"/>
  <c r="H580" i="12"/>
  <c r="G580" i="12"/>
  <c r="D580" i="12"/>
  <c r="H579" i="12"/>
  <c r="G579" i="12"/>
  <c r="D579" i="12"/>
  <c r="H578" i="12"/>
  <c r="G578" i="12"/>
  <c r="D578" i="12"/>
  <c r="H577" i="12"/>
  <c r="G577" i="12"/>
  <c r="D577" i="12"/>
  <c r="H576" i="12"/>
  <c r="G576" i="12"/>
  <c r="D576" i="12"/>
  <c r="H575" i="12"/>
  <c r="G575" i="12"/>
  <c r="D575" i="12"/>
  <c r="H574" i="12"/>
  <c r="G574" i="12"/>
  <c r="D574" i="12"/>
  <c r="H573" i="12"/>
  <c r="G573" i="12"/>
  <c r="D573" i="12"/>
  <c r="H572" i="12"/>
  <c r="G572" i="12"/>
  <c r="D572" i="12"/>
  <c r="H571" i="12"/>
  <c r="G571" i="12"/>
  <c r="D571" i="12"/>
  <c r="H570" i="12"/>
  <c r="G570" i="12"/>
  <c r="D570" i="12"/>
  <c r="H569" i="12"/>
  <c r="G569" i="12"/>
  <c r="D569" i="12"/>
  <c r="H566" i="12"/>
  <c r="G566" i="12"/>
  <c r="D566" i="12"/>
  <c r="H567" i="12"/>
  <c r="G567" i="12"/>
  <c r="D567" i="12"/>
  <c r="H410" i="12"/>
  <c r="G410" i="12"/>
  <c r="D410" i="12"/>
  <c r="H565" i="12"/>
  <c r="G565" i="12"/>
  <c r="D565" i="12"/>
  <c r="H564" i="12"/>
  <c r="G564" i="12"/>
  <c r="D564" i="12"/>
  <c r="H563" i="12"/>
  <c r="G563" i="12"/>
  <c r="D563" i="12"/>
  <c r="H562" i="12"/>
  <c r="G562" i="12"/>
  <c r="D562" i="12"/>
  <c r="H520" i="12"/>
  <c r="G520" i="12"/>
  <c r="D520" i="12"/>
  <c r="H560" i="12"/>
  <c r="G560" i="12"/>
  <c r="D560" i="12"/>
  <c r="H559" i="12"/>
  <c r="G559" i="12"/>
  <c r="D559" i="12"/>
  <c r="H558" i="12"/>
  <c r="G558" i="12"/>
  <c r="D558" i="12"/>
  <c r="H557" i="12"/>
  <c r="G557" i="12"/>
  <c r="D557" i="12"/>
  <c r="H556" i="12"/>
  <c r="G556" i="12"/>
  <c r="D556" i="12"/>
  <c r="H153" i="12"/>
  <c r="G153" i="12"/>
  <c r="D153" i="12"/>
  <c r="H210" i="12"/>
  <c r="G210" i="12"/>
  <c r="D210" i="12"/>
  <c r="H553" i="12"/>
  <c r="G553" i="12"/>
  <c r="D553" i="12"/>
  <c r="H552" i="12"/>
  <c r="G552" i="12"/>
  <c r="D552" i="12"/>
  <c r="H551" i="12"/>
  <c r="G551" i="12"/>
  <c r="D551" i="12"/>
  <c r="H550" i="12"/>
  <c r="G550" i="12"/>
  <c r="D550" i="12"/>
  <c r="H549" i="12"/>
  <c r="G549" i="12"/>
  <c r="D549" i="12"/>
  <c r="H548" i="12"/>
  <c r="G548" i="12"/>
  <c r="D548" i="12"/>
  <c r="H547" i="12"/>
  <c r="G547" i="12"/>
  <c r="D547" i="12"/>
  <c r="H350" i="12"/>
  <c r="G350" i="12"/>
  <c r="D350" i="12"/>
  <c r="H545" i="12"/>
  <c r="G545" i="12"/>
  <c r="D545" i="12"/>
  <c r="H544" i="12"/>
  <c r="G544" i="12"/>
  <c r="D544" i="12"/>
  <c r="H347" i="12"/>
  <c r="G347" i="12"/>
  <c r="D347" i="12"/>
  <c r="H542" i="12"/>
  <c r="G542" i="12"/>
  <c r="D542" i="12"/>
  <c r="H541" i="12"/>
  <c r="G541" i="12"/>
  <c r="D541" i="12"/>
  <c r="H540" i="12"/>
  <c r="G540" i="12"/>
  <c r="D540" i="12"/>
  <c r="H539" i="12"/>
  <c r="G539" i="12"/>
  <c r="D539" i="12"/>
  <c r="H538" i="12"/>
  <c r="G538" i="12"/>
  <c r="D538" i="12"/>
  <c r="H537" i="12"/>
  <c r="G537" i="12"/>
  <c r="D537" i="12"/>
  <c r="H536" i="12"/>
  <c r="G536" i="12"/>
  <c r="D536" i="12"/>
  <c r="H535" i="12"/>
  <c r="G535" i="12"/>
  <c r="D535" i="12"/>
  <c r="H534" i="12"/>
  <c r="G534" i="12"/>
  <c r="D534" i="12"/>
  <c r="H533" i="12"/>
  <c r="G533" i="12"/>
  <c r="D533" i="12"/>
  <c r="H614" i="12"/>
  <c r="G614" i="12"/>
  <c r="D614" i="12"/>
  <c r="H531" i="12"/>
  <c r="G531" i="12"/>
  <c r="D531" i="12"/>
  <c r="H530" i="12"/>
  <c r="G530" i="12"/>
  <c r="D530" i="12"/>
  <c r="H529" i="12"/>
  <c r="G529" i="12"/>
  <c r="D529" i="12"/>
  <c r="H528" i="12"/>
  <c r="G528" i="12"/>
  <c r="D528" i="12"/>
  <c r="H527" i="12"/>
  <c r="G527" i="12"/>
  <c r="D527" i="12"/>
  <c r="H526" i="12"/>
  <c r="G526" i="12"/>
  <c r="D526" i="12"/>
  <c r="H525" i="12"/>
  <c r="G525" i="12"/>
  <c r="D525" i="12"/>
  <c r="H524" i="12"/>
  <c r="G524" i="12"/>
  <c r="D524" i="12"/>
  <c r="H523" i="12"/>
  <c r="G523" i="12"/>
  <c r="D523" i="12"/>
  <c r="H522" i="12"/>
  <c r="G522" i="12"/>
  <c r="D522" i="12"/>
  <c r="H521" i="12"/>
  <c r="G521" i="12"/>
  <c r="D521" i="12"/>
  <c r="H140" i="12"/>
  <c r="G140" i="12"/>
  <c r="D140" i="12"/>
  <c r="H519" i="12"/>
  <c r="G519" i="12"/>
  <c r="D519" i="12"/>
  <c r="H518" i="12"/>
  <c r="G518" i="12"/>
  <c r="D518" i="12"/>
  <c r="H517" i="12"/>
  <c r="G517" i="12"/>
  <c r="D517" i="12"/>
  <c r="H516" i="12"/>
  <c r="G516" i="12"/>
  <c r="D516" i="12"/>
  <c r="H515" i="12"/>
  <c r="G515" i="12"/>
  <c r="D515" i="12"/>
  <c r="H487" i="12"/>
  <c r="G487" i="12"/>
  <c r="D487" i="12"/>
  <c r="H513" i="12"/>
  <c r="G513" i="12"/>
  <c r="D513" i="12"/>
  <c r="H512" i="12"/>
  <c r="G512" i="12"/>
  <c r="D512" i="12"/>
  <c r="H511" i="12"/>
  <c r="G511" i="12"/>
  <c r="D511" i="12"/>
  <c r="H510" i="12"/>
  <c r="G510" i="12"/>
  <c r="D510" i="12"/>
  <c r="H509" i="12"/>
  <c r="G509" i="12"/>
  <c r="D509" i="12"/>
  <c r="H508" i="12"/>
  <c r="G508" i="12"/>
  <c r="D508" i="12"/>
  <c r="H340" i="12"/>
  <c r="G340" i="12"/>
  <c r="D340" i="12"/>
  <c r="H506" i="12"/>
  <c r="G506" i="12"/>
  <c r="D506" i="12"/>
  <c r="H505" i="12"/>
  <c r="G505" i="12"/>
  <c r="D505" i="12"/>
  <c r="H504" i="12"/>
  <c r="G504" i="12"/>
  <c r="D504" i="12"/>
  <c r="H503" i="12"/>
  <c r="G503" i="12"/>
  <c r="D503" i="12"/>
  <c r="H502" i="12"/>
  <c r="G502" i="12"/>
  <c r="D502" i="12"/>
  <c r="H501" i="12"/>
  <c r="G501" i="12"/>
  <c r="D501" i="12"/>
  <c r="H500" i="12"/>
  <c r="G500" i="12"/>
  <c r="D500" i="12"/>
  <c r="H499" i="12"/>
  <c r="G499" i="12"/>
  <c r="D499" i="12"/>
  <c r="H498" i="12"/>
  <c r="G498" i="12"/>
  <c r="D498" i="12"/>
  <c r="H561" i="12"/>
  <c r="G561" i="12"/>
  <c r="D561" i="12"/>
  <c r="H496" i="12"/>
  <c r="G496" i="12"/>
  <c r="D496" i="12"/>
  <c r="H495" i="12"/>
  <c r="G495" i="12"/>
  <c r="D495" i="12"/>
  <c r="H494" i="12"/>
  <c r="G494" i="12"/>
  <c r="D494" i="12"/>
  <c r="H493" i="12"/>
  <c r="G493" i="12"/>
  <c r="D493" i="12"/>
  <c r="H492" i="12"/>
  <c r="G492" i="12"/>
  <c r="D492" i="12"/>
  <c r="H491" i="12"/>
  <c r="G491" i="12"/>
  <c r="D491" i="12"/>
  <c r="H490" i="12"/>
  <c r="G490" i="12"/>
  <c r="D490" i="12"/>
  <c r="H489" i="12"/>
  <c r="G489" i="12"/>
  <c r="D489" i="12"/>
  <c r="H488" i="12"/>
  <c r="G488" i="12"/>
  <c r="D488" i="12"/>
  <c r="H307" i="12"/>
  <c r="G307" i="12"/>
  <c r="D307" i="12"/>
  <c r="H135" i="12"/>
  <c r="G135" i="12"/>
  <c r="D135" i="12"/>
  <c r="H485" i="12"/>
  <c r="G485" i="12"/>
  <c r="D485" i="12"/>
  <c r="H484" i="12"/>
  <c r="G484" i="12"/>
  <c r="D484" i="12"/>
  <c r="H483" i="12"/>
  <c r="G483" i="12"/>
  <c r="D483" i="12"/>
  <c r="H482" i="12"/>
  <c r="G482" i="12"/>
  <c r="D482" i="12"/>
  <c r="H481" i="12"/>
  <c r="G481" i="12"/>
  <c r="D481" i="12"/>
  <c r="H480" i="12"/>
  <c r="G480" i="12"/>
  <c r="D480" i="12"/>
  <c r="H479" i="12"/>
  <c r="G479" i="12"/>
  <c r="D479" i="12"/>
  <c r="H478" i="12"/>
  <c r="G478" i="12"/>
  <c r="D478" i="12"/>
  <c r="H477" i="12"/>
  <c r="G477" i="12"/>
  <c r="D477" i="12"/>
  <c r="H476" i="12"/>
  <c r="G476" i="12"/>
  <c r="D476" i="12"/>
  <c r="H232" i="12"/>
  <c r="G232" i="12"/>
  <c r="D232" i="12"/>
  <c r="H474" i="12"/>
  <c r="G474" i="12"/>
  <c r="D474" i="12"/>
  <c r="H473" i="12"/>
  <c r="G473" i="12"/>
  <c r="D473" i="12"/>
  <c r="H472" i="12"/>
  <c r="G472" i="12"/>
  <c r="D472" i="12"/>
  <c r="H471" i="12"/>
  <c r="G471" i="12"/>
  <c r="D471" i="12"/>
  <c r="H470" i="12"/>
  <c r="G470" i="12"/>
  <c r="D470" i="12"/>
  <c r="H469" i="12"/>
  <c r="G469" i="12"/>
  <c r="D469" i="12"/>
  <c r="H468" i="12"/>
  <c r="G468" i="12"/>
  <c r="D468" i="12"/>
  <c r="H467" i="12"/>
  <c r="G467" i="12"/>
  <c r="D467" i="12"/>
  <c r="H466" i="12"/>
  <c r="G466" i="12"/>
  <c r="D466" i="12"/>
  <c r="H465" i="12"/>
  <c r="G465" i="12"/>
  <c r="D465" i="12"/>
  <c r="H464" i="12"/>
  <c r="G464" i="12"/>
  <c r="D464" i="12"/>
  <c r="H338" i="12"/>
  <c r="G338" i="12"/>
  <c r="D338" i="12"/>
  <c r="H462" i="12"/>
  <c r="G462" i="12"/>
  <c r="D462" i="12"/>
  <c r="H461" i="12"/>
  <c r="G461" i="12"/>
  <c r="D461" i="12"/>
  <c r="H150" i="12"/>
  <c r="G150" i="12"/>
  <c r="D150" i="12"/>
  <c r="H459" i="12"/>
  <c r="G459" i="12"/>
  <c r="D459" i="12"/>
  <c r="H458" i="12"/>
  <c r="G458" i="12"/>
  <c r="D458" i="12"/>
  <c r="H457" i="12"/>
  <c r="G457" i="12"/>
  <c r="D457" i="12"/>
  <c r="H456" i="12"/>
  <c r="G456" i="12"/>
  <c r="D456" i="12"/>
  <c r="H455" i="12"/>
  <c r="G455" i="12"/>
  <c r="D455" i="12"/>
  <c r="H454" i="12"/>
  <c r="G454" i="12"/>
  <c r="D454" i="12"/>
  <c r="H453" i="12"/>
  <c r="G453" i="12"/>
  <c r="D453" i="12"/>
  <c r="H452" i="12"/>
  <c r="G452" i="12"/>
  <c r="D452" i="12"/>
  <c r="H451" i="12"/>
  <c r="G451" i="12"/>
  <c r="D451" i="12"/>
  <c r="H450" i="12"/>
  <c r="G450" i="12"/>
  <c r="D450" i="12"/>
  <c r="H449" i="12"/>
  <c r="G449" i="12"/>
  <c r="D449" i="12"/>
  <c r="H448" i="12"/>
  <c r="G448" i="12"/>
  <c r="D448" i="12"/>
  <c r="H447" i="12"/>
  <c r="G447" i="12"/>
  <c r="D447" i="12"/>
  <c r="H4" i="12"/>
  <c r="G4" i="12"/>
  <c r="D4" i="12"/>
  <c r="H445" i="12"/>
  <c r="G445" i="12"/>
  <c r="D445" i="12"/>
  <c r="H444" i="12"/>
  <c r="G444" i="12"/>
  <c r="D444" i="12"/>
  <c r="H443" i="12"/>
  <c r="G443" i="12"/>
  <c r="D443" i="12"/>
  <c r="H442" i="12"/>
  <c r="G442" i="12"/>
  <c r="D442" i="12"/>
  <c r="H441" i="12"/>
  <c r="G441" i="12"/>
  <c r="D441" i="12"/>
  <c r="H440" i="12"/>
  <c r="G440" i="12"/>
  <c r="D440" i="12"/>
  <c r="H582" i="12"/>
  <c r="G582" i="12"/>
  <c r="D582" i="12"/>
  <c r="H438" i="12"/>
  <c r="G438" i="12"/>
  <c r="D438" i="12"/>
  <c r="H437" i="12"/>
  <c r="G437" i="12"/>
  <c r="D437" i="12"/>
  <c r="H436" i="12"/>
  <c r="G436" i="12"/>
  <c r="D436" i="12"/>
  <c r="H435" i="12"/>
  <c r="G435" i="12"/>
  <c r="D435" i="12"/>
  <c r="H434" i="12"/>
  <c r="G434" i="12"/>
  <c r="D434" i="12"/>
  <c r="H433" i="12"/>
  <c r="G433" i="12"/>
  <c r="D433" i="12"/>
  <c r="H432" i="12"/>
  <c r="G432" i="12"/>
  <c r="D432" i="12"/>
  <c r="H431" i="12"/>
  <c r="G431" i="12"/>
  <c r="D431" i="12"/>
  <c r="H430" i="12"/>
  <c r="G430" i="12"/>
  <c r="D430" i="12"/>
  <c r="H429" i="12"/>
  <c r="G429" i="12"/>
  <c r="D429" i="12"/>
  <c r="H123" i="12"/>
  <c r="G123" i="12"/>
  <c r="D123" i="12"/>
  <c r="H427" i="12"/>
  <c r="G427" i="12"/>
  <c r="D427" i="12"/>
  <c r="H426" i="12"/>
  <c r="G426" i="12"/>
  <c r="D426" i="12"/>
  <c r="H425" i="12"/>
  <c r="G425" i="12"/>
  <c r="D425" i="12"/>
  <c r="H17" i="12"/>
  <c r="G17" i="12"/>
  <c r="D17" i="12"/>
  <c r="H423" i="12"/>
  <c r="G423" i="12"/>
  <c r="D423" i="12"/>
  <c r="H422" i="12"/>
  <c r="G422" i="12"/>
  <c r="D422" i="12"/>
  <c r="H421" i="12"/>
  <c r="G421" i="12"/>
  <c r="D421" i="12"/>
  <c r="H420" i="12"/>
  <c r="G420" i="12"/>
  <c r="D420" i="12"/>
  <c r="H419" i="12"/>
  <c r="G419" i="12"/>
  <c r="D419" i="12"/>
  <c r="H418" i="12"/>
  <c r="G418" i="12"/>
  <c r="D418" i="12"/>
  <c r="H417" i="12"/>
  <c r="G417" i="12"/>
  <c r="D417" i="12"/>
  <c r="H416" i="12"/>
  <c r="G416" i="12"/>
  <c r="D416" i="12"/>
  <c r="H415" i="12"/>
  <c r="G415" i="12"/>
  <c r="D415" i="12"/>
  <c r="H414" i="12"/>
  <c r="G414" i="12"/>
  <c r="D414" i="12"/>
  <c r="H413" i="12"/>
  <c r="G413" i="12"/>
  <c r="D413" i="12"/>
  <c r="H412" i="12"/>
  <c r="G412" i="12"/>
  <c r="D412" i="12"/>
  <c r="H411" i="12"/>
  <c r="G411" i="12"/>
  <c r="D411" i="12"/>
  <c r="H174" i="12"/>
  <c r="G174" i="12"/>
  <c r="D174" i="12"/>
  <c r="H409" i="12"/>
  <c r="G409" i="12"/>
  <c r="D409" i="12"/>
  <c r="H408" i="12"/>
  <c r="G408" i="12"/>
  <c r="D408" i="12"/>
  <c r="H407" i="12"/>
  <c r="G407" i="12"/>
  <c r="D407" i="12"/>
  <c r="H406" i="12"/>
  <c r="G406" i="12"/>
  <c r="D406" i="12"/>
  <c r="H405" i="12"/>
  <c r="G405" i="12"/>
  <c r="D405" i="12"/>
  <c r="H404" i="12"/>
  <c r="G404" i="12"/>
  <c r="D404" i="12"/>
  <c r="H403" i="12"/>
  <c r="G403" i="12"/>
  <c r="D403" i="12"/>
  <c r="H402" i="12"/>
  <c r="G402" i="12"/>
  <c r="D402" i="12"/>
  <c r="H401" i="12"/>
  <c r="G401" i="12"/>
  <c r="D401" i="12"/>
  <c r="H400" i="12"/>
  <c r="G400" i="12"/>
  <c r="D400" i="12"/>
  <c r="H665" i="12"/>
  <c r="G665" i="12"/>
  <c r="D665" i="12"/>
  <c r="H446" i="12"/>
  <c r="G446" i="12"/>
  <c r="D446" i="12"/>
  <c r="H303" i="12"/>
  <c r="G303" i="12"/>
  <c r="D303" i="12"/>
  <c r="H396" i="12"/>
  <c r="G396" i="12"/>
  <c r="D396" i="12"/>
  <c r="H395" i="12"/>
  <c r="G395" i="12"/>
  <c r="D395" i="12"/>
  <c r="H394" i="12"/>
  <c r="G394" i="12"/>
  <c r="D394" i="12"/>
  <c r="H172" i="12"/>
  <c r="G172" i="12"/>
  <c r="D172" i="12"/>
  <c r="H392" i="12"/>
  <c r="G392" i="12"/>
  <c r="D392" i="12"/>
  <c r="H398" i="12"/>
  <c r="G398" i="12"/>
  <c r="D398" i="12"/>
  <c r="H390" i="12"/>
  <c r="G390" i="12"/>
  <c r="D390" i="12"/>
  <c r="H389" i="12"/>
  <c r="G389" i="12"/>
  <c r="D389" i="12"/>
  <c r="H388" i="12"/>
  <c r="G388" i="12"/>
  <c r="D388" i="12"/>
  <c r="H222" i="12"/>
  <c r="G222" i="12"/>
  <c r="D222" i="12"/>
  <c r="H386" i="12"/>
  <c r="G386" i="12"/>
  <c r="D386" i="12"/>
  <c r="H385" i="12"/>
  <c r="G385" i="12"/>
  <c r="D385" i="12"/>
  <c r="H384" i="12"/>
  <c r="G384" i="12"/>
  <c r="D384" i="12"/>
  <c r="H383" i="12"/>
  <c r="G383" i="12"/>
  <c r="D383" i="12"/>
  <c r="H514" i="12"/>
  <c r="G514" i="12"/>
  <c r="D514" i="12"/>
  <c r="H381" i="12"/>
  <c r="G381" i="12"/>
  <c r="D381" i="12"/>
  <c r="H380" i="12"/>
  <c r="G380" i="12"/>
  <c r="D380" i="12"/>
  <c r="H194" i="12"/>
  <c r="G194" i="12"/>
  <c r="D194" i="12"/>
  <c r="H397" i="12"/>
  <c r="G397" i="12"/>
  <c r="D397" i="12"/>
  <c r="H393" i="12"/>
  <c r="G393" i="12"/>
  <c r="D393" i="12"/>
  <c r="H376" i="12"/>
  <c r="G376" i="12"/>
  <c r="D376" i="12"/>
  <c r="H375" i="12"/>
  <c r="G375" i="12"/>
  <c r="D375" i="12"/>
  <c r="H374" i="12"/>
  <c r="G374" i="12"/>
  <c r="D374" i="12"/>
  <c r="H271" i="12"/>
  <c r="G271" i="12"/>
  <c r="D271" i="12"/>
  <c r="H372" i="12"/>
  <c r="G372" i="12"/>
  <c r="D372" i="12"/>
  <c r="H371" i="12"/>
  <c r="G371" i="12"/>
  <c r="D371" i="12"/>
  <c r="H370" i="12"/>
  <c r="G370" i="12"/>
  <c r="D370" i="12"/>
  <c r="H369" i="12"/>
  <c r="G369" i="12"/>
  <c r="D369" i="12"/>
  <c r="H377" i="12"/>
  <c r="G377" i="12"/>
  <c r="D377" i="12"/>
  <c r="H367" i="12"/>
  <c r="G367" i="12"/>
  <c r="D367" i="12"/>
  <c r="H366" i="12"/>
  <c r="G366" i="12"/>
  <c r="D366" i="12"/>
  <c r="H365" i="12"/>
  <c r="G365" i="12"/>
  <c r="D365" i="12"/>
  <c r="H364" i="12"/>
  <c r="G364" i="12"/>
  <c r="D364" i="12"/>
  <c r="H363" i="12"/>
  <c r="G363" i="12"/>
  <c r="D363" i="12"/>
  <c r="H362" i="12"/>
  <c r="G362" i="12"/>
  <c r="D362" i="12"/>
  <c r="H361" i="12"/>
  <c r="G361" i="12"/>
  <c r="D361" i="12"/>
  <c r="H360" i="12"/>
  <c r="G360" i="12"/>
  <c r="D360" i="12"/>
  <c r="H359" i="12"/>
  <c r="G359" i="12"/>
  <c r="D359" i="12"/>
  <c r="H358" i="12"/>
  <c r="G358" i="12"/>
  <c r="D358" i="12"/>
  <c r="H357" i="12"/>
  <c r="G357" i="12"/>
  <c r="D357" i="12"/>
  <c r="H356" i="12"/>
  <c r="G356" i="12"/>
  <c r="D356" i="12"/>
  <c r="H355" i="12"/>
  <c r="G355" i="12"/>
  <c r="D355" i="12"/>
  <c r="H354" i="12"/>
  <c r="G354" i="12"/>
  <c r="D354" i="12"/>
  <c r="H353" i="12"/>
  <c r="G353" i="12"/>
  <c r="D353" i="12"/>
  <c r="H352" i="12"/>
  <c r="G352" i="12"/>
  <c r="D352" i="12"/>
  <c r="H351" i="12"/>
  <c r="G351" i="12"/>
  <c r="D351" i="12"/>
  <c r="H21" i="12"/>
  <c r="G21" i="12"/>
  <c r="D21" i="12"/>
  <c r="H349" i="12"/>
  <c r="G349" i="12"/>
  <c r="D349" i="12"/>
  <c r="H348" i="12"/>
  <c r="G348" i="12"/>
  <c r="D348" i="12"/>
  <c r="H106" i="12"/>
  <c r="G106" i="12"/>
  <c r="D106" i="12"/>
  <c r="H346" i="12"/>
  <c r="G346" i="12"/>
  <c r="D346" i="12"/>
  <c r="H345" i="12"/>
  <c r="G345" i="12"/>
  <c r="D345" i="12"/>
  <c r="H344" i="12"/>
  <c r="G344" i="12"/>
  <c r="D344" i="12"/>
  <c r="H343" i="12"/>
  <c r="G343" i="12"/>
  <c r="D343" i="12"/>
  <c r="H342" i="12"/>
  <c r="G342" i="12"/>
  <c r="D342" i="12"/>
  <c r="H341" i="12"/>
  <c r="G341" i="12"/>
  <c r="D341" i="12"/>
  <c r="H316" i="12"/>
  <c r="G316" i="12"/>
  <c r="D316" i="12"/>
  <c r="H339" i="12"/>
  <c r="G339" i="12"/>
  <c r="D339" i="12"/>
  <c r="H497" i="12"/>
  <c r="G497" i="12"/>
  <c r="D497" i="12"/>
  <c r="H337" i="12"/>
  <c r="G337" i="12"/>
  <c r="D337" i="12"/>
  <c r="H336" i="12"/>
  <c r="G336" i="12"/>
  <c r="D336" i="12"/>
  <c r="H335" i="12"/>
  <c r="G335" i="12"/>
  <c r="D335" i="12"/>
  <c r="H216" i="12"/>
  <c r="G216" i="12"/>
  <c r="D216" i="12"/>
  <c r="H333" i="12"/>
  <c r="G333" i="12"/>
  <c r="D333" i="12"/>
  <c r="H332" i="12"/>
  <c r="G332" i="12"/>
  <c r="D332" i="12"/>
  <c r="H331" i="12"/>
  <c r="G331" i="12"/>
  <c r="D331" i="12"/>
  <c r="H330" i="12"/>
  <c r="G330" i="12"/>
  <c r="D330" i="12"/>
  <c r="H329" i="12"/>
  <c r="G329" i="12"/>
  <c r="D329" i="12"/>
  <c r="H328" i="12"/>
  <c r="G328" i="12"/>
  <c r="D328" i="12"/>
  <c r="H327" i="12"/>
  <c r="G327" i="12"/>
  <c r="D327" i="12"/>
  <c r="H326" i="12"/>
  <c r="G326" i="12"/>
  <c r="D326" i="12"/>
  <c r="H325" i="12"/>
  <c r="G325" i="12"/>
  <c r="D325" i="12"/>
  <c r="H324" i="12"/>
  <c r="G324" i="12"/>
  <c r="D324" i="12"/>
  <c r="H323" i="12"/>
  <c r="G323" i="12"/>
  <c r="D323" i="12"/>
  <c r="H322" i="12"/>
  <c r="G322" i="12"/>
  <c r="D322" i="12"/>
  <c r="H321" i="12"/>
  <c r="G321" i="12"/>
  <c r="D321" i="12"/>
  <c r="H320" i="12"/>
  <c r="G320" i="12"/>
  <c r="D320" i="12"/>
  <c r="H319" i="12"/>
  <c r="G319" i="12"/>
  <c r="D319" i="12"/>
  <c r="H318" i="12"/>
  <c r="G318" i="12"/>
  <c r="D318" i="12"/>
  <c r="H428" i="12"/>
  <c r="G428" i="12"/>
  <c r="D428" i="12"/>
  <c r="H281" i="12"/>
  <c r="G281" i="12"/>
  <c r="D281" i="12"/>
  <c r="H315" i="12"/>
  <c r="G315" i="12"/>
  <c r="D315" i="12"/>
  <c r="H314" i="12"/>
  <c r="G314" i="12"/>
  <c r="D314" i="12"/>
  <c r="H313" i="12"/>
  <c r="G313" i="12"/>
  <c r="D313" i="12"/>
  <c r="H312" i="12"/>
  <c r="G312" i="12"/>
  <c r="D312" i="12"/>
  <c r="H311" i="12"/>
  <c r="G311" i="12"/>
  <c r="D311" i="12"/>
  <c r="H310" i="12"/>
  <c r="G310" i="12"/>
  <c r="D310" i="12"/>
  <c r="H309" i="12"/>
  <c r="G309" i="12"/>
  <c r="D309" i="12"/>
  <c r="H308" i="12"/>
  <c r="G308" i="12"/>
  <c r="D308" i="12"/>
  <c r="H647" i="12"/>
  <c r="G647" i="12"/>
  <c r="D647" i="12"/>
  <c r="H306" i="12"/>
  <c r="G306" i="12"/>
  <c r="D306" i="12"/>
  <c r="H305" i="12"/>
  <c r="G305" i="12"/>
  <c r="D305" i="12"/>
  <c r="H304" i="12"/>
  <c r="G304" i="12"/>
  <c r="D304" i="12"/>
  <c r="H460" i="12"/>
  <c r="G460" i="12"/>
  <c r="D460" i="12"/>
  <c r="H302" i="12"/>
  <c r="G302" i="12"/>
  <c r="D302" i="12"/>
  <c r="H301" i="12"/>
  <c r="G301" i="12"/>
  <c r="D301" i="12"/>
  <c r="H300" i="12"/>
  <c r="G300" i="12"/>
  <c r="D300" i="12"/>
  <c r="H299" i="12"/>
  <c r="G299" i="12"/>
  <c r="D299" i="12"/>
  <c r="H298" i="12"/>
  <c r="G298" i="12"/>
  <c r="D298" i="12"/>
  <c r="H297" i="12"/>
  <c r="G297" i="12"/>
  <c r="D297" i="12"/>
  <c r="H532" i="12"/>
  <c r="G532" i="12"/>
  <c r="D532" i="12"/>
  <c r="H295" i="12"/>
  <c r="G295" i="12"/>
  <c r="D295" i="12"/>
  <c r="H294" i="12"/>
  <c r="G294" i="12"/>
  <c r="D294" i="12"/>
  <c r="H293" i="12"/>
  <c r="G293" i="12"/>
  <c r="D293" i="12"/>
  <c r="H424" i="12"/>
  <c r="G424" i="12"/>
  <c r="D424" i="12"/>
  <c r="H291" i="12"/>
  <c r="G291" i="12"/>
  <c r="D291" i="12"/>
  <c r="H96" i="12"/>
  <c r="G96" i="12"/>
  <c r="D96" i="12"/>
  <c r="H289" i="12"/>
  <c r="G289" i="12"/>
  <c r="D289" i="12"/>
  <c r="H288" i="12"/>
  <c r="G288" i="12"/>
  <c r="D288" i="12"/>
  <c r="H287" i="12"/>
  <c r="G287" i="12"/>
  <c r="D287" i="12"/>
  <c r="H286" i="12"/>
  <c r="G286" i="12"/>
  <c r="D286" i="12"/>
  <c r="H285" i="12"/>
  <c r="G285" i="12"/>
  <c r="D285" i="12"/>
  <c r="H284" i="12"/>
  <c r="G284" i="12"/>
  <c r="D284" i="12"/>
  <c r="H283" i="12"/>
  <c r="G283" i="12"/>
  <c r="D283" i="12"/>
  <c r="H282" i="12"/>
  <c r="G282" i="12"/>
  <c r="D282" i="12"/>
  <c r="H658" i="12"/>
  <c r="G658" i="12"/>
  <c r="D658" i="12"/>
  <c r="H280" i="12"/>
  <c r="G280" i="12"/>
  <c r="D280" i="12"/>
  <c r="H279" i="12"/>
  <c r="G279" i="12"/>
  <c r="D279" i="12"/>
  <c r="H334" i="12"/>
  <c r="G334" i="12"/>
  <c r="D334" i="12"/>
  <c r="H277" i="12"/>
  <c r="G277" i="12"/>
  <c r="D277" i="12"/>
  <c r="H276" i="12"/>
  <c r="G276" i="12"/>
  <c r="D276" i="12"/>
  <c r="H275" i="12"/>
  <c r="G275" i="12"/>
  <c r="D275" i="12"/>
  <c r="H274" i="12"/>
  <c r="G274" i="12"/>
  <c r="D274" i="12"/>
  <c r="H273" i="12"/>
  <c r="G273" i="12"/>
  <c r="D273" i="12"/>
  <c r="H272" i="12"/>
  <c r="G272" i="12"/>
  <c r="D272" i="12"/>
  <c r="H654" i="12"/>
  <c r="G654" i="12"/>
  <c r="D654" i="12"/>
  <c r="H270" i="12"/>
  <c r="G270" i="12"/>
  <c r="D270" i="12"/>
  <c r="H269" i="12"/>
  <c r="G269" i="12"/>
  <c r="D269" i="12"/>
  <c r="H268" i="12"/>
  <c r="G268" i="12"/>
  <c r="D268" i="12"/>
  <c r="H267" i="12"/>
  <c r="G267" i="12"/>
  <c r="D267" i="12"/>
  <c r="H373" i="12"/>
  <c r="G373" i="12"/>
  <c r="D373" i="12"/>
  <c r="H265" i="12"/>
  <c r="G265" i="12"/>
  <c r="D265" i="12"/>
  <c r="H264" i="12"/>
  <c r="G264" i="12"/>
  <c r="D264" i="12"/>
  <c r="H263" i="12"/>
  <c r="G263" i="12"/>
  <c r="D263" i="12"/>
  <c r="H262" i="12"/>
  <c r="G262" i="12"/>
  <c r="D262" i="12"/>
  <c r="H35" i="12"/>
  <c r="G35" i="12"/>
  <c r="D35" i="12"/>
  <c r="H260" i="12"/>
  <c r="G260" i="12"/>
  <c r="D260" i="12"/>
  <c r="H259" i="12"/>
  <c r="G259" i="12"/>
  <c r="D259" i="12"/>
  <c r="H258" i="12"/>
  <c r="G258" i="12"/>
  <c r="D258" i="12"/>
  <c r="H257" i="12"/>
  <c r="G257" i="12"/>
  <c r="D257" i="12"/>
  <c r="H256" i="12"/>
  <c r="G256" i="12"/>
  <c r="D256" i="12"/>
  <c r="H255" i="12"/>
  <c r="G255" i="12"/>
  <c r="D255" i="12"/>
  <c r="H254" i="12"/>
  <c r="G254" i="12"/>
  <c r="D254" i="12"/>
  <c r="H253" i="12"/>
  <c r="G253" i="12"/>
  <c r="D253" i="12"/>
  <c r="H252" i="12"/>
  <c r="G252" i="12"/>
  <c r="D252" i="12"/>
  <c r="H251" i="12"/>
  <c r="G251" i="12"/>
  <c r="D251" i="12"/>
  <c r="H250" i="12"/>
  <c r="G250" i="12"/>
  <c r="D250" i="12"/>
  <c r="H249" i="12"/>
  <c r="G249" i="12"/>
  <c r="D249" i="12"/>
  <c r="H248" i="12"/>
  <c r="G248" i="12"/>
  <c r="D248" i="12"/>
  <c r="H247" i="12"/>
  <c r="G247" i="12"/>
  <c r="D247" i="12"/>
  <c r="H246" i="12"/>
  <c r="G246" i="12"/>
  <c r="D246" i="12"/>
  <c r="H245" i="12"/>
  <c r="G245" i="12"/>
  <c r="D245" i="12"/>
  <c r="H507" i="12"/>
  <c r="G507" i="12"/>
  <c r="D507" i="12"/>
  <c r="H243" i="12"/>
  <c r="G243" i="12"/>
  <c r="D243" i="12"/>
  <c r="H75" i="12"/>
  <c r="G75" i="12"/>
  <c r="D75" i="12"/>
  <c r="H241" i="12"/>
  <c r="G241" i="12"/>
  <c r="D241" i="12"/>
  <c r="H240" i="12"/>
  <c r="G240" i="12"/>
  <c r="D240" i="12"/>
  <c r="H239" i="12"/>
  <c r="G239" i="12"/>
  <c r="D239" i="12"/>
  <c r="H238" i="12"/>
  <c r="G238" i="12"/>
  <c r="D238" i="12"/>
  <c r="H237" i="12"/>
  <c r="G237" i="12"/>
  <c r="D237" i="12"/>
  <c r="H236" i="12"/>
  <c r="G236" i="12"/>
  <c r="D236" i="12"/>
  <c r="H235" i="12"/>
  <c r="G235" i="12"/>
  <c r="D235" i="12"/>
  <c r="H195" i="12"/>
  <c r="G195" i="12"/>
  <c r="D195" i="12"/>
  <c r="H233" i="12"/>
  <c r="G233" i="12"/>
  <c r="D233" i="12"/>
  <c r="H242" i="12"/>
  <c r="G242" i="12"/>
  <c r="D242" i="12"/>
  <c r="H231" i="12"/>
  <c r="G231" i="12"/>
  <c r="D231" i="12"/>
  <c r="H230" i="12"/>
  <c r="G230" i="12"/>
  <c r="D230" i="12"/>
  <c r="H229" i="12"/>
  <c r="G229" i="12"/>
  <c r="D229" i="12"/>
  <c r="H228" i="12"/>
  <c r="G228" i="12"/>
  <c r="D228" i="12"/>
  <c r="H227" i="12"/>
  <c r="G227" i="12"/>
  <c r="D227" i="12"/>
  <c r="H226" i="12"/>
  <c r="G226" i="12"/>
  <c r="D226" i="12"/>
  <c r="H225" i="12"/>
  <c r="G225" i="12"/>
  <c r="D225" i="12"/>
  <c r="H224" i="12"/>
  <c r="G224" i="12"/>
  <c r="D224" i="12"/>
  <c r="H223" i="12"/>
  <c r="G223" i="12"/>
  <c r="D223" i="12"/>
  <c r="H266" i="12"/>
  <c r="G266" i="12"/>
  <c r="D266" i="12"/>
  <c r="H221" i="12"/>
  <c r="G221" i="12"/>
  <c r="D221" i="12"/>
  <c r="H220" i="12"/>
  <c r="G220" i="12"/>
  <c r="D220" i="12"/>
  <c r="H219" i="12"/>
  <c r="G219" i="12"/>
  <c r="D219" i="12"/>
  <c r="H218" i="12"/>
  <c r="G218" i="12"/>
  <c r="D218" i="12"/>
  <c r="H217" i="12"/>
  <c r="G217" i="12"/>
  <c r="D217" i="12"/>
  <c r="H368" i="12"/>
  <c r="G368" i="12"/>
  <c r="D368" i="12"/>
  <c r="H215" i="12"/>
  <c r="G215" i="12"/>
  <c r="D215" i="12"/>
  <c r="H214" i="12"/>
  <c r="G214" i="12"/>
  <c r="D214" i="12"/>
  <c r="H213" i="12"/>
  <c r="G213" i="12"/>
  <c r="D213" i="12"/>
  <c r="H212" i="12"/>
  <c r="G212" i="12"/>
  <c r="D212" i="12"/>
  <c r="H211" i="12"/>
  <c r="G211" i="12"/>
  <c r="D211" i="12"/>
  <c r="H399" i="12"/>
  <c r="G399" i="12"/>
  <c r="D399" i="12"/>
  <c r="H209" i="12"/>
  <c r="G209" i="12"/>
  <c r="D209" i="12"/>
  <c r="H208" i="12"/>
  <c r="G208" i="12"/>
  <c r="D208" i="12"/>
  <c r="H207" i="12"/>
  <c r="G207" i="12"/>
  <c r="D207" i="12"/>
  <c r="H206" i="12"/>
  <c r="G206" i="12"/>
  <c r="D206" i="12"/>
  <c r="H205" i="12"/>
  <c r="G205" i="12"/>
  <c r="D205" i="12"/>
  <c r="H204" i="12"/>
  <c r="G204" i="12"/>
  <c r="D204" i="12"/>
  <c r="H203" i="12"/>
  <c r="G203" i="12"/>
  <c r="D203" i="12"/>
  <c r="H202" i="12"/>
  <c r="G202" i="12"/>
  <c r="D202" i="12"/>
  <c r="H201" i="12"/>
  <c r="G201" i="12"/>
  <c r="D201" i="12"/>
  <c r="H200" i="12"/>
  <c r="G200" i="12"/>
  <c r="D200" i="12"/>
  <c r="H199" i="12"/>
  <c r="G199" i="12"/>
  <c r="D199" i="12"/>
  <c r="H198" i="12"/>
  <c r="G198" i="12"/>
  <c r="D198" i="12"/>
  <c r="H197" i="12"/>
  <c r="G197" i="12"/>
  <c r="D197" i="12"/>
  <c r="H196" i="12"/>
  <c r="G196" i="12"/>
  <c r="D196" i="12"/>
  <c r="H60" i="12"/>
  <c r="G60" i="12"/>
  <c r="D60" i="12"/>
  <c r="H379" i="12"/>
  <c r="G379" i="12"/>
  <c r="D379" i="12"/>
  <c r="H193" i="12"/>
  <c r="G193" i="12"/>
  <c r="D193" i="12"/>
  <c r="H192" i="12"/>
  <c r="G192" i="12"/>
  <c r="D192" i="12"/>
  <c r="H191" i="12"/>
  <c r="G191" i="12"/>
  <c r="D191" i="12"/>
  <c r="H190" i="12"/>
  <c r="G190" i="12"/>
  <c r="D190" i="12"/>
  <c r="H234" i="12"/>
  <c r="G234" i="12"/>
  <c r="D234" i="12"/>
  <c r="H188" i="12"/>
  <c r="G188" i="12"/>
  <c r="D188" i="12"/>
  <c r="H187" i="12"/>
  <c r="G187" i="12"/>
  <c r="D187" i="12"/>
  <c r="H186" i="12"/>
  <c r="G186" i="12"/>
  <c r="D186" i="12"/>
  <c r="H185" i="12"/>
  <c r="G185" i="12"/>
  <c r="D185" i="12"/>
  <c r="H184" i="12"/>
  <c r="G184" i="12"/>
  <c r="D184" i="12"/>
  <c r="H183" i="12"/>
  <c r="G183" i="12"/>
  <c r="D183" i="12"/>
  <c r="H182" i="12"/>
  <c r="G182" i="12"/>
  <c r="D182" i="12"/>
  <c r="H181" i="12"/>
  <c r="G181" i="12"/>
  <c r="D181" i="12"/>
  <c r="H180" i="12"/>
  <c r="G180" i="12"/>
  <c r="D180" i="12"/>
  <c r="H179" i="12"/>
  <c r="G179" i="12"/>
  <c r="D179" i="12"/>
  <c r="H178" i="12"/>
  <c r="G178" i="12"/>
  <c r="D178" i="12"/>
  <c r="H177" i="12"/>
  <c r="G177" i="12"/>
  <c r="D177" i="12"/>
  <c r="H176" i="12"/>
  <c r="G176" i="12"/>
  <c r="D176" i="12"/>
  <c r="H175" i="12"/>
  <c r="G175" i="12"/>
  <c r="D175" i="12"/>
  <c r="H59" i="12"/>
  <c r="G59" i="12"/>
  <c r="D59" i="12"/>
  <c r="H173" i="12"/>
  <c r="G173" i="12"/>
  <c r="D173" i="12"/>
  <c r="H113" i="12"/>
  <c r="G113" i="12"/>
  <c r="D113" i="12"/>
  <c r="H171" i="12"/>
  <c r="G171" i="12"/>
  <c r="D171" i="12"/>
  <c r="H170" i="12"/>
  <c r="G170" i="12"/>
  <c r="D170" i="12"/>
  <c r="H169" i="12"/>
  <c r="G169" i="12"/>
  <c r="D169" i="12"/>
  <c r="H168" i="12"/>
  <c r="G168" i="12"/>
  <c r="D168" i="12"/>
  <c r="H167" i="12"/>
  <c r="G167" i="12"/>
  <c r="D167" i="12"/>
  <c r="H166" i="12"/>
  <c r="G166" i="12"/>
  <c r="D166" i="12"/>
  <c r="H165" i="12"/>
  <c r="G165" i="12"/>
  <c r="D165" i="12"/>
  <c r="H164" i="12"/>
  <c r="G164" i="12"/>
  <c r="D164" i="12"/>
  <c r="H163" i="12"/>
  <c r="G163" i="12"/>
  <c r="D163" i="12"/>
  <c r="H162" i="12"/>
  <c r="G162" i="12"/>
  <c r="D162" i="12"/>
  <c r="H161" i="12"/>
  <c r="G161" i="12"/>
  <c r="D161" i="12"/>
  <c r="H160" i="12"/>
  <c r="G160" i="12"/>
  <c r="D160" i="12"/>
  <c r="H159" i="12"/>
  <c r="G159" i="12"/>
  <c r="D159" i="12"/>
  <c r="H158" i="12"/>
  <c r="G158" i="12"/>
  <c r="D158" i="12"/>
  <c r="H157" i="12"/>
  <c r="G157" i="12"/>
  <c r="D157" i="12"/>
  <c r="H156" i="12"/>
  <c r="G156" i="12"/>
  <c r="D156" i="12"/>
  <c r="H155" i="12"/>
  <c r="G155" i="12"/>
  <c r="D155" i="12"/>
  <c r="H154" i="12"/>
  <c r="G154" i="12"/>
  <c r="D154" i="12"/>
  <c r="H296" i="12"/>
  <c r="G296" i="12"/>
  <c r="D296" i="12"/>
  <c r="H152" i="12"/>
  <c r="G152" i="12"/>
  <c r="D152" i="12"/>
  <c r="H151" i="12"/>
  <c r="G151" i="12"/>
  <c r="D151" i="12"/>
  <c r="H475" i="12"/>
  <c r="G475" i="12"/>
  <c r="D475" i="12"/>
  <c r="H149" i="12"/>
  <c r="G149" i="12"/>
  <c r="D149" i="12"/>
  <c r="H148" i="12"/>
  <c r="G148" i="12"/>
  <c r="D148" i="12"/>
  <c r="H147" i="12"/>
  <c r="G147" i="12"/>
  <c r="D147" i="12"/>
  <c r="H146" i="12"/>
  <c r="G146" i="12"/>
  <c r="D146" i="12"/>
  <c r="H145" i="12"/>
  <c r="G145" i="12"/>
  <c r="D145" i="12"/>
  <c r="H378" i="12"/>
  <c r="G378" i="12"/>
  <c r="D378" i="12"/>
  <c r="H143" i="12"/>
  <c r="G143" i="12"/>
  <c r="D143" i="12"/>
  <c r="H142" i="12"/>
  <c r="G142" i="12"/>
  <c r="D142" i="12"/>
  <c r="H141" i="12"/>
  <c r="G141" i="12"/>
  <c r="D141" i="12"/>
  <c r="H382" i="12"/>
  <c r="G382" i="12"/>
  <c r="D382" i="12"/>
  <c r="H139" i="12"/>
  <c r="G139" i="12"/>
  <c r="D139" i="12"/>
  <c r="H138" i="12"/>
  <c r="G138" i="12"/>
  <c r="D138" i="12"/>
  <c r="H137" i="12"/>
  <c r="G137" i="12"/>
  <c r="D137" i="12"/>
  <c r="H136" i="12"/>
  <c r="G136" i="12"/>
  <c r="D136" i="12"/>
  <c r="H68" i="12"/>
  <c r="G68" i="12"/>
  <c r="D68" i="12"/>
  <c r="H134" i="12"/>
  <c r="G134" i="12"/>
  <c r="D134" i="12"/>
  <c r="H189" i="12"/>
  <c r="G189" i="12"/>
  <c r="D189" i="12"/>
  <c r="H132" i="12"/>
  <c r="G132" i="12"/>
  <c r="D132" i="12"/>
  <c r="H131" i="12"/>
  <c r="G131" i="12"/>
  <c r="D131" i="12"/>
  <c r="H130" i="12"/>
  <c r="G130" i="12"/>
  <c r="D130" i="12"/>
  <c r="H129" i="12"/>
  <c r="G129" i="12"/>
  <c r="D129" i="12"/>
  <c r="H115" i="12"/>
  <c r="G115" i="12"/>
  <c r="D115" i="12"/>
  <c r="H127" i="12"/>
  <c r="G127" i="12"/>
  <c r="D127" i="12"/>
  <c r="H126" i="12"/>
  <c r="G126" i="12"/>
  <c r="D126" i="12"/>
  <c r="H674" i="12"/>
  <c r="G674" i="12"/>
  <c r="D674" i="12"/>
  <c r="H44" i="12"/>
  <c r="G44" i="12"/>
  <c r="D44" i="12"/>
  <c r="H568" i="12"/>
  <c r="G568" i="12"/>
  <c r="D568" i="12"/>
  <c r="H122" i="12"/>
  <c r="G122" i="12"/>
  <c r="D122" i="12"/>
  <c r="H121" i="12"/>
  <c r="G121" i="12"/>
  <c r="D121" i="12"/>
  <c r="H120" i="12"/>
  <c r="G120" i="12"/>
  <c r="D120" i="12"/>
  <c r="H119" i="12"/>
  <c r="G119" i="12"/>
  <c r="D119" i="12"/>
  <c r="H118" i="12"/>
  <c r="G118" i="12"/>
  <c r="D118" i="12"/>
  <c r="H117" i="12"/>
  <c r="G117" i="12"/>
  <c r="D117" i="12"/>
  <c r="H116" i="12"/>
  <c r="G116" i="12"/>
  <c r="D116" i="12"/>
  <c r="H555" i="12"/>
  <c r="G555" i="12"/>
  <c r="D555" i="12"/>
  <c r="H114" i="12"/>
  <c r="G114" i="12"/>
  <c r="D114" i="12"/>
  <c r="H554" i="12"/>
  <c r="G554" i="12"/>
  <c r="D554" i="12"/>
  <c r="H632" i="12"/>
  <c r="G632" i="12"/>
  <c r="D632" i="12"/>
  <c r="H111" i="12"/>
  <c r="G111" i="12"/>
  <c r="D111" i="12"/>
  <c r="H110" i="12"/>
  <c r="G110" i="12"/>
  <c r="D110" i="12"/>
  <c r="H109" i="12"/>
  <c r="G109" i="12"/>
  <c r="D109" i="12"/>
  <c r="H108" i="12"/>
  <c r="G108" i="12"/>
  <c r="D108" i="12"/>
  <c r="H107" i="12"/>
  <c r="G107" i="12"/>
  <c r="D107" i="12"/>
  <c r="H128" i="12"/>
  <c r="G128" i="12"/>
  <c r="D128" i="12"/>
  <c r="H105" i="12"/>
  <c r="G105" i="12"/>
  <c r="D105" i="12"/>
  <c r="H104" i="12"/>
  <c r="G104" i="12"/>
  <c r="D104" i="12"/>
  <c r="H103" i="12"/>
  <c r="G103" i="12"/>
  <c r="D103" i="12"/>
  <c r="H102" i="12"/>
  <c r="G102" i="12"/>
  <c r="D102" i="12"/>
  <c r="H101" i="12"/>
  <c r="G101" i="12"/>
  <c r="D101" i="12"/>
  <c r="H100" i="12"/>
  <c r="G100" i="12"/>
  <c r="D100" i="12"/>
  <c r="H99" i="12"/>
  <c r="G99" i="12"/>
  <c r="D99" i="12"/>
  <c r="H98" i="12"/>
  <c r="G98" i="12"/>
  <c r="D98" i="12"/>
  <c r="H97" i="12"/>
  <c r="G97" i="12"/>
  <c r="D97" i="12"/>
  <c r="H387" i="12"/>
  <c r="G387" i="12"/>
  <c r="D387" i="12"/>
  <c r="H95" i="12"/>
  <c r="G95" i="12"/>
  <c r="D95" i="12"/>
  <c r="H94" i="12"/>
  <c r="G94" i="12"/>
  <c r="D94" i="12"/>
  <c r="H93" i="12"/>
  <c r="G93" i="12"/>
  <c r="D93" i="12"/>
  <c r="H92" i="12"/>
  <c r="G92" i="12"/>
  <c r="D92" i="12"/>
  <c r="H91" i="12"/>
  <c r="G91" i="12"/>
  <c r="D91" i="12"/>
  <c r="H90" i="12"/>
  <c r="G90" i="12"/>
  <c r="D90" i="12"/>
  <c r="H89" i="12"/>
  <c r="G89" i="12"/>
  <c r="D89" i="12"/>
  <c r="H88" i="12"/>
  <c r="G88" i="12"/>
  <c r="D88" i="12"/>
  <c r="H87" i="12"/>
  <c r="G87" i="12"/>
  <c r="D87" i="12"/>
  <c r="H86" i="12"/>
  <c r="G86" i="12"/>
  <c r="D86" i="12"/>
  <c r="H85" i="12"/>
  <c r="G85" i="12"/>
  <c r="D85" i="12"/>
  <c r="H84" i="12"/>
  <c r="G84" i="12"/>
  <c r="D84" i="12"/>
  <c r="H83" i="12"/>
  <c r="G83" i="12"/>
  <c r="D83" i="12"/>
  <c r="H82" i="12"/>
  <c r="G82" i="12"/>
  <c r="D82" i="12"/>
  <c r="H81" i="12"/>
  <c r="G81" i="12"/>
  <c r="D81" i="12"/>
  <c r="H80" i="12"/>
  <c r="G80" i="12"/>
  <c r="D80" i="12"/>
  <c r="H79" i="12"/>
  <c r="G79" i="12"/>
  <c r="D79" i="12"/>
  <c r="H78" i="12"/>
  <c r="G78" i="12"/>
  <c r="D78" i="12"/>
  <c r="H77" i="12"/>
  <c r="G77" i="12"/>
  <c r="D77" i="12"/>
  <c r="H76" i="12"/>
  <c r="G76" i="12"/>
  <c r="D76" i="12"/>
  <c r="H72" i="12"/>
  <c r="G72" i="12"/>
  <c r="D72" i="12"/>
  <c r="H74" i="12"/>
  <c r="G74" i="12"/>
  <c r="D74" i="12"/>
  <c r="H73" i="12"/>
  <c r="G73" i="12"/>
  <c r="D73" i="12"/>
  <c r="H244" i="12"/>
  <c r="G244" i="12"/>
  <c r="D244" i="12"/>
  <c r="H71" i="12"/>
  <c r="G71" i="12"/>
  <c r="D71" i="12"/>
  <c r="H70" i="12"/>
  <c r="G70" i="12"/>
  <c r="D70" i="12"/>
  <c r="H69" i="12"/>
  <c r="G69" i="12"/>
  <c r="D69" i="12"/>
  <c r="H317" i="12"/>
  <c r="G317" i="12"/>
  <c r="D317" i="12"/>
  <c r="H67" i="12"/>
  <c r="G67" i="12"/>
  <c r="D67" i="12"/>
  <c r="H66" i="12"/>
  <c r="G66" i="12"/>
  <c r="D66" i="12"/>
  <c r="H65" i="12"/>
  <c r="G65" i="12"/>
  <c r="D65" i="12"/>
  <c r="H64" i="12"/>
  <c r="G64" i="12"/>
  <c r="D64" i="12"/>
  <c r="H63" i="12"/>
  <c r="G63" i="12"/>
  <c r="D63" i="12"/>
  <c r="H439" i="12"/>
  <c r="G439" i="12"/>
  <c r="D439" i="12"/>
  <c r="H61" i="12"/>
  <c r="G61" i="12"/>
  <c r="D61" i="12"/>
  <c r="H112" i="12"/>
  <c r="G112" i="12"/>
  <c r="D112" i="12"/>
  <c r="H595" i="12"/>
  <c r="G595" i="12"/>
  <c r="D595" i="12"/>
  <c r="H58" i="12"/>
  <c r="G58" i="12"/>
  <c r="D58" i="12"/>
  <c r="H57" i="12"/>
  <c r="G57" i="12"/>
  <c r="D57" i="12"/>
  <c r="H56" i="12"/>
  <c r="G56" i="12"/>
  <c r="D56" i="12"/>
  <c r="H55" i="12"/>
  <c r="G55" i="12"/>
  <c r="D55" i="12"/>
  <c r="H54" i="12"/>
  <c r="G54" i="12"/>
  <c r="D54" i="12"/>
  <c r="H53" i="12"/>
  <c r="G53" i="12"/>
  <c r="D53" i="12"/>
  <c r="H52" i="12"/>
  <c r="G52" i="12"/>
  <c r="D52" i="12"/>
  <c r="H51" i="12"/>
  <c r="G51" i="12"/>
  <c r="D51" i="12"/>
  <c r="H50" i="12"/>
  <c r="G50" i="12"/>
  <c r="D50" i="12"/>
  <c r="H49" i="12"/>
  <c r="G49" i="12"/>
  <c r="D49" i="12"/>
  <c r="H48" i="12"/>
  <c r="G48" i="12"/>
  <c r="D48" i="12"/>
  <c r="H47" i="12"/>
  <c r="G47" i="12"/>
  <c r="D47" i="12"/>
  <c r="H46" i="12"/>
  <c r="G46" i="12"/>
  <c r="D46" i="12"/>
  <c r="H45" i="12"/>
  <c r="G45" i="12"/>
  <c r="D45" i="12"/>
  <c r="H33" i="12"/>
  <c r="G33" i="12"/>
  <c r="D33" i="12"/>
  <c r="H43" i="12"/>
  <c r="G43" i="12"/>
  <c r="D43" i="12"/>
  <c r="H42" i="12"/>
  <c r="G42" i="12"/>
  <c r="D42" i="12"/>
  <c r="H41" i="12"/>
  <c r="G41" i="12"/>
  <c r="D41" i="12"/>
  <c r="H40" i="12"/>
  <c r="G40" i="12"/>
  <c r="D40" i="12"/>
  <c r="H39" i="12"/>
  <c r="G39" i="12"/>
  <c r="D39" i="12"/>
  <c r="H38" i="12"/>
  <c r="G38" i="12"/>
  <c r="D38" i="12"/>
  <c r="H37" i="12"/>
  <c r="G37" i="12"/>
  <c r="D37" i="12"/>
  <c r="H36" i="12"/>
  <c r="G36" i="12"/>
  <c r="D36" i="12"/>
  <c r="H62" i="12"/>
  <c r="G62" i="12"/>
  <c r="D62" i="12"/>
  <c r="H34" i="12"/>
  <c r="G34" i="12"/>
  <c r="D34" i="12"/>
  <c r="H292" i="12"/>
  <c r="G292" i="12"/>
  <c r="D292" i="12"/>
  <c r="H32" i="12"/>
  <c r="G32" i="12"/>
  <c r="D32" i="12"/>
  <c r="H31" i="12"/>
  <c r="G31" i="12"/>
  <c r="D31" i="12"/>
  <c r="H30" i="12"/>
  <c r="G30" i="12"/>
  <c r="D30" i="12"/>
  <c r="H543" i="12"/>
  <c r="G543" i="12"/>
  <c r="D543" i="12"/>
  <c r="H28" i="12"/>
  <c r="G28" i="12"/>
  <c r="D28" i="12"/>
  <c r="H27" i="12"/>
  <c r="G27" i="12"/>
  <c r="D27" i="12"/>
  <c r="H26" i="12"/>
  <c r="G26" i="12"/>
  <c r="D26" i="12"/>
  <c r="H25" i="12"/>
  <c r="G25" i="12"/>
  <c r="D25" i="12"/>
  <c r="H24" i="12"/>
  <c r="G24" i="12"/>
  <c r="D24" i="12"/>
  <c r="H23" i="12"/>
  <c r="G23" i="12"/>
  <c r="D23" i="12"/>
  <c r="H22" i="12"/>
  <c r="G22" i="12"/>
  <c r="D22" i="12"/>
  <c r="H29" i="12"/>
  <c r="G29" i="12"/>
  <c r="D29" i="12"/>
  <c r="H20" i="12"/>
  <c r="G20" i="12"/>
  <c r="D20" i="12"/>
  <c r="H19" i="12"/>
  <c r="G19" i="12"/>
  <c r="D19" i="12"/>
  <c r="H18" i="12"/>
  <c r="G18" i="12"/>
  <c r="D18" i="12"/>
  <c r="H391" i="12"/>
  <c r="G391" i="12"/>
  <c r="D391" i="12"/>
  <c r="H16" i="12"/>
  <c r="G16" i="12"/>
  <c r="D16" i="12"/>
  <c r="H15" i="12"/>
  <c r="G15" i="12"/>
  <c r="D15" i="12"/>
  <c r="H14" i="12"/>
  <c r="G14" i="12"/>
  <c r="D14" i="12"/>
  <c r="H133" i="12"/>
  <c r="G133" i="12"/>
  <c r="D133" i="12"/>
  <c r="H12" i="12"/>
  <c r="G12" i="12"/>
  <c r="D12" i="12"/>
  <c r="H11" i="12"/>
  <c r="G11" i="12"/>
  <c r="D11" i="12"/>
  <c r="H10" i="12"/>
  <c r="G10" i="12"/>
  <c r="D10" i="12"/>
  <c r="T9" i="12" a="1"/>
  <c r="T9" i="12" s="1"/>
  <c r="H9" i="12"/>
  <c r="G9" i="12"/>
  <c r="D9" i="12"/>
  <c r="H8" i="12"/>
  <c r="G8" i="12"/>
  <c r="D8" i="12"/>
  <c r="H7" i="12"/>
  <c r="G7" i="12"/>
  <c r="D7" i="12"/>
  <c r="H6" i="12"/>
  <c r="G6" i="12"/>
  <c r="D6" i="12"/>
  <c r="T5" i="12" a="1"/>
  <c r="T5" i="12" s="1"/>
  <c r="H5" i="12"/>
  <c r="G5" i="12"/>
  <c r="D5" i="12"/>
  <c r="T546" i="12"/>
  <c r="H546" i="12"/>
  <c r="G546" i="12"/>
  <c r="D546" i="12"/>
  <c r="T3" i="12" a="1"/>
  <c r="T3" i="12" s="1"/>
  <c r="H3" i="12"/>
  <c r="G3" i="12"/>
  <c r="D3" i="12"/>
  <c r="T8" i="2" a="1"/>
  <c r="T8" i="2" s="1"/>
  <c r="T4" i="2" a="1"/>
  <c r="T4" i="2" s="1"/>
  <c r="T3" i="2"/>
  <c r="T2" i="2" a="1"/>
  <c r="T2" i="2" s="1"/>
  <c r="R683" i="8"/>
  <c r="C683" i="8"/>
  <c r="T683" i="8"/>
  <c r="J682" i="8"/>
  <c r="I682" i="8"/>
  <c r="F682" i="8"/>
  <c r="J681" i="8"/>
  <c r="I681" i="8"/>
  <c r="F681" i="8"/>
  <c r="J680" i="8"/>
  <c r="I680" i="8"/>
  <c r="F680" i="8"/>
  <c r="J679" i="8"/>
  <c r="I679" i="8"/>
  <c r="F679" i="8"/>
  <c r="J678" i="8"/>
  <c r="I678" i="8"/>
  <c r="F678" i="8"/>
  <c r="J677" i="8"/>
  <c r="I677" i="8"/>
  <c r="F677" i="8"/>
  <c r="J676" i="8"/>
  <c r="I676" i="8"/>
  <c r="F676" i="8"/>
  <c r="J675" i="8"/>
  <c r="I675" i="8"/>
  <c r="F675" i="8"/>
  <c r="J674" i="8"/>
  <c r="I674" i="8"/>
  <c r="F674" i="8"/>
  <c r="J673" i="8"/>
  <c r="I673" i="8"/>
  <c r="F673" i="8"/>
  <c r="J672" i="8"/>
  <c r="I672" i="8"/>
  <c r="F672" i="8"/>
  <c r="J671" i="8"/>
  <c r="I671" i="8"/>
  <c r="F671" i="8"/>
  <c r="J670" i="8"/>
  <c r="I670" i="8"/>
  <c r="F670" i="8"/>
  <c r="J669" i="8"/>
  <c r="I669" i="8"/>
  <c r="F669" i="8"/>
  <c r="J668" i="8"/>
  <c r="I668" i="8"/>
  <c r="F668" i="8"/>
  <c r="J667" i="8"/>
  <c r="I667" i="8"/>
  <c r="F667" i="8"/>
  <c r="J666" i="8"/>
  <c r="I666" i="8"/>
  <c r="F666" i="8"/>
  <c r="J665" i="8"/>
  <c r="I665" i="8"/>
  <c r="F665" i="8"/>
  <c r="J664" i="8"/>
  <c r="I664" i="8"/>
  <c r="F664" i="8"/>
  <c r="J663" i="8"/>
  <c r="I663" i="8"/>
  <c r="F663" i="8"/>
  <c r="J662" i="8"/>
  <c r="I662" i="8"/>
  <c r="F662" i="8"/>
  <c r="J661" i="8"/>
  <c r="I661" i="8"/>
  <c r="F661" i="8"/>
  <c r="J660" i="8"/>
  <c r="I660" i="8"/>
  <c r="F660" i="8"/>
  <c r="J659" i="8"/>
  <c r="I659" i="8"/>
  <c r="F659" i="8"/>
  <c r="J658" i="8"/>
  <c r="I658" i="8"/>
  <c r="F658" i="8"/>
  <c r="J657" i="8"/>
  <c r="I657" i="8"/>
  <c r="F657" i="8"/>
  <c r="J656" i="8"/>
  <c r="I656" i="8"/>
  <c r="F656" i="8"/>
  <c r="J655" i="8"/>
  <c r="I655" i="8"/>
  <c r="F655" i="8"/>
  <c r="J654" i="8"/>
  <c r="I654" i="8"/>
  <c r="F654" i="8"/>
  <c r="J653" i="8"/>
  <c r="I653" i="8"/>
  <c r="F653" i="8"/>
  <c r="J652" i="8"/>
  <c r="I652" i="8"/>
  <c r="F652" i="8"/>
  <c r="J651" i="8"/>
  <c r="I651" i="8"/>
  <c r="F651" i="8"/>
  <c r="J650" i="8"/>
  <c r="I650" i="8"/>
  <c r="F650" i="8"/>
  <c r="J649" i="8"/>
  <c r="I649" i="8"/>
  <c r="F649" i="8"/>
  <c r="J648" i="8"/>
  <c r="I648" i="8"/>
  <c r="F648" i="8"/>
  <c r="J647" i="8"/>
  <c r="I647" i="8"/>
  <c r="F647" i="8"/>
  <c r="J646" i="8"/>
  <c r="I646" i="8"/>
  <c r="F646" i="8"/>
  <c r="J645" i="8"/>
  <c r="I645" i="8"/>
  <c r="F645" i="8"/>
  <c r="J644" i="8"/>
  <c r="I644" i="8"/>
  <c r="F644" i="8"/>
  <c r="J643" i="8"/>
  <c r="I643" i="8"/>
  <c r="F643" i="8"/>
  <c r="J642" i="8"/>
  <c r="I642" i="8"/>
  <c r="F642" i="8"/>
  <c r="J641" i="8"/>
  <c r="I641" i="8"/>
  <c r="F641" i="8"/>
  <c r="J640" i="8"/>
  <c r="I640" i="8"/>
  <c r="F640" i="8"/>
  <c r="J639" i="8"/>
  <c r="I639" i="8"/>
  <c r="F639" i="8"/>
  <c r="J638" i="8"/>
  <c r="I638" i="8"/>
  <c r="F638" i="8"/>
  <c r="J637" i="8"/>
  <c r="I637" i="8"/>
  <c r="F637" i="8"/>
  <c r="J636" i="8"/>
  <c r="I636" i="8"/>
  <c r="F636" i="8"/>
  <c r="J635" i="8"/>
  <c r="I635" i="8"/>
  <c r="F635" i="8"/>
  <c r="J634" i="8"/>
  <c r="I634" i="8"/>
  <c r="F634" i="8"/>
  <c r="J633" i="8"/>
  <c r="I633" i="8"/>
  <c r="F633" i="8"/>
  <c r="J632" i="8"/>
  <c r="I632" i="8"/>
  <c r="F632" i="8"/>
  <c r="J631" i="8"/>
  <c r="I631" i="8"/>
  <c r="F631" i="8"/>
  <c r="J630" i="8"/>
  <c r="I630" i="8"/>
  <c r="F630" i="8"/>
  <c r="J629" i="8"/>
  <c r="I629" i="8"/>
  <c r="F629" i="8"/>
  <c r="J628" i="8"/>
  <c r="I628" i="8"/>
  <c r="F628" i="8"/>
  <c r="J627" i="8"/>
  <c r="I627" i="8"/>
  <c r="F627" i="8"/>
  <c r="J626" i="8"/>
  <c r="I626" i="8"/>
  <c r="F626" i="8"/>
  <c r="J625" i="8"/>
  <c r="I625" i="8"/>
  <c r="F625" i="8"/>
  <c r="J624" i="8"/>
  <c r="I624" i="8"/>
  <c r="F624" i="8"/>
  <c r="J623" i="8"/>
  <c r="I623" i="8"/>
  <c r="F623" i="8"/>
  <c r="J622" i="8"/>
  <c r="I622" i="8"/>
  <c r="F622" i="8"/>
  <c r="J621" i="8"/>
  <c r="I621" i="8"/>
  <c r="F621" i="8"/>
  <c r="J620" i="8"/>
  <c r="I620" i="8"/>
  <c r="F620" i="8"/>
  <c r="J619" i="8"/>
  <c r="I619" i="8"/>
  <c r="F619" i="8"/>
  <c r="J618" i="8"/>
  <c r="I618" i="8"/>
  <c r="F618" i="8"/>
  <c r="J617" i="8"/>
  <c r="I617" i="8"/>
  <c r="F617" i="8"/>
  <c r="J616" i="8"/>
  <c r="I616" i="8"/>
  <c r="F616" i="8"/>
  <c r="J615" i="8"/>
  <c r="I615" i="8"/>
  <c r="F615" i="8"/>
  <c r="J614" i="8"/>
  <c r="I614" i="8"/>
  <c r="F614" i="8"/>
  <c r="J613" i="8"/>
  <c r="I613" i="8"/>
  <c r="F613" i="8"/>
  <c r="J612" i="8"/>
  <c r="I612" i="8"/>
  <c r="F612" i="8"/>
  <c r="J611" i="8"/>
  <c r="I611" i="8"/>
  <c r="F611" i="8"/>
  <c r="J610" i="8"/>
  <c r="I610" i="8"/>
  <c r="F610" i="8"/>
  <c r="J609" i="8"/>
  <c r="I609" i="8"/>
  <c r="F609" i="8"/>
  <c r="J608" i="8"/>
  <c r="I608" i="8"/>
  <c r="F608" i="8"/>
  <c r="J607" i="8"/>
  <c r="I607" i="8"/>
  <c r="F607" i="8"/>
  <c r="J606" i="8"/>
  <c r="I606" i="8"/>
  <c r="F606" i="8"/>
  <c r="J605" i="8"/>
  <c r="I605" i="8"/>
  <c r="F605" i="8"/>
  <c r="J604" i="8"/>
  <c r="I604" i="8"/>
  <c r="F604" i="8"/>
  <c r="J603" i="8"/>
  <c r="I603" i="8"/>
  <c r="F603" i="8"/>
  <c r="J602" i="8"/>
  <c r="I602" i="8"/>
  <c r="F602" i="8"/>
  <c r="J601" i="8"/>
  <c r="I601" i="8"/>
  <c r="F601" i="8"/>
  <c r="J600" i="8"/>
  <c r="I600" i="8"/>
  <c r="F600" i="8"/>
  <c r="J599" i="8"/>
  <c r="I599" i="8"/>
  <c r="F599" i="8"/>
  <c r="J598" i="8"/>
  <c r="I598" i="8"/>
  <c r="F598" i="8"/>
  <c r="J597" i="8"/>
  <c r="I597" i="8"/>
  <c r="F597" i="8"/>
  <c r="J596" i="8"/>
  <c r="I596" i="8"/>
  <c r="F596" i="8"/>
  <c r="J595" i="8"/>
  <c r="I595" i="8"/>
  <c r="F595" i="8"/>
  <c r="J594" i="8"/>
  <c r="I594" i="8"/>
  <c r="F594" i="8"/>
  <c r="J593" i="8"/>
  <c r="I593" i="8"/>
  <c r="F593" i="8"/>
  <c r="J592" i="8"/>
  <c r="I592" i="8"/>
  <c r="F592" i="8"/>
  <c r="J591" i="8"/>
  <c r="I591" i="8"/>
  <c r="F591" i="8"/>
  <c r="J590" i="8"/>
  <c r="I590" i="8"/>
  <c r="F590" i="8"/>
  <c r="J589" i="8"/>
  <c r="I589" i="8"/>
  <c r="F589" i="8"/>
  <c r="J588" i="8"/>
  <c r="I588" i="8"/>
  <c r="F588" i="8"/>
  <c r="J587" i="8"/>
  <c r="I587" i="8"/>
  <c r="F587" i="8"/>
  <c r="J586" i="8"/>
  <c r="I586" i="8"/>
  <c r="F586" i="8"/>
  <c r="J585" i="8"/>
  <c r="I585" i="8"/>
  <c r="F585" i="8"/>
  <c r="J584" i="8"/>
  <c r="I584" i="8"/>
  <c r="F584" i="8"/>
  <c r="J583" i="8"/>
  <c r="I583" i="8"/>
  <c r="F583" i="8"/>
  <c r="J582" i="8"/>
  <c r="I582" i="8"/>
  <c r="F582" i="8"/>
  <c r="J581" i="8"/>
  <c r="I581" i="8"/>
  <c r="F581" i="8"/>
  <c r="J580" i="8"/>
  <c r="I580" i="8"/>
  <c r="F580" i="8"/>
  <c r="J579" i="8"/>
  <c r="I579" i="8"/>
  <c r="F579" i="8"/>
  <c r="J578" i="8"/>
  <c r="I578" i="8"/>
  <c r="F578" i="8"/>
  <c r="J577" i="8"/>
  <c r="I577" i="8"/>
  <c r="F577" i="8"/>
  <c r="J576" i="8"/>
  <c r="I576" i="8"/>
  <c r="F576" i="8"/>
  <c r="J575" i="8"/>
  <c r="I575" i="8"/>
  <c r="F575" i="8"/>
  <c r="J574" i="8"/>
  <c r="I574" i="8"/>
  <c r="F574" i="8"/>
  <c r="J573" i="8"/>
  <c r="I573" i="8"/>
  <c r="F573" i="8"/>
  <c r="J572" i="8"/>
  <c r="I572" i="8"/>
  <c r="F572" i="8"/>
  <c r="J571" i="8"/>
  <c r="I571" i="8"/>
  <c r="F571" i="8"/>
  <c r="J570" i="8"/>
  <c r="I570" i="8"/>
  <c r="F570" i="8"/>
  <c r="J569" i="8"/>
  <c r="I569" i="8"/>
  <c r="F569" i="8"/>
  <c r="J568" i="8"/>
  <c r="I568" i="8"/>
  <c r="F568" i="8"/>
  <c r="J567" i="8"/>
  <c r="I567" i="8"/>
  <c r="F567" i="8"/>
  <c r="J566" i="8"/>
  <c r="I566" i="8"/>
  <c r="F566" i="8"/>
  <c r="J565" i="8"/>
  <c r="I565" i="8"/>
  <c r="F565" i="8"/>
  <c r="J564" i="8"/>
  <c r="I564" i="8"/>
  <c r="F564" i="8"/>
  <c r="J563" i="8"/>
  <c r="I563" i="8"/>
  <c r="F563" i="8"/>
  <c r="J562" i="8"/>
  <c r="I562" i="8"/>
  <c r="F562" i="8"/>
  <c r="J561" i="8"/>
  <c r="I561" i="8"/>
  <c r="F561" i="8"/>
  <c r="J560" i="8"/>
  <c r="I560" i="8"/>
  <c r="F560" i="8"/>
  <c r="J559" i="8"/>
  <c r="I559" i="8"/>
  <c r="F559" i="8"/>
  <c r="J558" i="8"/>
  <c r="I558" i="8"/>
  <c r="F558" i="8"/>
  <c r="J557" i="8"/>
  <c r="I557" i="8"/>
  <c r="F557" i="8"/>
  <c r="J556" i="8"/>
  <c r="I556" i="8"/>
  <c r="F556" i="8"/>
  <c r="J555" i="8"/>
  <c r="I555" i="8"/>
  <c r="F555" i="8"/>
  <c r="J554" i="8"/>
  <c r="I554" i="8"/>
  <c r="F554" i="8"/>
  <c r="J553" i="8"/>
  <c r="I553" i="8"/>
  <c r="F553" i="8"/>
  <c r="J552" i="8"/>
  <c r="I552" i="8"/>
  <c r="F552" i="8"/>
  <c r="J551" i="8"/>
  <c r="I551" i="8"/>
  <c r="F551" i="8"/>
  <c r="J550" i="8"/>
  <c r="I550" i="8"/>
  <c r="F550" i="8"/>
  <c r="J549" i="8"/>
  <c r="I549" i="8"/>
  <c r="F549" i="8"/>
  <c r="J548" i="8"/>
  <c r="I548" i="8"/>
  <c r="F548" i="8"/>
  <c r="J547" i="8"/>
  <c r="I547" i="8"/>
  <c r="F547" i="8"/>
  <c r="J546" i="8"/>
  <c r="I546" i="8"/>
  <c r="F546" i="8"/>
  <c r="J545" i="8"/>
  <c r="I545" i="8"/>
  <c r="F545" i="8"/>
  <c r="J544" i="8"/>
  <c r="I544" i="8"/>
  <c r="F544" i="8"/>
  <c r="J543" i="8"/>
  <c r="I543" i="8"/>
  <c r="F543" i="8"/>
  <c r="J542" i="8"/>
  <c r="I542" i="8"/>
  <c r="F542" i="8"/>
  <c r="J541" i="8"/>
  <c r="I541" i="8"/>
  <c r="F541" i="8"/>
  <c r="J540" i="8"/>
  <c r="I540" i="8"/>
  <c r="F540" i="8"/>
  <c r="J539" i="8"/>
  <c r="I539" i="8"/>
  <c r="F539" i="8"/>
  <c r="J538" i="8"/>
  <c r="I538" i="8"/>
  <c r="F538" i="8"/>
  <c r="J537" i="8"/>
  <c r="I537" i="8"/>
  <c r="F537" i="8"/>
  <c r="J536" i="8"/>
  <c r="I536" i="8"/>
  <c r="F536" i="8"/>
  <c r="J535" i="8"/>
  <c r="I535" i="8"/>
  <c r="F535" i="8"/>
  <c r="J534" i="8"/>
  <c r="I534" i="8"/>
  <c r="F534" i="8"/>
  <c r="J533" i="8"/>
  <c r="I533" i="8"/>
  <c r="F533" i="8"/>
  <c r="J532" i="8"/>
  <c r="I532" i="8"/>
  <c r="F532" i="8"/>
  <c r="J531" i="8"/>
  <c r="I531" i="8"/>
  <c r="F531" i="8"/>
  <c r="J530" i="8"/>
  <c r="I530" i="8"/>
  <c r="F530" i="8"/>
  <c r="J529" i="8"/>
  <c r="I529" i="8"/>
  <c r="F529" i="8"/>
  <c r="J528" i="8"/>
  <c r="I528" i="8"/>
  <c r="F528" i="8"/>
  <c r="J527" i="8"/>
  <c r="I527" i="8"/>
  <c r="F527" i="8"/>
  <c r="J526" i="8"/>
  <c r="I526" i="8"/>
  <c r="F526" i="8"/>
  <c r="J525" i="8"/>
  <c r="I525" i="8"/>
  <c r="F525" i="8"/>
  <c r="J524" i="8"/>
  <c r="I524" i="8"/>
  <c r="F524" i="8"/>
  <c r="J523" i="8"/>
  <c r="I523" i="8"/>
  <c r="F523" i="8"/>
  <c r="J522" i="8"/>
  <c r="I522" i="8"/>
  <c r="F522" i="8"/>
  <c r="J521" i="8"/>
  <c r="I521" i="8"/>
  <c r="F521" i="8"/>
  <c r="J520" i="8"/>
  <c r="I520" i="8"/>
  <c r="F520" i="8"/>
  <c r="J519" i="8"/>
  <c r="I519" i="8"/>
  <c r="F519" i="8"/>
  <c r="J518" i="8"/>
  <c r="I518" i="8"/>
  <c r="F518" i="8"/>
  <c r="J517" i="8"/>
  <c r="I517" i="8"/>
  <c r="F517" i="8"/>
  <c r="J516" i="8"/>
  <c r="I516" i="8"/>
  <c r="F516" i="8"/>
  <c r="J515" i="8"/>
  <c r="I515" i="8"/>
  <c r="F515" i="8"/>
  <c r="J514" i="8"/>
  <c r="I514" i="8"/>
  <c r="F514" i="8"/>
  <c r="J513" i="8"/>
  <c r="I513" i="8"/>
  <c r="F513" i="8"/>
  <c r="J512" i="8"/>
  <c r="I512" i="8"/>
  <c r="F512" i="8"/>
  <c r="J511" i="8"/>
  <c r="I511" i="8"/>
  <c r="F511" i="8"/>
  <c r="J510" i="8"/>
  <c r="I510" i="8"/>
  <c r="F510" i="8"/>
  <c r="J509" i="8"/>
  <c r="I509" i="8"/>
  <c r="F509" i="8"/>
  <c r="J508" i="8"/>
  <c r="I508" i="8"/>
  <c r="F508" i="8"/>
  <c r="J507" i="8"/>
  <c r="I507" i="8"/>
  <c r="F507" i="8"/>
  <c r="J506" i="8"/>
  <c r="I506" i="8"/>
  <c r="F506" i="8"/>
  <c r="J505" i="8"/>
  <c r="I505" i="8"/>
  <c r="F505" i="8"/>
  <c r="J504" i="8"/>
  <c r="I504" i="8"/>
  <c r="F504" i="8"/>
  <c r="J503" i="8"/>
  <c r="I503" i="8"/>
  <c r="F503" i="8"/>
  <c r="J502" i="8"/>
  <c r="I502" i="8"/>
  <c r="F502" i="8"/>
  <c r="J501" i="8"/>
  <c r="I501" i="8"/>
  <c r="F501" i="8"/>
  <c r="J500" i="8"/>
  <c r="I500" i="8"/>
  <c r="F500" i="8"/>
  <c r="J499" i="8"/>
  <c r="I499" i="8"/>
  <c r="F499" i="8"/>
  <c r="J498" i="8"/>
  <c r="I498" i="8"/>
  <c r="F498" i="8"/>
  <c r="J497" i="8"/>
  <c r="I497" i="8"/>
  <c r="F497" i="8"/>
  <c r="J496" i="8"/>
  <c r="I496" i="8"/>
  <c r="F496" i="8"/>
  <c r="J495" i="8"/>
  <c r="I495" i="8"/>
  <c r="F495" i="8"/>
  <c r="J494" i="8"/>
  <c r="I494" i="8"/>
  <c r="F494" i="8"/>
  <c r="J493" i="8"/>
  <c r="I493" i="8"/>
  <c r="F493" i="8"/>
  <c r="J492" i="8"/>
  <c r="I492" i="8"/>
  <c r="F492" i="8"/>
  <c r="J491" i="8"/>
  <c r="I491" i="8"/>
  <c r="F491" i="8"/>
  <c r="J490" i="8"/>
  <c r="I490" i="8"/>
  <c r="F490" i="8"/>
  <c r="J489" i="8"/>
  <c r="I489" i="8"/>
  <c r="F489" i="8"/>
  <c r="J488" i="8"/>
  <c r="I488" i="8"/>
  <c r="F488" i="8"/>
  <c r="J487" i="8"/>
  <c r="I487" i="8"/>
  <c r="F487" i="8"/>
  <c r="J486" i="8"/>
  <c r="I486" i="8"/>
  <c r="F486" i="8"/>
  <c r="J485" i="8"/>
  <c r="I485" i="8"/>
  <c r="F485" i="8"/>
  <c r="J484" i="8"/>
  <c r="I484" i="8"/>
  <c r="F484" i="8"/>
  <c r="J483" i="8"/>
  <c r="I483" i="8"/>
  <c r="F483" i="8"/>
  <c r="J482" i="8"/>
  <c r="I482" i="8"/>
  <c r="F482" i="8"/>
  <c r="J481" i="8"/>
  <c r="I481" i="8"/>
  <c r="F481" i="8"/>
  <c r="J480" i="8"/>
  <c r="I480" i="8"/>
  <c r="F480" i="8"/>
  <c r="J479" i="8"/>
  <c r="I479" i="8"/>
  <c r="F479" i="8"/>
  <c r="J478" i="8"/>
  <c r="I478" i="8"/>
  <c r="F478" i="8"/>
  <c r="J477" i="8"/>
  <c r="I477" i="8"/>
  <c r="F477" i="8"/>
  <c r="J476" i="8"/>
  <c r="I476" i="8"/>
  <c r="F476" i="8"/>
  <c r="J475" i="8"/>
  <c r="I475" i="8"/>
  <c r="F475" i="8"/>
  <c r="J474" i="8"/>
  <c r="I474" i="8"/>
  <c r="F474" i="8"/>
  <c r="J473" i="8"/>
  <c r="I473" i="8"/>
  <c r="F473" i="8"/>
  <c r="J472" i="8"/>
  <c r="I472" i="8"/>
  <c r="F472" i="8"/>
  <c r="J471" i="8"/>
  <c r="I471" i="8"/>
  <c r="F471" i="8"/>
  <c r="J470" i="8"/>
  <c r="I470" i="8"/>
  <c r="F470" i="8"/>
  <c r="J469" i="8"/>
  <c r="I469" i="8"/>
  <c r="F469" i="8"/>
  <c r="J468" i="8"/>
  <c r="I468" i="8"/>
  <c r="F468" i="8"/>
  <c r="J467" i="8"/>
  <c r="I467" i="8"/>
  <c r="F467" i="8"/>
  <c r="J466" i="8"/>
  <c r="I466" i="8"/>
  <c r="F466" i="8"/>
  <c r="J465" i="8"/>
  <c r="I465" i="8"/>
  <c r="F465" i="8"/>
  <c r="J464" i="8"/>
  <c r="I464" i="8"/>
  <c r="F464" i="8"/>
  <c r="J463" i="8"/>
  <c r="I463" i="8"/>
  <c r="F463" i="8"/>
  <c r="J462" i="8"/>
  <c r="I462" i="8"/>
  <c r="F462" i="8"/>
  <c r="J461" i="8"/>
  <c r="I461" i="8"/>
  <c r="F461" i="8"/>
  <c r="J460" i="8"/>
  <c r="I460" i="8"/>
  <c r="F460" i="8"/>
  <c r="J459" i="8"/>
  <c r="I459" i="8"/>
  <c r="F459" i="8"/>
  <c r="J458" i="8"/>
  <c r="I458" i="8"/>
  <c r="F458" i="8"/>
  <c r="J457" i="8"/>
  <c r="I457" i="8"/>
  <c r="F457" i="8"/>
  <c r="J456" i="8"/>
  <c r="I456" i="8"/>
  <c r="F456" i="8"/>
  <c r="J455" i="8"/>
  <c r="I455" i="8"/>
  <c r="F455" i="8"/>
  <c r="J454" i="8"/>
  <c r="I454" i="8"/>
  <c r="F454" i="8"/>
  <c r="J453" i="8"/>
  <c r="I453" i="8"/>
  <c r="F453" i="8"/>
  <c r="J452" i="8"/>
  <c r="I452" i="8"/>
  <c r="F452" i="8"/>
  <c r="J451" i="8"/>
  <c r="I451" i="8"/>
  <c r="F451" i="8"/>
  <c r="J450" i="8"/>
  <c r="I450" i="8"/>
  <c r="F450" i="8"/>
  <c r="J449" i="8"/>
  <c r="I449" i="8"/>
  <c r="F449" i="8"/>
  <c r="J448" i="8"/>
  <c r="I448" i="8"/>
  <c r="F448" i="8"/>
  <c r="J447" i="8"/>
  <c r="I447" i="8"/>
  <c r="F447" i="8"/>
  <c r="J446" i="8"/>
  <c r="I446" i="8"/>
  <c r="F446" i="8"/>
  <c r="J445" i="8"/>
  <c r="I445" i="8"/>
  <c r="F445" i="8"/>
  <c r="J444" i="8"/>
  <c r="I444" i="8"/>
  <c r="F444" i="8"/>
  <c r="J443" i="8"/>
  <c r="I443" i="8"/>
  <c r="F443" i="8"/>
  <c r="J442" i="8"/>
  <c r="I442" i="8"/>
  <c r="F442" i="8"/>
  <c r="J441" i="8"/>
  <c r="I441" i="8"/>
  <c r="F441" i="8"/>
  <c r="J440" i="8"/>
  <c r="I440" i="8"/>
  <c r="F440" i="8"/>
  <c r="J439" i="8"/>
  <c r="I439" i="8"/>
  <c r="F439" i="8"/>
  <c r="J438" i="8"/>
  <c r="I438" i="8"/>
  <c r="F438" i="8"/>
  <c r="J437" i="8"/>
  <c r="I437" i="8"/>
  <c r="F437" i="8"/>
  <c r="J436" i="8"/>
  <c r="I436" i="8"/>
  <c r="F436" i="8"/>
  <c r="J435" i="8"/>
  <c r="I435" i="8"/>
  <c r="F435" i="8"/>
  <c r="J434" i="8"/>
  <c r="I434" i="8"/>
  <c r="F434" i="8"/>
  <c r="J433" i="8"/>
  <c r="I433" i="8"/>
  <c r="F433" i="8"/>
  <c r="J432" i="8"/>
  <c r="I432" i="8"/>
  <c r="F432" i="8"/>
  <c r="J431" i="8"/>
  <c r="I431" i="8"/>
  <c r="F431" i="8"/>
  <c r="J430" i="8"/>
  <c r="I430" i="8"/>
  <c r="F430" i="8"/>
  <c r="J429" i="8"/>
  <c r="I429" i="8"/>
  <c r="F429" i="8"/>
  <c r="J428" i="8"/>
  <c r="I428" i="8"/>
  <c r="F428" i="8"/>
  <c r="J427" i="8"/>
  <c r="I427" i="8"/>
  <c r="F427" i="8"/>
  <c r="J426" i="8"/>
  <c r="I426" i="8"/>
  <c r="F426" i="8"/>
  <c r="J425" i="8"/>
  <c r="I425" i="8"/>
  <c r="F425" i="8"/>
  <c r="J424" i="8"/>
  <c r="I424" i="8"/>
  <c r="F424" i="8"/>
  <c r="J423" i="8"/>
  <c r="I423" i="8"/>
  <c r="F423" i="8"/>
  <c r="J422" i="8"/>
  <c r="I422" i="8"/>
  <c r="F422" i="8"/>
  <c r="J421" i="8"/>
  <c r="I421" i="8"/>
  <c r="F421" i="8"/>
  <c r="J420" i="8"/>
  <c r="I420" i="8"/>
  <c r="F420" i="8"/>
  <c r="J419" i="8"/>
  <c r="I419" i="8"/>
  <c r="F419" i="8"/>
  <c r="J418" i="8"/>
  <c r="I418" i="8"/>
  <c r="F418" i="8"/>
  <c r="J417" i="8"/>
  <c r="I417" i="8"/>
  <c r="F417" i="8"/>
  <c r="J416" i="8"/>
  <c r="I416" i="8"/>
  <c r="F416" i="8"/>
  <c r="J415" i="8"/>
  <c r="I415" i="8"/>
  <c r="F415" i="8"/>
  <c r="J414" i="8"/>
  <c r="I414" i="8"/>
  <c r="F414" i="8"/>
  <c r="J413" i="8"/>
  <c r="I413" i="8"/>
  <c r="F413" i="8"/>
  <c r="J412" i="8"/>
  <c r="I412" i="8"/>
  <c r="F412" i="8"/>
  <c r="J411" i="8"/>
  <c r="I411" i="8"/>
  <c r="F411" i="8"/>
  <c r="J410" i="8"/>
  <c r="I410" i="8"/>
  <c r="F410" i="8"/>
  <c r="J409" i="8"/>
  <c r="I409" i="8"/>
  <c r="F409" i="8"/>
  <c r="J408" i="8"/>
  <c r="I408" i="8"/>
  <c r="F408" i="8"/>
  <c r="J407" i="8"/>
  <c r="I407" i="8"/>
  <c r="F407" i="8"/>
  <c r="J406" i="8"/>
  <c r="I406" i="8"/>
  <c r="F406" i="8"/>
  <c r="J405" i="8"/>
  <c r="I405" i="8"/>
  <c r="F405" i="8"/>
  <c r="J404" i="8"/>
  <c r="I404" i="8"/>
  <c r="F404" i="8"/>
  <c r="J403" i="8"/>
  <c r="I403" i="8"/>
  <c r="F403" i="8"/>
  <c r="J402" i="8"/>
  <c r="I402" i="8"/>
  <c r="F402" i="8"/>
  <c r="J401" i="8"/>
  <c r="I401" i="8"/>
  <c r="F401" i="8"/>
  <c r="J400" i="8"/>
  <c r="I400" i="8"/>
  <c r="F400" i="8"/>
  <c r="J399" i="8"/>
  <c r="I399" i="8"/>
  <c r="F399" i="8"/>
  <c r="J398" i="8"/>
  <c r="I398" i="8"/>
  <c r="F398" i="8"/>
  <c r="J397" i="8"/>
  <c r="I397" i="8"/>
  <c r="F397" i="8"/>
  <c r="J396" i="8"/>
  <c r="I396" i="8"/>
  <c r="F396" i="8"/>
  <c r="J395" i="8"/>
  <c r="I395" i="8"/>
  <c r="F395" i="8"/>
  <c r="J394" i="8"/>
  <c r="I394" i="8"/>
  <c r="F394" i="8"/>
  <c r="J393" i="8"/>
  <c r="I393" i="8"/>
  <c r="F393" i="8"/>
  <c r="J392" i="8"/>
  <c r="I392" i="8"/>
  <c r="F392" i="8"/>
  <c r="J391" i="8"/>
  <c r="I391" i="8"/>
  <c r="F391" i="8"/>
  <c r="J390" i="8"/>
  <c r="I390" i="8"/>
  <c r="F390" i="8"/>
  <c r="J389" i="8"/>
  <c r="I389" i="8"/>
  <c r="F389" i="8"/>
  <c r="J388" i="8"/>
  <c r="I388" i="8"/>
  <c r="F388" i="8"/>
  <c r="J387" i="8"/>
  <c r="I387" i="8"/>
  <c r="F387" i="8"/>
  <c r="J386" i="8"/>
  <c r="I386" i="8"/>
  <c r="F386" i="8"/>
  <c r="J385" i="8"/>
  <c r="I385" i="8"/>
  <c r="F385" i="8"/>
  <c r="J384" i="8"/>
  <c r="I384" i="8"/>
  <c r="F384" i="8"/>
  <c r="J383" i="8"/>
  <c r="I383" i="8"/>
  <c r="F383" i="8"/>
  <c r="J382" i="8"/>
  <c r="I382" i="8"/>
  <c r="F382" i="8"/>
  <c r="J381" i="8"/>
  <c r="I381" i="8"/>
  <c r="F381" i="8"/>
  <c r="J380" i="8"/>
  <c r="I380" i="8"/>
  <c r="F380" i="8"/>
  <c r="J379" i="8"/>
  <c r="I379" i="8"/>
  <c r="F379" i="8"/>
  <c r="J378" i="8"/>
  <c r="I378" i="8"/>
  <c r="F378" i="8"/>
  <c r="J377" i="8"/>
  <c r="I377" i="8"/>
  <c r="F377" i="8"/>
  <c r="J376" i="8"/>
  <c r="I376" i="8"/>
  <c r="F376" i="8"/>
  <c r="J375" i="8"/>
  <c r="I375" i="8"/>
  <c r="F375" i="8"/>
  <c r="J374" i="8"/>
  <c r="I374" i="8"/>
  <c r="F374" i="8"/>
  <c r="J373" i="8"/>
  <c r="I373" i="8"/>
  <c r="F373" i="8"/>
  <c r="J372" i="8"/>
  <c r="I372" i="8"/>
  <c r="F372" i="8"/>
  <c r="J371" i="8"/>
  <c r="I371" i="8"/>
  <c r="F371" i="8"/>
  <c r="J370" i="8"/>
  <c r="I370" i="8"/>
  <c r="F370" i="8"/>
  <c r="J369" i="8"/>
  <c r="I369" i="8"/>
  <c r="F369" i="8"/>
  <c r="J368" i="8"/>
  <c r="I368" i="8"/>
  <c r="F368" i="8"/>
  <c r="J367" i="8"/>
  <c r="I367" i="8"/>
  <c r="F367" i="8"/>
  <c r="J366" i="8"/>
  <c r="I366" i="8"/>
  <c r="F366" i="8"/>
  <c r="J365" i="8"/>
  <c r="I365" i="8"/>
  <c r="F365" i="8"/>
  <c r="J364" i="8"/>
  <c r="I364" i="8"/>
  <c r="F364" i="8"/>
  <c r="J363" i="8"/>
  <c r="I363" i="8"/>
  <c r="F363" i="8"/>
  <c r="J362" i="8"/>
  <c r="I362" i="8"/>
  <c r="F362" i="8"/>
  <c r="J361" i="8"/>
  <c r="I361" i="8"/>
  <c r="F361" i="8"/>
  <c r="J360" i="8"/>
  <c r="I360" i="8"/>
  <c r="F360" i="8"/>
  <c r="J359" i="8"/>
  <c r="I359" i="8"/>
  <c r="F359" i="8"/>
  <c r="J358" i="8"/>
  <c r="I358" i="8"/>
  <c r="F358" i="8"/>
  <c r="J357" i="8"/>
  <c r="I357" i="8"/>
  <c r="F357" i="8"/>
  <c r="J356" i="8"/>
  <c r="I356" i="8"/>
  <c r="F356" i="8"/>
  <c r="J355" i="8"/>
  <c r="I355" i="8"/>
  <c r="F355" i="8"/>
  <c r="J354" i="8"/>
  <c r="I354" i="8"/>
  <c r="F354" i="8"/>
  <c r="J353" i="8"/>
  <c r="I353" i="8"/>
  <c r="F353" i="8"/>
  <c r="J352" i="8"/>
  <c r="I352" i="8"/>
  <c r="F352" i="8"/>
  <c r="J351" i="8"/>
  <c r="I351" i="8"/>
  <c r="F351" i="8"/>
  <c r="J350" i="8"/>
  <c r="I350" i="8"/>
  <c r="F350" i="8"/>
  <c r="J349" i="8"/>
  <c r="I349" i="8"/>
  <c r="F349" i="8"/>
  <c r="J348" i="8"/>
  <c r="I348" i="8"/>
  <c r="F348" i="8"/>
  <c r="J347" i="8"/>
  <c r="I347" i="8"/>
  <c r="F347" i="8"/>
  <c r="J346" i="8"/>
  <c r="I346" i="8"/>
  <c r="F346" i="8"/>
  <c r="J345" i="8"/>
  <c r="I345" i="8"/>
  <c r="F345" i="8"/>
  <c r="J344" i="8"/>
  <c r="I344" i="8"/>
  <c r="F344" i="8"/>
  <c r="J343" i="8"/>
  <c r="I343" i="8"/>
  <c r="F343" i="8"/>
  <c r="J342" i="8"/>
  <c r="I342" i="8"/>
  <c r="F342" i="8"/>
  <c r="J341" i="8"/>
  <c r="I341" i="8"/>
  <c r="F341" i="8"/>
  <c r="J340" i="8"/>
  <c r="I340" i="8"/>
  <c r="F340" i="8"/>
  <c r="J339" i="8"/>
  <c r="I339" i="8"/>
  <c r="F339" i="8"/>
  <c r="J338" i="8"/>
  <c r="I338" i="8"/>
  <c r="F338" i="8"/>
  <c r="J337" i="8"/>
  <c r="I337" i="8"/>
  <c r="F337" i="8"/>
  <c r="J336" i="8"/>
  <c r="I336" i="8"/>
  <c r="F336" i="8"/>
  <c r="J335" i="8"/>
  <c r="I335" i="8"/>
  <c r="F335" i="8"/>
  <c r="J334" i="8"/>
  <c r="I334" i="8"/>
  <c r="F334" i="8"/>
  <c r="J333" i="8"/>
  <c r="I333" i="8"/>
  <c r="F333" i="8"/>
  <c r="J332" i="8"/>
  <c r="I332" i="8"/>
  <c r="F332" i="8"/>
  <c r="J331" i="8"/>
  <c r="I331" i="8"/>
  <c r="F331" i="8"/>
  <c r="J330" i="8"/>
  <c r="I330" i="8"/>
  <c r="F330" i="8"/>
  <c r="J329" i="8"/>
  <c r="I329" i="8"/>
  <c r="F329" i="8"/>
  <c r="J328" i="8"/>
  <c r="I328" i="8"/>
  <c r="F328" i="8"/>
  <c r="J327" i="8"/>
  <c r="I327" i="8"/>
  <c r="F327" i="8"/>
  <c r="J326" i="8"/>
  <c r="I326" i="8"/>
  <c r="F326" i="8"/>
  <c r="J325" i="8"/>
  <c r="I325" i="8"/>
  <c r="F325" i="8"/>
  <c r="J324" i="8"/>
  <c r="I324" i="8"/>
  <c r="F324" i="8"/>
  <c r="J323" i="8"/>
  <c r="I323" i="8"/>
  <c r="F323" i="8"/>
  <c r="J322" i="8"/>
  <c r="I322" i="8"/>
  <c r="F322" i="8"/>
  <c r="J321" i="8"/>
  <c r="I321" i="8"/>
  <c r="F321" i="8"/>
  <c r="J320" i="8"/>
  <c r="I320" i="8"/>
  <c r="F320" i="8"/>
  <c r="J319" i="8"/>
  <c r="I319" i="8"/>
  <c r="F319" i="8"/>
  <c r="J318" i="8"/>
  <c r="I318" i="8"/>
  <c r="F318" i="8"/>
  <c r="J317" i="8"/>
  <c r="I317" i="8"/>
  <c r="F317" i="8"/>
  <c r="J316" i="8"/>
  <c r="I316" i="8"/>
  <c r="F316" i="8"/>
  <c r="J315" i="8"/>
  <c r="I315" i="8"/>
  <c r="F315" i="8"/>
  <c r="J314" i="8"/>
  <c r="I314" i="8"/>
  <c r="F314" i="8"/>
  <c r="J313" i="8"/>
  <c r="I313" i="8"/>
  <c r="F313" i="8"/>
  <c r="J312" i="8"/>
  <c r="I312" i="8"/>
  <c r="F312" i="8"/>
  <c r="J311" i="8"/>
  <c r="I311" i="8"/>
  <c r="F311" i="8"/>
  <c r="J310" i="8"/>
  <c r="I310" i="8"/>
  <c r="F310" i="8"/>
  <c r="J309" i="8"/>
  <c r="I309" i="8"/>
  <c r="F309" i="8"/>
  <c r="J308" i="8"/>
  <c r="I308" i="8"/>
  <c r="F308" i="8"/>
  <c r="J307" i="8"/>
  <c r="I307" i="8"/>
  <c r="F307" i="8"/>
  <c r="J306" i="8"/>
  <c r="I306" i="8"/>
  <c r="F306" i="8"/>
  <c r="J305" i="8"/>
  <c r="I305" i="8"/>
  <c r="F305" i="8"/>
  <c r="J304" i="8"/>
  <c r="I304" i="8"/>
  <c r="F304" i="8"/>
  <c r="J303" i="8"/>
  <c r="I303" i="8"/>
  <c r="F303" i="8"/>
  <c r="J302" i="8"/>
  <c r="I302" i="8"/>
  <c r="F302" i="8"/>
  <c r="J301" i="8"/>
  <c r="I301" i="8"/>
  <c r="F301" i="8"/>
  <c r="J300" i="8"/>
  <c r="I300" i="8"/>
  <c r="F300" i="8"/>
  <c r="J299" i="8"/>
  <c r="I299" i="8"/>
  <c r="F299" i="8"/>
  <c r="J298" i="8"/>
  <c r="I298" i="8"/>
  <c r="F298" i="8"/>
  <c r="J297" i="8"/>
  <c r="I297" i="8"/>
  <c r="F297" i="8"/>
  <c r="J296" i="8"/>
  <c r="I296" i="8"/>
  <c r="F296" i="8"/>
  <c r="J295" i="8"/>
  <c r="I295" i="8"/>
  <c r="F295" i="8"/>
  <c r="J294" i="8"/>
  <c r="I294" i="8"/>
  <c r="F294" i="8"/>
  <c r="J293" i="8"/>
  <c r="I293" i="8"/>
  <c r="F293" i="8"/>
  <c r="J292" i="8"/>
  <c r="I292" i="8"/>
  <c r="F292" i="8"/>
  <c r="J291" i="8"/>
  <c r="I291" i="8"/>
  <c r="F291" i="8"/>
  <c r="J290" i="8"/>
  <c r="I290" i="8"/>
  <c r="F290" i="8"/>
  <c r="J289" i="8"/>
  <c r="I289" i="8"/>
  <c r="F289" i="8"/>
  <c r="J288" i="8"/>
  <c r="I288" i="8"/>
  <c r="F288" i="8"/>
  <c r="J287" i="8"/>
  <c r="I287" i="8"/>
  <c r="F287" i="8"/>
  <c r="J286" i="8"/>
  <c r="I286" i="8"/>
  <c r="F286" i="8"/>
  <c r="J285" i="8"/>
  <c r="I285" i="8"/>
  <c r="F285" i="8"/>
  <c r="J284" i="8"/>
  <c r="I284" i="8"/>
  <c r="F284" i="8"/>
  <c r="J283" i="8"/>
  <c r="I283" i="8"/>
  <c r="F283" i="8"/>
  <c r="J282" i="8"/>
  <c r="I282" i="8"/>
  <c r="F282" i="8"/>
  <c r="J281" i="8"/>
  <c r="I281" i="8"/>
  <c r="F281" i="8"/>
  <c r="J280" i="8"/>
  <c r="I280" i="8"/>
  <c r="F280" i="8"/>
  <c r="J279" i="8"/>
  <c r="I279" i="8"/>
  <c r="F279" i="8"/>
  <c r="J278" i="8"/>
  <c r="I278" i="8"/>
  <c r="F278" i="8"/>
  <c r="J277" i="8"/>
  <c r="I277" i="8"/>
  <c r="F277" i="8"/>
  <c r="J276" i="8"/>
  <c r="I276" i="8"/>
  <c r="F276" i="8"/>
  <c r="J275" i="8"/>
  <c r="I275" i="8"/>
  <c r="F275" i="8"/>
  <c r="J274" i="8"/>
  <c r="I274" i="8"/>
  <c r="F274" i="8"/>
  <c r="J273" i="8"/>
  <c r="I273" i="8"/>
  <c r="F273" i="8"/>
  <c r="J272" i="8"/>
  <c r="I272" i="8"/>
  <c r="F272" i="8"/>
  <c r="J271" i="8"/>
  <c r="I271" i="8"/>
  <c r="F271" i="8"/>
  <c r="J270" i="8"/>
  <c r="I270" i="8"/>
  <c r="F270" i="8"/>
  <c r="J269" i="8"/>
  <c r="I269" i="8"/>
  <c r="F269" i="8"/>
  <c r="J268" i="8"/>
  <c r="I268" i="8"/>
  <c r="F268" i="8"/>
  <c r="J267" i="8"/>
  <c r="I267" i="8"/>
  <c r="F267" i="8"/>
  <c r="J266" i="8"/>
  <c r="I266" i="8"/>
  <c r="F266" i="8"/>
  <c r="J265" i="8"/>
  <c r="I265" i="8"/>
  <c r="F265" i="8"/>
  <c r="J264" i="8"/>
  <c r="I264" i="8"/>
  <c r="F264" i="8"/>
  <c r="J263" i="8"/>
  <c r="I263" i="8"/>
  <c r="F263" i="8"/>
  <c r="J262" i="8"/>
  <c r="I262" i="8"/>
  <c r="F262" i="8"/>
  <c r="J261" i="8"/>
  <c r="I261" i="8"/>
  <c r="F261" i="8"/>
  <c r="J260" i="8"/>
  <c r="I260" i="8"/>
  <c r="F260" i="8"/>
  <c r="J259" i="8"/>
  <c r="I259" i="8"/>
  <c r="F259" i="8"/>
  <c r="J258" i="8"/>
  <c r="I258" i="8"/>
  <c r="F258" i="8"/>
  <c r="J257" i="8"/>
  <c r="I257" i="8"/>
  <c r="F257" i="8"/>
  <c r="J256" i="8"/>
  <c r="I256" i="8"/>
  <c r="F256" i="8"/>
  <c r="J255" i="8"/>
  <c r="I255" i="8"/>
  <c r="F255" i="8"/>
  <c r="J254" i="8"/>
  <c r="I254" i="8"/>
  <c r="F254" i="8"/>
  <c r="J253" i="8"/>
  <c r="I253" i="8"/>
  <c r="F253" i="8"/>
  <c r="J252" i="8"/>
  <c r="I252" i="8"/>
  <c r="F252" i="8"/>
  <c r="J251" i="8"/>
  <c r="I251" i="8"/>
  <c r="F251" i="8"/>
  <c r="J250" i="8"/>
  <c r="I250" i="8"/>
  <c r="F250" i="8"/>
  <c r="J249" i="8"/>
  <c r="I249" i="8"/>
  <c r="F249" i="8"/>
  <c r="J248" i="8"/>
  <c r="I248" i="8"/>
  <c r="F248" i="8"/>
  <c r="J247" i="8"/>
  <c r="I247" i="8"/>
  <c r="F247" i="8"/>
  <c r="J246" i="8"/>
  <c r="I246" i="8"/>
  <c r="F246" i="8"/>
  <c r="J245" i="8"/>
  <c r="I245" i="8"/>
  <c r="F245" i="8"/>
  <c r="J244" i="8"/>
  <c r="I244" i="8"/>
  <c r="F244" i="8"/>
  <c r="J243" i="8"/>
  <c r="I243" i="8"/>
  <c r="F243" i="8"/>
  <c r="J242" i="8"/>
  <c r="I242" i="8"/>
  <c r="F242" i="8"/>
  <c r="J241" i="8"/>
  <c r="I241" i="8"/>
  <c r="F241" i="8"/>
  <c r="J240" i="8"/>
  <c r="I240" i="8"/>
  <c r="F240" i="8"/>
  <c r="J239" i="8"/>
  <c r="I239" i="8"/>
  <c r="F239" i="8"/>
  <c r="J238" i="8"/>
  <c r="I238" i="8"/>
  <c r="F238" i="8"/>
  <c r="J237" i="8"/>
  <c r="I237" i="8"/>
  <c r="F237" i="8"/>
  <c r="J236" i="8"/>
  <c r="I236" i="8"/>
  <c r="F236" i="8"/>
  <c r="J235" i="8"/>
  <c r="I235" i="8"/>
  <c r="F235" i="8"/>
  <c r="J234" i="8"/>
  <c r="I234" i="8"/>
  <c r="F234" i="8"/>
  <c r="J233" i="8"/>
  <c r="I233" i="8"/>
  <c r="F233" i="8"/>
  <c r="J232" i="8"/>
  <c r="I232" i="8"/>
  <c r="F232" i="8"/>
  <c r="J231" i="8"/>
  <c r="I231" i="8"/>
  <c r="F231" i="8"/>
  <c r="J230" i="8"/>
  <c r="I230" i="8"/>
  <c r="F230" i="8"/>
  <c r="J229" i="8"/>
  <c r="I229" i="8"/>
  <c r="F229" i="8"/>
  <c r="J228" i="8"/>
  <c r="I228" i="8"/>
  <c r="F228" i="8"/>
  <c r="J227" i="8"/>
  <c r="I227" i="8"/>
  <c r="F227" i="8"/>
  <c r="J226" i="8"/>
  <c r="I226" i="8"/>
  <c r="F226" i="8"/>
  <c r="J225" i="8"/>
  <c r="I225" i="8"/>
  <c r="F225" i="8"/>
  <c r="J224" i="8"/>
  <c r="I224" i="8"/>
  <c r="F224" i="8"/>
  <c r="J223" i="8"/>
  <c r="I223" i="8"/>
  <c r="F223" i="8"/>
  <c r="J222" i="8"/>
  <c r="I222" i="8"/>
  <c r="F222" i="8"/>
  <c r="J221" i="8"/>
  <c r="I221" i="8"/>
  <c r="F221" i="8"/>
  <c r="J220" i="8"/>
  <c r="I220" i="8"/>
  <c r="F220" i="8"/>
  <c r="J219" i="8"/>
  <c r="I219" i="8"/>
  <c r="F219" i="8"/>
  <c r="J218" i="8"/>
  <c r="I218" i="8"/>
  <c r="F218" i="8"/>
  <c r="J217" i="8"/>
  <c r="I217" i="8"/>
  <c r="F217" i="8"/>
  <c r="J216" i="8"/>
  <c r="I216" i="8"/>
  <c r="F216" i="8"/>
  <c r="J215" i="8"/>
  <c r="I215" i="8"/>
  <c r="F215" i="8"/>
  <c r="J214" i="8"/>
  <c r="I214" i="8"/>
  <c r="F214" i="8"/>
  <c r="J213" i="8"/>
  <c r="I213" i="8"/>
  <c r="F213" i="8"/>
  <c r="J212" i="8"/>
  <c r="I212" i="8"/>
  <c r="F212" i="8"/>
  <c r="J211" i="8"/>
  <c r="I211" i="8"/>
  <c r="F211" i="8"/>
  <c r="J210" i="8"/>
  <c r="I210" i="8"/>
  <c r="F210" i="8"/>
  <c r="J209" i="8"/>
  <c r="I209" i="8"/>
  <c r="F209" i="8"/>
  <c r="J208" i="8"/>
  <c r="I208" i="8"/>
  <c r="F208" i="8"/>
  <c r="J207" i="8"/>
  <c r="I207" i="8"/>
  <c r="F207" i="8"/>
  <c r="J206" i="8"/>
  <c r="I206" i="8"/>
  <c r="F206" i="8"/>
  <c r="J205" i="8"/>
  <c r="I205" i="8"/>
  <c r="F205" i="8"/>
  <c r="J204" i="8"/>
  <c r="I204" i="8"/>
  <c r="F204" i="8"/>
  <c r="J203" i="8"/>
  <c r="I203" i="8"/>
  <c r="F203" i="8"/>
  <c r="J202" i="8"/>
  <c r="I202" i="8"/>
  <c r="F202" i="8"/>
  <c r="J201" i="8"/>
  <c r="I201" i="8"/>
  <c r="F201" i="8"/>
  <c r="J200" i="8"/>
  <c r="I200" i="8"/>
  <c r="F200" i="8"/>
  <c r="J199" i="8"/>
  <c r="I199" i="8"/>
  <c r="F199" i="8"/>
  <c r="J198" i="8"/>
  <c r="I198" i="8"/>
  <c r="F198" i="8"/>
  <c r="J197" i="8"/>
  <c r="I197" i="8"/>
  <c r="F197" i="8"/>
  <c r="J196" i="8"/>
  <c r="I196" i="8"/>
  <c r="F196" i="8"/>
  <c r="J195" i="8"/>
  <c r="I195" i="8"/>
  <c r="F195" i="8"/>
  <c r="J194" i="8"/>
  <c r="I194" i="8"/>
  <c r="F194" i="8"/>
  <c r="J193" i="8"/>
  <c r="I193" i="8"/>
  <c r="F193" i="8"/>
  <c r="J192" i="8"/>
  <c r="I192" i="8"/>
  <c r="F192" i="8"/>
  <c r="J191" i="8"/>
  <c r="I191" i="8"/>
  <c r="F191" i="8"/>
  <c r="J190" i="8"/>
  <c r="I190" i="8"/>
  <c r="F190" i="8"/>
  <c r="J189" i="8"/>
  <c r="I189" i="8"/>
  <c r="F189" i="8"/>
  <c r="J188" i="8"/>
  <c r="I188" i="8"/>
  <c r="F188" i="8"/>
  <c r="J187" i="8"/>
  <c r="I187" i="8"/>
  <c r="F187" i="8"/>
  <c r="J186" i="8"/>
  <c r="I186" i="8"/>
  <c r="F186" i="8"/>
  <c r="J185" i="8"/>
  <c r="I185" i="8"/>
  <c r="F185" i="8"/>
  <c r="J184" i="8"/>
  <c r="I184" i="8"/>
  <c r="F184" i="8"/>
  <c r="J183" i="8"/>
  <c r="I183" i="8"/>
  <c r="F183" i="8"/>
  <c r="J182" i="8"/>
  <c r="I182" i="8"/>
  <c r="F182" i="8"/>
  <c r="J181" i="8"/>
  <c r="I181" i="8"/>
  <c r="F181" i="8"/>
  <c r="J180" i="8"/>
  <c r="I180" i="8"/>
  <c r="F180" i="8"/>
  <c r="J179" i="8"/>
  <c r="I179" i="8"/>
  <c r="F179" i="8"/>
  <c r="J178" i="8"/>
  <c r="I178" i="8"/>
  <c r="F178" i="8"/>
  <c r="J177" i="8"/>
  <c r="I177" i="8"/>
  <c r="F177" i="8"/>
  <c r="J176" i="8"/>
  <c r="I176" i="8"/>
  <c r="F176" i="8"/>
  <c r="J175" i="8"/>
  <c r="I175" i="8"/>
  <c r="F175" i="8"/>
  <c r="J174" i="8"/>
  <c r="I174" i="8"/>
  <c r="F174" i="8"/>
  <c r="J173" i="8"/>
  <c r="I173" i="8"/>
  <c r="F173" i="8"/>
  <c r="J172" i="8"/>
  <c r="I172" i="8"/>
  <c r="F172" i="8"/>
  <c r="J171" i="8"/>
  <c r="I171" i="8"/>
  <c r="F171" i="8"/>
  <c r="J170" i="8"/>
  <c r="I170" i="8"/>
  <c r="F170" i="8"/>
  <c r="J169" i="8"/>
  <c r="I169" i="8"/>
  <c r="F169" i="8"/>
  <c r="J168" i="8"/>
  <c r="I168" i="8"/>
  <c r="F168" i="8"/>
  <c r="J167" i="8"/>
  <c r="I167" i="8"/>
  <c r="F167" i="8"/>
  <c r="J166" i="8"/>
  <c r="I166" i="8"/>
  <c r="F166" i="8"/>
  <c r="J165" i="8"/>
  <c r="I165" i="8"/>
  <c r="F165" i="8"/>
  <c r="J164" i="8"/>
  <c r="I164" i="8"/>
  <c r="F164" i="8"/>
  <c r="J163" i="8"/>
  <c r="I163" i="8"/>
  <c r="F163" i="8"/>
  <c r="J162" i="8"/>
  <c r="I162" i="8"/>
  <c r="F162" i="8"/>
  <c r="J161" i="8"/>
  <c r="I161" i="8"/>
  <c r="F161" i="8"/>
  <c r="J160" i="8"/>
  <c r="I160" i="8"/>
  <c r="F160" i="8"/>
  <c r="J159" i="8"/>
  <c r="I159" i="8"/>
  <c r="F159" i="8"/>
  <c r="J158" i="8"/>
  <c r="I158" i="8"/>
  <c r="F158" i="8"/>
  <c r="J157" i="8"/>
  <c r="I157" i="8"/>
  <c r="F157" i="8"/>
  <c r="J156" i="8"/>
  <c r="I156" i="8"/>
  <c r="F156" i="8"/>
  <c r="J155" i="8"/>
  <c r="I155" i="8"/>
  <c r="F155" i="8"/>
  <c r="J154" i="8"/>
  <c r="I154" i="8"/>
  <c r="F154" i="8"/>
  <c r="J153" i="8"/>
  <c r="I153" i="8"/>
  <c r="F153" i="8"/>
  <c r="J152" i="8"/>
  <c r="I152" i="8"/>
  <c r="F152" i="8"/>
  <c r="J151" i="8"/>
  <c r="I151" i="8"/>
  <c r="F151" i="8"/>
  <c r="J150" i="8"/>
  <c r="I150" i="8"/>
  <c r="F150" i="8"/>
  <c r="J149" i="8"/>
  <c r="I149" i="8"/>
  <c r="F149" i="8"/>
  <c r="J148" i="8"/>
  <c r="I148" i="8"/>
  <c r="F148" i="8"/>
  <c r="J147" i="8"/>
  <c r="I147" i="8"/>
  <c r="F147" i="8"/>
  <c r="J146" i="8"/>
  <c r="I146" i="8"/>
  <c r="F146" i="8"/>
  <c r="J145" i="8"/>
  <c r="I145" i="8"/>
  <c r="F145" i="8"/>
  <c r="J144" i="8"/>
  <c r="I144" i="8"/>
  <c r="F144" i="8"/>
  <c r="J143" i="8"/>
  <c r="I143" i="8"/>
  <c r="F143" i="8"/>
  <c r="J142" i="8"/>
  <c r="I142" i="8"/>
  <c r="F142" i="8"/>
  <c r="J141" i="8"/>
  <c r="I141" i="8"/>
  <c r="F141" i="8"/>
  <c r="J140" i="8"/>
  <c r="I140" i="8"/>
  <c r="F140" i="8"/>
  <c r="J139" i="8"/>
  <c r="I139" i="8"/>
  <c r="F139" i="8"/>
  <c r="J138" i="8"/>
  <c r="I138" i="8"/>
  <c r="F138" i="8"/>
  <c r="J137" i="8"/>
  <c r="I137" i="8"/>
  <c r="F137" i="8"/>
  <c r="J136" i="8"/>
  <c r="I136" i="8"/>
  <c r="F136" i="8"/>
  <c r="J135" i="8"/>
  <c r="I135" i="8"/>
  <c r="F135" i="8"/>
  <c r="J134" i="8"/>
  <c r="I134" i="8"/>
  <c r="F134" i="8"/>
  <c r="J133" i="8"/>
  <c r="I133" i="8"/>
  <c r="F133" i="8"/>
  <c r="J132" i="8"/>
  <c r="I132" i="8"/>
  <c r="F132" i="8"/>
  <c r="J131" i="8"/>
  <c r="I131" i="8"/>
  <c r="F131" i="8"/>
  <c r="J130" i="8"/>
  <c r="I130" i="8"/>
  <c r="F130" i="8"/>
  <c r="J129" i="8"/>
  <c r="I129" i="8"/>
  <c r="F129" i="8"/>
  <c r="J128" i="8"/>
  <c r="I128" i="8"/>
  <c r="F128" i="8"/>
  <c r="J127" i="8"/>
  <c r="I127" i="8"/>
  <c r="F127" i="8"/>
  <c r="J126" i="8"/>
  <c r="I126" i="8"/>
  <c r="F126" i="8"/>
  <c r="J125" i="8"/>
  <c r="I125" i="8"/>
  <c r="F125" i="8"/>
  <c r="J124" i="8"/>
  <c r="I124" i="8"/>
  <c r="F124" i="8"/>
  <c r="J123" i="8"/>
  <c r="I123" i="8"/>
  <c r="F123" i="8"/>
  <c r="J122" i="8"/>
  <c r="I122" i="8"/>
  <c r="F122" i="8"/>
  <c r="J121" i="8"/>
  <c r="I121" i="8"/>
  <c r="F121" i="8"/>
  <c r="J120" i="8"/>
  <c r="I120" i="8"/>
  <c r="F120" i="8"/>
  <c r="J119" i="8"/>
  <c r="I119" i="8"/>
  <c r="F119" i="8"/>
  <c r="J118" i="8"/>
  <c r="I118" i="8"/>
  <c r="F118" i="8"/>
  <c r="J117" i="8"/>
  <c r="I117" i="8"/>
  <c r="F117" i="8"/>
  <c r="J116" i="8"/>
  <c r="I116" i="8"/>
  <c r="F116" i="8"/>
  <c r="J115" i="8"/>
  <c r="I115" i="8"/>
  <c r="F115" i="8"/>
  <c r="J114" i="8"/>
  <c r="I114" i="8"/>
  <c r="F114" i="8"/>
  <c r="J113" i="8"/>
  <c r="I113" i="8"/>
  <c r="F113" i="8"/>
  <c r="J112" i="8"/>
  <c r="I112" i="8"/>
  <c r="F112" i="8"/>
  <c r="J111" i="8"/>
  <c r="I111" i="8"/>
  <c r="F111" i="8"/>
  <c r="J110" i="8"/>
  <c r="I110" i="8"/>
  <c r="F110" i="8"/>
  <c r="J109" i="8"/>
  <c r="I109" i="8"/>
  <c r="F109" i="8"/>
  <c r="J108" i="8"/>
  <c r="I108" i="8"/>
  <c r="F108" i="8"/>
  <c r="J107" i="8"/>
  <c r="I107" i="8"/>
  <c r="F107" i="8"/>
  <c r="J106" i="8"/>
  <c r="I106" i="8"/>
  <c r="F106" i="8"/>
  <c r="J105" i="8"/>
  <c r="I105" i="8"/>
  <c r="F105" i="8"/>
  <c r="J104" i="8"/>
  <c r="I104" i="8"/>
  <c r="F104" i="8"/>
  <c r="J103" i="8"/>
  <c r="I103" i="8"/>
  <c r="F103" i="8"/>
  <c r="J102" i="8"/>
  <c r="I102" i="8"/>
  <c r="F102" i="8"/>
  <c r="J101" i="8"/>
  <c r="I101" i="8"/>
  <c r="F101" i="8"/>
  <c r="J100" i="8"/>
  <c r="I100" i="8"/>
  <c r="F100" i="8"/>
  <c r="J99" i="8"/>
  <c r="I99" i="8"/>
  <c r="F99" i="8"/>
  <c r="J98" i="8"/>
  <c r="I98" i="8"/>
  <c r="F98" i="8"/>
  <c r="J97" i="8"/>
  <c r="I97" i="8"/>
  <c r="F97" i="8"/>
  <c r="J96" i="8"/>
  <c r="I96" i="8"/>
  <c r="F96" i="8"/>
  <c r="J95" i="8"/>
  <c r="I95" i="8"/>
  <c r="F95" i="8"/>
  <c r="J94" i="8"/>
  <c r="I94" i="8"/>
  <c r="F94" i="8"/>
  <c r="J93" i="8"/>
  <c r="I93" i="8"/>
  <c r="F93" i="8"/>
  <c r="J92" i="8"/>
  <c r="I92" i="8"/>
  <c r="F92" i="8"/>
  <c r="J91" i="8"/>
  <c r="I91" i="8"/>
  <c r="F91" i="8"/>
  <c r="J90" i="8"/>
  <c r="I90" i="8"/>
  <c r="F90" i="8"/>
  <c r="J89" i="8"/>
  <c r="I89" i="8"/>
  <c r="F89" i="8"/>
  <c r="J88" i="8"/>
  <c r="I88" i="8"/>
  <c r="F88" i="8"/>
  <c r="J87" i="8"/>
  <c r="I87" i="8"/>
  <c r="F87" i="8"/>
  <c r="J86" i="8"/>
  <c r="I86" i="8"/>
  <c r="F86" i="8"/>
  <c r="J85" i="8"/>
  <c r="I85" i="8"/>
  <c r="F85" i="8"/>
  <c r="J84" i="8"/>
  <c r="I84" i="8"/>
  <c r="F84" i="8"/>
  <c r="J83" i="8"/>
  <c r="I83" i="8"/>
  <c r="F83" i="8"/>
  <c r="J82" i="8"/>
  <c r="I82" i="8"/>
  <c r="F82" i="8"/>
  <c r="J81" i="8"/>
  <c r="I81" i="8"/>
  <c r="F81" i="8"/>
  <c r="J80" i="8"/>
  <c r="I80" i="8"/>
  <c r="F80" i="8"/>
  <c r="J79" i="8"/>
  <c r="I79" i="8"/>
  <c r="F79" i="8"/>
  <c r="J78" i="8"/>
  <c r="I78" i="8"/>
  <c r="F78" i="8"/>
  <c r="J77" i="8"/>
  <c r="I77" i="8"/>
  <c r="F77" i="8"/>
  <c r="J76" i="8"/>
  <c r="I76" i="8"/>
  <c r="F76" i="8"/>
  <c r="J75" i="8"/>
  <c r="I75" i="8"/>
  <c r="F75" i="8"/>
  <c r="J74" i="8"/>
  <c r="I74" i="8"/>
  <c r="F74" i="8"/>
  <c r="J73" i="8"/>
  <c r="I73" i="8"/>
  <c r="F73" i="8"/>
  <c r="J72" i="8"/>
  <c r="I72" i="8"/>
  <c r="F72" i="8"/>
  <c r="J71" i="8"/>
  <c r="I71" i="8"/>
  <c r="F71" i="8"/>
  <c r="J70" i="8"/>
  <c r="I70" i="8"/>
  <c r="F70" i="8"/>
  <c r="J69" i="8"/>
  <c r="I69" i="8"/>
  <c r="F69" i="8"/>
  <c r="J68" i="8"/>
  <c r="I68" i="8"/>
  <c r="F68" i="8"/>
  <c r="J67" i="8"/>
  <c r="I67" i="8"/>
  <c r="F67" i="8"/>
  <c r="J66" i="8"/>
  <c r="I66" i="8"/>
  <c r="F66" i="8"/>
  <c r="J65" i="8"/>
  <c r="I65" i="8"/>
  <c r="F65" i="8"/>
  <c r="J64" i="8"/>
  <c r="I64" i="8"/>
  <c r="F64" i="8"/>
  <c r="J63" i="8"/>
  <c r="I63" i="8"/>
  <c r="F63" i="8"/>
  <c r="J62" i="8"/>
  <c r="I62" i="8"/>
  <c r="F62" i="8"/>
  <c r="J61" i="8"/>
  <c r="I61" i="8"/>
  <c r="F61" i="8"/>
  <c r="J60" i="8"/>
  <c r="I60" i="8"/>
  <c r="F60" i="8"/>
  <c r="J59" i="8"/>
  <c r="I59" i="8"/>
  <c r="F59" i="8"/>
  <c r="J58" i="8"/>
  <c r="I58" i="8"/>
  <c r="F58" i="8"/>
  <c r="J57" i="8"/>
  <c r="I57" i="8"/>
  <c r="F57" i="8"/>
  <c r="J56" i="8"/>
  <c r="I56" i="8"/>
  <c r="F56" i="8"/>
  <c r="J55" i="8"/>
  <c r="I55" i="8"/>
  <c r="F55" i="8"/>
  <c r="J54" i="8"/>
  <c r="I54" i="8"/>
  <c r="F54" i="8"/>
  <c r="J53" i="8"/>
  <c r="I53" i="8"/>
  <c r="F53" i="8"/>
  <c r="J52" i="8"/>
  <c r="I52" i="8"/>
  <c r="F52" i="8"/>
  <c r="J51" i="8"/>
  <c r="I51" i="8"/>
  <c r="F51" i="8"/>
  <c r="J50" i="8"/>
  <c r="I50" i="8"/>
  <c r="F50" i="8"/>
  <c r="J49" i="8"/>
  <c r="I49" i="8"/>
  <c r="F49" i="8"/>
  <c r="J48" i="8"/>
  <c r="I48" i="8"/>
  <c r="F48" i="8"/>
  <c r="J47" i="8"/>
  <c r="I47" i="8"/>
  <c r="F47" i="8"/>
  <c r="J46" i="8"/>
  <c r="I46" i="8"/>
  <c r="F46" i="8"/>
  <c r="J45" i="8"/>
  <c r="I45" i="8"/>
  <c r="F45" i="8"/>
  <c r="J44" i="8"/>
  <c r="I44" i="8"/>
  <c r="F44" i="8"/>
  <c r="J43" i="8"/>
  <c r="I43" i="8"/>
  <c r="F43" i="8"/>
  <c r="J42" i="8"/>
  <c r="I42" i="8"/>
  <c r="F42" i="8"/>
  <c r="J41" i="8"/>
  <c r="I41" i="8"/>
  <c r="F41" i="8"/>
  <c r="J40" i="8"/>
  <c r="I40" i="8"/>
  <c r="F40" i="8"/>
  <c r="J39" i="8"/>
  <c r="I39" i="8"/>
  <c r="F39" i="8"/>
  <c r="J38" i="8"/>
  <c r="I38" i="8"/>
  <c r="F38" i="8"/>
  <c r="J37" i="8"/>
  <c r="I37" i="8"/>
  <c r="F37" i="8"/>
  <c r="J36" i="8"/>
  <c r="I36" i="8"/>
  <c r="F36" i="8"/>
  <c r="J35" i="8"/>
  <c r="I35" i="8"/>
  <c r="F35" i="8"/>
  <c r="J34" i="8"/>
  <c r="I34" i="8"/>
  <c r="F34" i="8"/>
  <c r="J33" i="8"/>
  <c r="I33" i="8"/>
  <c r="F33" i="8"/>
  <c r="J32" i="8"/>
  <c r="I32" i="8"/>
  <c r="F32" i="8"/>
  <c r="J31" i="8"/>
  <c r="I31" i="8"/>
  <c r="F31" i="8"/>
  <c r="J30" i="8"/>
  <c r="I30" i="8"/>
  <c r="F30" i="8"/>
  <c r="J29" i="8"/>
  <c r="I29" i="8"/>
  <c r="F29" i="8"/>
  <c r="J28" i="8"/>
  <c r="I28" i="8"/>
  <c r="F28" i="8"/>
  <c r="J27" i="8"/>
  <c r="I27" i="8"/>
  <c r="F27" i="8"/>
  <c r="J26" i="8"/>
  <c r="I26" i="8"/>
  <c r="F26" i="8"/>
  <c r="J25" i="8"/>
  <c r="I25" i="8"/>
  <c r="F25" i="8"/>
  <c r="J24" i="8"/>
  <c r="I24" i="8"/>
  <c r="F24" i="8"/>
  <c r="J23" i="8"/>
  <c r="I23" i="8"/>
  <c r="F23" i="8"/>
  <c r="J22" i="8"/>
  <c r="I22" i="8"/>
  <c r="F22" i="8"/>
  <c r="J21" i="8"/>
  <c r="I21" i="8"/>
  <c r="F21" i="8"/>
  <c r="J20" i="8"/>
  <c r="I20" i="8"/>
  <c r="F20" i="8"/>
  <c r="J19" i="8"/>
  <c r="I19" i="8"/>
  <c r="F19" i="8"/>
  <c r="J18" i="8"/>
  <c r="I18" i="8"/>
  <c r="F18" i="8"/>
  <c r="J17" i="8"/>
  <c r="I17" i="8"/>
  <c r="F17" i="8"/>
  <c r="J16" i="8"/>
  <c r="I16" i="8"/>
  <c r="F16" i="8"/>
  <c r="J15" i="8"/>
  <c r="I15" i="8"/>
  <c r="F15" i="8"/>
  <c r="J14" i="8"/>
  <c r="I14" i="8"/>
  <c r="F14" i="8"/>
  <c r="J13" i="8"/>
  <c r="I13" i="8"/>
  <c r="F13" i="8"/>
  <c r="J12" i="8"/>
  <c r="I12" i="8"/>
  <c r="F12" i="8"/>
  <c r="J11" i="8"/>
  <c r="I11" i="8"/>
  <c r="F11" i="8"/>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AA691" i="6"/>
  <c r="AA692" i="6"/>
  <c r="AA693" i="6"/>
  <c r="AA694" i="6"/>
  <c r="AA695" i="6"/>
  <c r="AA696" i="6"/>
  <c r="AA697" i="6"/>
  <c r="AA698" i="6"/>
  <c r="AA699" i="6"/>
  <c r="AA700" i="6"/>
  <c r="AA701" i="6"/>
  <c r="AA702" i="6"/>
  <c r="AA703" i="6"/>
  <c r="AA704" i="6"/>
  <c r="AA705" i="6"/>
  <c r="AA706" i="6"/>
  <c r="AA707" i="6"/>
  <c r="AA708" i="6"/>
  <c r="AA709" i="6"/>
  <c r="AA710" i="6"/>
  <c r="AA711" i="6"/>
  <c r="AA712" i="6"/>
  <c r="AA713" i="6"/>
  <c r="AA714" i="6"/>
  <c r="AA715" i="6"/>
  <c r="AA716" i="6"/>
  <c r="AA717" i="6"/>
  <c r="AA718" i="6"/>
  <c r="AA719" i="6"/>
  <c r="AA720" i="6"/>
  <c r="AA721" i="6"/>
  <c r="AA722" i="6"/>
  <c r="AA723" i="6"/>
  <c r="AA724" i="6"/>
  <c r="AA725" i="6"/>
  <c r="AA726" i="6"/>
  <c r="AA727" i="6"/>
  <c r="AA728" i="6"/>
  <c r="AA729" i="6"/>
  <c r="AA730" i="6"/>
  <c r="AA731" i="6"/>
  <c r="AA732" i="6"/>
  <c r="AA733" i="6"/>
  <c r="AA734" i="6"/>
  <c r="AA735" i="6"/>
  <c r="AA736" i="6"/>
  <c r="AA737" i="6"/>
  <c r="AA738" i="6"/>
  <c r="AA739" i="6"/>
  <c r="AA740" i="6"/>
  <c r="AA741" i="6"/>
  <c r="AA742" i="6"/>
  <c r="AA743" i="6"/>
  <c r="AA744" i="6"/>
  <c r="AA745" i="6"/>
  <c r="AA746" i="6"/>
  <c r="AA747" i="6"/>
  <c r="AA748" i="6"/>
  <c r="AA749" i="6"/>
  <c r="AA750" i="6"/>
  <c r="AA751" i="6"/>
  <c r="AA752" i="6"/>
  <c r="AA753" i="6"/>
  <c r="AA754" i="6"/>
  <c r="AA755" i="6"/>
  <c r="AA756" i="6"/>
  <c r="AA757" i="6"/>
  <c r="AA758" i="6"/>
  <c r="AA759" i="6"/>
  <c r="AA760" i="6"/>
  <c r="AA761" i="6"/>
  <c r="AA762" i="6"/>
  <c r="AA763" i="6"/>
  <c r="AA764" i="6"/>
  <c r="AA765" i="6"/>
  <c r="AA766" i="6"/>
  <c r="AA767" i="6"/>
  <c r="AA768" i="6"/>
  <c r="AA769" i="6"/>
  <c r="AA770" i="6"/>
  <c r="AA771" i="6"/>
  <c r="AA772" i="6"/>
  <c r="AA773" i="6"/>
  <c r="AA774" i="6"/>
  <c r="AA775" i="6"/>
  <c r="AA776" i="6"/>
  <c r="AA777" i="6"/>
  <c r="AA778" i="6"/>
  <c r="AA779" i="6"/>
  <c r="AA780" i="6"/>
  <c r="AA781" i="6"/>
  <c r="AA782" i="6"/>
  <c r="AA783" i="6"/>
  <c r="AA784" i="6"/>
  <c r="AA785" i="6"/>
  <c r="AA786" i="6"/>
  <c r="AA787" i="6"/>
  <c r="AA788" i="6"/>
  <c r="AA789" i="6"/>
  <c r="AA790" i="6"/>
  <c r="AA791" i="6"/>
  <c r="AA792" i="6"/>
  <c r="AA793" i="6"/>
  <c r="AA794" i="6"/>
  <c r="AA795" i="6"/>
  <c r="AA796" i="6"/>
  <c r="AA797" i="6"/>
  <c r="AA798" i="6"/>
  <c r="AA799" i="6"/>
  <c r="AA800" i="6"/>
  <c r="AA801" i="6"/>
  <c r="AA802" i="6"/>
  <c r="AA803" i="6"/>
  <c r="AA804" i="6"/>
  <c r="AA805" i="6"/>
  <c r="AA806" i="6"/>
  <c r="AA807" i="6"/>
  <c r="AA808" i="6"/>
  <c r="AA809" i="6"/>
  <c r="AA810" i="6"/>
  <c r="AA811" i="6"/>
  <c r="AA812" i="6"/>
  <c r="AA813" i="6"/>
  <c r="AA814" i="6"/>
  <c r="AA815" i="6"/>
  <c r="AA816" i="6"/>
  <c r="AA817" i="6"/>
  <c r="AA818" i="6"/>
  <c r="AA819" i="6"/>
  <c r="AA820" i="6"/>
  <c r="AA821" i="6"/>
  <c r="AA822" i="6"/>
  <c r="AA823" i="6"/>
  <c r="AA824" i="6"/>
  <c r="AA825" i="6"/>
  <c r="AA826" i="6"/>
  <c r="AA827" i="6"/>
  <c r="AA828" i="6"/>
  <c r="AA829" i="6"/>
  <c r="AA830" i="6"/>
  <c r="AA831" i="6"/>
  <c r="AA832" i="6"/>
  <c r="AA833" i="6"/>
  <c r="AA834" i="6"/>
  <c r="AA835" i="6"/>
  <c r="AA836" i="6"/>
  <c r="AA837" i="6"/>
  <c r="AA838" i="6"/>
  <c r="AA839" i="6"/>
  <c r="AA840" i="6"/>
  <c r="AA841" i="6"/>
  <c r="AA842" i="6"/>
  <c r="AA843" i="6"/>
  <c r="AA844" i="6"/>
  <c r="AA845" i="6"/>
  <c r="AA846" i="6"/>
  <c r="AA847" i="6"/>
  <c r="AA848" i="6"/>
  <c r="AA849" i="6"/>
  <c r="AA850" i="6"/>
  <c r="AA851" i="6"/>
  <c r="AA852" i="6"/>
  <c r="AA853" i="6"/>
  <c r="AA854" i="6"/>
  <c r="AA855" i="6"/>
  <c r="AA856" i="6"/>
  <c r="AA857" i="6"/>
  <c r="AA858" i="6"/>
  <c r="AA859" i="6"/>
  <c r="AA860" i="6"/>
  <c r="AA861" i="6"/>
  <c r="AA862" i="6"/>
  <c r="AA863" i="6"/>
  <c r="AA864" i="6"/>
  <c r="AA865" i="6"/>
  <c r="AA866" i="6"/>
  <c r="AA867" i="6"/>
  <c r="AA868" i="6"/>
  <c r="AA869" i="6"/>
  <c r="AA870" i="6"/>
  <c r="AA871" i="6"/>
  <c r="AA872" i="6"/>
  <c r="AA873" i="6"/>
  <c r="AA874" i="6"/>
  <c r="AA875" i="6"/>
  <c r="AA876" i="6"/>
  <c r="AA877" i="6"/>
  <c r="AA878" i="6"/>
  <c r="AA879" i="6"/>
  <c r="AA880" i="6"/>
  <c r="AA881" i="6"/>
  <c r="AA882" i="6"/>
  <c r="AA883" i="6"/>
  <c r="AA884" i="6"/>
  <c r="AA885" i="6"/>
  <c r="AA886" i="6"/>
  <c r="AA887" i="6"/>
  <c r="AA888" i="6"/>
  <c r="AA889" i="6"/>
  <c r="AA890" i="6"/>
  <c r="AA891" i="6"/>
  <c r="AA892" i="6"/>
  <c r="AA893" i="6"/>
  <c r="AA894" i="6"/>
  <c r="AA895" i="6"/>
  <c r="AA896" i="6"/>
  <c r="AA897" i="6"/>
  <c r="AA898" i="6"/>
  <c r="AA899" i="6"/>
  <c r="AA900" i="6"/>
  <c r="AA901" i="6"/>
  <c r="AA902" i="6"/>
  <c r="AA903" i="6"/>
  <c r="AA904" i="6"/>
  <c r="AA905" i="6"/>
  <c r="AA906" i="6"/>
  <c r="AA907" i="6"/>
  <c r="AA908" i="6"/>
  <c r="AA909" i="6"/>
  <c r="AA910" i="6"/>
  <c r="AA911" i="6"/>
  <c r="AA912" i="6"/>
  <c r="AA913" i="6"/>
  <c r="AA914" i="6"/>
  <c r="AA915" i="6"/>
  <c r="AA916" i="6"/>
  <c r="AA917" i="6"/>
  <c r="AA918" i="6"/>
  <c r="AA919" i="6"/>
  <c r="AA920" i="6"/>
  <c r="AA921" i="6"/>
  <c r="AA922" i="6"/>
  <c r="AA923" i="6"/>
  <c r="AA924" i="6"/>
  <c r="AA925" i="6"/>
  <c r="AA926" i="6"/>
  <c r="AA927" i="6"/>
  <c r="AA928" i="6"/>
  <c r="AA929" i="6"/>
  <c r="AA930" i="6"/>
  <c r="AA931" i="6"/>
  <c r="AA932" i="6"/>
  <c r="AA933" i="6"/>
  <c r="AA934" i="6"/>
  <c r="AA935" i="6"/>
  <c r="AA936" i="6"/>
  <c r="AA937" i="6"/>
  <c r="AA938" i="6"/>
  <c r="AA939" i="6"/>
  <c r="AA940" i="6"/>
  <c r="AA941" i="6"/>
  <c r="AA942" i="6"/>
  <c r="AA943" i="6"/>
  <c r="AA944" i="6"/>
  <c r="AA945" i="6"/>
  <c r="AA946" i="6"/>
  <c r="AA947" i="6"/>
  <c r="AA948" i="6"/>
  <c r="AA949" i="6"/>
  <c r="AA950" i="6"/>
  <c r="AA951" i="6"/>
  <c r="AA952" i="6"/>
  <c r="AA953" i="6"/>
  <c r="AA954" i="6"/>
  <c r="AA955" i="6"/>
  <c r="AA956" i="6"/>
  <c r="AA957" i="6"/>
  <c r="AA958" i="6"/>
  <c r="AA959" i="6"/>
  <c r="AA960" i="6"/>
  <c r="AA961" i="6"/>
  <c r="AA962" i="6"/>
  <c r="AA963" i="6"/>
  <c r="AA964" i="6"/>
  <c r="AA965" i="6"/>
  <c r="AA966" i="6"/>
  <c r="AA967" i="6"/>
  <c r="AA968" i="6"/>
  <c r="AA969" i="6"/>
  <c r="AA970" i="6"/>
  <c r="AA971" i="6"/>
  <c r="AA972" i="6"/>
  <c r="AA973" i="6"/>
  <c r="AA974" i="6"/>
  <c r="AA975" i="6"/>
  <c r="AA976" i="6"/>
  <c r="AA977" i="6"/>
  <c r="AA978" i="6"/>
  <c r="AA979" i="6"/>
  <c r="AA980" i="6"/>
  <c r="AA981" i="6"/>
  <c r="AA982" i="6"/>
  <c r="AA983" i="6"/>
  <c r="AA984" i="6"/>
  <c r="AA985" i="6"/>
  <c r="AA986" i="6"/>
  <c r="AA987" i="6"/>
  <c r="AA988" i="6"/>
  <c r="AA989" i="6"/>
  <c r="AA990" i="6"/>
  <c r="AA991" i="6"/>
  <c r="AA992" i="6"/>
  <c r="AA993" i="6"/>
  <c r="AA994" i="6"/>
  <c r="AA995" i="6"/>
  <c r="AA996" i="6"/>
  <c r="AA997" i="6"/>
  <c r="AA998" i="6"/>
  <c r="AA999" i="6"/>
  <c r="AA1000" i="6"/>
  <c r="AA1001" i="6"/>
  <c r="AA1002" i="6"/>
  <c r="AA1003" i="6"/>
  <c r="AA1004" i="6"/>
  <c r="AA1005" i="6"/>
  <c r="AA1006" i="6"/>
  <c r="AA1007" i="6"/>
  <c r="AA1008" i="6"/>
  <c r="AA1009" i="6"/>
  <c r="AA1010" i="6"/>
  <c r="AA1011" i="6"/>
  <c r="AA1012" i="6"/>
  <c r="AA1013" i="6"/>
  <c r="AA1014" i="6"/>
  <c r="AA1015" i="6"/>
  <c r="AA1016" i="6"/>
  <c r="AA1017" i="6"/>
  <c r="AA1018" i="6"/>
  <c r="AA1019" i="6"/>
  <c r="AA1020" i="6"/>
  <c r="AA1021" i="6"/>
  <c r="AA1022" i="6"/>
  <c r="AA1023" i="6"/>
  <c r="AA1024" i="6"/>
  <c r="AA1025" i="6"/>
  <c r="AA1026" i="6"/>
  <c r="AA1027" i="6"/>
  <c r="AA1028" i="6"/>
  <c r="AA1029" i="6"/>
  <c r="AA1030" i="6"/>
  <c r="AA1031" i="6"/>
  <c r="AA1032" i="6"/>
  <c r="AA1033" i="6"/>
  <c r="AA1034" i="6"/>
  <c r="AA1035" i="6"/>
  <c r="AA1036" i="6"/>
  <c r="AA1037" i="6"/>
  <c r="AA1038" i="6"/>
  <c r="AA1039" i="6"/>
  <c r="AA1040" i="6"/>
  <c r="AA1041" i="6"/>
  <c r="AA1042" i="6"/>
  <c r="AA1043" i="6"/>
  <c r="AA1044" i="6"/>
  <c r="AA1045" i="6"/>
  <c r="AA1046" i="6"/>
  <c r="AA1047" i="6"/>
  <c r="AA1048" i="6"/>
  <c r="AA1049" i="6"/>
  <c r="AA1050" i="6"/>
  <c r="AA1051" i="6"/>
  <c r="AA1052" i="6"/>
  <c r="AA1053" i="6"/>
  <c r="AA1054" i="6"/>
  <c r="AA1055" i="6"/>
  <c r="AA1056" i="6"/>
  <c r="AA1057" i="6"/>
  <c r="AA1058" i="6"/>
  <c r="AA1059" i="6"/>
  <c r="AA1060" i="6"/>
  <c r="AA1061" i="6"/>
  <c r="AA1062" i="6"/>
  <c r="AA1063" i="6"/>
  <c r="AA1064" i="6"/>
  <c r="AA1065" i="6"/>
  <c r="AA1066" i="6"/>
  <c r="AA1067" i="6"/>
  <c r="AA1068" i="6"/>
  <c r="AA1069" i="6"/>
  <c r="AA1070" i="6"/>
  <c r="AA1071" i="6"/>
  <c r="AA1072" i="6"/>
  <c r="AA1073" i="6"/>
  <c r="AA1074" i="6"/>
  <c r="AA1075" i="6"/>
  <c r="AA1076" i="6"/>
  <c r="AA1077" i="6"/>
  <c r="AA1078" i="6"/>
  <c r="AA1079" i="6"/>
  <c r="AA1080" i="6"/>
  <c r="AA1081" i="6"/>
  <c r="AA1082" i="6"/>
  <c r="AA1083" i="6"/>
  <c r="AA1084" i="6"/>
  <c r="AA1085" i="6"/>
  <c r="AA1086" i="6"/>
  <c r="AA1087" i="6"/>
  <c r="AA1088" i="6"/>
  <c r="AA1089" i="6"/>
  <c r="AA1090" i="6"/>
  <c r="AA1091" i="6"/>
  <c r="AA1092" i="6"/>
  <c r="AA1093" i="6"/>
  <c r="AA1094" i="6"/>
  <c r="AA1095" i="6"/>
  <c r="AA1096" i="6"/>
  <c r="AA1097" i="6"/>
  <c r="AA1098" i="6"/>
  <c r="AA1099" i="6"/>
  <c r="AA1100" i="6"/>
  <c r="AA1101" i="6"/>
  <c r="AA1102" i="6"/>
  <c r="AA1103" i="6"/>
  <c r="AA1104" i="6"/>
  <c r="AA1105" i="6"/>
  <c r="AA1106" i="6"/>
  <c r="AA1107" i="6"/>
  <c r="AA1108" i="6"/>
  <c r="AA1109" i="6"/>
  <c r="AA1110" i="6"/>
  <c r="AA1111" i="6"/>
  <c r="AA1112" i="6"/>
  <c r="AA1113" i="6"/>
  <c r="AA1114" i="6"/>
  <c r="AA1115" i="6"/>
  <c r="AA1116" i="6"/>
  <c r="AA1117" i="6"/>
  <c r="AA1118" i="6"/>
  <c r="AA1119" i="6"/>
  <c r="AA1120" i="6"/>
  <c r="AA1121" i="6"/>
  <c r="AA1122" i="6"/>
  <c r="AA1123" i="6"/>
  <c r="AA1124" i="6"/>
  <c r="AA1125" i="6"/>
  <c r="AA1126" i="6"/>
  <c r="AA1127" i="6"/>
  <c r="AA1128" i="6"/>
  <c r="AA1129" i="6"/>
  <c r="AA1130" i="6"/>
  <c r="AA1131" i="6"/>
  <c r="AA1132" i="6"/>
  <c r="AA1133" i="6"/>
  <c r="AA1134" i="6"/>
  <c r="AA1135" i="6"/>
  <c r="AA1136" i="6"/>
  <c r="AA1137" i="6"/>
  <c r="AA1138" i="6"/>
  <c r="AA1139" i="6"/>
  <c r="AA1140" i="6"/>
  <c r="AA1141" i="6"/>
  <c r="AA1142" i="6"/>
  <c r="AA1143" i="6"/>
  <c r="AA1144" i="6"/>
  <c r="AA1145" i="6"/>
  <c r="AA1146" i="6"/>
  <c r="AA1147" i="6"/>
  <c r="AA1148" i="6"/>
  <c r="AA1149" i="6"/>
  <c r="AA1150" i="6"/>
  <c r="AA1151" i="6"/>
  <c r="AA1152" i="6"/>
  <c r="AA1153" i="6"/>
  <c r="AA1154" i="6"/>
  <c r="AA1155" i="6"/>
  <c r="AA1156" i="6"/>
  <c r="AA1157" i="6"/>
  <c r="AA1158" i="6"/>
  <c r="AA1159" i="6"/>
  <c r="AA1160" i="6"/>
  <c r="AA1161" i="6"/>
  <c r="AA1162" i="6"/>
  <c r="AA1163" i="6"/>
  <c r="AA1164" i="6"/>
  <c r="AA1165" i="6"/>
  <c r="AA1166" i="6"/>
  <c r="AA1167" i="6"/>
  <c r="AA1168" i="6"/>
  <c r="AA1169" i="6"/>
  <c r="AA1170" i="6"/>
  <c r="AA1171" i="6"/>
  <c r="AA1172" i="6"/>
  <c r="AA1173" i="6"/>
  <c r="AA1174" i="6"/>
  <c r="AA1175" i="6"/>
  <c r="AA1176" i="6"/>
  <c r="AA1177" i="6"/>
  <c r="AA1178" i="6"/>
  <c r="AA1179" i="6"/>
  <c r="AA1180" i="6"/>
  <c r="AA1181" i="6"/>
  <c r="AA1182" i="6"/>
  <c r="AA1183" i="6"/>
  <c r="AA1184" i="6"/>
  <c r="AA1185" i="6"/>
  <c r="AA1186" i="6"/>
  <c r="AA1187" i="6"/>
  <c r="AA1188" i="6"/>
  <c r="AA1189" i="6"/>
  <c r="AA1190" i="6"/>
  <c r="AA1191" i="6"/>
  <c r="AA1192" i="6"/>
  <c r="AA1193" i="6"/>
  <c r="AA1194" i="6"/>
  <c r="AA1195" i="6"/>
  <c r="AA1196" i="6"/>
  <c r="AA1197" i="6"/>
  <c r="AA1198" i="6"/>
  <c r="AA1199" i="6"/>
  <c r="AA1200" i="6"/>
  <c r="AA1201" i="6"/>
  <c r="AA1202" i="6"/>
  <c r="AA1203" i="6"/>
  <c r="AA1204" i="6"/>
  <c r="AA1205" i="6"/>
  <c r="AA1206" i="6"/>
  <c r="AA1207" i="6"/>
  <c r="AA1208" i="6"/>
  <c r="AA1209" i="6"/>
  <c r="AA1210" i="6"/>
  <c r="AA1211" i="6"/>
  <c r="AA1212" i="6"/>
  <c r="AA1213" i="6"/>
  <c r="AA1214" i="6"/>
  <c r="AA1215" i="6"/>
  <c r="AA1216" i="6"/>
  <c r="AA1217" i="6"/>
  <c r="AA1218" i="6"/>
  <c r="AA1219" i="6"/>
  <c r="AA1220" i="6"/>
  <c r="AA1221" i="6"/>
  <c r="AA1222" i="6"/>
  <c r="AA1223" i="6"/>
  <c r="AA1224" i="6"/>
  <c r="AA1225" i="6"/>
  <c r="AA1226" i="6"/>
  <c r="AA1227" i="6"/>
  <c r="AA1228" i="6"/>
  <c r="AA1229" i="6"/>
  <c r="AA1230" i="6"/>
  <c r="AA1231" i="6"/>
  <c r="AA1232" i="6"/>
  <c r="AA1233" i="6"/>
  <c r="AA1234" i="6"/>
  <c r="AA1235" i="6"/>
  <c r="AA1236" i="6"/>
  <c r="AA1237" i="6"/>
  <c r="AA1238" i="6"/>
  <c r="AA1239" i="6"/>
  <c r="AA1240" i="6"/>
  <c r="AA1241" i="6"/>
  <c r="AA1242" i="6"/>
  <c r="AA1243" i="6"/>
  <c r="AA1244" i="6"/>
  <c r="AA1245" i="6"/>
  <c r="AA1246" i="6"/>
  <c r="AA1247" i="6"/>
  <c r="AA1248" i="6"/>
  <c r="AA1249" i="6"/>
  <c r="AA1250" i="6"/>
  <c r="AA1251" i="6"/>
  <c r="AA1252" i="6"/>
  <c r="AA1253" i="6"/>
  <c r="AA1254" i="6"/>
  <c r="AA1255" i="6"/>
  <c r="AA1256" i="6"/>
  <c r="AA1257" i="6"/>
  <c r="AA1258" i="6"/>
  <c r="AA1259" i="6"/>
  <c r="AA1260" i="6"/>
  <c r="AA1261" i="6"/>
  <c r="AA1262" i="6"/>
  <c r="AA1263" i="6"/>
  <c r="AA1264" i="6"/>
  <c r="AA1265" i="6"/>
  <c r="AA1266" i="6"/>
  <c r="AA1267" i="6"/>
  <c r="AA1268" i="6"/>
  <c r="AA1269" i="6"/>
  <c r="AA1270" i="6"/>
  <c r="AA1271" i="6"/>
  <c r="AA1272" i="6"/>
  <c r="AA1273" i="6"/>
  <c r="AA1274" i="6"/>
  <c r="AA1275" i="6"/>
  <c r="AA1276" i="6"/>
  <c r="AA1277" i="6"/>
  <c r="AA1278" i="6"/>
  <c r="AA1279" i="6"/>
  <c r="AA1280" i="6"/>
  <c r="AA1281" i="6"/>
  <c r="AA1282" i="6"/>
  <c r="AA1283" i="6"/>
  <c r="AA1284" i="6"/>
  <c r="AA1285" i="6"/>
  <c r="AA1286" i="6"/>
  <c r="AA1287" i="6"/>
  <c r="AA1288" i="6"/>
  <c r="AA1289" i="6"/>
  <c r="AA1290" i="6"/>
  <c r="AA1291" i="6"/>
  <c r="AA1292" i="6"/>
  <c r="AA1293" i="6"/>
  <c r="AA1294" i="6"/>
  <c r="AA1295" i="6"/>
  <c r="AA1296" i="6"/>
  <c r="AA1297" i="6"/>
  <c r="AA1298" i="6"/>
  <c r="AA1299" i="6"/>
  <c r="AA1300" i="6"/>
  <c r="AA1301" i="6"/>
  <c r="AA1302" i="6"/>
  <c r="AA1303" i="6"/>
  <c r="AA1304" i="6"/>
  <c r="AA1305" i="6"/>
  <c r="AA1306" i="6"/>
  <c r="AA1307" i="6"/>
  <c r="AA1308" i="6"/>
  <c r="AA1309" i="6"/>
  <c r="AA1310" i="6"/>
  <c r="AA1311" i="6"/>
  <c r="AA1312" i="6"/>
  <c r="AA1313" i="6"/>
  <c r="AA1314" i="6"/>
  <c r="AA1315" i="6"/>
  <c r="AA1316" i="6"/>
  <c r="AA1317" i="6"/>
  <c r="AA1318" i="6"/>
  <c r="AA1319" i="6"/>
  <c r="AA1320" i="6"/>
  <c r="AA1321" i="6"/>
  <c r="AA1322" i="6"/>
  <c r="AA1323" i="6"/>
  <c r="AA1324" i="6"/>
  <c r="AA1325" i="6"/>
  <c r="AA1326" i="6"/>
  <c r="AA1327" i="6"/>
  <c r="AA1328" i="6"/>
  <c r="AA1329" i="6"/>
  <c r="AA1330" i="6"/>
  <c r="AA1331" i="6"/>
  <c r="AA1332" i="6"/>
  <c r="AA1333" i="6"/>
  <c r="AA1334" i="6"/>
  <c r="AA1335" i="6"/>
  <c r="AA1336" i="6"/>
  <c r="AA1337" i="6"/>
  <c r="AA1338" i="6"/>
  <c r="AA1339" i="6"/>
  <c r="AA1340" i="6"/>
  <c r="AA1341" i="6"/>
  <c r="AA1342" i="6"/>
  <c r="AA1343" i="6"/>
  <c r="AA1344" i="6"/>
  <c r="AA1345" i="6"/>
  <c r="AA1346" i="6"/>
  <c r="AA1347" i="6"/>
  <c r="AA1348" i="6"/>
  <c r="AA1349" i="6"/>
  <c r="AA1350" i="6"/>
  <c r="AA1351" i="6"/>
  <c r="AA1352" i="6"/>
  <c r="AA1353" i="6"/>
  <c r="AA1354" i="6"/>
  <c r="AA1355" i="6"/>
  <c r="AA1356" i="6"/>
  <c r="AA1357" i="6"/>
  <c r="AA1358" i="6"/>
  <c r="AA1359" i="6"/>
  <c r="AA1360" i="6"/>
  <c r="AA1361" i="6"/>
  <c r="AA1362" i="6"/>
  <c r="Q1362" i="6"/>
  <c r="P1362" i="6"/>
  <c r="M1362" i="6"/>
  <c r="Q1361" i="6"/>
  <c r="P1361" i="6"/>
  <c r="M1361" i="6"/>
  <c r="Q1360" i="6"/>
  <c r="P1360" i="6"/>
  <c r="M1360" i="6"/>
  <c r="Q1359" i="6"/>
  <c r="P1359" i="6"/>
  <c r="M1359" i="6"/>
  <c r="Q1358" i="6"/>
  <c r="P1358" i="6"/>
  <c r="M1358" i="6"/>
  <c r="Q1357" i="6"/>
  <c r="P1357" i="6"/>
  <c r="M1357" i="6"/>
  <c r="Q1356" i="6"/>
  <c r="P1356" i="6"/>
  <c r="M1356" i="6"/>
  <c r="Q1355" i="6"/>
  <c r="P1355" i="6"/>
  <c r="M1355" i="6"/>
  <c r="Q1354" i="6"/>
  <c r="P1354" i="6"/>
  <c r="M1354" i="6"/>
  <c r="Q1353" i="6"/>
  <c r="P1353" i="6"/>
  <c r="M1353" i="6"/>
  <c r="Q1352" i="6"/>
  <c r="P1352" i="6"/>
  <c r="M1352" i="6"/>
  <c r="Q1351" i="6"/>
  <c r="P1351" i="6"/>
  <c r="M1351" i="6"/>
  <c r="Q1350" i="6"/>
  <c r="P1350" i="6"/>
  <c r="M1350" i="6"/>
  <c r="Q1349" i="6"/>
  <c r="P1349" i="6"/>
  <c r="M1349" i="6"/>
  <c r="Q1348" i="6"/>
  <c r="P1348" i="6"/>
  <c r="M1348" i="6"/>
  <c r="Q1347" i="6"/>
  <c r="P1347" i="6"/>
  <c r="M1347" i="6"/>
  <c r="Q1346" i="6"/>
  <c r="P1346" i="6"/>
  <c r="M1346" i="6"/>
  <c r="Q1345" i="6"/>
  <c r="P1345" i="6"/>
  <c r="M1345" i="6"/>
  <c r="Q1344" i="6"/>
  <c r="P1344" i="6"/>
  <c r="M1344" i="6"/>
  <c r="Q1343" i="6"/>
  <c r="P1343" i="6"/>
  <c r="M1343" i="6"/>
  <c r="Q1342" i="6"/>
  <c r="P1342" i="6"/>
  <c r="M1342" i="6"/>
  <c r="Q1341" i="6"/>
  <c r="P1341" i="6"/>
  <c r="M1341" i="6"/>
  <c r="Q1340" i="6"/>
  <c r="P1340" i="6"/>
  <c r="M1340" i="6"/>
  <c r="Q1339" i="6"/>
  <c r="P1339" i="6"/>
  <c r="M1339" i="6"/>
  <c r="Q1338" i="6"/>
  <c r="P1338" i="6"/>
  <c r="M1338" i="6"/>
  <c r="Q1337" i="6"/>
  <c r="P1337" i="6"/>
  <c r="M1337" i="6"/>
  <c r="Q1336" i="6"/>
  <c r="P1336" i="6"/>
  <c r="M1336" i="6"/>
  <c r="Q1335" i="6"/>
  <c r="P1335" i="6"/>
  <c r="M1335" i="6"/>
  <c r="Q1334" i="6"/>
  <c r="P1334" i="6"/>
  <c r="M1334" i="6"/>
  <c r="Q1333" i="6"/>
  <c r="P1333" i="6"/>
  <c r="M1333" i="6"/>
  <c r="Q1332" i="6"/>
  <c r="P1332" i="6"/>
  <c r="M1332" i="6"/>
  <c r="Q1331" i="6"/>
  <c r="P1331" i="6"/>
  <c r="M1331" i="6"/>
  <c r="Q1330" i="6"/>
  <c r="P1330" i="6"/>
  <c r="M1330" i="6"/>
  <c r="Q1329" i="6"/>
  <c r="P1329" i="6"/>
  <c r="M1329" i="6"/>
  <c r="Q1328" i="6"/>
  <c r="P1328" i="6"/>
  <c r="M1328" i="6"/>
  <c r="Q1327" i="6"/>
  <c r="P1327" i="6"/>
  <c r="M1327" i="6"/>
  <c r="Q1326" i="6"/>
  <c r="P1326" i="6"/>
  <c r="M1326" i="6"/>
  <c r="Q1325" i="6"/>
  <c r="P1325" i="6"/>
  <c r="M1325" i="6"/>
  <c r="Q1324" i="6"/>
  <c r="P1324" i="6"/>
  <c r="M1324" i="6"/>
  <c r="Q1323" i="6"/>
  <c r="P1323" i="6"/>
  <c r="M1323" i="6"/>
  <c r="Q1322" i="6"/>
  <c r="P1322" i="6"/>
  <c r="M1322" i="6"/>
  <c r="Q1321" i="6"/>
  <c r="P1321" i="6"/>
  <c r="M1321" i="6"/>
  <c r="Q1320" i="6"/>
  <c r="P1320" i="6"/>
  <c r="M1320" i="6"/>
  <c r="Q1319" i="6"/>
  <c r="P1319" i="6"/>
  <c r="M1319" i="6"/>
  <c r="Q1318" i="6"/>
  <c r="P1318" i="6"/>
  <c r="M1318" i="6"/>
  <c r="Q1317" i="6"/>
  <c r="P1317" i="6"/>
  <c r="M1317" i="6"/>
  <c r="Q1316" i="6"/>
  <c r="P1316" i="6"/>
  <c r="M1316" i="6"/>
  <c r="Q1315" i="6"/>
  <c r="P1315" i="6"/>
  <c r="M1315" i="6"/>
  <c r="Q1314" i="6"/>
  <c r="P1314" i="6"/>
  <c r="M1314" i="6"/>
  <c r="Q1313" i="6"/>
  <c r="P1313" i="6"/>
  <c r="M1313" i="6"/>
  <c r="Q1312" i="6"/>
  <c r="P1312" i="6"/>
  <c r="M1312" i="6"/>
  <c r="Q1311" i="6"/>
  <c r="P1311" i="6"/>
  <c r="M1311" i="6"/>
  <c r="Q1310" i="6"/>
  <c r="P1310" i="6"/>
  <c r="M1310" i="6"/>
  <c r="Q1309" i="6"/>
  <c r="P1309" i="6"/>
  <c r="M1309" i="6"/>
  <c r="Q1308" i="6"/>
  <c r="P1308" i="6"/>
  <c r="M1308" i="6"/>
  <c r="Q1307" i="6"/>
  <c r="P1307" i="6"/>
  <c r="M1307" i="6"/>
  <c r="Q1306" i="6"/>
  <c r="P1306" i="6"/>
  <c r="M1306" i="6"/>
  <c r="Q1305" i="6"/>
  <c r="P1305" i="6"/>
  <c r="M1305" i="6"/>
  <c r="Q1304" i="6"/>
  <c r="P1304" i="6"/>
  <c r="M1304" i="6"/>
  <c r="Q1303" i="6"/>
  <c r="P1303" i="6"/>
  <c r="M1303" i="6"/>
  <c r="Q1302" i="6"/>
  <c r="P1302" i="6"/>
  <c r="M1302" i="6"/>
  <c r="Q1301" i="6"/>
  <c r="P1301" i="6"/>
  <c r="M1301" i="6"/>
  <c r="Q1300" i="6"/>
  <c r="P1300" i="6"/>
  <c r="M1300" i="6"/>
  <c r="Q1299" i="6"/>
  <c r="P1299" i="6"/>
  <c r="M1299" i="6"/>
  <c r="Q1298" i="6"/>
  <c r="P1298" i="6"/>
  <c r="M1298" i="6"/>
  <c r="Q1297" i="6"/>
  <c r="P1297" i="6"/>
  <c r="M1297" i="6"/>
  <c r="Q1296" i="6"/>
  <c r="P1296" i="6"/>
  <c r="M1296" i="6"/>
  <c r="Q1295" i="6"/>
  <c r="P1295" i="6"/>
  <c r="M1295" i="6"/>
  <c r="Q1294" i="6"/>
  <c r="P1294" i="6"/>
  <c r="M1294" i="6"/>
  <c r="Q1293" i="6"/>
  <c r="P1293" i="6"/>
  <c r="M1293" i="6"/>
  <c r="Q1292" i="6"/>
  <c r="P1292" i="6"/>
  <c r="M1292" i="6"/>
  <c r="Q1291" i="6"/>
  <c r="P1291" i="6"/>
  <c r="M1291" i="6"/>
  <c r="Q1290" i="6"/>
  <c r="P1290" i="6"/>
  <c r="M1290" i="6"/>
  <c r="Q1289" i="6"/>
  <c r="P1289" i="6"/>
  <c r="M1289" i="6"/>
  <c r="Q1288" i="6"/>
  <c r="P1288" i="6"/>
  <c r="M1288" i="6"/>
  <c r="Q1287" i="6"/>
  <c r="P1287" i="6"/>
  <c r="M1287" i="6"/>
  <c r="Q1286" i="6"/>
  <c r="P1286" i="6"/>
  <c r="M1286" i="6"/>
  <c r="Q1285" i="6"/>
  <c r="P1285" i="6"/>
  <c r="M1285" i="6"/>
  <c r="Q1284" i="6"/>
  <c r="P1284" i="6"/>
  <c r="M1284" i="6"/>
  <c r="Q1283" i="6"/>
  <c r="P1283" i="6"/>
  <c r="M1283" i="6"/>
  <c r="Q1282" i="6"/>
  <c r="P1282" i="6"/>
  <c r="M1282" i="6"/>
  <c r="Q1281" i="6"/>
  <c r="P1281" i="6"/>
  <c r="M1281" i="6"/>
  <c r="Q1280" i="6"/>
  <c r="P1280" i="6"/>
  <c r="M1280" i="6"/>
  <c r="Q1279" i="6"/>
  <c r="P1279" i="6"/>
  <c r="M1279" i="6"/>
  <c r="Q1278" i="6"/>
  <c r="P1278" i="6"/>
  <c r="M1278" i="6"/>
  <c r="Q1277" i="6"/>
  <c r="P1277" i="6"/>
  <c r="M1277" i="6"/>
  <c r="Q1276" i="6"/>
  <c r="P1276" i="6"/>
  <c r="M1276" i="6"/>
  <c r="Q1275" i="6"/>
  <c r="P1275" i="6"/>
  <c r="M1275" i="6"/>
  <c r="Q1274" i="6"/>
  <c r="P1274" i="6"/>
  <c r="M1274" i="6"/>
  <c r="Q1273" i="6"/>
  <c r="P1273" i="6"/>
  <c r="M1273" i="6"/>
  <c r="Q1272" i="6"/>
  <c r="P1272" i="6"/>
  <c r="M1272" i="6"/>
  <c r="Q1271" i="6"/>
  <c r="P1271" i="6"/>
  <c r="M1271" i="6"/>
  <c r="Q1270" i="6"/>
  <c r="P1270" i="6"/>
  <c r="M1270" i="6"/>
  <c r="Q1269" i="6"/>
  <c r="P1269" i="6"/>
  <c r="M1269" i="6"/>
  <c r="Q1268" i="6"/>
  <c r="P1268" i="6"/>
  <c r="M1268" i="6"/>
  <c r="Q1267" i="6"/>
  <c r="P1267" i="6"/>
  <c r="M1267" i="6"/>
  <c r="Q1266" i="6"/>
  <c r="P1266" i="6"/>
  <c r="M1266" i="6"/>
  <c r="Q1265" i="6"/>
  <c r="P1265" i="6"/>
  <c r="M1265" i="6"/>
  <c r="Q1264" i="6"/>
  <c r="P1264" i="6"/>
  <c r="M1264" i="6"/>
  <c r="Q1263" i="6"/>
  <c r="P1263" i="6"/>
  <c r="M1263" i="6"/>
  <c r="Q1262" i="6"/>
  <c r="P1262" i="6"/>
  <c r="M1262" i="6"/>
  <c r="Q1261" i="6"/>
  <c r="P1261" i="6"/>
  <c r="M1261" i="6"/>
  <c r="Q1260" i="6"/>
  <c r="P1260" i="6"/>
  <c r="M1260" i="6"/>
  <c r="Q1259" i="6"/>
  <c r="P1259" i="6"/>
  <c r="M1259" i="6"/>
  <c r="Q1258" i="6"/>
  <c r="P1258" i="6"/>
  <c r="M1258" i="6"/>
  <c r="Q1257" i="6"/>
  <c r="P1257" i="6"/>
  <c r="M1257" i="6"/>
  <c r="Q1256" i="6"/>
  <c r="P1256" i="6"/>
  <c r="M1256" i="6"/>
  <c r="Q1255" i="6"/>
  <c r="P1255" i="6"/>
  <c r="M1255" i="6"/>
  <c r="Q1254" i="6"/>
  <c r="P1254" i="6"/>
  <c r="M1254" i="6"/>
  <c r="Q1253" i="6"/>
  <c r="P1253" i="6"/>
  <c r="M1253" i="6"/>
  <c r="Q1252" i="6"/>
  <c r="P1252" i="6"/>
  <c r="M1252" i="6"/>
  <c r="Q1251" i="6"/>
  <c r="P1251" i="6"/>
  <c r="M1251" i="6"/>
  <c r="Q1250" i="6"/>
  <c r="P1250" i="6"/>
  <c r="M1250" i="6"/>
  <c r="Q1249" i="6"/>
  <c r="P1249" i="6"/>
  <c r="M1249" i="6"/>
  <c r="Q1248" i="6"/>
  <c r="P1248" i="6"/>
  <c r="M1248" i="6"/>
  <c r="Q1247" i="6"/>
  <c r="P1247" i="6"/>
  <c r="M1247" i="6"/>
  <c r="Q1246" i="6"/>
  <c r="P1246" i="6"/>
  <c r="M1246" i="6"/>
  <c r="Q1245" i="6"/>
  <c r="P1245" i="6"/>
  <c r="M1245" i="6"/>
  <c r="Q1244" i="6"/>
  <c r="P1244" i="6"/>
  <c r="M1244" i="6"/>
  <c r="Q1243" i="6"/>
  <c r="P1243" i="6"/>
  <c r="M1243" i="6"/>
  <c r="Q1242" i="6"/>
  <c r="P1242" i="6"/>
  <c r="M1242" i="6"/>
  <c r="Q1241" i="6"/>
  <c r="P1241" i="6"/>
  <c r="M1241" i="6"/>
  <c r="Q1240" i="6"/>
  <c r="P1240" i="6"/>
  <c r="M1240" i="6"/>
  <c r="Q1239" i="6"/>
  <c r="P1239" i="6"/>
  <c r="M1239" i="6"/>
  <c r="Q1238" i="6"/>
  <c r="P1238" i="6"/>
  <c r="M1238" i="6"/>
  <c r="Q1237" i="6"/>
  <c r="P1237" i="6"/>
  <c r="M1237" i="6"/>
  <c r="Q1236" i="6"/>
  <c r="P1236" i="6"/>
  <c r="M1236" i="6"/>
  <c r="Q1235" i="6"/>
  <c r="P1235" i="6"/>
  <c r="M1235" i="6"/>
  <c r="Q1234" i="6"/>
  <c r="P1234" i="6"/>
  <c r="M1234" i="6"/>
  <c r="Q1233" i="6"/>
  <c r="P1233" i="6"/>
  <c r="M1233" i="6"/>
  <c r="Q1232" i="6"/>
  <c r="P1232" i="6"/>
  <c r="M1232" i="6"/>
  <c r="Q1231" i="6"/>
  <c r="P1231" i="6"/>
  <c r="M1231" i="6"/>
  <c r="Q1230" i="6"/>
  <c r="P1230" i="6"/>
  <c r="M1230" i="6"/>
  <c r="Q1229" i="6"/>
  <c r="P1229" i="6"/>
  <c r="M1229" i="6"/>
  <c r="Q1228" i="6"/>
  <c r="P1228" i="6"/>
  <c r="M1228" i="6"/>
  <c r="Q1227" i="6"/>
  <c r="P1227" i="6"/>
  <c r="M1227" i="6"/>
  <c r="Q1226" i="6"/>
  <c r="P1226" i="6"/>
  <c r="M1226" i="6"/>
  <c r="Q1225" i="6"/>
  <c r="P1225" i="6"/>
  <c r="M1225" i="6"/>
  <c r="Q1224" i="6"/>
  <c r="P1224" i="6"/>
  <c r="M1224" i="6"/>
  <c r="Q1223" i="6"/>
  <c r="P1223" i="6"/>
  <c r="M1223" i="6"/>
  <c r="Q1222" i="6"/>
  <c r="P1222" i="6"/>
  <c r="M1222" i="6"/>
  <c r="Q1221" i="6"/>
  <c r="P1221" i="6"/>
  <c r="M1221" i="6"/>
  <c r="Q1220" i="6"/>
  <c r="P1220" i="6"/>
  <c r="M1220" i="6"/>
  <c r="Q1219" i="6"/>
  <c r="P1219" i="6"/>
  <c r="M1219" i="6"/>
  <c r="Q1218" i="6"/>
  <c r="P1218" i="6"/>
  <c r="M1218" i="6"/>
  <c r="Q1217" i="6"/>
  <c r="P1217" i="6"/>
  <c r="M1217" i="6"/>
  <c r="Q1216" i="6"/>
  <c r="P1216" i="6"/>
  <c r="M1216" i="6"/>
  <c r="Q1215" i="6"/>
  <c r="P1215" i="6"/>
  <c r="M1215" i="6"/>
  <c r="Q1214" i="6"/>
  <c r="P1214" i="6"/>
  <c r="M1214" i="6"/>
  <c r="Q1213" i="6"/>
  <c r="P1213" i="6"/>
  <c r="M1213" i="6"/>
  <c r="Q1212" i="6"/>
  <c r="P1212" i="6"/>
  <c r="M1212" i="6"/>
  <c r="Q1211" i="6"/>
  <c r="P1211" i="6"/>
  <c r="M1211" i="6"/>
  <c r="Q1210" i="6"/>
  <c r="P1210" i="6"/>
  <c r="M1210" i="6"/>
  <c r="Q1209" i="6"/>
  <c r="P1209" i="6"/>
  <c r="M1209" i="6"/>
  <c r="Q1208" i="6"/>
  <c r="P1208" i="6"/>
  <c r="M1208" i="6"/>
  <c r="Q1207" i="6"/>
  <c r="P1207" i="6"/>
  <c r="M1207" i="6"/>
  <c r="Q1206" i="6"/>
  <c r="P1206" i="6"/>
  <c r="M1206" i="6"/>
  <c r="Q1205" i="6"/>
  <c r="P1205" i="6"/>
  <c r="M1205" i="6"/>
  <c r="Q1204" i="6"/>
  <c r="P1204" i="6"/>
  <c r="M1204" i="6"/>
  <c r="Q1203" i="6"/>
  <c r="P1203" i="6"/>
  <c r="M1203" i="6"/>
  <c r="Q1202" i="6"/>
  <c r="P1202" i="6"/>
  <c r="M1202" i="6"/>
  <c r="Q1201" i="6"/>
  <c r="P1201" i="6"/>
  <c r="M1201" i="6"/>
  <c r="Q1200" i="6"/>
  <c r="P1200" i="6"/>
  <c r="M1200" i="6"/>
  <c r="Q1199" i="6"/>
  <c r="P1199" i="6"/>
  <c r="M1199" i="6"/>
  <c r="Q1198" i="6"/>
  <c r="P1198" i="6"/>
  <c r="M1198" i="6"/>
  <c r="Q1197" i="6"/>
  <c r="P1197" i="6"/>
  <c r="M1197" i="6"/>
  <c r="Q1196" i="6"/>
  <c r="P1196" i="6"/>
  <c r="M1196" i="6"/>
  <c r="Q1195" i="6"/>
  <c r="P1195" i="6"/>
  <c r="M1195" i="6"/>
  <c r="Q1194" i="6"/>
  <c r="P1194" i="6"/>
  <c r="M1194" i="6"/>
  <c r="Q1193" i="6"/>
  <c r="P1193" i="6"/>
  <c r="M1193" i="6"/>
  <c r="Q1192" i="6"/>
  <c r="P1192" i="6"/>
  <c r="M1192" i="6"/>
  <c r="Q1191" i="6"/>
  <c r="P1191" i="6"/>
  <c r="M1191" i="6"/>
  <c r="Q1190" i="6"/>
  <c r="P1190" i="6"/>
  <c r="M1190" i="6"/>
  <c r="Q1189" i="6"/>
  <c r="P1189" i="6"/>
  <c r="M1189" i="6"/>
  <c r="Q1188" i="6"/>
  <c r="P1188" i="6"/>
  <c r="M1188" i="6"/>
  <c r="Q1187" i="6"/>
  <c r="P1187" i="6"/>
  <c r="M1187" i="6"/>
  <c r="Q1186" i="6"/>
  <c r="P1186" i="6"/>
  <c r="M1186" i="6"/>
  <c r="Q1185" i="6"/>
  <c r="P1185" i="6"/>
  <c r="M1185" i="6"/>
  <c r="Q1184" i="6"/>
  <c r="P1184" i="6"/>
  <c r="M1184" i="6"/>
  <c r="Q1183" i="6"/>
  <c r="P1183" i="6"/>
  <c r="M1183" i="6"/>
  <c r="Q1182" i="6"/>
  <c r="P1182" i="6"/>
  <c r="M1182" i="6"/>
  <c r="Q1181" i="6"/>
  <c r="P1181" i="6"/>
  <c r="M1181" i="6"/>
  <c r="Q1180" i="6"/>
  <c r="P1180" i="6"/>
  <c r="M1180" i="6"/>
  <c r="Q1179" i="6"/>
  <c r="P1179" i="6"/>
  <c r="M1179" i="6"/>
  <c r="Q1178" i="6"/>
  <c r="P1178" i="6"/>
  <c r="M1178" i="6"/>
  <c r="Q1177" i="6"/>
  <c r="P1177" i="6"/>
  <c r="M1177" i="6"/>
  <c r="Q1176" i="6"/>
  <c r="P1176" i="6"/>
  <c r="M1176" i="6"/>
  <c r="Q1175" i="6"/>
  <c r="P1175" i="6"/>
  <c r="M1175" i="6"/>
  <c r="Q1174" i="6"/>
  <c r="P1174" i="6"/>
  <c r="M1174" i="6"/>
  <c r="Q1173" i="6"/>
  <c r="P1173" i="6"/>
  <c r="M1173" i="6"/>
  <c r="Q1172" i="6"/>
  <c r="P1172" i="6"/>
  <c r="M1172" i="6"/>
  <c r="Q1171" i="6"/>
  <c r="P1171" i="6"/>
  <c r="M1171" i="6"/>
  <c r="Q1170" i="6"/>
  <c r="P1170" i="6"/>
  <c r="M1170" i="6"/>
  <c r="Q1169" i="6"/>
  <c r="P1169" i="6"/>
  <c r="M1169" i="6"/>
  <c r="Q1168" i="6"/>
  <c r="P1168" i="6"/>
  <c r="M1168" i="6"/>
  <c r="Q1167" i="6"/>
  <c r="P1167" i="6"/>
  <c r="M1167" i="6"/>
  <c r="Q1166" i="6"/>
  <c r="P1166" i="6"/>
  <c r="M1166" i="6"/>
  <c r="Q1165" i="6"/>
  <c r="P1165" i="6"/>
  <c r="M1165" i="6"/>
  <c r="Q1164" i="6"/>
  <c r="P1164" i="6"/>
  <c r="M1164" i="6"/>
  <c r="Q1163" i="6"/>
  <c r="P1163" i="6"/>
  <c r="M1163" i="6"/>
  <c r="Q1162" i="6"/>
  <c r="P1162" i="6"/>
  <c r="M1162" i="6"/>
  <c r="Q1161" i="6"/>
  <c r="P1161" i="6"/>
  <c r="M1161" i="6"/>
  <c r="Q1160" i="6"/>
  <c r="P1160" i="6"/>
  <c r="M1160" i="6"/>
  <c r="Q1159" i="6"/>
  <c r="P1159" i="6"/>
  <c r="M1159" i="6"/>
  <c r="Q1158" i="6"/>
  <c r="P1158" i="6"/>
  <c r="M1158" i="6"/>
  <c r="Q1157" i="6"/>
  <c r="P1157" i="6"/>
  <c r="M1157" i="6"/>
  <c r="Q1156" i="6"/>
  <c r="P1156" i="6"/>
  <c r="M1156" i="6"/>
  <c r="Q1155" i="6"/>
  <c r="P1155" i="6"/>
  <c r="M1155" i="6"/>
  <c r="Q1154" i="6"/>
  <c r="P1154" i="6"/>
  <c r="M1154" i="6"/>
  <c r="Q1153" i="6"/>
  <c r="P1153" i="6"/>
  <c r="M1153" i="6"/>
  <c r="Q1152" i="6"/>
  <c r="P1152" i="6"/>
  <c r="M1152" i="6"/>
  <c r="Q1151" i="6"/>
  <c r="P1151" i="6"/>
  <c r="M1151" i="6"/>
  <c r="Q1150" i="6"/>
  <c r="P1150" i="6"/>
  <c r="M1150" i="6"/>
  <c r="Q1149" i="6"/>
  <c r="P1149" i="6"/>
  <c r="M1149" i="6"/>
  <c r="Q1148" i="6"/>
  <c r="P1148" i="6"/>
  <c r="M1148" i="6"/>
  <c r="Q1147" i="6"/>
  <c r="P1147" i="6"/>
  <c r="M1147" i="6"/>
  <c r="Q1146" i="6"/>
  <c r="P1146" i="6"/>
  <c r="M1146" i="6"/>
  <c r="Q1145" i="6"/>
  <c r="P1145" i="6"/>
  <c r="M1145" i="6"/>
  <c r="Q1144" i="6"/>
  <c r="P1144" i="6"/>
  <c r="M1144" i="6"/>
  <c r="Q1143" i="6"/>
  <c r="P1143" i="6"/>
  <c r="M1143" i="6"/>
  <c r="Q1142" i="6"/>
  <c r="P1142" i="6"/>
  <c r="M1142" i="6"/>
  <c r="Q1141" i="6"/>
  <c r="P1141" i="6"/>
  <c r="M1141" i="6"/>
  <c r="Q1140" i="6"/>
  <c r="P1140" i="6"/>
  <c r="M1140" i="6"/>
  <c r="Q1139" i="6"/>
  <c r="P1139" i="6"/>
  <c r="M1139" i="6"/>
  <c r="Q1138" i="6"/>
  <c r="P1138" i="6"/>
  <c r="M1138" i="6"/>
  <c r="Q1137" i="6"/>
  <c r="P1137" i="6"/>
  <c r="M1137" i="6"/>
  <c r="Q1136" i="6"/>
  <c r="P1136" i="6"/>
  <c r="M1136" i="6"/>
  <c r="Q1135" i="6"/>
  <c r="P1135" i="6"/>
  <c r="M1135" i="6"/>
  <c r="Q1134" i="6"/>
  <c r="P1134" i="6"/>
  <c r="M1134" i="6"/>
  <c r="Q1133" i="6"/>
  <c r="P1133" i="6"/>
  <c r="M1133" i="6"/>
  <c r="Q1132" i="6"/>
  <c r="P1132" i="6"/>
  <c r="M1132" i="6"/>
  <c r="Q1131" i="6"/>
  <c r="P1131" i="6"/>
  <c r="M1131" i="6"/>
  <c r="Q1130" i="6"/>
  <c r="P1130" i="6"/>
  <c r="M1130" i="6"/>
  <c r="Q1129" i="6"/>
  <c r="P1129" i="6"/>
  <c r="M1129" i="6"/>
  <c r="Q1128" i="6"/>
  <c r="P1128" i="6"/>
  <c r="M1128" i="6"/>
  <c r="Q1127" i="6"/>
  <c r="P1127" i="6"/>
  <c r="M1127" i="6"/>
  <c r="Q1126" i="6"/>
  <c r="P1126" i="6"/>
  <c r="M1126" i="6"/>
  <c r="Q1125" i="6"/>
  <c r="P1125" i="6"/>
  <c r="M1125" i="6"/>
  <c r="Q1124" i="6"/>
  <c r="P1124" i="6"/>
  <c r="M1124" i="6"/>
  <c r="Q1123" i="6"/>
  <c r="P1123" i="6"/>
  <c r="M1123" i="6"/>
  <c r="Q1122" i="6"/>
  <c r="P1122" i="6"/>
  <c r="M1122" i="6"/>
  <c r="Q1121" i="6"/>
  <c r="P1121" i="6"/>
  <c r="M1121" i="6"/>
  <c r="Q1120" i="6"/>
  <c r="P1120" i="6"/>
  <c r="M1120" i="6"/>
  <c r="Q1119" i="6"/>
  <c r="P1119" i="6"/>
  <c r="M1119" i="6"/>
  <c r="Q1118" i="6"/>
  <c r="P1118" i="6"/>
  <c r="M1118" i="6"/>
  <c r="Q1117" i="6"/>
  <c r="P1117" i="6"/>
  <c r="M1117" i="6"/>
  <c r="Q1116" i="6"/>
  <c r="P1116" i="6"/>
  <c r="M1116" i="6"/>
  <c r="Q1115" i="6"/>
  <c r="P1115" i="6"/>
  <c r="M1115" i="6"/>
  <c r="Q1114" i="6"/>
  <c r="P1114" i="6"/>
  <c r="M1114" i="6"/>
  <c r="Q1113" i="6"/>
  <c r="P1113" i="6"/>
  <c r="M1113" i="6"/>
  <c r="Q1112" i="6"/>
  <c r="P1112" i="6"/>
  <c r="M1112" i="6"/>
  <c r="Q1111" i="6"/>
  <c r="P1111" i="6"/>
  <c r="M1111" i="6"/>
  <c r="Q1110" i="6"/>
  <c r="P1110" i="6"/>
  <c r="M1110" i="6"/>
  <c r="Q1109" i="6"/>
  <c r="P1109" i="6"/>
  <c r="M1109" i="6"/>
  <c r="Q1108" i="6"/>
  <c r="P1108" i="6"/>
  <c r="M1108" i="6"/>
  <c r="Q1107" i="6"/>
  <c r="P1107" i="6"/>
  <c r="M1107" i="6"/>
  <c r="Q1106" i="6"/>
  <c r="P1106" i="6"/>
  <c r="M1106" i="6"/>
  <c r="Q1105" i="6"/>
  <c r="P1105" i="6"/>
  <c r="M1105" i="6"/>
  <c r="Q1104" i="6"/>
  <c r="P1104" i="6"/>
  <c r="M1104" i="6"/>
  <c r="Q1103" i="6"/>
  <c r="P1103" i="6"/>
  <c r="M1103" i="6"/>
  <c r="Q1102" i="6"/>
  <c r="P1102" i="6"/>
  <c r="M1102" i="6"/>
  <c r="Q1101" i="6"/>
  <c r="P1101" i="6"/>
  <c r="M1101" i="6"/>
  <c r="Q1100" i="6"/>
  <c r="P1100" i="6"/>
  <c r="M1100" i="6"/>
  <c r="Q1099" i="6"/>
  <c r="P1099" i="6"/>
  <c r="M1099" i="6"/>
  <c r="Q1098" i="6"/>
  <c r="P1098" i="6"/>
  <c r="M1098" i="6"/>
  <c r="Q1097" i="6"/>
  <c r="P1097" i="6"/>
  <c r="M1097" i="6"/>
  <c r="Q1096" i="6"/>
  <c r="P1096" i="6"/>
  <c r="M1096" i="6"/>
  <c r="Q1095" i="6"/>
  <c r="P1095" i="6"/>
  <c r="M1095" i="6"/>
  <c r="Q1094" i="6"/>
  <c r="P1094" i="6"/>
  <c r="M1094" i="6"/>
  <c r="Q1093" i="6"/>
  <c r="P1093" i="6"/>
  <c r="M1093" i="6"/>
  <c r="Q1092" i="6"/>
  <c r="P1092" i="6"/>
  <c r="M1092" i="6"/>
  <c r="Q1091" i="6"/>
  <c r="P1091" i="6"/>
  <c r="M1091" i="6"/>
  <c r="Q1090" i="6"/>
  <c r="P1090" i="6"/>
  <c r="M1090" i="6"/>
  <c r="Q1089" i="6"/>
  <c r="P1089" i="6"/>
  <c r="M1089" i="6"/>
  <c r="Q1088" i="6"/>
  <c r="P1088" i="6"/>
  <c r="M1088" i="6"/>
  <c r="Q1087" i="6"/>
  <c r="P1087" i="6"/>
  <c r="M1087" i="6"/>
  <c r="Q1086" i="6"/>
  <c r="P1086" i="6"/>
  <c r="M1086" i="6"/>
  <c r="Q1085" i="6"/>
  <c r="P1085" i="6"/>
  <c r="M1085" i="6"/>
  <c r="Q1084" i="6"/>
  <c r="P1084" i="6"/>
  <c r="M1084" i="6"/>
  <c r="Q1083" i="6"/>
  <c r="P1083" i="6"/>
  <c r="M1083" i="6"/>
  <c r="Q1082" i="6"/>
  <c r="P1082" i="6"/>
  <c r="M1082" i="6"/>
  <c r="Q1081" i="6"/>
  <c r="P1081" i="6"/>
  <c r="M1081" i="6"/>
  <c r="Q1080" i="6"/>
  <c r="P1080" i="6"/>
  <c r="M1080" i="6"/>
  <c r="Q1079" i="6"/>
  <c r="P1079" i="6"/>
  <c r="M1079" i="6"/>
  <c r="Q1078" i="6"/>
  <c r="P1078" i="6"/>
  <c r="M1078" i="6"/>
  <c r="Q1077" i="6"/>
  <c r="P1077" i="6"/>
  <c r="M1077" i="6"/>
  <c r="Q1076" i="6"/>
  <c r="P1076" i="6"/>
  <c r="M1076" i="6"/>
  <c r="Q1075" i="6"/>
  <c r="P1075" i="6"/>
  <c r="M1075" i="6"/>
  <c r="Q1074" i="6"/>
  <c r="P1074" i="6"/>
  <c r="M1074" i="6"/>
  <c r="Q1073" i="6"/>
  <c r="P1073" i="6"/>
  <c r="M1073" i="6"/>
  <c r="Q1072" i="6"/>
  <c r="P1072" i="6"/>
  <c r="M1072" i="6"/>
  <c r="Q1071" i="6"/>
  <c r="P1071" i="6"/>
  <c r="M1071" i="6"/>
  <c r="Q1070" i="6"/>
  <c r="P1070" i="6"/>
  <c r="M1070" i="6"/>
  <c r="Q1069" i="6"/>
  <c r="P1069" i="6"/>
  <c r="M1069" i="6"/>
  <c r="Q1068" i="6"/>
  <c r="P1068" i="6"/>
  <c r="M1068" i="6"/>
  <c r="Q1067" i="6"/>
  <c r="P1067" i="6"/>
  <c r="M1067" i="6"/>
  <c r="Q1066" i="6"/>
  <c r="P1066" i="6"/>
  <c r="M1066" i="6"/>
  <c r="Q1065" i="6"/>
  <c r="P1065" i="6"/>
  <c r="M1065" i="6"/>
  <c r="Q1064" i="6"/>
  <c r="P1064" i="6"/>
  <c r="M1064" i="6"/>
  <c r="Q1063" i="6"/>
  <c r="P1063" i="6"/>
  <c r="M1063" i="6"/>
  <c r="Q1062" i="6"/>
  <c r="P1062" i="6"/>
  <c r="M1062" i="6"/>
  <c r="Q1061" i="6"/>
  <c r="P1061" i="6"/>
  <c r="M1061" i="6"/>
  <c r="Q1060" i="6"/>
  <c r="P1060" i="6"/>
  <c r="M1060" i="6"/>
  <c r="Q1059" i="6"/>
  <c r="P1059" i="6"/>
  <c r="M1059" i="6"/>
  <c r="Q1058" i="6"/>
  <c r="P1058" i="6"/>
  <c r="M1058" i="6"/>
  <c r="Q1057" i="6"/>
  <c r="P1057" i="6"/>
  <c r="M1057" i="6"/>
  <c r="Q1056" i="6"/>
  <c r="P1056" i="6"/>
  <c r="M1056" i="6"/>
  <c r="Q1055" i="6"/>
  <c r="P1055" i="6"/>
  <c r="M1055" i="6"/>
  <c r="Q1054" i="6"/>
  <c r="P1054" i="6"/>
  <c r="M1054" i="6"/>
  <c r="Q1053" i="6"/>
  <c r="P1053" i="6"/>
  <c r="M1053" i="6"/>
  <c r="Q1052" i="6"/>
  <c r="P1052" i="6"/>
  <c r="M1052" i="6"/>
  <c r="Q1051" i="6"/>
  <c r="P1051" i="6"/>
  <c r="M1051" i="6"/>
  <c r="Q1050" i="6"/>
  <c r="P1050" i="6"/>
  <c r="M1050" i="6"/>
  <c r="Q1049" i="6"/>
  <c r="P1049" i="6"/>
  <c r="M1049" i="6"/>
  <c r="Q1048" i="6"/>
  <c r="P1048" i="6"/>
  <c r="M1048" i="6"/>
  <c r="Q1047" i="6"/>
  <c r="P1047" i="6"/>
  <c r="M1047" i="6"/>
  <c r="Q1046" i="6"/>
  <c r="P1046" i="6"/>
  <c r="M1046" i="6"/>
  <c r="Q1045" i="6"/>
  <c r="P1045" i="6"/>
  <c r="M1045" i="6"/>
  <c r="Q1044" i="6"/>
  <c r="P1044" i="6"/>
  <c r="M1044" i="6"/>
  <c r="Q1043" i="6"/>
  <c r="P1043" i="6"/>
  <c r="M1043" i="6"/>
  <c r="Q1042" i="6"/>
  <c r="P1042" i="6"/>
  <c r="M1042" i="6"/>
  <c r="Q1041" i="6"/>
  <c r="P1041" i="6"/>
  <c r="M1041" i="6"/>
  <c r="Q1040" i="6"/>
  <c r="P1040" i="6"/>
  <c r="M1040" i="6"/>
  <c r="Q1039" i="6"/>
  <c r="P1039" i="6"/>
  <c r="M1039" i="6"/>
  <c r="Q1038" i="6"/>
  <c r="P1038" i="6"/>
  <c r="M1038" i="6"/>
  <c r="Q1037" i="6"/>
  <c r="P1037" i="6"/>
  <c r="M1037" i="6"/>
  <c r="Q1036" i="6"/>
  <c r="P1036" i="6"/>
  <c r="M1036" i="6"/>
  <c r="Q1035" i="6"/>
  <c r="P1035" i="6"/>
  <c r="M1035" i="6"/>
  <c r="Q1034" i="6"/>
  <c r="P1034" i="6"/>
  <c r="M1034" i="6"/>
  <c r="Q1033" i="6"/>
  <c r="P1033" i="6"/>
  <c r="M1033" i="6"/>
  <c r="Q1032" i="6"/>
  <c r="P1032" i="6"/>
  <c r="M1032" i="6"/>
  <c r="Q1031" i="6"/>
  <c r="P1031" i="6"/>
  <c r="M1031" i="6"/>
  <c r="Q1030" i="6"/>
  <c r="P1030" i="6"/>
  <c r="M1030" i="6"/>
  <c r="Q1029" i="6"/>
  <c r="P1029" i="6"/>
  <c r="M1029" i="6"/>
  <c r="Q1028" i="6"/>
  <c r="P1028" i="6"/>
  <c r="M1028" i="6"/>
  <c r="Q1027" i="6"/>
  <c r="P1027" i="6"/>
  <c r="M1027" i="6"/>
  <c r="Q1026" i="6"/>
  <c r="P1026" i="6"/>
  <c r="M1026" i="6"/>
  <c r="Q1025" i="6"/>
  <c r="P1025" i="6"/>
  <c r="M1025" i="6"/>
  <c r="Q1024" i="6"/>
  <c r="P1024" i="6"/>
  <c r="M1024" i="6"/>
  <c r="Q1023" i="6"/>
  <c r="P1023" i="6"/>
  <c r="M1023" i="6"/>
  <c r="Q1022" i="6"/>
  <c r="P1022" i="6"/>
  <c r="M1022" i="6"/>
  <c r="Q1021" i="6"/>
  <c r="P1021" i="6"/>
  <c r="M1021" i="6"/>
  <c r="Q1020" i="6"/>
  <c r="P1020" i="6"/>
  <c r="M1020" i="6"/>
  <c r="Q1019" i="6"/>
  <c r="P1019" i="6"/>
  <c r="M1019" i="6"/>
  <c r="Q1018" i="6"/>
  <c r="P1018" i="6"/>
  <c r="M1018" i="6"/>
  <c r="Q1017" i="6"/>
  <c r="P1017" i="6"/>
  <c r="M1017" i="6"/>
  <c r="Q1016" i="6"/>
  <c r="P1016" i="6"/>
  <c r="M1016" i="6"/>
  <c r="Q1015" i="6"/>
  <c r="P1015" i="6"/>
  <c r="M1015" i="6"/>
  <c r="Q1014" i="6"/>
  <c r="P1014" i="6"/>
  <c r="M1014" i="6"/>
  <c r="Q1013" i="6"/>
  <c r="P1013" i="6"/>
  <c r="M1013" i="6"/>
  <c r="Q1012" i="6"/>
  <c r="P1012" i="6"/>
  <c r="M1012" i="6"/>
  <c r="Q1011" i="6"/>
  <c r="P1011" i="6"/>
  <c r="M1011" i="6"/>
  <c r="Q1010" i="6"/>
  <c r="P1010" i="6"/>
  <c r="M1010" i="6"/>
  <c r="Q1009" i="6"/>
  <c r="P1009" i="6"/>
  <c r="M1009" i="6"/>
  <c r="Q1008" i="6"/>
  <c r="P1008" i="6"/>
  <c r="M1008" i="6"/>
  <c r="Q1007" i="6"/>
  <c r="P1007" i="6"/>
  <c r="M1007" i="6"/>
  <c r="Q1006" i="6"/>
  <c r="P1006" i="6"/>
  <c r="M1006" i="6"/>
  <c r="Q1005" i="6"/>
  <c r="P1005" i="6"/>
  <c r="M1005" i="6"/>
  <c r="Q1004" i="6"/>
  <c r="P1004" i="6"/>
  <c r="M1004" i="6"/>
  <c r="Q1003" i="6"/>
  <c r="P1003" i="6"/>
  <c r="M1003" i="6"/>
  <c r="Q1002" i="6"/>
  <c r="P1002" i="6"/>
  <c r="M1002" i="6"/>
  <c r="Q1001" i="6"/>
  <c r="P1001" i="6"/>
  <c r="M1001" i="6"/>
  <c r="Q1000" i="6"/>
  <c r="P1000" i="6"/>
  <c r="M1000" i="6"/>
  <c r="Q999" i="6"/>
  <c r="P999" i="6"/>
  <c r="M999" i="6"/>
  <c r="Q998" i="6"/>
  <c r="P998" i="6"/>
  <c r="M998" i="6"/>
  <c r="Q997" i="6"/>
  <c r="P997" i="6"/>
  <c r="M997" i="6"/>
  <c r="Q996" i="6"/>
  <c r="P996" i="6"/>
  <c r="M996" i="6"/>
  <c r="Q995" i="6"/>
  <c r="P995" i="6"/>
  <c r="M995" i="6"/>
  <c r="Q994" i="6"/>
  <c r="P994" i="6"/>
  <c r="M994" i="6"/>
  <c r="Q993" i="6"/>
  <c r="P993" i="6"/>
  <c r="M993" i="6"/>
  <c r="Q992" i="6"/>
  <c r="P992" i="6"/>
  <c r="M992" i="6"/>
  <c r="Q991" i="6"/>
  <c r="P991" i="6"/>
  <c r="M991" i="6"/>
  <c r="Q990" i="6"/>
  <c r="P990" i="6"/>
  <c r="M990" i="6"/>
  <c r="Q989" i="6"/>
  <c r="P989" i="6"/>
  <c r="M989" i="6"/>
  <c r="Q988" i="6"/>
  <c r="P988" i="6"/>
  <c r="M988" i="6"/>
  <c r="Q987" i="6"/>
  <c r="P987" i="6"/>
  <c r="M987" i="6"/>
  <c r="Q986" i="6"/>
  <c r="P986" i="6"/>
  <c r="M986" i="6"/>
  <c r="Q985" i="6"/>
  <c r="P985" i="6"/>
  <c r="M985" i="6"/>
  <c r="Q984" i="6"/>
  <c r="P984" i="6"/>
  <c r="M984" i="6"/>
  <c r="Q983" i="6"/>
  <c r="P983" i="6"/>
  <c r="M983" i="6"/>
  <c r="Q982" i="6"/>
  <c r="P982" i="6"/>
  <c r="M982" i="6"/>
  <c r="Q981" i="6"/>
  <c r="P981" i="6"/>
  <c r="M981" i="6"/>
  <c r="Q980" i="6"/>
  <c r="P980" i="6"/>
  <c r="M980" i="6"/>
  <c r="Q979" i="6"/>
  <c r="P979" i="6"/>
  <c r="M979" i="6"/>
  <c r="Q978" i="6"/>
  <c r="P978" i="6"/>
  <c r="M978" i="6"/>
  <c r="Q977" i="6"/>
  <c r="P977" i="6"/>
  <c r="M977" i="6"/>
  <c r="Q976" i="6"/>
  <c r="P976" i="6"/>
  <c r="M976" i="6"/>
  <c r="Q975" i="6"/>
  <c r="P975" i="6"/>
  <c r="M975" i="6"/>
  <c r="Q974" i="6"/>
  <c r="P974" i="6"/>
  <c r="M974" i="6"/>
  <c r="Q973" i="6"/>
  <c r="P973" i="6"/>
  <c r="M973" i="6"/>
  <c r="Q972" i="6"/>
  <c r="P972" i="6"/>
  <c r="M972" i="6"/>
  <c r="Q971" i="6"/>
  <c r="P971" i="6"/>
  <c r="M971" i="6"/>
  <c r="Q970" i="6"/>
  <c r="P970" i="6"/>
  <c r="M970" i="6"/>
  <c r="Q969" i="6"/>
  <c r="P969" i="6"/>
  <c r="M969" i="6"/>
  <c r="Q968" i="6"/>
  <c r="P968" i="6"/>
  <c r="M968" i="6"/>
  <c r="Q967" i="6"/>
  <c r="P967" i="6"/>
  <c r="M967" i="6"/>
  <c r="Q966" i="6"/>
  <c r="P966" i="6"/>
  <c r="M966" i="6"/>
  <c r="Q965" i="6"/>
  <c r="P965" i="6"/>
  <c r="M965" i="6"/>
  <c r="Q964" i="6"/>
  <c r="P964" i="6"/>
  <c r="M964" i="6"/>
  <c r="Q963" i="6"/>
  <c r="P963" i="6"/>
  <c r="M963" i="6"/>
  <c r="Q962" i="6"/>
  <c r="P962" i="6"/>
  <c r="M962" i="6"/>
  <c r="Q961" i="6"/>
  <c r="P961" i="6"/>
  <c r="M961" i="6"/>
  <c r="Q960" i="6"/>
  <c r="P960" i="6"/>
  <c r="M960" i="6"/>
  <c r="Q959" i="6"/>
  <c r="P959" i="6"/>
  <c r="M959" i="6"/>
  <c r="Q958" i="6"/>
  <c r="P958" i="6"/>
  <c r="M958" i="6"/>
  <c r="Q957" i="6"/>
  <c r="P957" i="6"/>
  <c r="M957" i="6"/>
  <c r="Q956" i="6"/>
  <c r="P956" i="6"/>
  <c r="M956" i="6"/>
  <c r="Q955" i="6"/>
  <c r="P955" i="6"/>
  <c r="M955" i="6"/>
  <c r="Q954" i="6"/>
  <c r="P954" i="6"/>
  <c r="M954" i="6"/>
  <c r="Q953" i="6"/>
  <c r="P953" i="6"/>
  <c r="M953" i="6"/>
  <c r="Q952" i="6"/>
  <c r="P952" i="6"/>
  <c r="M952" i="6"/>
  <c r="Q951" i="6"/>
  <c r="P951" i="6"/>
  <c r="M951" i="6"/>
  <c r="Q950" i="6"/>
  <c r="P950" i="6"/>
  <c r="M950" i="6"/>
  <c r="Q949" i="6"/>
  <c r="P949" i="6"/>
  <c r="M949" i="6"/>
  <c r="Q948" i="6"/>
  <c r="P948" i="6"/>
  <c r="M948" i="6"/>
  <c r="Q947" i="6"/>
  <c r="P947" i="6"/>
  <c r="M947" i="6"/>
  <c r="Q946" i="6"/>
  <c r="P946" i="6"/>
  <c r="M946" i="6"/>
  <c r="Q945" i="6"/>
  <c r="P945" i="6"/>
  <c r="M945" i="6"/>
  <c r="Q944" i="6"/>
  <c r="P944" i="6"/>
  <c r="M944" i="6"/>
  <c r="Q943" i="6"/>
  <c r="P943" i="6"/>
  <c r="M943" i="6"/>
  <c r="Q942" i="6"/>
  <c r="P942" i="6"/>
  <c r="M942" i="6"/>
  <c r="Q941" i="6"/>
  <c r="P941" i="6"/>
  <c r="M941" i="6"/>
  <c r="Q940" i="6"/>
  <c r="P940" i="6"/>
  <c r="M940" i="6"/>
  <c r="Q939" i="6"/>
  <c r="P939" i="6"/>
  <c r="M939" i="6"/>
  <c r="Q938" i="6"/>
  <c r="P938" i="6"/>
  <c r="M938" i="6"/>
  <c r="Q937" i="6"/>
  <c r="P937" i="6"/>
  <c r="M937" i="6"/>
  <c r="Q936" i="6"/>
  <c r="P936" i="6"/>
  <c r="M936" i="6"/>
  <c r="Q935" i="6"/>
  <c r="P935" i="6"/>
  <c r="M935" i="6"/>
  <c r="Q934" i="6"/>
  <c r="P934" i="6"/>
  <c r="M934" i="6"/>
  <c r="Q933" i="6"/>
  <c r="P933" i="6"/>
  <c r="M933" i="6"/>
  <c r="Q932" i="6"/>
  <c r="P932" i="6"/>
  <c r="M932" i="6"/>
  <c r="Q931" i="6"/>
  <c r="P931" i="6"/>
  <c r="M931" i="6"/>
  <c r="Q930" i="6"/>
  <c r="P930" i="6"/>
  <c r="M930" i="6"/>
  <c r="Q929" i="6"/>
  <c r="P929" i="6"/>
  <c r="M929" i="6"/>
  <c r="Q928" i="6"/>
  <c r="P928" i="6"/>
  <c r="M928" i="6"/>
  <c r="Q927" i="6"/>
  <c r="P927" i="6"/>
  <c r="M927" i="6"/>
  <c r="Q926" i="6"/>
  <c r="P926" i="6"/>
  <c r="M926" i="6"/>
  <c r="Q925" i="6"/>
  <c r="P925" i="6"/>
  <c r="M925" i="6"/>
  <c r="Q924" i="6"/>
  <c r="P924" i="6"/>
  <c r="M924" i="6"/>
  <c r="Q923" i="6"/>
  <c r="P923" i="6"/>
  <c r="M923" i="6"/>
  <c r="Q922" i="6"/>
  <c r="P922" i="6"/>
  <c r="M922" i="6"/>
  <c r="Q921" i="6"/>
  <c r="P921" i="6"/>
  <c r="M921" i="6"/>
  <c r="Q920" i="6"/>
  <c r="P920" i="6"/>
  <c r="M920" i="6"/>
  <c r="Q919" i="6"/>
  <c r="P919" i="6"/>
  <c r="M919" i="6"/>
  <c r="Q918" i="6"/>
  <c r="P918" i="6"/>
  <c r="M918" i="6"/>
  <c r="Q917" i="6"/>
  <c r="P917" i="6"/>
  <c r="M917" i="6"/>
  <c r="Q916" i="6"/>
  <c r="P916" i="6"/>
  <c r="M916" i="6"/>
  <c r="Q915" i="6"/>
  <c r="P915" i="6"/>
  <c r="M915" i="6"/>
  <c r="Q914" i="6"/>
  <c r="P914" i="6"/>
  <c r="M914" i="6"/>
  <c r="Q913" i="6"/>
  <c r="P913" i="6"/>
  <c r="M913" i="6"/>
  <c r="Q912" i="6"/>
  <c r="P912" i="6"/>
  <c r="M912" i="6"/>
  <c r="Q911" i="6"/>
  <c r="P911" i="6"/>
  <c r="M911" i="6"/>
  <c r="Q910" i="6"/>
  <c r="P910" i="6"/>
  <c r="M910" i="6"/>
  <c r="Q909" i="6"/>
  <c r="P909" i="6"/>
  <c r="M909" i="6"/>
  <c r="Q908" i="6"/>
  <c r="P908" i="6"/>
  <c r="M908" i="6"/>
  <c r="Q907" i="6"/>
  <c r="P907" i="6"/>
  <c r="M907" i="6"/>
  <c r="Q906" i="6"/>
  <c r="P906" i="6"/>
  <c r="M906" i="6"/>
  <c r="Q905" i="6"/>
  <c r="P905" i="6"/>
  <c r="M905" i="6"/>
  <c r="Q904" i="6"/>
  <c r="P904" i="6"/>
  <c r="M904" i="6"/>
  <c r="Q903" i="6"/>
  <c r="P903" i="6"/>
  <c r="M903" i="6"/>
  <c r="Q902" i="6"/>
  <c r="P902" i="6"/>
  <c r="M902" i="6"/>
  <c r="Q901" i="6"/>
  <c r="P901" i="6"/>
  <c r="M901" i="6"/>
  <c r="Q900" i="6"/>
  <c r="P900" i="6"/>
  <c r="M900" i="6"/>
  <c r="Q899" i="6"/>
  <c r="P899" i="6"/>
  <c r="M899" i="6"/>
  <c r="Q898" i="6"/>
  <c r="P898" i="6"/>
  <c r="M898" i="6"/>
  <c r="Q897" i="6"/>
  <c r="P897" i="6"/>
  <c r="M897" i="6"/>
  <c r="Q896" i="6"/>
  <c r="P896" i="6"/>
  <c r="M896" i="6"/>
  <c r="Q895" i="6"/>
  <c r="P895" i="6"/>
  <c r="M895" i="6"/>
  <c r="Q894" i="6"/>
  <c r="P894" i="6"/>
  <c r="M894" i="6"/>
  <c r="Q893" i="6"/>
  <c r="P893" i="6"/>
  <c r="M893" i="6"/>
  <c r="Q892" i="6"/>
  <c r="P892" i="6"/>
  <c r="M892" i="6"/>
  <c r="Q891" i="6"/>
  <c r="P891" i="6"/>
  <c r="M891" i="6"/>
  <c r="Q890" i="6"/>
  <c r="P890" i="6"/>
  <c r="M890" i="6"/>
  <c r="Q889" i="6"/>
  <c r="P889" i="6"/>
  <c r="M889" i="6"/>
  <c r="Q888" i="6"/>
  <c r="P888" i="6"/>
  <c r="M888" i="6"/>
  <c r="Q887" i="6"/>
  <c r="P887" i="6"/>
  <c r="M887" i="6"/>
  <c r="Q886" i="6"/>
  <c r="P886" i="6"/>
  <c r="M886" i="6"/>
  <c r="Q885" i="6"/>
  <c r="P885" i="6"/>
  <c r="M885" i="6"/>
  <c r="Q884" i="6"/>
  <c r="P884" i="6"/>
  <c r="M884" i="6"/>
  <c r="Q883" i="6"/>
  <c r="P883" i="6"/>
  <c r="M883" i="6"/>
  <c r="Q882" i="6"/>
  <c r="P882" i="6"/>
  <c r="M882" i="6"/>
  <c r="Q881" i="6"/>
  <c r="P881" i="6"/>
  <c r="M881" i="6"/>
  <c r="Q880" i="6"/>
  <c r="P880" i="6"/>
  <c r="M880" i="6"/>
  <c r="Q879" i="6"/>
  <c r="P879" i="6"/>
  <c r="M879" i="6"/>
  <c r="Q878" i="6"/>
  <c r="P878" i="6"/>
  <c r="M878" i="6"/>
  <c r="Q877" i="6"/>
  <c r="P877" i="6"/>
  <c r="M877" i="6"/>
  <c r="Q876" i="6"/>
  <c r="P876" i="6"/>
  <c r="M876" i="6"/>
  <c r="Q875" i="6"/>
  <c r="P875" i="6"/>
  <c r="M875" i="6"/>
  <c r="Q874" i="6"/>
  <c r="P874" i="6"/>
  <c r="M874" i="6"/>
  <c r="Q873" i="6"/>
  <c r="P873" i="6"/>
  <c r="M873" i="6"/>
  <c r="Q872" i="6"/>
  <c r="P872" i="6"/>
  <c r="M872" i="6"/>
  <c r="Q871" i="6"/>
  <c r="P871" i="6"/>
  <c r="M871" i="6"/>
  <c r="Q870" i="6"/>
  <c r="P870" i="6"/>
  <c r="M870" i="6"/>
  <c r="Q869" i="6"/>
  <c r="P869" i="6"/>
  <c r="M869" i="6"/>
  <c r="Q868" i="6"/>
  <c r="P868" i="6"/>
  <c r="M868" i="6"/>
  <c r="Q867" i="6"/>
  <c r="P867" i="6"/>
  <c r="M867" i="6"/>
  <c r="Q866" i="6"/>
  <c r="P866" i="6"/>
  <c r="M866" i="6"/>
  <c r="Q865" i="6"/>
  <c r="P865" i="6"/>
  <c r="M865" i="6"/>
  <c r="Q864" i="6"/>
  <c r="P864" i="6"/>
  <c r="M864" i="6"/>
  <c r="Q863" i="6"/>
  <c r="P863" i="6"/>
  <c r="M863" i="6"/>
  <c r="Q862" i="6"/>
  <c r="P862" i="6"/>
  <c r="M862" i="6"/>
  <c r="Q861" i="6"/>
  <c r="P861" i="6"/>
  <c r="M861" i="6"/>
  <c r="Q860" i="6"/>
  <c r="P860" i="6"/>
  <c r="M860" i="6"/>
  <c r="Q859" i="6"/>
  <c r="P859" i="6"/>
  <c r="M859" i="6"/>
  <c r="Q858" i="6"/>
  <c r="P858" i="6"/>
  <c r="M858" i="6"/>
  <c r="Q857" i="6"/>
  <c r="P857" i="6"/>
  <c r="M857" i="6"/>
  <c r="Q856" i="6"/>
  <c r="P856" i="6"/>
  <c r="M856" i="6"/>
  <c r="Q855" i="6"/>
  <c r="P855" i="6"/>
  <c r="M855" i="6"/>
  <c r="Q854" i="6"/>
  <c r="P854" i="6"/>
  <c r="M854" i="6"/>
  <c r="Q853" i="6"/>
  <c r="P853" i="6"/>
  <c r="M853" i="6"/>
  <c r="Q852" i="6"/>
  <c r="P852" i="6"/>
  <c r="M852" i="6"/>
  <c r="Q851" i="6"/>
  <c r="P851" i="6"/>
  <c r="M851" i="6"/>
  <c r="Q850" i="6"/>
  <c r="P850" i="6"/>
  <c r="M850" i="6"/>
  <c r="Q849" i="6"/>
  <c r="P849" i="6"/>
  <c r="M849" i="6"/>
  <c r="Q848" i="6"/>
  <c r="P848" i="6"/>
  <c r="M848" i="6"/>
  <c r="Q847" i="6"/>
  <c r="P847" i="6"/>
  <c r="M847" i="6"/>
  <c r="Q846" i="6"/>
  <c r="P846" i="6"/>
  <c r="M846" i="6"/>
  <c r="Q845" i="6"/>
  <c r="P845" i="6"/>
  <c r="M845" i="6"/>
  <c r="Q844" i="6"/>
  <c r="P844" i="6"/>
  <c r="M844" i="6"/>
  <c r="Q843" i="6"/>
  <c r="P843" i="6"/>
  <c r="M843" i="6"/>
  <c r="Q842" i="6"/>
  <c r="P842" i="6"/>
  <c r="M842" i="6"/>
  <c r="Q841" i="6"/>
  <c r="P841" i="6"/>
  <c r="M841" i="6"/>
  <c r="Q840" i="6"/>
  <c r="P840" i="6"/>
  <c r="M840" i="6"/>
  <c r="Q839" i="6"/>
  <c r="P839" i="6"/>
  <c r="M839" i="6"/>
  <c r="Q838" i="6"/>
  <c r="P838" i="6"/>
  <c r="M838" i="6"/>
  <c r="Q837" i="6"/>
  <c r="P837" i="6"/>
  <c r="M837" i="6"/>
  <c r="Q836" i="6"/>
  <c r="P836" i="6"/>
  <c r="M836" i="6"/>
  <c r="Q835" i="6"/>
  <c r="P835" i="6"/>
  <c r="M835" i="6"/>
  <c r="Q834" i="6"/>
  <c r="P834" i="6"/>
  <c r="M834" i="6"/>
  <c r="Q833" i="6"/>
  <c r="P833" i="6"/>
  <c r="M833" i="6"/>
  <c r="Q832" i="6"/>
  <c r="P832" i="6"/>
  <c r="M832" i="6"/>
  <c r="Q831" i="6"/>
  <c r="P831" i="6"/>
  <c r="M831" i="6"/>
  <c r="Q830" i="6"/>
  <c r="P830" i="6"/>
  <c r="M830" i="6"/>
  <c r="Q829" i="6"/>
  <c r="P829" i="6"/>
  <c r="M829" i="6"/>
  <c r="Q828" i="6"/>
  <c r="P828" i="6"/>
  <c r="M828" i="6"/>
  <c r="Q827" i="6"/>
  <c r="P827" i="6"/>
  <c r="M827" i="6"/>
  <c r="Q826" i="6"/>
  <c r="P826" i="6"/>
  <c r="M826" i="6"/>
  <c r="Q825" i="6"/>
  <c r="P825" i="6"/>
  <c r="M825" i="6"/>
  <c r="Q824" i="6"/>
  <c r="P824" i="6"/>
  <c r="M824" i="6"/>
  <c r="Q823" i="6"/>
  <c r="P823" i="6"/>
  <c r="M823" i="6"/>
  <c r="Q822" i="6"/>
  <c r="P822" i="6"/>
  <c r="M822" i="6"/>
  <c r="Q821" i="6"/>
  <c r="P821" i="6"/>
  <c r="M821" i="6"/>
  <c r="Q820" i="6"/>
  <c r="P820" i="6"/>
  <c r="M820" i="6"/>
  <c r="Q819" i="6"/>
  <c r="P819" i="6"/>
  <c r="M819" i="6"/>
  <c r="Q818" i="6"/>
  <c r="P818" i="6"/>
  <c r="M818" i="6"/>
  <c r="Q817" i="6"/>
  <c r="P817" i="6"/>
  <c r="M817" i="6"/>
  <c r="Q816" i="6"/>
  <c r="P816" i="6"/>
  <c r="M816" i="6"/>
  <c r="Q815" i="6"/>
  <c r="P815" i="6"/>
  <c r="M815" i="6"/>
  <c r="Q814" i="6"/>
  <c r="P814" i="6"/>
  <c r="M814" i="6"/>
  <c r="Q813" i="6"/>
  <c r="P813" i="6"/>
  <c r="M813" i="6"/>
  <c r="Q812" i="6"/>
  <c r="P812" i="6"/>
  <c r="M812" i="6"/>
  <c r="Q811" i="6"/>
  <c r="P811" i="6"/>
  <c r="M811" i="6"/>
  <c r="Q810" i="6"/>
  <c r="P810" i="6"/>
  <c r="M810" i="6"/>
  <c r="Q809" i="6"/>
  <c r="P809" i="6"/>
  <c r="M809" i="6"/>
  <c r="Q808" i="6"/>
  <c r="P808" i="6"/>
  <c r="M808" i="6"/>
  <c r="Q807" i="6"/>
  <c r="P807" i="6"/>
  <c r="M807" i="6"/>
  <c r="Q806" i="6"/>
  <c r="P806" i="6"/>
  <c r="M806" i="6"/>
  <c r="Q805" i="6"/>
  <c r="P805" i="6"/>
  <c r="M805" i="6"/>
  <c r="Q804" i="6"/>
  <c r="P804" i="6"/>
  <c r="M804" i="6"/>
  <c r="Q803" i="6"/>
  <c r="P803" i="6"/>
  <c r="M803" i="6"/>
  <c r="Q802" i="6"/>
  <c r="P802" i="6"/>
  <c r="M802" i="6"/>
  <c r="Q801" i="6"/>
  <c r="P801" i="6"/>
  <c r="M801" i="6"/>
  <c r="Q800" i="6"/>
  <c r="P800" i="6"/>
  <c r="M800" i="6"/>
  <c r="Q799" i="6"/>
  <c r="P799" i="6"/>
  <c r="M799" i="6"/>
  <c r="Q798" i="6"/>
  <c r="P798" i="6"/>
  <c r="M798" i="6"/>
  <c r="Q797" i="6"/>
  <c r="P797" i="6"/>
  <c r="M797" i="6"/>
  <c r="Q796" i="6"/>
  <c r="P796" i="6"/>
  <c r="M796" i="6"/>
  <c r="Q795" i="6"/>
  <c r="P795" i="6"/>
  <c r="M795" i="6"/>
  <c r="Q794" i="6"/>
  <c r="P794" i="6"/>
  <c r="M794" i="6"/>
  <c r="Q793" i="6"/>
  <c r="P793" i="6"/>
  <c r="M793" i="6"/>
  <c r="Q792" i="6"/>
  <c r="P792" i="6"/>
  <c r="M792" i="6"/>
  <c r="Q791" i="6"/>
  <c r="P791" i="6"/>
  <c r="M791" i="6"/>
  <c r="Q790" i="6"/>
  <c r="P790" i="6"/>
  <c r="M790" i="6"/>
  <c r="Q789" i="6"/>
  <c r="P789" i="6"/>
  <c r="M789" i="6"/>
  <c r="Q788" i="6"/>
  <c r="P788" i="6"/>
  <c r="M788" i="6"/>
  <c r="Q787" i="6"/>
  <c r="P787" i="6"/>
  <c r="M787" i="6"/>
  <c r="Q786" i="6"/>
  <c r="P786" i="6"/>
  <c r="M786" i="6"/>
  <c r="Q785" i="6"/>
  <c r="P785" i="6"/>
  <c r="M785" i="6"/>
  <c r="Q784" i="6"/>
  <c r="P784" i="6"/>
  <c r="M784" i="6"/>
  <c r="Q783" i="6"/>
  <c r="P783" i="6"/>
  <c r="M783" i="6"/>
  <c r="Q782" i="6"/>
  <c r="P782" i="6"/>
  <c r="M782" i="6"/>
  <c r="Q781" i="6"/>
  <c r="P781" i="6"/>
  <c r="M781" i="6"/>
  <c r="Q780" i="6"/>
  <c r="P780" i="6"/>
  <c r="M780" i="6"/>
  <c r="Q779" i="6"/>
  <c r="P779" i="6"/>
  <c r="M779" i="6"/>
  <c r="Q778" i="6"/>
  <c r="P778" i="6"/>
  <c r="M778" i="6"/>
  <c r="Q777" i="6"/>
  <c r="P777" i="6"/>
  <c r="M777" i="6"/>
  <c r="Q776" i="6"/>
  <c r="P776" i="6"/>
  <c r="M776" i="6"/>
  <c r="Q775" i="6"/>
  <c r="P775" i="6"/>
  <c r="M775" i="6"/>
  <c r="Q774" i="6"/>
  <c r="P774" i="6"/>
  <c r="M774" i="6"/>
  <c r="Q773" i="6"/>
  <c r="P773" i="6"/>
  <c r="M773" i="6"/>
  <c r="Q772" i="6"/>
  <c r="P772" i="6"/>
  <c r="M772" i="6"/>
  <c r="Q771" i="6"/>
  <c r="P771" i="6"/>
  <c r="M771" i="6"/>
  <c r="Q770" i="6"/>
  <c r="P770" i="6"/>
  <c r="M770" i="6"/>
  <c r="Q769" i="6"/>
  <c r="P769" i="6"/>
  <c r="M769" i="6"/>
  <c r="Q768" i="6"/>
  <c r="P768" i="6"/>
  <c r="M768" i="6"/>
  <c r="Q767" i="6"/>
  <c r="P767" i="6"/>
  <c r="M767" i="6"/>
  <c r="Q766" i="6"/>
  <c r="P766" i="6"/>
  <c r="M766" i="6"/>
  <c r="Q765" i="6"/>
  <c r="P765" i="6"/>
  <c r="M765" i="6"/>
  <c r="Q764" i="6"/>
  <c r="P764" i="6"/>
  <c r="M764" i="6"/>
  <c r="Q763" i="6"/>
  <c r="P763" i="6"/>
  <c r="M763" i="6"/>
  <c r="Q762" i="6"/>
  <c r="P762" i="6"/>
  <c r="M762" i="6"/>
  <c r="Q761" i="6"/>
  <c r="P761" i="6"/>
  <c r="M761" i="6"/>
  <c r="Q760" i="6"/>
  <c r="P760" i="6"/>
  <c r="M760" i="6"/>
  <c r="Q759" i="6"/>
  <c r="P759" i="6"/>
  <c r="M759" i="6"/>
  <c r="Q758" i="6"/>
  <c r="P758" i="6"/>
  <c r="M758" i="6"/>
  <c r="Q757" i="6"/>
  <c r="P757" i="6"/>
  <c r="M757" i="6"/>
  <c r="Q756" i="6"/>
  <c r="P756" i="6"/>
  <c r="M756" i="6"/>
  <c r="Q755" i="6"/>
  <c r="P755" i="6"/>
  <c r="M755" i="6"/>
  <c r="Q754" i="6"/>
  <c r="P754" i="6"/>
  <c r="M754" i="6"/>
  <c r="Q753" i="6"/>
  <c r="P753" i="6"/>
  <c r="M753" i="6"/>
  <c r="Q752" i="6"/>
  <c r="P752" i="6"/>
  <c r="M752" i="6"/>
  <c r="Q751" i="6"/>
  <c r="P751" i="6"/>
  <c r="M751" i="6"/>
  <c r="Q750" i="6"/>
  <c r="P750" i="6"/>
  <c r="M750" i="6"/>
  <c r="Q749" i="6"/>
  <c r="P749" i="6"/>
  <c r="M749" i="6"/>
  <c r="Q748" i="6"/>
  <c r="P748" i="6"/>
  <c r="M748" i="6"/>
  <c r="Q747" i="6"/>
  <c r="P747" i="6"/>
  <c r="M747" i="6"/>
  <c r="Q746" i="6"/>
  <c r="P746" i="6"/>
  <c r="M746" i="6"/>
  <c r="Q745" i="6"/>
  <c r="P745" i="6"/>
  <c r="M745" i="6"/>
  <c r="Q744" i="6"/>
  <c r="P744" i="6"/>
  <c r="M744" i="6"/>
  <c r="Q743" i="6"/>
  <c r="P743" i="6"/>
  <c r="M743" i="6"/>
  <c r="Q742" i="6"/>
  <c r="P742" i="6"/>
  <c r="M742" i="6"/>
  <c r="Q741" i="6"/>
  <c r="P741" i="6"/>
  <c r="M741" i="6"/>
  <c r="Q740" i="6"/>
  <c r="P740" i="6"/>
  <c r="M740" i="6"/>
  <c r="Q739" i="6"/>
  <c r="P739" i="6"/>
  <c r="M739" i="6"/>
  <c r="Q738" i="6"/>
  <c r="P738" i="6"/>
  <c r="M738" i="6"/>
  <c r="Q737" i="6"/>
  <c r="P737" i="6"/>
  <c r="M737" i="6"/>
  <c r="Q736" i="6"/>
  <c r="P736" i="6"/>
  <c r="M736" i="6"/>
  <c r="Q735" i="6"/>
  <c r="P735" i="6"/>
  <c r="M735" i="6"/>
  <c r="Q734" i="6"/>
  <c r="P734" i="6"/>
  <c r="M734" i="6"/>
  <c r="Q733" i="6"/>
  <c r="P733" i="6"/>
  <c r="M733" i="6"/>
  <c r="Q732" i="6"/>
  <c r="P732" i="6"/>
  <c r="M732" i="6"/>
  <c r="Q731" i="6"/>
  <c r="P731" i="6"/>
  <c r="M731" i="6"/>
  <c r="Q730" i="6"/>
  <c r="P730" i="6"/>
  <c r="M730" i="6"/>
  <c r="Q729" i="6"/>
  <c r="P729" i="6"/>
  <c r="M729" i="6"/>
  <c r="Q728" i="6"/>
  <c r="P728" i="6"/>
  <c r="M728" i="6"/>
  <c r="Q727" i="6"/>
  <c r="P727" i="6"/>
  <c r="M727" i="6"/>
  <c r="Q726" i="6"/>
  <c r="P726" i="6"/>
  <c r="M726" i="6"/>
  <c r="Q725" i="6"/>
  <c r="P725" i="6"/>
  <c r="M725" i="6"/>
  <c r="Q724" i="6"/>
  <c r="P724" i="6"/>
  <c r="M724" i="6"/>
  <c r="Q723" i="6"/>
  <c r="P723" i="6"/>
  <c r="M723" i="6"/>
  <c r="Q722" i="6"/>
  <c r="P722" i="6"/>
  <c r="M722" i="6"/>
  <c r="Q721" i="6"/>
  <c r="P721" i="6"/>
  <c r="M721" i="6"/>
  <c r="Q720" i="6"/>
  <c r="P720" i="6"/>
  <c r="M720" i="6"/>
  <c r="Q719" i="6"/>
  <c r="P719" i="6"/>
  <c r="M719" i="6"/>
  <c r="Q718" i="6"/>
  <c r="P718" i="6"/>
  <c r="M718" i="6"/>
  <c r="Q717" i="6"/>
  <c r="P717" i="6"/>
  <c r="M717" i="6"/>
  <c r="Q716" i="6"/>
  <c r="P716" i="6"/>
  <c r="M716" i="6"/>
  <c r="Q715" i="6"/>
  <c r="P715" i="6"/>
  <c r="M715" i="6"/>
  <c r="Q714" i="6"/>
  <c r="P714" i="6"/>
  <c r="M714" i="6"/>
  <c r="Q713" i="6"/>
  <c r="P713" i="6"/>
  <c r="M713" i="6"/>
  <c r="Q712" i="6"/>
  <c r="P712" i="6"/>
  <c r="M712" i="6"/>
  <c r="Q711" i="6"/>
  <c r="P711" i="6"/>
  <c r="M711" i="6"/>
  <c r="Q710" i="6"/>
  <c r="P710" i="6"/>
  <c r="M710" i="6"/>
  <c r="Q709" i="6"/>
  <c r="P709" i="6"/>
  <c r="M709" i="6"/>
  <c r="Q708" i="6"/>
  <c r="P708" i="6"/>
  <c r="M708" i="6"/>
  <c r="Q707" i="6"/>
  <c r="P707" i="6"/>
  <c r="M707" i="6"/>
  <c r="Q706" i="6"/>
  <c r="P706" i="6"/>
  <c r="M706" i="6"/>
  <c r="Q705" i="6"/>
  <c r="P705" i="6"/>
  <c r="M705" i="6"/>
  <c r="Q704" i="6"/>
  <c r="P704" i="6"/>
  <c r="M704" i="6"/>
  <c r="Q703" i="6"/>
  <c r="P703" i="6"/>
  <c r="M703" i="6"/>
  <c r="Q702" i="6"/>
  <c r="P702" i="6"/>
  <c r="M702" i="6"/>
  <c r="Q701" i="6"/>
  <c r="P701" i="6"/>
  <c r="M701" i="6"/>
  <c r="Q700" i="6"/>
  <c r="P700" i="6"/>
  <c r="M700" i="6"/>
  <c r="Q699" i="6"/>
  <c r="P699" i="6"/>
  <c r="M699" i="6"/>
  <c r="Q698" i="6"/>
  <c r="P698" i="6"/>
  <c r="M698" i="6"/>
  <c r="Q697" i="6"/>
  <c r="P697" i="6"/>
  <c r="M697" i="6"/>
  <c r="Q696" i="6"/>
  <c r="P696" i="6"/>
  <c r="M696" i="6"/>
  <c r="Q695" i="6"/>
  <c r="P695" i="6"/>
  <c r="M695" i="6"/>
  <c r="Q694" i="6"/>
  <c r="P694" i="6"/>
  <c r="M694" i="6"/>
  <c r="Q693" i="6"/>
  <c r="P693" i="6"/>
  <c r="M693" i="6"/>
  <c r="Q692" i="6"/>
  <c r="P692" i="6"/>
  <c r="M692" i="6"/>
  <c r="Q691" i="6"/>
  <c r="P691" i="6"/>
  <c r="M691" i="6"/>
  <c r="H673" i="6"/>
  <c r="G673" i="6"/>
  <c r="D673" i="6"/>
  <c r="H672" i="6"/>
  <c r="G672" i="6"/>
  <c r="D672" i="6"/>
  <c r="H671" i="6"/>
  <c r="G671" i="6"/>
  <c r="D671" i="6"/>
  <c r="H670" i="6"/>
  <c r="G670" i="6"/>
  <c r="D670" i="6"/>
  <c r="H669" i="6"/>
  <c r="G669" i="6"/>
  <c r="D669" i="6"/>
  <c r="H668" i="6"/>
  <c r="G668" i="6"/>
  <c r="D668" i="6"/>
  <c r="H667" i="6"/>
  <c r="G667" i="6"/>
  <c r="D667" i="6"/>
  <c r="H666" i="6"/>
  <c r="G666" i="6"/>
  <c r="D666" i="6"/>
  <c r="H665" i="6"/>
  <c r="G665" i="6"/>
  <c r="D665" i="6"/>
  <c r="H664" i="6"/>
  <c r="G664" i="6"/>
  <c r="D664" i="6"/>
  <c r="H663" i="6"/>
  <c r="G663" i="6"/>
  <c r="D663" i="6"/>
  <c r="H662" i="6"/>
  <c r="G662" i="6"/>
  <c r="D662" i="6"/>
  <c r="H661" i="6"/>
  <c r="G661" i="6"/>
  <c r="D661" i="6"/>
  <c r="H660" i="6"/>
  <c r="G660" i="6"/>
  <c r="D660" i="6"/>
  <c r="H659" i="6"/>
  <c r="G659" i="6"/>
  <c r="D659" i="6"/>
  <c r="H658" i="6"/>
  <c r="G658" i="6"/>
  <c r="D658" i="6"/>
  <c r="H657" i="6"/>
  <c r="G657" i="6"/>
  <c r="D657" i="6"/>
  <c r="H656" i="6"/>
  <c r="G656" i="6"/>
  <c r="D656" i="6"/>
  <c r="H655" i="6"/>
  <c r="G655" i="6"/>
  <c r="D655" i="6"/>
  <c r="H654" i="6"/>
  <c r="G654" i="6"/>
  <c r="D654" i="6"/>
  <c r="H653" i="6"/>
  <c r="G653" i="6"/>
  <c r="D653" i="6"/>
  <c r="H652" i="6"/>
  <c r="G652" i="6"/>
  <c r="D652" i="6"/>
  <c r="H651" i="6"/>
  <c r="G651" i="6"/>
  <c r="D651" i="6"/>
  <c r="H650" i="6"/>
  <c r="G650" i="6"/>
  <c r="D650" i="6"/>
  <c r="H649" i="6"/>
  <c r="G649" i="6"/>
  <c r="D649" i="6"/>
  <c r="H648" i="6"/>
  <c r="G648" i="6"/>
  <c r="D648" i="6"/>
  <c r="H647" i="6"/>
  <c r="G647" i="6"/>
  <c r="D647" i="6"/>
  <c r="H646" i="6"/>
  <c r="G646" i="6"/>
  <c r="D646" i="6"/>
  <c r="H645" i="6"/>
  <c r="G645" i="6"/>
  <c r="D645" i="6"/>
  <c r="H644" i="6"/>
  <c r="G644" i="6"/>
  <c r="D644" i="6"/>
  <c r="H643" i="6"/>
  <c r="G643" i="6"/>
  <c r="D643" i="6"/>
  <c r="H642" i="6"/>
  <c r="G642" i="6"/>
  <c r="D642" i="6"/>
  <c r="H641" i="6"/>
  <c r="G641" i="6"/>
  <c r="D641" i="6"/>
  <c r="H640" i="6"/>
  <c r="G640" i="6"/>
  <c r="D640" i="6"/>
  <c r="H639" i="6"/>
  <c r="G639" i="6"/>
  <c r="D639" i="6"/>
  <c r="H638" i="6"/>
  <c r="G638" i="6"/>
  <c r="D638" i="6"/>
  <c r="H637" i="6"/>
  <c r="G637" i="6"/>
  <c r="D637" i="6"/>
  <c r="H636" i="6"/>
  <c r="G636" i="6"/>
  <c r="D636" i="6"/>
  <c r="H635" i="6"/>
  <c r="G635" i="6"/>
  <c r="D635" i="6"/>
  <c r="H634" i="6"/>
  <c r="G634" i="6"/>
  <c r="D634" i="6"/>
  <c r="H633" i="6"/>
  <c r="G633" i="6"/>
  <c r="D633" i="6"/>
  <c r="H632" i="6"/>
  <c r="G632" i="6"/>
  <c r="D632" i="6"/>
  <c r="H631" i="6"/>
  <c r="G631" i="6"/>
  <c r="D631" i="6"/>
  <c r="H630" i="6"/>
  <c r="G630" i="6"/>
  <c r="D630" i="6"/>
  <c r="H629" i="6"/>
  <c r="G629" i="6"/>
  <c r="D629" i="6"/>
  <c r="H628" i="6"/>
  <c r="G628" i="6"/>
  <c r="D628" i="6"/>
  <c r="H627" i="6"/>
  <c r="G627" i="6"/>
  <c r="D627" i="6"/>
  <c r="H626" i="6"/>
  <c r="G626" i="6"/>
  <c r="D626" i="6"/>
  <c r="H625" i="6"/>
  <c r="G625" i="6"/>
  <c r="D625" i="6"/>
  <c r="H624" i="6"/>
  <c r="G624" i="6"/>
  <c r="D624" i="6"/>
  <c r="H623" i="6"/>
  <c r="G623" i="6"/>
  <c r="D623" i="6"/>
  <c r="H622" i="6"/>
  <c r="G622" i="6"/>
  <c r="D622" i="6"/>
  <c r="H621" i="6"/>
  <c r="G621" i="6"/>
  <c r="D621" i="6"/>
  <c r="H620" i="6"/>
  <c r="G620" i="6"/>
  <c r="D620" i="6"/>
  <c r="H619" i="6"/>
  <c r="G619" i="6"/>
  <c r="D619" i="6"/>
  <c r="H618" i="6"/>
  <c r="G618" i="6"/>
  <c r="D618" i="6"/>
  <c r="H617" i="6"/>
  <c r="G617" i="6"/>
  <c r="D617" i="6"/>
  <c r="H616" i="6"/>
  <c r="G616" i="6"/>
  <c r="D616" i="6"/>
  <c r="H615" i="6"/>
  <c r="G615" i="6"/>
  <c r="D615" i="6"/>
  <c r="H614" i="6"/>
  <c r="G614" i="6"/>
  <c r="D614" i="6"/>
  <c r="H613" i="6"/>
  <c r="G613" i="6"/>
  <c r="D613" i="6"/>
  <c r="H612" i="6"/>
  <c r="G612" i="6"/>
  <c r="D612" i="6"/>
  <c r="H611" i="6"/>
  <c r="G611" i="6"/>
  <c r="D611" i="6"/>
  <c r="H610" i="6"/>
  <c r="G610" i="6"/>
  <c r="D610" i="6"/>
  <c r="H609" i="6"/>
  <c r="G609" i="6"/>
  <c r="D609" i="6"/>
  <c r="H608" i="6"/>
  <c r="G608" i="6"/>
  <c r="D608" i="6"/>
  <c r="H607" i="6"/>
  <c r="G607" i="6"/>
  <c r="D607" i="6"/>
  <c r="H606" i="6"/>
  <c r="G606" i="6"/>
  <c r="D606" i="6"/>
  <c r="H605" i="6"/>
  <c r="G605" i="6"/>
  <c r="D605" i="6"/>
  <c r="H604" i="6"/>
  <c r="G604" i="6"/>
  <c r="D604" i="6"/>
  <c r="H603" i="6"/>
  <c r="G603" i="6"/>
  <c r="D603" i="6"/>
  <c r="H602" i="6"/>
  <c r="G602" i="6"/>
  <c r="D602" i="6"/>
  <c r="H601" i="6"/>
  <c r="G601" i="6"/>
  <c r="D601" i="6"/>
  <c r="H600" i="6"/>
  <c r="G600" i="6"/>
  <c r="D600" i="6"/>
  <c r="H599" i="6"/>
  <c r="G599" i="6"/>
  <c r="D599" i="6"/>
  <c r="H598" i="6"/>
  <c r="G598" i="6"/>
  <c r="D598" i="6"/>
  <c r="H597" i="6"/>
  <c r="G597" i="6"/>
  <c r="D597" i="6"/>
  <c r="H596" i="6"/>
  <c r="G596" i="6"/>
  <c r="D596" i="6"/>
  <c r="H595" i="6"/>
  <c r="G595" i="6"/>
  <c r="D595" i="6"/>
  <c r="H594" i="6"/>
  <c r="G594" i="6"/>
  <c r="D594" i="6"/>
  <c r="H593" i="6"/>
  <c r="G593" i="6"/>
  <c r="D593" i="6"/>
  <c r="H592" i="6"/>
  <c r="G592" i="6"/>
  <c r="D592" i="6"/>
  <c r="H591" i="6"/>
  <c r="G591" i="6"/>
  <c r="D591" i="6"/>
  <c r="H590" i="6"/>
  <c r="G590" i="6"/>
  <c r="D590" i="6"/>
  <c r="H589" i="6"/>
  <c r="G589" i="6"/>
  <c r="D589" i="6"/>
  <c r="H588" i="6"/>
  <c r="G588" i="6"/>
  <c r="D588" i="6"/>
  <c r="H587" i="6"/>
  <c r="G587" i="6"/>
  <c r="D587" i="6"/>
  <c r="H586" i="6"/>
  <c r="G586" i="6"/>
  <c r="D586" i="6"/>
  <c r="H585" i="6"/>
  <c r="G585" i="6"/>
  <c r="D585" i="6"/>
  <c r="H584" i="6"/>
  <c r="G584" i="6"/>
  <c r="D584" i="6"/>
  <c r="H583" i="6"/>
  <c r="G583" i="6"/>
  <c r="D583" i="6"/>
  <c r="H582" i="6"/>
  <c r="G582" i="6"/>
  <c r="D582" i="6"/>
  <c r="H581" i="6"/>
  <c r="G581" i="6"/>
  <c r="D581" i="6"/>
  <c r="H580" i="6"/>
  <c r="G580" i="6"/>
  <c r="D580" i="6"/>
  <c r="H579" i="6"/>
  <c r="G579" i="6"/>
  <c r="D579" i="6"/>
  <c r="H578" i="6"/>
  <c r="G578" i="6"/>
  <c r="D578" i="6"/>
  <c r="H577" i="6"/>
  <c r="G577" i="6"/>
  <c r="D577" i="6"/>
  <c r="H576" i="6"/>
  <c r="G576" i="6"/>
  <c r="D576" i="6"/>
  <c r="H575" i="6"/>
  <c r="G575" i="6"/>
  <c r="D575" i="6"/>
  <c r="H574" i="6"/>
  <c r="G574" i="6"/>
  <c r="D574" i="6"/>
  <c r="H573" i="6"/>
  <c r="G573" i="6"/>
  <c r="D573" i="6"/>
  <c r="H572" i="6"/>
  <c r="G572" i="6"/>
  <c r="D572" i="6"/>
  <c r="H571" i="6"/>
  <c r="G571" i="6"/>
  <c r="D571" i="6"/>
  <c r="H570" i="6"/>
  <c r="G570" i="6"/>
  <c r="D570" i="6"/>
  <c r="H569" i="6"/>
  <c r="G569" i="6"/>
  <c r="D569" i="6"/>
  <c r="H568" i="6"/>
  <c r="G568" i="6"/>
  <c r="D568" i="6"/>
  <c r="H567" i="6"/>
  <c r="G567" i="6"/>
  <c r="D567" i="6"/>
  <c r="H566" i="6"/>
  <c r="G566" i="6"/>
  <c r="D566" i="6"/>
  <c r="H565" i="6"/>
  <c r="G565" i="6"/>
  <c r="D565" i="6"/>
  <c r="H564" i="6"/>
  <c r="G564" i="6"/>
  <c r="D564" i="6"/>
  <c r="H563" i="6"/>
  <c r="G563" i="6"/>
  <c r="D563" i="6"/>
  <c r="H562" i="6"/>
  <c r="G562" i="6"/>
  <c r="D562" i="6"/>
  <c r="H561" i="6"/>
  <c r="G561" i="6"/>
  <c r="D561" i="6"/>
  <c r="H560" i="6"/>
  <c r="G560" i="6"/>
  <c r="D560" i="6"/>
  <c r="H559" i="6"/>
  <c r="G559" i="6"/>
  <c r="D559" i="6"/>
  <c r="H558" i="6"/>
  <c r="G558" i="6"/>
  <c r="D558" i="6"/>
  <c r="H557" i="6"/>
  <c r="G557" i="6"/>
  <c r="D557" i="6"/>
  <c r="H556" i="6"/>
  <c r="G556" i="6"/>
  <c r="D556" i="6"/>
  <c r="H555" i="6"/>
  <c r="G555" i="6"/>
  <c r="D555" i="6"/>
  <c r="H554" i="6"/>
  <c r="G554" i="6"/>
  <c r="D554" i="6"/>
  <c r="H553" i="6"/>
  <c r="G553" i="6"/>
  <c r="D553" i="6"/>
  <c r="H552" i="6"/>
  <c r="G552" i="6"/>
  <c r="D552" i="6"/>
  <c r="H551" i="6"/>
  <c r="G551" i="6"/>
  <c r="D551" i="6"/>
  <c r="H550" i="6"/>
  <c r="G550" i="6"/>
  <c r="D550" i="6"/>
  <c r="H549" i="6"/>
  <c r="G549" i="6"/>
  <c r="D549" i="6"/>
  <c r="H548" i="6"/>
  <c r="G548" i="6"/>
  <c r="D548" i="6"/>
  <c r="H547" i="6"/>
  <c r="G547" i="6"/>
  <c r="D547" i="6"/>
  <c r="H546" i="6"/>
  <c r="G546" i="6"/>
  <c r="D546" i="6"/>
  <c r="H545" i="6"/>
  <c r="G545" i="6"/>
  <c r="D545" i="6"/>
  <c r="H544" i="6"/>
  <c r="G544" i="6"/>
  <c r="D544" i="6"/>
  <c r="H543" i="6"/>
  <c r="G543" i="6"/>
  <c r="D543" i="6"/>
  <c r="H542" i="6"/>
  <c r="G542" i="6"/>
  <c r="D542" i="6"/>
  <c r="H541" i="6"/>
  <c r="G541" i="6"/>
  <c r="D541" i="6"/>
  <c r="H540" i="6"/>
  <c r="G540" i="6"/>
  <c r="D540" i="6"/>
  <c r="H539" i="6"/>
  <c r="G539" i="6"/>
  <c r="D539" i="6"/>
  <c r="H538" i="6"/>
  <c r="G538" i="6"/>
  <c r="D538" i="6"/>
  <c r="H537" i="6"/>
  <c r="G537" i="6"/>
  <c r="D537" i="6"/>
  <c r="H536" i="6"/>
  <c r="G536" i="6"/>
  <c r="D536" i="6"/>
  <c r="H535" i="6"/>
  <c r="G535" i="6"/>
  <c r="D535" i="6"/>
  <c r="H534" i="6"/>
  <c r="G534" i="6"/>
  <c r="D534" i="6"/>
  <c r="H533" i="6"/>
  <c r="G533" i="6"/>
  <c r="D533" i="6"/>
  <c r="H532" i="6"/>
  <c r="G532" i="6"/>
  <c r="D532" i="6"/>
  <c r="H531" i="6"/>
  <c r="G531" i="6"/>
  <c r="D531" i="6"/>
  <c r="H530" i="6"/>
  <c r="G530" i="6"/>
  <c r="D530" i="6"/>
  <c r="H529" i="6"/>
  <c r="G529" i="6"/>
  <c r="D529" i="6"/>
  <c r="H528" i="6"/>
  <c r="G528" i="6"/>
  <c r="D528" i="6"/>
  <c r="H527" i="6"/>
  <c r="G527" i="6"/>
  <c r="D527" i="6"/>
  <c r="H526" i="6"/>
  <c r="G526" i="6"/>
  <c r="D526" i="6"/>
  <c r="H525" i="6"/>
  <c r="G525" i="6"/>
  <c r="D525" i="6"/>
  <c r="H524" i="6"/>
  <c r="G524" i="6"/>
  <c r="D524" i="6"/>
  <c r="H523" i="6"/>
  <c r="G523" i="6"/>
  <c r="D523" i="6"/>
  <c r="H522" i="6"/>
  <c r="G522" i="6"/>
  <c r="D522" i="6"/>
  <c r="H521" i="6"/>
  <c r="G521" i="6"/>
  <c r="D521" i="6"/>
  <c r="H520" i="6"/>
  <c r="G520" i="6"/>
  <c r="D520" i="6"/>
  <c r="H519" i="6"/>
  <c r="G519" i="6"/>
  <c r="D519" i="6"/>
  <c r="H518" i="6"/>
  <c r="G518" i="6"/>
  <c r="D518" i="6"/>
  <c r="H517" i="6"/>
  <c r="G517" i="6"/>
  <c r="D517" i="6"/>
  <c r="H516" i="6"/>
  <c r="G516" i="6"/>
  <c r="D516" i="6"/>
  <c r="H515" i="6"/>
  <c r="G515" i="6"/>
  <c r="D515" i="6"/>
  <c r="H514" i="6"/>
  <c r="G514" i="6"/>
  <c r="D514" i="6"/>
  <c r="H513" i="6"/>
  <c r="G513" i="6"/>
  <c r="D513" i="6"/>
  <c r="H512" i="6"/>
  <c r="G512" i="6"/>
  <c r="D512" i="6"/>
  <c r="H511" i="6"/>
  <c r="G511" i="6"/>
  <c r="D511" i="6"/>
  <c r="H510" i="6"/>
  <c r="G510" i="6"/>
  <c r="D510" i="6"/>
  <c r="H509" i="6"/>
  <c r="G509" i="6"/>
  <c r="D509" i="6"/>
  <c r="H508" i="6"/>
  <c r="G508" i="6"/>
  <c r="D508" i="6"/>
  <c r="H507" i="6"/>
  <c r="G507" i="6"/>
  <c r="D507" i="6"/>
  <c r="H506" i="6"/>
  <c r="G506" i="6"/>
  <c r="D506" i="6"/>
  <c r="H505" i="6"/>
  <c r="G505" i="6"/>
  <c r="D505" i="6"/>
  <c r="H504" i="6"/>
  <c r="G504" i="6"/>
  <c r="D504" i="6"/>
  <c r="H503" i="6"/>
  <c r="G503" i="6"/>
  <c r="D503" i="6"/>
  <c r="H502" i="6"/>
  <c r="G502" i="6"/>
  <c r="D502" i="6"/>
  <c r="H501" i="6"/>
  <c r="G501" i="6"/>
  <c r="D501" i="6"/>
  <c r="H500" i="6"/>
  <c r="G500" i="6"/>
  <c r="D500" i="6"/>
  <c r="H499" i="6"/>
  <c r="G499" i="6"/>
  <c r="D499" i="6"/>
  <c r="H498" i="6"/>
  <c r="G498" i="6"/>
  <c r="D498" i="6"/>
  <c r="H497" i="6"/>
  <c r="G497" i="6"/>
  <c r="D497" i="6"/>
  <c r="H496" i="6"/>
  <c r="G496" i="6"/>
  <c r="D496" i="6"/>
  <c r="H495" i="6"/>
  <c r="G495" i="6"/>
  <c r="D495" i="6"/>
  <c r="H494" i="6"/>
  <c r="G494" i="6"/>
  <c r="D494" i="6"/>
  <c r="H493" i="6"/>
  <c r="G493" i="6"/>
  <c r="D493" i="6"/>
  <c r="H492" i="6"/>
  <c r="G492" i="6"/>
  <c r="D492" i="6"/>
  <c r="H491" i="6"/>
  <c r="G491" i="6"/>
  <c r="D491" i="6"/>
  <c r="H490" i="6"/>
  <c r="G490" i="6"/>
  <c r="D490" i="6"/>
  <c r="H489" i="6"/>
  <c r="G489" i="6"/>
  <c r="D489" i="6"/>
  <c r="H488" i="6"/>
  <c r="G488" i="6"/>
  <c r="D488" i="6"/>
  <c r="H487" i="6"/>
  <c r="G487" i="6"/>
  <c r="D487" i="6"/>
  <c r="H486" i="6"/>
  <c r="G486" i="6"/>
  <c r="D486" i="6"/>
  <c r="H485" i="6"/>
  <c r="G485" i="6"/>
  <c r="D485" i="6"/>
  <c r="H484" i="6"/>
  <c r="G484" i="6"/>
  <c r="D484" i="6"/>
  <c r="H483" i="6"/>
  <c r="G483" i="6"/>
  <c r="D483" i="6"/>
  <c r="H482" i="6"/>
  <c r="G482" i="6"/>
  <c r="D482" i="6"/>
  <c r="H481" i="6"/>
  <c r="G481" i="6"/>
  <c r="D481" i="6"/>
  <c r="H480" i="6"/>
  <c r="G480" i="6"/>
  <c r="D480" i="6"/>
  <c r="H479" i="6"/>
  <c r="G479" i="6"/>
  <c r="D479" i="6"/>
  <c r="H478" i="6"/>
  <c r="G478" i="6"/>
  <c r="D478" i="6"/>
  <c r="H477" i="6"/>
  <c r="G477" i="6"/>
  <c r="D477" i="6"/>
  <c r="H476" i="6"/>
  <c r="G476" i="6"/>
  <c r="D476" i="6"/>
  <c r="H475" i="6"/>
  <c r="G475" i="6"/>
  <c r="D475" i="6"/>
  <c r="H474" i="6"/>
  <c r="G474" i="6"/>
  <c r="D474" i="6"/>
  <c r="H473" i="6"/>
  <c r="G473" i="6"/>
  <c r="D473" i="6"/>
  <c r="H472" i="6"/>
  <c r="G472" i="6"/>
  <c r="D472" i="6"/>
  <c r="H471" i="6"/>
  <c r="G471" i="6"/>
  <c r="D471" i="6"/>
  <c r="H470" i="6"/>
  <c r="G470" i="6"/>
  <c r="D470" i="6"/>
  <c r="H469" i="6"/>
  <c r="G469" i="6"/>
  <c r="D469" i="6"/>
  <c r="H468" i="6"/>
  <c r="G468" i="6"/>
  <c r="D468" i="6"/>
  <c r="H467" i="6"/>
  <c r="G467" i="6"/>
  <c r="D467" i="6"/>
  <c r="H466" i="6"/>
  <c r="G466" i="6"/>
  <c r="D466" i="6"/>
  <c r="H465" i="6"/>
  <c r="G465" i="6"/>
  <c r="D465" i="6"/>
  <c r="H464" i="6"/>
  <c r="G464" i="6"/>
  <c r="D464" i="6"/>
  <c r="H463" i="6"/>
  <c r="G463" i="6"/>
  <c r="D463" i="6"/>
  <c r="H462" i="6"/>
  <c r="G462" i="6"/>
  <c r="D462" i="6"/>
  <c r="H461" i="6"/>
  <c r="G461" i="6"/>
  <c r="D461" i="6"/>
  <c r="H460" i="6"/>
  <c r="G460" i="6"/>
  <c r="D460" i="6"/>
  <c r="H459" i="6"/>
  <c r="G459" i="6"/>
  <c r="D459" i="6"/>
  <c r="H458" i="6"/>
  <c r="G458" i="6"/>
  <c r="D458" i="6"/>
  <c r="H457" i="6"/>
  <c r="G457" i="6"/>
  <c r="D457" i="6"/>
  <c r="H456" i="6"/>
  <c r="G456" i="6"/>
  <c r="D456" i="6"/>
  <c r="H455" i="6"/>
  <c r="G455" i="6"/>
  <c r="D455" i="6"/>
  <c r="H454" i="6"/>
  <c r="G454" i="6"/>
  <c r="D454" i="6"/>
  <c r="H453" i="6"/>
  <c r="G453" i="6"/>
  <c r="D453" i="6"/>
  <c r="H452" i="6"/>
  <c r="G452" i="6"/>
  <c r="D452" i="6"/>
  <c r="H451" i="6"/>
  <c r="G451" i="6"/>
  <c r="D451" i="6"/>
  <c r="H450" i="6"/>
  <c r="G450" i="6"/>
  <c r="D450" i="6"/>
  <c r="H449" i="6"/>
  <c r="G449" i="6"/>
  <c r="D449" i="6"/>
  <c r="H448" i="6"/>
  <c r="G448" i="6"/>
  <c r="D448" i="6"/>
  <c r="H447" i="6"/>
  <c r="G447" i="6"/>
  <c r="D447" i="6"/>
  <c r="H446" i="6"/>
  <c r="G446" i="6"/>
  <c r="D446" i="6"/>
  <c r="H445" i="6"/>
  <c r="G445" i="6"/>
  <c r="D445" i="6"/>
  <c r="H444" i="6"/>
  <c r="G444" i="6"/>
  <c r="D444" i="6"/>
  <c r="H443" i="6"/>
  <c r="G443" i="6"/>
  <c r="D443" i="6"/>
  <c r="H442" i="6"/>
  <c r="G442" i="6"/>
  <c r="D442" i="6"/>
  <c r="H441" i="6"/>
  <c r="G441" i="6"/>
  <c r="D441" i="6"/>
  <c r="H440" i="6"/>
  <c r="G440" i="6"/>
  <c r="D440" i="6"/>
  <c r="H439" i="6"/>
  <c r="G439" i="6"/>
  <c r="D439" i="6"/>
  <c r="H438" i="6"/>
  <c r="G438" i="6"/>
  <c r="D438" i="6"/>
  <c r="H437" i="6"/>
  <c r="G437" i="6"/>
  <c r="D437" i="6"/>
  <c r="H436" i="6"/>
  <c r="G436" i="6"/>
  <c r="D436" i="6"/>
  <c r="H435" i="6"/>
  <c r="G435" i="6"/>
  <c r="D435" i="6"/>
  <c r="H434" i="6"/>
  <c r="G434" i="6"/>
  <c r="D434" i="6"/>
  <c r="H433" i="6"/>
  <c r="G433" i="6"/>
  <c r="D433" i="6"/>
  <c r="H432" i="6"/>
  <c r="G432" i="6"/>
  <c r="D432" i="6"/>
  <c r="H431" i="6"/>
  <c r="G431" i="6"/>
  <c r="D431" i="6"/>
  <c r="H430" i="6"/>
  <c r="G430" i="6"/>
  <c r="D430" i="6"/>
  <c r="H429" i="6"/>
  <c r="G429" i="6"/>
  <c r="D429" i="6"/>
  <c r="H428" i="6"/>
  <c r="G428" i="6"/>
  <c r="D428" i="6"/>
  <c r="H427" i="6"/>
  <c r="G427" i="6"/>
  <c r="D427" i="6"/>
  <c r="H426" i="6"/>
  <c r="G426" i="6"/>
  <c r="D426" i="6"/>
  <c r="H425" i="6"/>
  <c r="G425" i="6"/>
  <c r="D425" i="6"/>
  <c r="H424" i="6"/>
  <c r="G424" i="6"/>
  <c r="D424" i="6"/>
  <c r="H423" i="6"/>
  <c r="G423" i="6"/>
  <c r="D423" i="6"/>
  <c r="H422" i="6"/>
  <c r="G422" i="6"/>
  <c r="D422" i="6"/>
  <c r="H421" i="6"/>
  <c r="G421" i="6"/>
  <c r="D421" i="6"/>
  <c r="H420" i="6"/>
  <c r="G420" i="6"/>
  <c r="D420" i="6"/>
  <c r="H419" i="6"/>
  <c r="G419" i="6"/>
  <c r="D419" i="6"/>
  <c r="H418" i="6"/>
  <c r="G418" i="6"/>
  <c r="D418" i="6"/>
  <c r="H417" i="6"/>
  <c r="G417" i="6"/>
  <c r="D417" i="6"/>
  <c r="H416" i="6"/>
  <c r="G416" i="6"/>
  <c r="D416" i="6"/>
  <c r="H415" i="6"/>
  <c r="G415" i="6"/>
  <c r="D415" i="6"/>
  <c r="H414" i="6"/>
  <c r="G414" i="6"/>
  <c r="D414" i="6"/>
  <c r="H413" i="6"/>
  <c r="G413" i="6"/>
  <c r="D413" i="6"/>
  <c r="H412" i="6"/>
  <c r="G412" i="6"/>
  <c r="D412" i="6"/>
  <c r="H411" i="6"/>
  <c r="G411" i="6"/>
  <c r="D411" i="6"/>
  <c r="H410" i="6"/>
  <c r="G410" i="6"/>
  <c r="D410" i="6"/>
  <c r="H409" i="6"/>
  <c r="G409" i="6"/>
  <c r="D409" i="6"/>
  <c r="H408" i="6"/>
  <c r="G408" i="6"/>
  <c r="D408" i="6"/>
  <c r="H407" i="6"/>
  <c r="G407" i="6"/>
  <c r="D407" i="6"/>
  <c r="H406" i="6"/>
  <c r="G406" i="6"/>
  <c r="D406" i="6"/>
  <c r="H405" i="6"/>
  <c r="G405" i="6"/>
  <c r="D405" i="6"/>
  <c r="H404" i="6"/>
  <c r="G404" i="6"/>
  <c r="D404" i="6"/>
  <c r="H403" i="6"/>
  <c r="G403" i="6"/>
  <c r="D403" i="6"/>
  <c r="H402" i="6"/>
  <c r="G402" i="6"/>
  <c r="D402" i="6"/>
  <c r="H401" i="6"/>
  <c r="G401" i="6"/>
  <c r="D401" i="6"/>
  <c r="H400" i="6"/>
  <c r="G400" i="6"/>
  <c r="D400" i="6"/>
  <c r="H399" i="6"/>
  <c r="G399" i="6"/>
  <c r="D399" i="6"/>
  <c r="H398" i="6"/>
  <c r="G398" i="6"/>
  <c r="D398" i="6"/>
  <c r="H397" i="6"/>
  <c r="G397" i="6"/>
  <c r="D397" i="6"/>
  <c r="H396" i="6"/>
  <c r="G396" i="6"/>
  <c r="D396" i="6"/>
  <c r="H395" i="6"/>
  <c r="G395" i="6"/>
  <c r="D395" i="6"/>
  <c r="H394" i="6"/>
  <c r="G394" i="6"/>
  <c r="D394" i="6"/>
  <c r="H393" i="6"/>
  <c r="G393" i="6"/>
  <c r="D393" i="6"/>
  <c r="H392" i="6"/>
  <c r="G392" i="6"/>
  <c r="D392" i="6"/>
  <c r="H391" i="6"/>
  <c r="G391" i="6"/>
  <c r="D391" i="6"/>
  <c r="H390" i="6"/>
  <c r="G390" i="6"/>
  <c r="D390" i="6"/>
  <c r="H389" i="6"/>
  <c r="G389" i="6"/>
  <c r="D389" i="6"/>
  <c r="H388" i="6"/>
  <c r="G388" i="6"/>
  <c r="D388" i="6"/>
  <c r="H387" i="6"/>
  <c r="G387" i="6"/>
  <c r="D387" i="6"/>
  <c r="H386" i="6"/>
  <c r="G386" i="6"/>
  <c r="D386" i="6"/>
  <c r="H385" i="6"/>
  <c r="G385" i="6"/>
  <c r="D385" i="6"/>
  <c r="H384" i="6"/>
  <c r="G384" i="6"/>
  <c r="D384" i="6"/>
  <c r="H383" i="6"/>
  <c r="G383" i="6"/>
  <c r="D383" i="6"/>
  <c r="H382" i="6"/>
  <c r="G382" i="6"/>
  <c r="D382" i="6"/>
  <c r="H381" i="6"/>
  <c r="G381" i="6"/>
  <c r="D381" i="6"/>
  <c r="H380" i="6"/>
  <c r="G380" i="6"/>
  <c r="D380" i="6"/>
  <c r="H379" i="6"/>
  <c r="G379" i="6"/>
  <c r="D379" i="6"/>
  <c r="H378" i="6"/>
  <c r="G378" i="6"/>
  <c r="D378" i="6"/>
  <c r="H377" i="6"/>
  <c r="G377" i="6"/>
  <c r="D377" i="6"/>
  <c r="H376" i="6"/>
  <c r="G376" i="6"/>
  <c r="D376" i="6"/>
  <c r="H375" i="6"/>
  <c r="G375" i="6"/>
  <c r="D375" i="6"/>
  <c r="H374" i="6"/>
  <c r="G374" i="6"/>
  <c r="D374" i="6"/>
  <c r="H373" i="6"/>
  <c r="G373" i="6"/>
  <c r="D373" i="6"/>
  <c r="H372" i="6"/>
  <c r="G372" i="6"/>
  <c r="D372" i="6"/>
  <c r="H371" i="6"/>
  <c r="G371" i="6"/>
  <c r="D371" i="6"/>
  <c r="H370" i="6"/>
  <c r="G370" i="6"/>
  <c r="D370" i="6"/>
  <c r="H369" i="6"/>
  <c r="G369" i="6"/>
  <c r="D369" i="6"/>
  <c r="H368" i="6"/>
  <c r="G368" i="6"/>
  <c r="D368" i="6"/>
  <c r="H367" i="6"/>
  <c r="G367" i="6"/>
  <c r="D367" i="6"/>
  <c r="H366" i="6"/>
  <c r="G366" i="6"/>
  <c r="D366" i="6"/>
  <c r="H365" i="6"/>
  <c r="G365" i="6"/>
  <c r="D365" i="6"/>
  <c r="H364" i="6"/>
  <c r="G364" i="6"/>
  <c r="D364" i="6"/>
  <c r="H363" i="6"/>
  <c r="G363" i="6"/>
  <c r="D363" i="6"/>
  <c r="H362" i="6"/>
  <c r="G362" i="6"/>
  <c r="D362" i="6"/>
  <c r="H361" i="6"/>
  <c r="G361" i="6"/>
  <c r="D361" i="6"/>
  <c r="H360" i="6"/>
  <c r="G360" i="6"/>
  <c r="D360" i="6"/>
  <c r="H359" i="6"/>
  <c r="G359" i="6"/>
  <c r="D359" i="6"/>
  <c r="H358" i="6"/>
  <c r="G358" i="6"/>
  <c r="D358" i="6"/>
  <c r="H357" i="6"/>
  <c r="G357" i="6"/>
  <c r="D357" i="6"/>
  <c r="H356" i="6"/>
  <c r="G356" i="6"/>
  <c r="D356" i="6"/>
  <c r="H355" i="6"/>
  <c r="G355" i="6"/>
  <c r="D355" i="6"/>
  <c r="H354" i="6"/>
  <c r="G354" i="6"/>
  <c r="D354" i="6"/>
  <c r="H353" i="6"/>
  <c r="G353" i="6"/>
  <c r="D353" i="6"/>
  <c r="H352" i="6"/>
  <c r="G352" i="6"/>
  <c r="D352" i="6"/>
  <c r="H351" i="6"/>
  <c r="G351" i="6"/>
  <c r="D351" i="6"/>
  <c r="H350" i="6"/>
  <c r="G350" i="6"/>
  <c r="D350" i="6"/>
  <c r="H349" i="6"/>
  <c r="G349" i="6"/>
  <c r="D349" i="6"/>
  <c r="H348" i="6"/>
  <c r="G348" i="6"/>
  <c r="D348" i="6"/>
  <c r="H347" i="6"/>
  <c r="G347" i="6"/>
  <c r="D347" i="6"/>
  <c r="H346" i="6"/>
  <c r="G346" i="6"/>
  <c r="D346" i="6"/>
  <c r="H345" i="6"/>
  <c r="G345" i="6"/>
  <c r="D345" i="6"/>
  <c r="H344" i="6"/>
  <c r="G344" i="6"/>
  <c r="D344" i="6"/>
  <c r="H343" i="6"/>
  <c r="G343" i="6"/>
  <c r="D343" i="6"/>
  <c r="H342" i="6"/>
  <c r="G342" i="6"/>
  <c r="D342" i="6"/>
  <c r="H341" i="6"/>
  <c r="G341" i="6"/>
  <c r="D341" i="6"/>
  <c r="H340" i="6"/>
  <c r="G340" i="6"/>
  <c r="D340" i="6"/>
  <c r="H339" i="6"/>
  <c r="G339" i="6"/>
  <c r="D339" i="6"/>
  <c r="H338" i="6"/>
  <c r="G338" i="6"/>
  <c r="D338" i="6"/>
  <c r="H337" i="6"/>
  <c r="G337" i="6"/>
  <c r="D337" i="6"/>
  <c r="H336" i="6"/>
  <c r="G336" i="6"/>
  <c r="D336" i="6"/>
  <c r="H335" i="6"/>
  <c r="G335" i="6"/>
  <c r="D335" i="6"/>
  <c r="H334" i="6"/>
  <c r="G334" i="6"/>
  <c r="D334" i="6"/>
  <c r="H333" i="6"/>
  <c r="G333" i="6"/>
  <c r="D333" i="6"/>
  <c r="H332" i="6"/>
  <c r="G332" i="6"/>
  <c r="D332" i="6"/>
  <c r="H331" i="6"/>
  <c r="G331" i="6"/>
  <c r="D331" i="6"/>
  <c r="H330" i="6"/>
  <c r="G330" i="6"/>
  <c r="D330" i="6"/>
  <c r="H329" i="6"/>
  <c r="G329" i="6"/>
  <c r="D329" i="6"/>
  <c r="H328" i="6"/>
  <c r="G328" i="6"/>
  <c r="D328" i="6"/>
  <c r="H327" i="6"/>
  <c r="G327" i="6"/>
  <c r="D327" i="6"/>
  <c r="H326" i="6"/>
  <c r="G326" i="6"/>
  <c r="D326" i="6"/>
  <c r="H325" i="6"/>
  <c r="G325" i="6"/>
  <c r="D325" i="6"/>
  <c r="H324" i="6"/>
  <c r="G324" i="6"/>
  <c r="D324" i="6"/>
  <c r="H323" i="6"/>
  <c r="G323" i="6"/>
  <c r="D323" i="6"/>
  <c r="H322" i="6"/>
  <c r="G322" i="6"/>
  <c r="D322" i="6"/>
  <c r="H321" i="6"/>
  <c r="G321" i="6"/>
  <c r="D321" i="6"/>
  <c r="H320" i="6"/>
  <c r="G320" i="6"/>
  <c r="D320" i="6"/>
  <c r="H319" i="6"/>
  <c r="G319" i="6"/>
  <c r="D319" i="6"/>
  <c r="H318" i="6"/>
  <c r="G318" i="6"/>
  <c r="D318" i="6"/>
  <c r="H317" i="6"/>
  <c r="G317" i="6"/>
  <c r="D317" i="6"/>
  <c r="H316" i="6"/>
  <c r="G316" i="6"/>
  <c r="D316" i="6"/>
  <c r="H315" i="6"/>
  <c r="G315" i="6"/>
  <c r="D315" i="6"/>
  <c r="H314" i="6"/>
  <c r="G314" i="6"/>
  <c r="D314" i="6"/>
  <c r="H313" i="6"/>
  <c r="G313" i="6"/>
  <c r="D313" i="6"/>
  <c r="H312" i="6"/>
  <c r="G312" i="6"/>
  <c r="D312" i="6"/>
  <c r="H311" i="6"/>
  <c r="G311" i="6"/>
  <c r="D311" i="6"/>
  <c r="H310" i="6"/>
  <c r="G310" i="6"/>
  <c r="D310" i="6"/>
  <c r="H309" i="6"/>
  <c r="G309" i="6"/>
  <c r="D309" i="6"/>
  <c r="H308" i="6"/>
  <c r="G308" i="6"/>
  <c r="D308" i="6"/>
  <c r="H307" i="6"/>
  <c r="G307" i="6"/>
  <c r="D307" i="6"/>
  <c r="H306" i="6"/>
  <c r="G306" i="6"/>
  <c r="D306" i="6"/>
  <c r="H305" i="6"/>
  <c r="G305" i="6"/>
  <c r="D305" i="6"/>
  <c r="H304" i="6"/>
  <c r="G304" i="6"/>
  <c r="D304" i="6"/>
  <c r="H303" i="6"/>
  <c r="G303" i="6"/>
  <c r="D303" i="6"/>
  <c r="H302" i="6"/>
  <c r="G302" i="6"/>
  <c r="D302" i="6"/>
  <c r="H301" i="6"/>
  <c r="G301" i="6"/>
  <c r="D301" i="6"/>
  <c r="H300" i="6"/>
  <c r="G300" i="6"/>
  <c r="D300" i="6"/>
  <c r="H299" i="6"/>
  <c r="G299" i="6"/>
  <c r="D299" i="6"/>
  <c r="H298" i="6"/>
  <c r="G298" i="6"/>
  <c r="D298" i="6"/>
  <c r="H297" i="6"/>
  <c r="G297" i="6"/>
  <c r="D297" i="6"/>
  <c r="H296" i="6"/>
  <c r="G296" i="6"/>
  <c r="D296" i="6"/>
  <c r="H295" i="6"/>
  <c r="G295" i="6"/>
  <c r="D295" i="6"/>
  <c r="H294" i="6"/>
  <c r="G294" i="6"/>
  <c r="D294" i="6"/>
  <c r="H293" i="6"/>
  <c r="G293" i="6"/>
  <c r="D293" i="6"/>
  <c r="H292" i="6"/>
  <c r="G292" i="6"/>
  <c r="D292" i="6"/>
  <c r="H291" i="6"/>
  <c r="G291" i="6"/>
  <c r="D291" i="6"/>
  <c r="H290" i="6"/>
  <c r="G290" i="6"/>
  <c r="D290" i="6"/>
  <c r="H289" i="6"/>
  <c r="G289" i="6"/>
  <c r="D289" i="6"/>
  <c r="H288" i="6"/>
  <c r="G288" i="6"/>
  <c r="D288" i="6"/>
  <c r="H287" i="6"/>
  <c r="G287" i="6"/>
  <c r="D287" i="6"/>
  <c r="H286" i="6"/>
  <c r="G286" i="6"/>
  <c r="D286" i="6"/>
  <c r="H285" i="6"/>
  <c r="G285" i="6"/>
  <c r="D285" i="6"/>
  <c r="H284" i="6"/>
  <c r="G284" i="6"/>
  <c r="D284" i="6"/>
  <c r="H283" i="6"/>
  <c r="G283" i="6"/>
  <c r="D283" i="6"/>
  <c r="H282" i="6"/>
  <c r="G282" i="6"/>
  <c r="D282" i="6"/>
  <c r="H281" i="6"/>
  <c r="G281" i="6"/>
  <c r="D281" i="6"/>
  <c r="H280" i="6"/>
  <c r="G280" i="6"/>
  <c r="D280" i="6"/>
  <c r="H279" i="6"/>
  <c r="G279" i="6"/>
  <c r="D279" i="6"/>
  <c r="H278" i="6"/>
  <c r="G278" i="6"/>
  <c r="D278" i="6"/>
  <c r="H277" i="6"/>
  <c r="G277" i="6"/>
  <c r="D277" i="6"/>
  <c r="H276" i="6"/>
  <c r="G276" i="6"/>
  <c r="D276" i="6"/>
  <c r="H275" i="6"/>
  <c r="G275" i="6"/>
  <c r="D275" i="6"/>
  <c r="H274" i="6"/>
  <c r="G274" i="6"/>
  <c r="D274" i="6"/>
  <c r="H273" i="6"/>
  <c r="G273" i="6"/>
  <c r="D273" i="6"/>
  <c r="H272" i="6"/>
  <c r="G272" i="6"/>
  <c r="D272" i="6"/>
  <c r="H271" i="6"/>
  <c r="G271" i="6"/>
  <c r="D271" i="6"/>
  <c r="H270" i="6"/>
  <c r="G270" i="6"/>
  <c r="D270" i="6"/>
  <c r="H269" i="6"/>
  <c r="G269" i="6"/>
  <c r="D269" i="6"/>
  <c r="H268" i="6"/>
  <c r="G268" i="6"/>
  <c r="D268" i="6"/>
  <c r="H267" i="6"/>
  <c r="G267" i="6"/>
  <c r="D267" i="6"/>
  <c r="H266" i="6"/>
  <c r="G266" i="6"/>
  <c r="D266" i="6"/>
  <c r="H265" i="6"/>
  <c r="G265" i="6"/>
  <c r="D265" i="6"/>
  <c r="H264" i="6"/>
  <c r="G264" i="6"/>
  <c r="D264" i="6"/>
  <c r="H263" i="6"/>
  <c r="G263" i="6"/>
  <c r="D263" i="6"/>
  <c r="H262" i="6"/>
  <c r="G262" i="6"/>
  <c r="D262" i="6"/>
  <c r="H261" i="6"/>
  <c r="G261" i="6"/>
  <c r="D261" i="6"/>
  <c r="H260" i="6"/>
  <c r="G260" i="6"/>
  <c r="D260" i="6"/>
  <c r="H259" i="6"/>
  <c r="G259" i="6"/>
  <c r="D259" i="6"/>
  <c r="H258" i="6"/>
  <c r="G258" i="6"/>
  <c r="D258" i="6"/>
  <c r="H257" i="6"/>
  <c r="G257" i="6"/>
  <c r="D257" i="6"/>
  <c r="H256" i="6"/>
  <c r="G256" i="6"/>
  <c r="D256" i="6"/>
  <c r="H255" i="6"/>
  <c r="G255" i="6"/>
  <c r="D255" i="6"/>
  <c r="H254" i="6"/>
  <c r="G254" i="6"/>
  <c r="D254" i="6"/>
  <c r="H253" i="6"/>
  <c r="G253" i="6"/>
  <c r="D253" i="6"/>
  <c r="H252" i="6"/>
  <c r="G252" i="6"/>
  <c r="D252" i="6"/>
  <c r="H251" i="6"/>
  <c r="G251" i="6"/>
  <c r="D251" i="6"/>
  <c r="H250" i="6"/>
  <c r="G250" i="6"/>
  <c r="D250" i="6"/>
  <c r="H249" i="6"/>
  <c r="G249" i="6"/>
  <c r="D249" i="6"/>
  <c r="H248" i="6"/>
  <c r="G248" i="6"/>
  <c r="D248" i="6"/>
  <c r="H247" i="6"/>
  <c r="G247" i="6"/>
  <c r="D247" i="6"/>
  <c r="H246" i="6"/>
  <c r="G246" i="6"/>
  <c r="D246" i="6"/>
  <c r="H245" i="6"/>
  <c r="G245" i="6"/>
  <c r="D245" i="6"/>
  <c r="H244" i="6"/>
  <c r="G244" i="6"/>
  <c r="D244" i="6"/>
  <c r="H243" i="6"/>
  <c r="G243" i="6"/>
  <c r="D243" i="6"/>
  <c r="H242" i="6"/>
  <c r="G242" i="6"/>
  <c r="D242" i="6"/>
  <c r="H241" i="6"/>
  <c r="G241" i="6"/>
  <c r="D241" i="6"/>
  <c r="H240" i="6"/>
  <c r="G240" i="6"/>
  <c r="D240" i="6"/>
  <c r="H239" i="6"/>
  <c r="G239" i="6"/>
  <c r="D239" i="6"/>
  <c r="H238" i="6"/>
  <c r="G238" i="6"/>
  <c r="D238" i="6"/>
  <c r="H237" i="6"/>
  <c r="G237" i="6"/>
  <c r="D237" i="6"/>
  <c r="H236" i="6"/>
  <c r="G236" i="6"/>
  <c r="D236" i="6"/>
  <c r="H235" i="6"/>
  <c r="G235" i="6"/>
  <c r="D235" i="6"/>
  <c r="H234" i="6"/>
  <c r="G234" i="6"/>
  <c r="D234" i="6"/>
  <c r="H233" i="6"/>
  <c r="G233" i="6"/>
  <c r="D233" i="6"/>
  <c r="H232" i="6"/>
  <c r="G232" i="6"/>
  <c r="D232" i="6"/>
  <c r="H231" i="6"/>
  <c r="G231" i="6"/>
  <c r="D231" i="6"/>
  <c r="H230" i="6"/>
  <c r="G230" i="6"/>
  <c r="D230" i="6"/>
  <c r="H229" i="6"/>
  <c r="G229" i="6"/>
  <c r="D229" i="6"/>
  <c r="H228" i="6"/>
  <c r="G228" i="6"/>
  <c r="D228" i="6"/>
  <c r="H227" i="6"/>
  <c r="G227" i="6"/>
  <c r="D227" i="6"/>
  <c r="H226" i="6"/>
  <c r="G226" i="6"/>
  <c r="D226" i="6"/>
  <c r="H225" i="6"/>
  <c r="G225" i="6"/>
  <c r="D225" i="6"/>
  <c r="H224" i="6"/>
  <c r="G224" i="6"/>
  <c r="D224" i="6"/>
  <c r="H223" i="6"/>
  <c r="G223" i="6"/>
  <c r="D223" i="6"/>
  <c r="H222" i="6"/>
  <c r="G222" i="6"/>
  <c r="D222" i="6"/>
  <c r="H221" i="6"/>
  <c r="G221" i="6"/>
  <c r="D221" i="6"/>
  <c r="H220" i="6"/>
  <c r="G220" i="6"/>
  <c r="D220" i="6"/>
  <c r="H219" i="6"/>
  <c r="G219" i="6"/>
  <c r="D219" i="6"/>
  <c r="H218" i="6"/>
  <c r="G218" i="6"/>
  <c r="D218" i="6"/>
  <c r="H217" i="6"/>
  <c r="G217" i="6"/>
  <c r="D217" i="6"/>
  <c r="H216" i="6"/>
  <c r="G216" i="6"/>
  <c r="D216" i="6"/>
  <c r="H215" i="6"/>
  <c r="G215" i="6"/>
  <c r="D215" i="6"/>
  <c r="H214" i="6"/>
  <c r="G214" i="6"/>
  <c r="D214" i="6"/>
  <c r="H213" i="6"/>
  <c r="G213" i="6"/>
  <c r="D213" i="6"/>
  <c r="H212" i="6"/>
  <c r="G212" i="6"/>
  <c r="D212" i="6"/>
  <c r="H211" i="6"/>
  <c r="G211" i="6"/>
  <c r="D211" i="6"/>
  <c r="H210" i="6"/>
  <c r="G210" i="6"/>
  <c r="D210" i="6"/>
  <c r="H209" i="6"/>
  <c r="G209" i="6"/>
  <c r="D209" i="6"/>
  <c r="H208" i="6"/>
  <c r="G208" i="6"/>
  <c r="D208" i="6"/>
  <c r="H207" i="6"/>
  <c r="G207" i="6"/>
  <c r="D207" i="6"/>
  <c r="H206" i="6"/>
  <c r="G206" i="6"/>
  <c r="D206" i="6"/>
  <c r="H205" i="6"/>
  <c r="G205" i="6"/>
  <c r="D205" i="6"/>
  <c r="H204" i="6"/>
  <c r="G204" i="6"/>
  <c r="D204" i="6"/>
  <c r="H203" i="6"/>
  <c r="G203" i="6"/>
  <c r="D203" i="6"/>
  <c r="H202" i="6"/>
  <c r="G202" i="6"/>
  <c r="D202" i="6"/>
  <c r="H201" i="6"/>
  <c r="G201" i="6"/>
  <c r="D201" i="6"/>
  <c r="H200" i="6"/>
  <c r="G200" i="6"/>
  <c r="D200" i="6"/>
  <c r="H199" i="6"/>
  <c r="G199" i="6"/>
  <c r="D199" i="6"/>
  <c r="H198" i="6"/>
  <c r="G198" i="6"/>
  <c r="D198" i="6"/>
  <c r="H197" i="6"/>
  <c r="G197" i="6"/>
  <c r="D197" i="6"/>
  <c r="H196" i="6"/>
  <c r="G196" i="6"/>
  <c r="D196" i="6"/>
  <c r="H195" i="6"/>
  <c r="G195" i="6"/>
  <c r="D195" i="6"/>
  <c r="H194" i="6"/>
  <c r="G194" i="6"/>
  <c r="D194" i="6"/>
  <c r="H193" i="6"/>
  <c r="G193" i="6"/>
  <c r="D193" i="6"/>
  <c r="H192" i="6"/>
  <c r="G192" i="6"/>
  <c r="D192" i="6"/>
  <c r="H191" i="6"/>
  <c r="G191" i="6"/>
  <c r="D191" i="6"/>
  <c r="H190" i="6"/>
  <c r="G190" i="6"/>
  <c r="D190" i="6"/>
  <c r="H189" i="6"/>
  <c r="G189" i="6"/>
  <c r="D189" i="6"/>
  <c r="H188" i="6"/>
  <c r="G188" i="6"/>
  <c r="D188" i="6"/>
  <c r="H187" i="6"/>
  <c r="G187" i="6"/>
  <c r="D187" i="6"/>
  <c r="H186" i="6"/>
  <c r="G186" i="6"/>
  <c r="D186" i="6"/>
  <c r="H185" i="6"/>
  <c r="G185" i="6"/>
  <c r="D185" i="6"/>
  <c r="H184" i="6"/>
  <c r="G184" i="6"/>
  <c r="D184" i="6"/>
  <c r="H183" i="6"/>
  <c r="G183" i="6"/>
  <c r="D183" i="6"/>
  <c r="H182" i="6"/>
  <c r="G182" i="6"/>
  <c r="D182" i="6"/>
  <c r="H181" i="6"/>
  <c r="G181" i="6"/>
  <c r="D181" i="6"/>
  <c r="H180" i="6"/>
  <c r="G180" i="6"/>
  <c r="D180" i="6"/>
  <c r="H179" i="6"/>
  <c r="G179" i="6"/>
  <c r="D179" i="6"/>
  <c r="H178" i="6"/>
  <c r="G178" i="6"/>
  <c r="D178" i="6"/>
  <c r="H177" i="6"/>
  <c r="G177" i="6"/>
  <c r="D177" i="6"/>
  <c r="H176" i="6"/>
  <c r="G176" i="6"/>
  <c r="D176" i="6"/>
  <c r="H175" i="6"/>
  <c r="G175" i="6"/>
  <c r="D175" i="6"/>
  <c r="H174" i="6"/>
  <c r="G174" i="6"/>
  <c r="D174" i="6"/>
  <c r="H173" i="6"/>
  <c r="G173" i="6"/>
  <c r="D173" i="6"/>
  <c r="H172" i="6"/>
  <c r="G172" i="6"/>
  <c r="D172" i="6"/>
  <c r="H171" i="6"/>
  <c r="G171" i="6"/>
  <c r="D171" i="6"/>
  <c r="H170" i="6"/>
  <c r="G170" i="6"/>
  <c r="D170" i="6"/>
  <c r="H169" i="6"/>
  <c r="G169" i="6"/>
  <c r="D169" i="6"/>
  <c r="H168" i="6"/>
  <c r="G168" i="6"/>
  <c r="D168" i="6"/>
  <c r="H167" i="6"/>
  <c r="G167" i="6"/>
  <c r="D167" i="6"/>
  <c r="H166" i="6"/>
  <c r="G166" i="6"/>
  <c r="D166" i="6"/>
  <c r="H165" i="6"/>
  <c r="G165" i="6"/>
  <c r="D165" i="6"/>
  <c r="H164" i="6"/>
  <c r="G164" i="6"/>
  <c r="D164" i="6"/>
  <c r="H163" i="6"/>
  <c r="G163" i="6"/>
  <c r="D163" i="6"/>
  <c r="H162" i="6"/>
  <c r="G162" i="6"/>
  <c r="D162" i="6"/>
  <c r="H161" i="6"/>
  <c r="G161" i="6"/>
  <c r="D161" i="6"/>
  <c r="H160" i="6"/>
  <c r="G160" i="6"/>
  <c r="D160" i="6"/>
  <c r="H159" i="6"/>
  <c r="G159" i="6"/>
  <c r="D159" i="6"/>
  <c r="H158" i="6"/>
  <c r="G158" i="6"/>
  <c r="D158" i="6"/>
  <c r="H157" i="6"/>
  <c r="G157" i="6"/>
  <c r="D157" i="6"/>
  <c r="H156" i="6"/>
  <c r="G156" i="6"/>
  <c r="D156" i="6"/>
  <c r="H155" i="6"/>
  <c r="G155" i="6"/>
  <c r="D155" i="6"/>
  <c r="H154" i="6"/>
  <c r="G154" i="6"/>
  <c r="D154" i="6"/>
  <c r="H153" i="6"/>
  <c r="G153" i="6"/>
  <c r="D153" i="6"/>
  <c r="H152" i="6"/>
  <c r="G152" i="6"/>
  <c r="D152" i="6"/>
  <c r="H151" i="6"/>
  <c r="G151" i="6"/>
  <c r="D151" i="6"/>
  <c r="H150" i="6"/>
  <c r="G150" i="6"/>
  <c r="D150" i="6"/>
  <c r="H149" i="6"/>
  <c r="G149" i="6"/>
  <c r="D149" i="6"/>
  <c r="H148" i="6"/>
  <c r="G148" i="6"/>
  <c r="D148" i="6"/>
  <c r="H147" i="6"/>
  <c r="G147" i="6"/>
  <c r="D147" i="6"/>
  <c r="H146" i="6"/>
  <c r="G146" i="6"/>
  <c r="D146" i="6"/>
  <c r="H145" i="6"/>
  <c r="G145" i="6"/>
  <c r="D145" i="6"/>
  <c r="H144" i="6"/>
  <c r="G144" i="6"/>
  <c r="D144" i="6"/>
  <c r="H143" i="6"/>
  <c r="G143" i="6"/>
  <c r="D143" i="6"/>
  <c r="H142" i="6"/>
  <c r="G142" i="6"/>
  <c r="D142" i="6"/>
  <c r="H141" i="6"/>
  <c r="G141" i="6"/>
  <c r="D141" i="6"/>
  <c r="H140" i="6"/>
  <c r="G140" i="6"/>
  <c r="D140" i="6"/>
  <c r="H139" i="6"/>
  <c r="G139" i="6"/>
  <c r="D139" i="6"/>
  <c r="H138" i="6"/>
  <c r="G138" i="6"/>
  <c r="D138" i="6"/>
  <c r="H137" i="6"/>
  <c r="G137" i="6"/>
  <c r="D137" i="6"/>
  <c r="H136" i="6"/>
  <c r="G136" i="6"/>
  <c r="D136" i="6"/>
  <c r="H135" i="6"/>
  <c r="G135" i="6"/>
  <c r="D135" i="6"/>
  <c r="H134" i="6"/>
  <c r="G134" i="6"/>
  <c r="D134" i="6"/>
  <c r="H133" i="6"/>
  <c r="G133" i="6"/>
  <c r="D133" i="6"/>
  <c r="H132" i="6"/>
  <c r="G132" i="6"/>
  <c r="D132" i="6"/>
  <c r="H131" i="6"/>
  <c r="G131" i="6"/>
  <c r="D131" i="6"/>
  <c r="H130" i="6"/>
  <c r="G130" i="6"/>
  <c r="D130" i="6"/>
  <c r="H129" i="6"/>
  <c r="G129" i="6"/>
  <c r="D129" i="6"/>
  <c r="H128" i="6"/>
  <c r="G128" i="6"/>
  <c r="D128" i="6"/>
  <c r="H127" i="6"/>
  <c r="G127" i="6"/>
  <c r="D127" i="6"/>
  <c r="H126" i="6"/>
  <c r="G126" i="6"/>
  <c r="D126" i="6"/>
  <c r="H125" i="6"/>
  <c r="G125" i="6"/>
  <c r="D125" i="6"/>
  <c r="H124" i="6"/>
  <c r="G124" i="6"/>
  <c r="D124" i="6"/>
  <c r="H123" i="6"/>
  <c r="G123" i="6"/>
  <c r="D123" i="6"/>
  <c r="H122" i="6"/>
  <c r="G122" i="6"/>
  <c r="D122" i="6"/>
  <c r="H121" i="6"/>
  <c r="G121" i="6"/>
  <c r="D121" i="6"/>
  <c r="H120" i="6"/>
  <c r="G120" i="6"/>
  <c r="D120" i="6"/>
  <c r="H119" i="6"/>
  <c r="G119" i="6"/>
  <c r="D119" i="6"/>
  <c r="H118" i="6"/>
  <c r="G118" i="6"/>
  <c r="D118" i="6"/>
  <c r="H117" i="6"/>
  <c r="G117" i="6"/>
  <c r="D117" i="6"/>
  <c r="H116" i="6"/>
  <c r="G116" i="6"/>
  <c r="D116" i="6"/>
  <c r="H115" i="6"/>
  <c r="G115" i="6"/>
  <c r="D115" i="6"/>
  <c r="H114" i="6"/>
  <c r="G114" i="6"/>
  <c r="D114" i="6"/>
  <c r="H113" i="6"/>
  <c r="G113" i="6"/>
  <c r="D113" i="6"/>
  <c r="H112" i="6"/>
  <c r="G112" i="6"/>
  <c r="D112" i="6"/>
  <c r="H111" i="6"/>
  <c r="G111" i="6"/>
  <c r="D111" i="6"/>
  <c r="H110" i="6"/>
  <c r="G110" i="6"/>
  <c r="D110" i="6"/>
  <c r="H109" i="6"/>
  <c r="G109" i="6"/>
  <c r="D109" i="6"/>
  <c r="H108" i="6"/>
  <c r="G108" i="6"/>
  <c r="D108" i="6"/>
  <c r="H107" i="6"/>
  <c r="G107" i="6"/>
  <c r="D107" i="6"/>
  <c r="H106" i="6"/>
  <c r="G106" i="6"/>
  <c r="D106" i="6"/>
  <c r="H105" i="6"/>
  <c r="G105" i="6"/>
  <c r="D105" i="6"/>
  <c r="H104" i="6"/>
  <c r="G104" i="6"/>
  <c r="D104" i="6"/>
  <c r="H103" i="6"/>
  <c r="G103" i="6"/>
  <c r="D103" i="6"/>
  <c r="H102" i="6"/>
  <c r="G102" i="6"/>
  <c r="D102" i="6"/>
  <c r="H101" i="6"/>
  <c r="G101" i="6"/>
  <c r="D101" i="6"/>
  <c r="H100" i="6"/>
  <c r="G100" i="6"/>
  <c r="D100" i="6"/>
  <c r="H99" i="6"/>
  <c r="G99" i="6"/>
  <c r="D99" i="6"/>
  <c r="H98" i="6"/>
  <c r="G98" i="6"/>
  <c r="D98" i="6"/>
  <c r="H97" i="6"/>
  <c r="G97" i="6"/>
  <c r="D97" i="6"/>
  <c r="H96" i="6"/>
  <c r="G96" i="6"/>
  <c r="D96" i="6"/>
  <c r="H95" i="6"/>
  <c r="G95" i="6"/>
  <c r="D95" i="6"/>
  <c r="H94" i="6"/>
  <c r="G94" i="6"/>
  <c r="D94" i="6"/>
  <c r="H93" i="6"/>
  <c r="G93" i="6"/>
  <c r="D93" i="6"/>
  <c r="H92" i="6"/>
  <c r="G92" i="6"/>
  <c r="D92" i="6"/>
  <c r="H91" i="6"/>
  <c r="G91" i="6"/>
  <c r="D91" i="6"/>
  <c r="H90" i="6"/>
  <c r="G90" i="6"/>
  <c r="D90" i="6"/>
  <c r="H89" i="6"/>
  <c r="G89" i="6"/>
  <c r="D89" i="6"/>
  <c r="H88" i="6"/>
  <c r="G88" i="6"/>
  <c r="D88" i="6"/>
  <c r="H87" i="6"/>
  <c r="G87" i="6"/>
  <c r="D87" i="6"/>
  <c r="H86" i="6"/>
  <c r="G86" i="6"/>
  <c r="D86" i="6"/>
  <c r="H85" i="6"/>
  <c r="G85" i="6"/>
  <c r="D85" i="6"/>
  <c r="H84" i="6"/>
  <c r="G84" i="6"/>
  <c r="D84" i="6"/>
  <c r="H83" i="6"/>
  <c r="G83" i="6"/>
  <c r="D83" i="6"/>
  <c r="H82" i="6"/>
  <c r="G82" i="6"/>
  <c r="D82" i="6"/>
  <c r="H81" i="6"/>
  <c r="G81" i="6"/>
  <c r="D81" i="6"/>
  <c r="H80" i="6"/>
  <c r="G80" i="6"/>
  <c r="D80" i="6"/>
  <c r="H79" i="6"/>
  <c r="G79" i="6"/>
  <c r="D79" i="6"/>
  <c r="H78" i="6"/>
  <c r="G78" i="6"/>
  <c r="D78" i="6"/>
  <c r="H77" i="6"/>
  <c r="G77" i="6"/>
  <c r="D77" i="6"/>
  <c r="H76" i="6"/>
  <c r="G76" i="6"/>
  <c r="D76" i="6"/>
  <c r="H75" i="6"/>
  <c r="G75" i="6"/>
  <c r="D75" i="6"/>
  <c r="H74" i="6"/>
  <c r="G74" i="6"/>
  <c r="D74" i="6"/>
  <c r="H73" i="6"/>
  <c r="G73" i="6"/>
  <c r="D73" i="6"/>
  <c r="H72" i="6"/>
  <c r="G72" i="6"/>
  <c r="D72" i="6"/>
  <c r="H71" i="6"/>
  <c r="G71" i="6"/>
  <c r="D71" i="6"/>
  <c r="H70" i="6"/>
  <c r="G70" i="6"/>
  <c r="D70" i="6"/>
  <c r="H69" i="6"/>
  <c r="G69" i="6"/>
  <c r="D69" i="6"/>
  <c r="H68" i="6"/>
  <c r="G68" i="6"/>
  <c r="D68" i="6"/>
  <c r="H67" i="6"/>
  <c r="G67" i="6"/>
  <c r="D67" i="6"/>
  <c r="H66" i="6"/>
  <c r="G66" i="6"/>
  <c r="D66" i="6"/>
  <c r="H65" i="6"/>
  <c r="G65" i="6"/>
  <c r="D65" i="6"/>
  <c r="H64" i="6"/>
  <c r="G64" i="6"/>
  <c r="D64" i="6"/>
  <c r="H63" i="6"/>
  <c r="G63" i="6"/>
  <c r="D63" i="6"/>
  <c r="H62" i="6"/>
  <c r="G62" i="6"/>
  <c r="D62" i="6"/>
  <c r="H61" i="6"/>
  <c r="G61" i="6"/>
  <c r="D61" i="6"/>
  <c r="H60" i="6"/>
  <c r="G60" i="6"/>
  <c r="D60" i="6"/>
  <c r="H59" i="6"/>
  <c r="G59" i="6"/>
  <c r="D59" i="6"/>
  <c r="H58" i="6"/>
  <c r="G58" i="6"/>
  <c r="D58" i="6"/>
  <c r="H57" i="6"/>
  <c r="G57" i="6"/>
  <c r="D57" i="6"/>
  <c r="H56" i="6"/>
  <c r="G56" i="6"/>
  <c r="D56" i="6"/>
  <c r="H55" i="6"/>
  <c r="G55" i="6"/>
  <c r="D55" i="6"/>
  <c r="H54" i="6"/>
  <c r="G54" i="6"/>
  <c r="D54" i="6"/>
  <c r="H53" i="6"/>
  <c r="G53" i="6"/>
  <c r="D53" i="6"/>
  <c r="H52" i="6"/>
  <c r="G52" i="6"/>
  <c r="D52" i="6"/>
  <c r="H51" i="6"/>
  <c r="G51" i="6"/>
  <c r="D51" i="6"/>
  <c r="H50" i="6"/>
  <c r="G50" i="6"/>
  <c r="D50" i="6"/>
  <c r="H49" i="6"/>
  <c r="G49" i="6"/>
  <c r="D49" i="6"/>
  <c r="H48" i="6"/>
  <c r="G48" i="6"/>
  <c r="D48" i="6"/>
  <c r="H47" i="6"/>
  <c r="G47" i="6"/>
  <c r="D47" i="6"/>
  <c r="H46" i="6"/>
  <c r="G46" i="6"/>
  <c r="D46" i="6"/>
  <c r="H45" i="6"/>
  <c r="G45" i="6"/>
  <c r="D45" i="6"/>
  <c r="H44" i="6"/>
  <c r="G44" i="6"/>
  <c r="D44" i="6"/>
  <c r="H43" i="6"/>
  <c r="G43" i="6"/>
  <c r="D43" i="6"/>
  <c r="H42" i="6"/>
  <c r="G42" i="6"/>
  <c r="D42" i="6"/>
  <c r="H41" i="6"/>
  <c r="G41" i="6"/>
  <c r="D41" i="6"/>
  <c r="H40" i="6"/>
  <c r="G40" i="6"/>
  <c r="D40" i="6"/>
  <c r="H39" i="6"/>
  <c r="G39" i="6"/>
  <c r="D39" i="6"/>
  <c r="H38" i="6"/>
  <c r="G38" i="6"/>
  <c r="D38" i="6"/>
  <c r="H37" i="6"/>
  <c r="G37" i="6"/>
  <c r="D37" i="6"/>
  <c r="H36" i="6"/>
  <c r="G36" i="6"/>
  <c r="D36" i="6"/>
  <c r="H35" i="6"/>
  <c r="G35" i="6"/>
  <c r="D35" i="6"/>
  <c r="H34" i="6"/>
  <c r="G34" i="6"/>
  <c r="D34" i="6"/>
  <c r="H33" i="6"/>
  <c r="G33" i="6"/>
  <c r="D33" i="6"/>
  <c r="H32" i="6"/>
  <c r="G32" i="6"/>
  <c r="D32" i="6"/>
  <c r="H31" i="6"/>
  <c r="G31" i="6"/>
  <c r="D31" i="6"/>
  <c r="H30" i="6"/>
  <c r="G30" i="6"/>
  <c r="D30" i="6"/>
  <c r="H29" i="6"/>
  <c r="G29" i="6"/>
  <c r="D29" i="6"/>
  <c r="H28" i="6"/>
  <c r="G28" i="6"/>
  <c r="D28" i="6"/>
  <c r="H27" i="6"/>
  <c r="G27" i="6"/>
  <c r="D27" i="6"/>
  <c r="H26" i="6"/>
  <c r="G26" i="6"/>
  <c r="D26" i="6"/>
  <c r="H25" i="6"/>
  <c r="G25" i="6"/>
  <c r="D25" i="6"/>
  <c r="H24" i="6"/>
  <c r="G24" i="6"/>
  <c r="D24" i="6"/>
  <c r="H23" i="6"/>
  <c r="G23" i="6"/>
  <c r="D23" i="6"/>
  <c r="H22" i="6"/>
  <c r="G22" i="6"/>
  <c r="D22" i="6"/>
  <c r="H21" i="6"/>
  <c r="G21" i="6"/>
  <c r="D21" i="6"/>
  <c r="H20" i="6"/>
  <c r="G20" i="6"/>
  <c r="D20" i="6"/>
  <c r="H19" i="6"/>
  <c r="G19" i="6"/>
  <c r="D19" i="6"/>
  <c r="H18" i="6"/>
  <c r="G18" i="6"/>
  <c r="D18" i="6"/>
  <c r="H17" i="6"/>
  <c r="G17" i="6"/>
  <c r="D17" i="6"/>
  <c r="H16" i="6"/>
  <c r="G16" i="6"/>
  <c r="D16" i="6"/>
  <c r="H15" i="6"/>
  <c r="G15" i="6"/>
  <c r="D15" i="6"/>
  <c r="H14" i="6"/>
  <c r="G14" i="6"/>
  <c r="D14" i="6"/>
  <c r="H13" i="6"/>
  <c r="G13" i="6"/>
  <c r="D13" i="6"/>
  <c r="H12" i="6"/>
  <c r="G12" i="6"/>
  <c r="D12" i="6"/>
  <c r="H11" i="6"/>
  <c r="G11" i="6"/>
  <c r="D11" i="6"/>
  <c r="H10" i="6"/>
  <c r="G10" i="6"/>
  <c r="D10" i="6"/>
  <c r="H9" i="6"/>
  <c r="G9" i="6"/>
  <c r="D9" i="6"/>
  <c r="H8" i="6"/>
  <c r="G8" i="6"/>
  <c r="D8" i="6"/>
  <c r="H7" i="6"/>
  <c r="G7" i="6"/>
  <c r="D7" i="6"/>
  <c r="H6" i="6"/>
  <c r="G6" i="6"/>
  <c r="D6" i="6"/>
  <c r="H5" i="6"/>
  <c r="G5" i="6"/>
  <c r="D5" i="6"/>
  <c r="H4" i="6"/>
  <c r="G4" i="6"/>
  <c r="D4" i="6"/>
  <c r="H3" i="6"/>
  <c r="G3" i="6"/>
  <c r="D3" i="6"/>
  <c r="H2" i="6"/>
  <c r="G2" i="6"/>
  <c r="D2" i="6"/>
  <c r="O676" i="2" l="1"/>
  <c r="O677" i="2"/>
  <c r="O678" i="2"/>
  <c r="O679" i="2"/>
  <c r="O680" i="2"/>
  <c r="O681" i="2"/>
  <c r="O682" i="2"/>
  <c r="P674" i="2"/>
  <c r="H2" i="2"/>
  <c r="D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P675" i="2" l="1"/>
</calcChain>
</file>

<file path=xl/connections.xml><?xml version="1.0" encoding="utf-8"?>
<connections xmlns="http://schemas.openxmlformats.org/spreadsheetml/2006/main">
  <connection id="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Ahmedrufaa_HospitalAssignment (Autosaved).xlsx!Table2" type="102" refreshedVersion="6" minRefreshableVersion="5">
    <extLst>
      <ext xmlns:x15="http://schemas.microsoft.com/office/spreadsheetml/2010/11/main" uri="{DE250136-89BD-433C-8126-D09CA5730AF9}">
        <x15:connection id="Table2">
          <x15:rangePr sourceName="_xlcn.WorksheetConnection_Ahmedrufaa_HospitalAssignmentAutosaved.xlsxTable21"/>
        </x15:connection>
      </ext>
    </extLst>
  </connection>
  <connection id="3" name="WorksheetConnection_worksheet!$A$3:$A$5" type="102" refreshedVersion="6" minRefreshableVersion="5">
    <extLst>
      <ext xmlns:x15="http://schemas.microsoft.com/office/spreadsheetml/2010/11/main" uri="{DE250136-89BD-433C-8126-D09CA5730AF9}">
        <x15:connection id="Range" autoDelete="1">
          <x15:rangePr sourceName="_xlcn.WorksheetConnection_worksheetA3A51"/>
        </x15:connection>
      </ext>
    </extLst>
  </connection>
</connections>
</file>

<file path=xl/sharedStrings.xml><?xml version="1.0" encoding="utf-8"?>
<sst xmlns="http://schemas.openxmlformats.org/spreadsheetml/2006/main" count="40451" uniqueCount="778">
  <si>
    <t>Patient ID</t>
  </si>
  <si>
    <t>First Name</t>
  </si>
  <si>
    <t>Last Name</t>
  </si>
  <si>
    <t>Gender</t>
  </si>
  <si>
    <t>Age</t>
  </si>
  <si>
    <t>Phone Number</t>
  </si>
  <si>
    <t>Date of Visit</t>
  </si>
  <si>
    <t>Diagnosis</t>
  </si>
  <si>
    <t>Treatment Plan</t>
  </si>
  <si>
    <t>Doctor Name</t>
  </si>
  <si>
    <t>Hospital Department</t>
  </si>
  <si>
    <t>Insurance Provider</t>
  </si>
  <si>
    <t>Bill Amount (KES)</t>
  </si>
  <si>
    <t>Payment Status</t>
  </si>
  <si>
    <t>Jane</t>
  </si>
  <si>
    <t>James</t>
  </si>
  <si>
    <t>John</t>
  </si>
  <si>
    <t>Anne</t>
  </si>
  <si>
    <t>Susan</t>
  </si>
  <si>
    <t>Michael</t>
  </si>
  <si>
    <t>Kevin</t>
  </si>
  <si>
    <t>Grace</t>
  </si>
  <si>
    <t>Mercy</t>
  </si>
  <si>
    <t>Peter</t>
  </si>
  <si>
    <t>Esther</t>
  </si>
  <si>
    <t>Paul</t>
  </si>
  <si>
    <t>Brian</t>
  </si>
  <si>
    <t>David</t>
  </si>
  <si>
    <t>Mary</t>
  </si>
  <si>
    <t>Mutua</t>
  </si>
  <si>
    <t>Atieno</t>
  </si>
  <si>
    <t>Kamau</t>
  </si>
  <si>
    <t>Odhiambo</t>
  </si>
  <si>
    <t>Kiplagat</t>
  </si>
  <si>
    <t>Cherono</t>
  </si>
  <si>
    <t>Mugambi</t>
  </si>
  <si>
    <t>Mwangi</t>
  </si>
  <si>
    <t>Otieno</t>
  </si>
  <si>
    <t>Njeri</t>
  </si>
  <si>
    <t>Kuria</t>
  </si>
  <si>
    <t>Wanjiru</t>
  </si>
  <si>
    <t>Obuya</t>
  </si>
  <si>
    <t>Ouma</t>
  </si>
  <si>
    <t>Chebet</t>
  </si>
  <si>
    <t>Female</t>
  </si>
  <si>
    <t>Male</t>
  </si>
  <si>
    <t>+254769710708</t>
  </si>
  <si>
    <t>+254777842854</t>
  </si>
  <si>
    <t>+254751687602</t>
  </si>
  <si>
    <t>+254762246222</t>
  </si>
  <si>
    <t>+254744815324</t>
  </si>
  <si>
    <t>+254723182262</t>
  </si>
  <si>
    <t>+254748203360</t>
  </si>
  <si>
    <t>+254774243007</t>
  </si>
  <si>
    <t>+254754524346</t>
  </si>
  <si>
    <t>+254770762891</t>
  </si>
  <si>
    <t>+254745914763</t>
  </si>
  <si>
    <t>+254723985816</t>
  </si>
  <si>
    <t>+254789365776</t>
  </si>
  <si>
    <t>+254765393708</t>
  </si>
  <si>
    <t>+254751629535</t>
  </si>
  <si>
    <t>+254775651131</t>
  </si>
  <si>
    <t>+254764388785</t>
  </si>
  <si>
    <t>+254762467086</t>
  </si>
  <si>
    <t>+254786447940</t>
  </si>
  <si>
    <t>+254713654059</t>
  </si>
  <si>
    <t>+254723637345</t>
  </si>
  <si>
    <t>+254753986770</t>
  </si>
  <si>
    <t>+254718207817</t>
  </si>
  <si>
    <t>+254799650373</t>
  </si>
  <si>
    <t>+254798356169</t>
  </si>
  <si>
    <t>+254779187362</t>
  </si>
  <si>
    <t>+254798549526</t>
  </si>
  <si>
    <t>+254789738421</t>
  </si>
  <si>
    <t>+254738585071</t>
  </si>
  <si>
    <t>+254752532089</t>
  </si>
  <si>
    <t>+254710929663</t>
  </si>
  <si>
    <t>+254712750851</t>
  </si>
  <si>
    <t>+254766133967</t>
  </si>
  <si>
    <t>+254783971001</t>
  </si>
  <si>
    <t>+254713521339</t>
  </si>
  <si>
    <t>+254732168622</t>
  </si>
  <si>
    <t>+254736666390</t>
  </si>
  <si>
    <t>+254780660088</t>
  </si>
  <si>
    <t>+254791827406</t>
  </si>
  <si>
    <t>+254721677891</t>
  </si>
  <si>
    <t>+254747989067</t>
  </si>
  <si>
    <t>+254796549440</t>
  </si>
  <si>
    <t>+254725534344</t>
  </si>
  <si>
    <t>+254747247716</t>
  </si>
  <si>
    <t>+254768103444</t>
  </si>
  <si>
    <t>+254731135832</t>
  </si>
  <si>
    <t>+254760322901</t>
  </si>
  <si>
    <t>+254761728874</t>
  </si>
  <si>
    <t>+254765483784</t>
  </si>
  <si>
    <t>+254796690688</t>
  </si>
  <si>
    <t>+254758448561</t>
  </si>
  <si>
    <t>+254749280422</t>
  </si>
  <si>
    <t>+254726598341</t>
  </si>
  <si>
    <t>+254744265303</t>
  </si>
  <si>
    <t>+254794686294</t>
  </si>
  <si>
    <t>+254719343372</t>
  </si>
  <si>
    <t>+254765232691</t>
  </si>
  <si>
    <t>+254770436363</t>
  </si>
  <si>
    <t>+254751345748</t>
  </si>
  <si>
    <t>+254710766498</t>
  </si>
  <si>
    <t>+254793412841</t>
  </si>
  <si>
    <t>+254723162866</t>
  </si>
  <si>
    <t>+254756301589</t>
  </si>
  <si>
    <t>+254772298169</t>
  </si>
  <si>
    <t>+254723986317</t>
  </si>
  <si>
    <t>+254730520151</t>
  </si>
  <si>
    <t>+254762441258</t>
  </si>
  <si>
    <t>+254743362847</t>
  </si>
  <si>
    <t>+254712443341</t>
  </si>
  <si>
    <t>+254791127878</t>
  </si>
  <si>
    <t>+254757690193</t>
  </si>
  <si>
    <t>+254735376914</t>
  </si>
  <si>
    <t>+254724647750</t>
  </si>
  <si>
    <t>+254783673140</t>
  </si>
  <si>
    <t>+254751374213</t>
  </si>
  <si>
    <t>+254729538070</t>
  </si>
  <si>
    <t>+254753321137</t>
  </si>
  <si>
    <t>+254716209398</t>
  </si>
  <si>
    <t>+254750586110</t>
  </si>
  <si>
    <t>+254729125402</t>
  </si>
  <si>
    <t>+254711800587</t>
  </si>
  <si>
    <t>+254744636008</t>
  </si>
  <si>
    <t>+254732967115</t>
  </si>
  <si>
    <t>+254726587398</t>
  </si>
  <si>
    <t>+254796608160</t>
  </si>
  <si>
    <t>+254780785695</t>
  </si>
  <si>
    <t>+254785974591</t>
  </si>
  <si>
    <t>+254716144972</t>
  </si>
  <si>
    <t>+254765910056</t>
  </si>
  <si>
    <t>+254736478993</t>
  </si>
  <si>
    <t>+254774519603</t>
  </si>
  <si>
    <t>+254791555076</t>
  </si>
  <si>
    <t>+254766448846</t>
  </si>
  <si>
    <t>+254741703921</t>
  </si>
  <si>
    <t>+254754766899</t>
  </si>
  <si>
    <t>+254791431682</t>
  </si>
  <si>
    <t>+254747208383</t>
  </si>
  <si>
    <t>+254783959910</t>
  </si>
  <si>
    <t>+254794305241</t>
  </si>
  <si>
    <t>+254795938991</t>
  </si>
  <si>
    <t>+254768314678</t>
  </si>
  <si>
    <t>+254769522458</t>
  </si>
  <si>
    <t>+254787283180</t>
  </si>
  <si>
    <t>+254794721501</t>
  </si>
  <si>
    <t>+254787504415</t>
  </si>
  <si>
    <t>+254749573542</t>
  </si>
  <si>
    <t>+254737828755</t>
  </si>
  <si>
    <t>+254782261763</t>
  </si>
  <si>
    <t>+254750251966</t>
  </si>
  <si>
    <t>+254791986493</t>
  </si>
  <si>
    <t>+254735702888</t>
  </si>
  <si>
    <t>+254723900612</t>
  </si>
  <si>
    <t>+254751202100</t>
  </si>
  <si>
    <t>+254789448631</t>
  </si>
  <si>
    <t>+254789175378</t>
  </si>
  <si>
    <t>+254768815279</t>
  </si>
  <si>
    <t>+254732705127</t>
  </si>
  <si>
    <t>+254774930080</t>
  </si>
  <si>
    <t>+254783623014</t>
  </si>
  <si>
    <t>+254712372023</t>
  </si>
  <si>
    <t>+254745305556</t>
  </si>
  <si>
    <t>+254721398327</t>
  </si>
  <si>
    <t>+254745780605</t>
  </si>
  <si>
    <t>+254732986385</t>
  </si>
  <si>
    <t>+254798136456</t>
  </si>
  <si>
    <t>+254748525212</t>
  </si>
  <si>
    <t>+254774259388</t>
  </si>
  <si>
    <t>+254787306927</t>
  </si>
  <si>
    <t>+254781404749</t>
  </si>
  <si>
    <t>+254795765823</t>
  </si>
  <si>
    <t>+254790548235</t>
  </si>
  <si>
    <t>+254777821799</t>
  </si>
  <si>
    <t>+254730820203</t>
  </si>
  <si>
    <t>+254762725518</t>
  </si>
  <si>
    <t>+254712248196</t>
  </si>
  <si>
    <t>+254726928903</t>
  </si>
  <si>
    <t>+254773105086</t>
  </si>
  <si>
    <t>+254720673569</t>
  </si>
  <si>
    <t>+254783628078</t>
  </si>
  <si>
    <t>+254792852608</t>
  </si>
  <si>
    <t>+254712997118</t>
  </si>
  <si>
    <t>+254797139342</t>
  </si>
  <si>
    <t>+254715188896</t>
  </si>
  <si>
    <t>+254796289967</t>
  </si>
  <si>
    <t>+254751511173</t>
  </si>
  <si>
    <t>+254766362529</t>
  </si>
  <si>
    <t>+254749948811</t>
  </si>
  <si>
    <t>+254795597990</t>
  </si>
  <si>
    <t>+254712439236</t>
  </si>
  <si>
    <t>+254724233726</t>
  </si>
  <si>
    <t>+254793847754</t>
  </si>
  <si>
    <t>+254760745065</t>
  </si>
  <si>
    <t>+254776461427</t>
  </si>
  <si>
    <t>+254784432435</t>
  </si>
  <si>
    <t>+254753896838</t>
  </si>
  <si>
    <t>+254751557617</t>
  </si>
  <si>
    <t>+254798638362</t>
  </si>
  <si>
    <t>+254730969960</t>
  </si>
  <si>
    <t>+254795372946</t>
  </si>
  <si>
    <t>+254759308271</t>
  </si>
  <si>
    <t>+254767425142</t>
  </si>
  <si>
    <t>+254736306094</t>
  </si>
  <si>
    <t>+254759723652</t>
  </si>
  <si>
    <t>+254757296922</t>
  </si>
  <si>
    <t>+254722141842</t>
  </si>
  <si>
    <t>+254772859468</t>
  </si>
  <si>
    <t>+254725334132</t>
  </si>
  <si>
    <t>+254789969820</t>
  </si>
  <si>
    <t>+254787465149</t>
  </si>
  <si>
    <t>+254730271400</t>
  </si>
  <si>
    <t>+254753907232</t>
  </si>
  <si>
    <t>+254719388426</t>
  </si>
  <si>
    <t>+254759698044</t>
  </si>
  <si>
    <t>+254797769593</t>
  </si>
  <si>
    <t>+254763672624</t>
  </si>
  <si>
    <t>+254792190398</t>
  </si>
  <si>
    <t>+254783351598</t>
  </si>
  <si>
    <t>+254741880645</t>
  </si>
  <si>
    <t>+254741793412</t>
  </si>
  <si>
    <t>+254756385400</t>
  </si>
  <si>
    <t>+254763650768</t>
  </si>
  <si>
    <t>+254752412425</t>
  </si>
  <si>
    <t>+254715367794</t>
  </si>
  <si>
    <t>+254733600610</t>
  </si>
  <si>
    <t>+254755231820</t>
  </si>
  <si>
    <t>+254738611506</t>
  </si>
  <si>
    <t>+254758882224</t>
  </si>
  <si>
    <t>+254762461742</t>
  </si>
  <si>
    <t>+254748701469</t>
  </si>
  <si>
    <t>+254785161526</t>
  </si>
  <si>
    <t>+254735712421</t>
  </si>
  <si>
    <t>+254748842382</t>
  </si>
  <si>
    <t>+254718466762</t>
  </si>
  <si>
    <t>+254719396169</t>
  </si>
  <si>
    <t>+254731239580</t>
  </si>
  <si>
    <t>+254740361819</t>
  </si>
  <si>
    <t>+254777711406</t>
  </si>
  <si>
    <t>+254746799326</t>
  </si>
  <si>
    <t>+254747932933</t>
  </si>
  <si>
    <t>+254783562197</t>
  </si>
  <si>
    <t>+254757478589</t>
  </si>
  <si>
    <t>+254798659760</t>
  </si>
  <si>
    <t>+254767378909</t>
  </si>
  <si>
    <t>+254785467167</t>
  </si>
  <si>
    <t>+254737864304</t>
  </si>
  <si>
    <t>+254722486280</t>
  </si>
  <si>
    <t>+254766180333</t>
  </si>
  <si>
    <t>+254710652893</t>
  </si>
  <si>
    <t>+254799175458</t>
  </si>
  <si>
    <t>+254798305851</t>
  </si>
  <si>
    <t>+254727354202</t>
  </si>
  <si>
    <t>+254714719466</t>
  </si>
  <si>
    <t>+254788938632</t>
  </si>
  <si>
    <t>+254753103317</t>
  </si>
  <si>
    <t>+254788942041</t>
  </si>
  <si>
    <t>+254723685005</t>
  </si>
  <si>
    <t>+254719758995</t>
  </si>
  <si>
    <t>+254761201385</t>
  </si>
  <si>
    <t>+254746473426</t>
  </si>
  <si>
    <t>+254741158303</t>
  </si>
  <si>
    <t>+254718705249</t>
  </si>
  <si>
    <t>+254793990777</t>
  </si>
  <si>
    <t>+254739356829</t>
  </si>
  <si>
    <t>+254798853883</t>
  </si>
  <si>
    <t>+254748141069</t>
  </si>
  <si>
    <t>+254736157797</t>
  </si>
  <si>
    <t>+254734656382</t>
  </si>
  <si>
    <t>+254716489758</t>
  </si>
  <si>
    <t>+254764607684</t>
  </si>
  <si>
    <t>+254764231412</t>
  </si>
  <si>
    <t>+254739763752</t>
  </si>
  <si>
    <t>+254791615258</t>
  </si>
  <si>
    <t>+254762985471</t>
  </si>
  <si>
    <t>+254776168669</t>
  </si>
  <si>
    <t>+254731257380</t>
  </si>
  <si>
    <t>+254783111008</t>
  </si>
  <si>
    <t>+254757672254</t>
  </si>
  <si>
    <t>+254778435374</t>
  </si>
  <si>
    <t>+254721437036</t>
  </si>
  <si>
    <t>+254725750847</t>
  </si>
  <si>
    <t>+254726200484</t>
  </si>
  <si>
    <t>+254715307857</t>
  </si>
  <si>
    <t>+254725972936</t>
  </si>
  <si>
    <t>+254737741548</t>
  </si>
  <si>
    <t>+254749166731</t>
  </si>
  <si>
    <t>+254725278246</t>
  </si>
  <si>
    <t>+254746276350</t>
  </si>
  <si>
    <t>+254756947884</t>
  </si>
  <si>
    <t>+254740620781</t>
  </si>
  <si>
    <t>+254747208463</t>
  </si>
  <si>
    <t>+254737832146</t>
  </si>
  <si>
    <t>+254736976333</t>
  </si>
  <si>
    <t>+254740216774</t>
  </si>
  <si>
    <t>+254753237451</t>
  </si>
  <si>
    <t>+254777932847</t>
  </si>
  <si>
    <t>+254719476952</t>
  </si>
  <si>
    <t>+254751780656</t>
  </si>
  <si>
    <t>+254727230021</t>
  </si>
  <si>
    <t>+254727488021</t>
  </si>
  <si>
    <t>+254719389945</t>
  </si>
  <si>
    <t>+254758639317</t>
  </si>
  <si>
    <t>+254780969332</t>
  </si>
  <si>
    <t>+254748685725</t>
  </si>
  <si>
    <t>+254761410801</t>
  </si>
  <si>
    <t>+254765143985</t>
  </si>
  <si>
    <t>+254752242424</t>
  </si>
  <si>
    <t>+254718636830</t>
  </si>
  <si>
    <t>+254778566318</t>
  </si>
  <si>
    <t>+254771666537</t>
  </si>
  <si>
    <t>+254728996745</t>
  </si>
  <si>
    <t>+254775897919</t>
  </si>
  <si>
    <t>+254746764528</t>
  </si>
  <si>
    <t>+254761369416</t>
  </si>
  <si>
    <t>+254783768857</t>
  </si>
  <si>
    <t>+254775668302</t>
  </si>
  <si>
    <t>+254726264915</t>
  </si>
  <si>
    <t>+254758714513</t>
  </si>
  <si>
    <t>+254781209445</t>
  </si>
  <si>
    <t>+254721695089</t>
  </si>
  <si>
    <t>+254754856998</t>
  </si>
  <si>
    <t>+254730763832</t>
  </si>
  <si>
    <t>+254790311371</t>
  </si>
  <si>
    <t>+254761771060</t>
  </si>
  <si>
    <t>+254718220528</t>
  </si>
  <si>
    <t>+254781915374</t>
  </si>
  <si>
    <t>+254782915143</t>
  </si>
  <si>
    <t>+254744396743</t>
  </si>
  <si>
    <t>+254745974188</t>
  </si>
  <si>
    <t>+254714454311</t>
  </si>
  <si>
    <t>+254720444685</t>
  </si>
  <si>
    <t>+254747889364</t>
  </si>
  <si>
    <t>+254726812628</t>
  </si>
  <si>
    <t>+254717887089</t>
  </si>
  <si>
    <t>+254711338006</t>
  </si>
  <si>
    <t>+254749515518</t>
  </si>
  <si>
    <t>+254776460069</t>
  </si>
  <si>
    <t>+254799154384</t>
  </si>
  <si>
    <t>+254746445274</t>
  </si>
  <si>
    <t>+254746962824</t>
  </si>
  <si>
    <t>+254753422115</t>
  </si>
  <si>
    <t>+254720242796</t>
  </si>
  <si>
    <t>+254746983331</t>
  </si>
  <si>
    <t>+254768127885</t>
  </si>
  <si>
    <t>+254721684144</t>
  </si>
  <si>
    <t>+254724320034</t>
  </si>
  <si>
    <t>+254728820368</t>
  </si>
  <si>
    <t>+254723824591</t>
  </si>
  <si>
    <t>+254745758206</t>
  </si>
  <si>
    <t>+254770814285</t>
  </si>
  <si>
    <t>+254783751712</t>
  </si>
  <si>
    <t>+254790689895</t>
  </si>
  <si>
    <t>+254720223392</t>
  </si>
  <si>
    <t>+254726555319</t>
  </si>
  <si>
    <t>+254758876695</t>
  </si>
  <si>
    <t>+254728502230</t>
  </si>
  <si>
    <t>+254729824721</t>
  </si>
  <si>
    <t>+254766148369</t>
  </si>
  <si>
    <t>+254712652869</t>
  </si>
  <si>
    <t>+254777718935</t>
  </si>
  <si>
    <t>+254766581668</t>
  </si>
  <si>
    <t>+254776364955</t>
  </si>
  <si>
    <t>+254779772945</t>
  </si>
  <si>
    <t>+254772145331</t>
  </si>
  <si>
    <t>+254795346861</t>
  </si>
  <si>
    <t>+254766338116</t>
  </si>
  <si>
    <t>+254767483042</t>
  </si>
  <si>
    <t>+254732318789</t>
  </si>
  <si>
    <t>+254792444172</t>
  </si>
  <si>
    <t>+254766928285</t>
  </si>
  <si>
    <t>+254711964820</t>
  </si>
  <si>
    <t>+254740982417</t>
  </si>
  <si>
    <t>+254790952871</t>
  </si>
  <si>
    <t>+254765953975</t>
  </si>
  <si>
    <t>+254779430955</t>
  </si>
  <si>
    <t>+254732112361</t>
  </si>
  <si>
    <t>+254794765447</t>
  </si>
  <si>
    <t>+254743685665</t>
  </si>
  <si>
    <t>+254798556432</t>
  </si>
  <si>
    <t>+254736617936</t>
  </si>
  <si>
    <t>+254788712049</t>
  </si>
  <si>
    <t>+254721208647</t>
  </si>
  <si>
    <t>+254759384706</t>
  </si>
  <si>
    <t>+254736346955</t>
  </si>
  <si>
    <t>+254789177677</t>
  </si>
  <si>
    <t>+254789119387</t>
  </si>
  <si>
    <t>+254781232104</t>
  </si>
  <si>
    <t>+254741926731</t>
  </si>
  <si>
    <t>+254774920475</t>
  </si>
  <si>
    <t>+254719367867</t>
  </si>
  <si>
    <t>+254735464786</t>
  </si>
  <si>
    <t>+254712976600</t>
  </si>
  <si>
    <t>+254731644091</t>
  </si>
  <si>
    <t>+254760468094</t>
  </si>
  <si>
    <t>+254724787188</t>
  </si>
  <si>
    <t>+254752186164</t>
  </si>
  <si>
    <t>+254794679893</t>
  </si>
  <si>
    <t>+254763825948</t>
  </si>
  <si>
    <t>+254780103461</t>
  </si>
  <si>
    <t>+254748583882</t>
  </si>
  <si>
    <t>+254739618596</t>
  </si>
  <si>
    <t>+254741502992</t>
  </si>
  <si>
    <t>+254763302546</t>
  </si>
  <si>
    <t>+254770829871</t>
  </si>
  <si>
    <t>+254729258011</t>
  </si>
  <si>
    <t>+254782428011</t>
  </si>
  <si>
    <t>+254782538497</t>
  </si>
  <si>
    <t>+254743230624</t>
  </si>
  <si>
    <t>+254715633955</t>
  </si>
  <si>
    <t>+254774975319</t>
  </si>
  <si>
    <t>+254710107596</t>
  </si>
  <si>
    <t>+254767353488</t>
  </si>
  <si>
    <t>+254733462718</t>
  </si>
  <si>
    <t>+254799365696</t>
  </si>
  <si>
    <t>+254711269851</t>
  </si>
  <si>
    <t>+254770756926</t>
  </si>
  <si>
    <t>+254745338340</t>
  </si>
  <si>
    <t>+254727335414</t>
  </si>
  <si>
    <t>+254719724369</t>
  </si>
  <si>
    <t>+254771889533</t>
  </si>
  <si>
    <t>+254743119815</t>
  </si>
  <si>
    <t>+254745772179</t>
  </si>
  <si>
    <t>+254799237172</t>
  </si>
  <si>
    <t>+254760872994</t>
  </si>
  <si>
    <t>+254788134692</t>
  </si>
  <si>
    <t>+254781407885</t>
  </si>
  <si>
    <t>+254772523076</t>
  </si>
  <si>
    <t>+254742406838</t>
  </si>
  <si>
    <t>+254785333510</t>
  </si>
  <si>
    <t>+254764385126</t>
  </si>
  <si>
    <t>+254780292894</t>
  </si>
  <si>
    <t>+254743633732</t>
  </si>
  <si>
    <t>+254739759561</t>
  </si>
  <si>
    <t>+254784702727</t>
  </si>
  <si>
    <t>+254764152300</t>
  </si>
  <si>
    <t>+254763996326</t>
  </si>
  <si>
    <t>+254788172135</t>
  </si>
  <si>
    <t>+254714385406</t>
  </si>
  <si>
    <t>+254757452223</t>
  </si>
  <si>
    <t>+254771347719</t>
  </si>
  <si>
    <t>+254747946751</t>
  </si>
  <si>
    <t>+254733796505</t>
  </si>
  <si>
    <t>+254784991904</t>
  </si>
  <si>
    <t>+254718261906</t>
  </si>
  <si>
    <t>+254792687036</t>
  </si>
  <si>
    <t>+254790532335</t>
  </si>
  <si>
    <t>+254715207823</t>
  </si>
  <si>
    <t>+254793183091</t>
  </si>
  <si>
    <t>+254758171736</t>
  </si>
  <si>
    <t>+254799139670</t>
  </si>
  <si>
    <t>+254796323890</t>
  </si>
  <si>
    <t>+254744689608</t>
  </si>
  <si>
    <t>+254768888658</t>
  </si>
  <si>
    <t>+254729298385</t>
  </si>
  <si>
    <t>+254737865507</t>
  </si>
  <si>
    <t>+254763605450</t>
  </si>
  <si>
    <t>+254744181900</t>
  </si>
  <si>
    <t>+254741766941</t>
  </si>
  <si>
    <t>+254761744717</t>
  </si>
  <si>
    <t>+254774135676</t>
  </si>
  <si>
    <t>+254796757917</t>
  </si>
  <si>
    <t>+254756139940</t>
  </si>
  <si>
    <t>+254799645827</t>
  </si>
  <si>
    <t>+254782360484</t>
  </si>
  <si>
    <t>+254773874977</t>
  </si>
  <si>
    <t>+254775496579</t>
  </si>
  <si>
    <t>+254744915405</t>
  </si>
  <si>
    <t>+254749212795</t>
  </si>
  <si>
    <t>+254717717397</t>
  </si>
  <si>
    <t>+254732709080</t>
  </si>
  <si>
    <t>+254721753921</t>
  </si>
  <si>
    <t>+254721695402</t>
  </si>
  <si>
    <t>+254753512152</t>
  </si>
  <si>
    <t>+254784755620</t>
  </si>
  <si>
    <t>+254740763659</t>
  </si>
  <si>
    <t>+254724827593</t>
  </si>
  <si>
    <t>+254717616325</t>
  </si>
  <si>
    <t>+254749126155</t>
  </si>
  <si>
    <t>+254729620197</t>
  </si>
  <si>
    <t>+254737790619</t>
  </si>
  <si>
    <t>+254750596025</t>
  </si>
  <si>
    <t>+254732515787</t>
  </si>
  <si>
    <t>+254738267489</t>
  </si>
  <si>
    <t>+254762102785</t>
  </si>
  <si>
    <t>+254712289152</t>
  </si>
  <si>
    <t>+254753819308</t>
  </si>
  <si>
    <t>+254789809970</t>
  </si>
  <si>
    <t>+254741775252</t>
  </si>
  <si>
    <t>+254758789058</t>
  </si>
  <si>
    <t>+254742457309</t>
  </si>
  <si>
    <t>+254755222300</t>
  </si>
  <si>
    <t>+254761330943</t>
  </si>
  <si>
    <t>+254763172131</t>
  </si>
  <si>
    <t>+254710196527</t>
  </si>
  <si>
    <t>+254729273234</t>
  </si>
  <si>
    <t>+254740994046</t>
  </si>
  <si>
    <t>+254710538764</t>
  </si>
  <si>
    <t>+254716430650</t>
  </si>
  <si>
    <t>+254797508101</t>
  </si>
  <si>
    <t>+254724453645</t>
  </si>
  <si>
    <t>+254732857319</t>
  </si>
  <si>
    <t>+254768864775</t>
  </si>
  <si>
    <t>+254764834218</t>
  </si>
  <si>
    <t>+254721675561</t>
  </si>
  <si>
    <t>+254721867994</t>
  </si>
  <si>
    <t>+254711400419</t>
  </si>
  <si>
    <t>+254792722924</t>
  </si>
  <si>
    <t>+254722196628</t>
  </si>
  <si>
    <t>+254774449692</t>
  </si>
  <si>
    <t>+254798769942</t>
  </si>
  <si>
    <t>+254772319178</t>
  </si>
  <si>
    <t>+254764883076</t>
  </si>
  <si>
    <t>+254733699463</t>
  </si>
  <si>
    <t>+254777366397</t>
  </si>
  <si>
    <t>+254794110616</t>
  </si>
  <si>
    <t>+254786416973</t>
  </si>
  <si>
    <t>+254799479258</t>
  </si>
  <si>
    <t>+254759892933</t>
  </si>
  <si>
    <t>+254755182396</t>
  </si>
  <si>
    <t>+254738269098</t>
  </si>
  <si>
    <t>+254741511950</t>
  </si>
  <si>
    <t>+254724529314</t>
  </si>
  <si>
    <t>+254770861042</t>
  </si>
  <si>
    <t>+254762328393</t>
  </si>
  <si>
    <t>+254742641707</t>
  </si>
  <si>
    <t>+254725217841</t>
  </si>
  <si>
    <t>+254716957676</t>
  </si>
  <si>
    <t>+254716379015</t>
  </si>
  <si>
    <t>+254797473704</t>
  </si>
  <si>
    <t>+254784242404</t>
  </si>
  <si>
    <t>+254778650339</t>
  </si>
  <si>
    <t>+254749615708</t>
  </si>
  <si>
    <t>+254720675832</t>
  </si>
  <si>
    <t>+254750658846</t>
  </si>
  <si>
    <t>+254788575299</t>
  </si>
  <si>
    <t>+254775554767</t>
  </si>
  <si>
    <t>+254789810205</t>
  </si>
  <si>
    <t>+254772540812</t>
  </si>
  <si>
    <t>+254794475929</t>
  </si>
  <si>
    <t>+254796343748</t>
  </si>
  <si>
    <t>+254728565607</t>
  </si>
  <si>
    <t>+254773483364</t>
  </si>
  <si>
    <t>+254750191453</t>
  </si>
  <si>
    <t>+254755734555</t>
  </si>
  <si>
    <t>+254742987306</t>
  </si>
  <si>
    <t>+254710310986</t>
  </si>
  <si>
    <t>+254758300419</t>
  </si>
  <si>
    <t>+254763932760</t>
  </si>
  <si>
    <t>+254754550217</t>
  </si>
  <si>
    <t>+254790183765</t>
  </si>
  <si>
    <t>+254752394382</t>
  </si>
  <si>
    <t>+254789430776</t>
  </si>
  <si>
    <t>+254754161193</t>
  </si>
  <si>
    <t>+254794451621</t>
  </si>
  <si>
    <t>+254720214385</t>
  </si>
  <si>
    <t>+254720704848</t>
  </si>
  <si>
    <t>+254799978331</t>
  </si>
  <si>
    <t>+254768706158</t>
  </si>
  <si>
    <t>+254714699910</t>
  </si>
  <si>
    <t>+254751218740</t>
  </si>
  <si>
    <t>+254784708804</t>
  </si>
  <si>
    <t>+254791589218</t>
  </si>
  <si>
    <t>+254780329778</t>
  </si>
  <si>
    <t>+254727992663</t>
  </si>
  <si>
    <t>+254728575424</t>
  </si>
  <si>
    <t>+254734309841</t>
  </si>
  <si>
    <t>+254730310536</t>
  </si>
  <si>
    <t>+254712917830</t>
  </si>
  <si>
    <t>+254763526477</t>
  </si>
  <si>
    <t>+254716910313</t>
  </si>
  <si>
    <t>+254717410563</t>
  </si>
  <si>
    <t>+254792801039</t>
  </si>
  <si>
    <t>+254785129623</t>
  </si>
  <si>
    <t>+254774700606</t>
  </si>
  <si>
    <t>+254781335265</t>
  </si>
  <si>
    <t>+254794987193</t>
  </si>
  <si>
    <t>+254711473913</t>
  </si>
  <si>
    <t>+254772275840</t>
  </si>
  <si>
    <t>+254737721026</t>
  </si>
  <si>
    <t>+254789510091</t>
  </si>
  <si>
    <t>+254729668214</t>
  </si>
  <si>
    <t>+254770730131</t>
  </si>
  <si>
    <t>+254798208448</t>
  </si>
  <si>
    <t>+254790961781</t>
  </si>
  <si>
    <t>+254717156609</t>
  </si>
  <si>
    <t>+254780562485</t>
  </si>
  <si>
    <t>+254750274565</t>
  </si>
  <si>
    <t>+254769586428</t>
  </si>
  <si>
    <t>+254736530779</t>
  </si>
  <si>
    <t>+254780550134</t>
  </si>
  <si>
    <t>+254796473333</t>
  </si>
  <si>
    <t>+254787158108</t>
  </si>
  <si>
    <t>+254793837315</t>
  </si>
  <si>
    <t>+254748680760</t>
  </si>
  <si>
    <t>+254745524753</t>
  </si>
  <si>
    <t>+254760641779</t>
  </si>
  <si>
    <t>+254719418706</t>
  </si>
  <si>
    <t>+254782645119</t>
  </si>
  <si>
    <t>+254773890311</t>
  </si>
  <si>
    <t>+254759155174</t>
  </si>
  <si>
    <t>+254796277689</t>
  </si>
  <si>
    <t>+254721213323</t>
  </si>
  <si>
    <t>+254725569561</t>
  </si>
  <si>
    <t>+254787313572</t>
  </si>
  <si>
    <t>+254784557147</t>
  </si>
  <si>
    <t>+254738983734</t>
  </si>
  <si>
    <t>+254725394096</t>
  </si>
  <si>
    <t>+254719814247</t>
  </si>
  <si>
    <t>+254726312813</t>
  </si>
  <si>
    <t>+254735286810</t>
  </si>
  <si>
    <t>+254727787967</t>
  </si>
  <si>
    <t>+254763982209</t>
  </si>
  <si>
    <t>+254737158754</t>
  </si>
  <si>
    <t>+254799765083</t>
  </si>
  <si>
    <t>+254748934774</t>
  </si>
  <si>
    <t>+254737323205</t>
  </si>
  <si>
    <t>+254765283265</t>
  </si>
  <si>
    <t>+254729185481</t>
  </si>
  <si>
    <t>+254775780245</t>
  </si>
  <si>
    <t>+254798700210</t>
  </si>
  <si>
    <t>+254710815728</t>
  </si>
  <si>
    <t>+254741547001</t>
  </si>
  <si>
    <t>+254730315983</t>
  </si>
  <si>
    <t>+254790964417</t>
  </si>
  <si>
    <t>+254750452992</t>
  </si>
  <si>
    <t>+254718536808</t>
  </si>
  <si>
    <t>+254722776938</t>
  </si>
  <si>
    <t>+254766840616</t>
  </si>
  <si>
    <t>+254724942711</t>
  </si>
  <si>
    <t>+254732452132</t>
  </si>
  <si>
    <t>+254718618171</t>
  </si>
  <si>
    <t>+254775797678</t>
  </si>
  <si>
    <t>+254745244348</t>
  </si>
  <si>
    <t>+254762157003</t>
  </si>
  <si>
    <t>+254734604445</t>
  </si>
  <si>
    <t>+254785606651</t>
  </si>
  <si>
    <t>+254793380081</t>
  </si>
  <si>
    <t>+254762484774</t>
  </si>
  <si>
    <t>+254757691595</t>
  </si>
  <si>
    <t>+254789976623</t>
  </si>
  <si>
    <t>+254730756337</t>
  </si>
  <si>
    <t>+254759810147</t>
  </si>
  <si>
    <t>+254757790741</t>
  </si>
  <si>
    <t>+254796682246</t>
  </si>
  <si>
    <t>+254781279890</t>
  </si>
  <si>
    <t>+254715682617</t>
  </si>
  <si>
    <t>+254727111861</t>
  </si>
  <si>
    <t>+254792128467</t>
  </si>
  <si>
    <t>+254798767358</t>
  </si>
  <si>
    <t>+254779528973</t>
  </si>
  <si>
    <t>+254739731311</t>
  </si>
  <si>
    <t>+254789723932</t>
  </si>
  <si>
    <t>+254754165558</t>
  </si>
  <si>
    <t>+254754187758</t>
  </si>
  <si>
    <t>+254712136438</t>
  </si>
  <si>
    <t>+254798697894</t>
  </si>
  <si>
    <t>+254799515830</t>
  </si>
  <si>
    <t>+254794134873</t>
  </si>
  <si>
    <t>+254748830321</t>
  </si>
  <si>
    <t>+254734243180</t>
  </si>
  <si>
    <t>+254754380588</t>
  </si>
  <si>
    <t>+254733888486</t>
  </si>
  <si>
    <t>+254776220707</t>
  </si>
  <si>
    <t>+254711638031</t>
  </si>
  <si>
    <t>+254739309490</t>
  </si>
  <si>
    <t>+254725190793</t>
  </si>
  <si>
    <t>+254762875796</t>
  </si>
  <si>
    <t>+254798842411</t>
  </si>
  <si>
    <t>+254720241873</t>
  </si>
  <si>
    <t>+254744908629</t>
  </si>
  <si>
    <t>+254787965721</t>
  </si>
  <si>
    <t>+254789629276</t>
  </si>
  <si>
    <t>+254727828483</t>
  </si>
  <si>
    <t>+254741433211</t>
  </si>
  <si>
    <t>+254759619799</t>
  </si>
  <si>
    <t>+254791528789</t>
  </si>
  <si>
    <t>+254720991515</t>
  </si>
  <si>
    <t>+254770276079</t>
  </si>
  <si>
    <t>+254716991358</t>
  </si>
  <si>
    <t>+254782364952</t>
  </si>
  <si>
    <t>+254777488865</t>
  </si>
  <si>
    <t>+254771701912</t>
  </si>
  <si>
    <t>+254779763604</t>
  </si>
  <si>
    <t>+254755718356</t>
  </si>
  <si>
    <t>+254717291727</t>
  </si>
  <si>
    <t>+254781375501</t>
  </si>
  <si>
    <t>+254720749625</t>
  </si>
  <si>
    <t>+254733579781</t>
  </si>
  <si>
    <t>+254724362029</t>
  </si>
  <si>
    <t>+254737221076</t>
  </si>
  <si>
    <t>+254737945450</t>
  </si>
  <si>
    <t>+254746443374</t>
  </si>
  <si>
    <t>+254760734234</t>
  </si>
  <si>
    <t>+254719260176</t>
  </si>
  <si>
    <t>+254744561285</t>
  </si>
  <si>
    <t>+254715585029</t>
  </si>
  <si>
    <t>+254765619736</t>
  </si>
  <si>
    <t>+254781874797</t>
  </si>
  <si>
    <t>+254750427093</t>
  </si>
  <si>
    <t>+254721272203</t>
  </si>
  <si>
    <t>+254746907917</t>
  </si>
  <si>
    <t>+254713541924</t>
  </si>
  <si>
    <t>+254784777197</t>
  </si>
  <si>
    <t>+254744640142</t>
  </si>
  <si>
    <t>+254736374944</t>
  </si>
  <si>
    <t>+254797176843</t>
  </si>
  <si>
    <t>+254788250694</t>
  </si>
  <si>
    <t>+254790188892</t>
  </si>
  <si>
    <t>+254752954234</t>
  </si>
  <si>
    <t>+254727138691</t>
  </si>
  <si>
    <t>+254762328198</t>
  </si>
  <si>
    <t>+254724273217</t>
  </si>
  <si>
    <t>+254746866525</t>
  </si>
  <si>
    <t>Diabetes</t>
  </si>
  <si>
    <t>Hypertension</t>
  </si>
  <si>
    <t>Asthma</t>
  </si>
  <si>
    <t>Typhoid</t>
  </si>
  <si>
    <t>Malaria</t>
  </si>
  <si>
    <t>Flu</t>
  </si>
  <si>
    <t>Allergy</t>
  </si>
  <si>
    <t>Physiotherapy</t>
  </si>
  <si>
    <t>Admission</t>
  </si>
  <si>
    <t>Follow-up</t>
  </si>
  <si>
    <t>Surgery</t>
  </si>
  <si>
    <t>Lab Tests</t>
  </si>
  <si>
    <t>Medication</t>
  </si>
  <si>
    <t>Dr. Kiplagat</t>
  </si>
  <si>
    <t>Dr. Atieno</t>
  </si>
  <si>
    <t>Dr. Odhiambo</t>
  </si>
  <si>
    <t>Dr. Wanjiru</t>
  </si>
  <si>
    <t>Dr. Kamau</t>
  </si>
  <si>
    <t>Dr. Njeri</t>
  </si>
  <si>
    <t>Dr. Chebet</t>
  </si>
  <si>
    <t>Dr. Mwangi</t>
  </si>
  <si>
    <t>Dr. Kuria</t>
  </si>
  <si>
    <t>Dr. Obuya</t>
  </si>
  <si>
    <t>Dr. Mugambi</t>
  </si>
  <si>
    <t>Dr. Ouma</t>
  </si>
  <si>
    <t>Dr. Cherono</t>
  </si>
  <si>
    <t>Dr. Mutua</t>
  </si>
  <si>
    <t>Dr. Otieno</t>
  </si>
  <si>
    <t>Oncology</t>
  </si>
  <si>
    <t>Dermatology</t>
  </si>
  <si>
    <t>General Medicine</t>
  </si>
  <si>
    <t>Neurology</t>
  </si>
  <si>
    <t>Cardiology</t>
  </si>
  <si>
    <t>Pediatrics</t>
  </si>
  <si>
    <t>Orthopedics</t>
  </si>
  <si>
    <t>Jubilee</t>
  </si>
  <si>
    <t>None</t>
  </si>
  <si>
    <t>AAR Healthcare</t>
  </si>
  <si>
    <t>Britam</t>
  </si>
  <si>
    <t>APA Insurance</t>
  </si>
  <si>
    <t>NHIF</t>
  </si>
  <si>
    <t>Partially Paid</t>
  </si>
  <si>
    <t>Paid</t>
  </si>
  <si>
    <t>Pending</t>
  </si>
  <si>
    <t>EMAIL ADRESS</t>
  </si>
  <si>
    <t>Patient Age group</t>
  </si>
  <si>
    <t>Age difference</t>
  </si>
  <si>
    <t>TOTAL</t>
  </si>
  <si>
    <t>AVERAGE BILL ADULT</t>
  </si>
  <si>
    <t>EEGIBILTY</t>
  </si>
  <si>
    <t>patients whose Bill Amount (KES) is greater than 10,000 and who have "Partially Paid" status.</t>
  </si>
  <si>
    <t>feedback received</t>
  </si>
  <si>
    <t>Patient Records</t>
  </si>
  <si>
    <t>MAXIMUM AGE WITH HYPERTENSION =</t>
  </si>
  <si>
    <t>Row Labels</t>
  </si>
  <si>
    <t>Grand Total</t>
  </si>
  <si>
    <t>Count of Patient ID</t>
  </si>
  <si>
    <t>AVERAGE AGE OF PATIENTS WITH ASTHMA AND PAYMENT IS PENDING=</t>
  </si>
  <si>
    <t>Column1</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</si>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</sst>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 x14ac:knownFonts="1">
    <font>
      <sz val="11"/>
      <color theme="1"/>
      <name val="Calibri"/>
      <family val="2"/>
      <scheme val="minor"/>
    </font>
    <font>
      <b/>
      <sz val="11"/>
      <color theme="1"/>
      <name val="Calibri"/>
      <family val="2"/>
      <scheme val="minor"/>
    </font>
    <font>
      <b/>
      <u/>
      <sz val="18"/>
      <color theme="1"/>
      <name val="Calibri"/>
      <family val="2"/>
      <scheme val="minor"/>
    </font>
    <font>
      <u/>
      <sz val="18"/>
      <color theme="1"/>
      <name val="Calibri"/>
      <family val="2"/>
      <scheme val="minor"/>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bottom/>
      <diagonal/>
    </border>
  </borders>
  <cellStyleXfs count="1">
    <xf numFmtId="0" fontId="0" fillId="0" borderId="0"/>
  </cellStyleXfs>
  <cellXfs count="25">
    <xf numFmtId="0" fontId="0" fillId="0" borderId="0" xfId="0"/>
    <xf numFmtId="0" fontId="1" fillId="0" borderId="1" xfId="0" applyFont="1" applyBorder="1" applyAlignment="1">
      <alignment horizontal="center" vertical="top"/>
    </xf>
    <xf numFmtId="164" fontId="0" fillId="0" borderId="0" xfId="0" applyNumberFormat="1"/>
    <xf numFmtId="0" fontId="0" fillId="0" borderId="1" xfId="0" applyBorder="1"/>
    <xf numFmtId="164" fontId="0" fillId="0" borderId="1" xfId="0" applyNumberFormat="1" applyBorder="1"/>
    <xf numFmtId="0" fontId="1" fillId="0" borderId="1" xfId="0" applyFont="1" applyBorder="1"/>
    <xf numFmtId="0" fontId="1" fillId="0" borderId="2" xfId="0" applyFont="1" applyBorder="1" applyAlignment="1">
      <alignment horizontal="center" vertical="top"/>
    </xf>
    <xf numFmtId="0" fontId="0" fillId="0" borderId="2" xfId="0" applyBorder="1"/>
    <xf numFmtId="0" fontId="0" fillId="0" borderId="3" xfId="0" applyBorder="1"/>
    <xf numFmtId="0" fontId="1" fillId="0" borderId="4" xfId="0" applyFont="1" applyBorder="1" applyAlignment="1">
      <alignment horizontal="center" vertical="top"/>
    </xf>
    <xf numFmtId="0" fontId="1" fillId="0" borderId="5" xfId="0" applyFont="1" applyBorder="1" applyAlignment="1">
      <alignment horizontal="center" vertical="top"/>
    </xf>
    <xf numFmtId="0" fontId="1" fillId="0" borderId="6" xfId="0" applyFont="1" applyBorder="1" applyAlignment="1">
      <alignment horizontal="center" vertical="top"/>
    </xf>
    <xf numFmtId="0" fontId="0" fillId="0" borderId="7" xfId="0" applyBorder="1"/>
    <xf numFmtId="0" fontId="0" fillId="0" borderId="8" xfId="0" applyBorder="1"/>
    <xf numFmtId="164" fontId="0" fillId="0" borderId="8" xfId="0" applyNumberFormat="1" applyBorder="1"/>
    <xf numFmtId="0" fontId="0" fillId="0" borderId="9" xfId="0" applyBorder="1"/>
    <xf numFmtId="0" fontId="0" fillId="0" borderId="6" xfId="0" applyBorder="1"/>
    <xf numFmtId="0" fontId="1" fillId="0" borderId="10" xfId="0" applyFont="1" applyFill="1" applyBorder="1" applyAlignment="1">
      <alignment horizontal="center" vertical="top"/>
    </xf>
    <xf numFmtId="0" fontId="2" fillId="0" borderId="0" xfId="0" applyFont="1"/>
    <xf numFmtId="0" fontId="3" fillId="0" borderId="0" xfId="0" applyFont="1"/>
    <xf numFmtId="0" fontId="0" fillId="0" borderId="0" xfId="0" pivotButton="1"/>
    <xf numFmtId="0" fontId="0" fillId="0" borderId="0" xfId="0" applyAlignment="1">
      <alignment horizontal="left"/>
    </xf>
    <xf numFmtId="0" fontId="0" fillId="0" borderId="0" xfId="0" applyNumberFormat="1"/>
    <xf numFmtId="0" fontId="0" fillId="0" borderId="5" xfId="0" applyBorder="1"/>
    <xf numFmtId="0" fontId="1" fillId="0" borderId="8" xfId="0" applyFont="1" applyBorder="1"/>
  </cellXfs>
  <cellStyles count="1">
    <cellStyle name="Normal" xfId="0" builtinId="0"/>
  </cellStyles>
  <dxfs count="193">
    <dxf>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numFmt numFmtId="164" formatCode="yyyy\-mm\-dd"/>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70C0"/>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0000"/>
        </patternFill>
      </fill>
    </dxf>
    <dxf>
      <fill>
        <patternFill>
          <bgColor rgb="FF0070C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0000"/>
        </patternFill>
      </fill>
    </dxf>
    <dxf>
      <fill>
        <patternFill>
          <bgColor rgb="FF0070C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0000"/>
        </patternFill>
      </fill>
    </dxf>
    <dxf>
      <border diagonalUp="0" diagonalDown="0" outline="0">
        <left style="thin">
          <color auto="1"/>
        </left>
        <right style="thin">
          <color auto="1"/>
        </right>
        <top style="thin">
          <color auto="1"/>
        </top>
        <bottom/>
      </border>
    </dxf>
    <dxf>
      <border diagonalUp="0" diagonalDown="0" outline="0">
        <left/>
        <right style="thin">
          <color auto="1"/>
        </right>
        <top style="thin">
          <color auto="1"/>
        </top>
        <bottom/>
      </border>
    </dxf>
    <dxf>
      <border diagonalUp="0" diagonalDown="0" outline="0">
        <left style="thin">
          <color auto="1"/>
        </left>
        <right/>
        <top/>
        <bottom/>
      </border>
    </dxf>
    <dxf>
      <border diagonalUp="0" diagonalDown="0" outline="0">
        <left style="thin">
          <color auto="1"/>
        </left>
        <right style="thin">
          <color auto="1"/>
        </right>
        <top/>
        <bottom/>
      </border>
    </dxf>
    <dxf>
      <border diagonalUp="0" diagonalDown="0" outline="0">
        <left style="thin">
          <color auto="1"/>
        </left>
        <right style="thin">
          <color auto="1"/>
        </right>
        <top/>
        <bottom/>
      </border>
    </dxf>
    <dxf>
      <border diagonalUp="0" diagonalDown="0" outline="0">
        <left style="thin">
          <color auto="1"/>
        </left>
        <right style="thin">
          <color auto="1"/>
        </right>
        <top/>
        <bottom/>
      </border>
    </dxf>
    <dxf>
      <border diagonalUp="0" diagonalDown="0" outline="0">
        <left style="thin">
          <color auto="1"/>
        </left>
        <right style="thin">
          <color auto="1"/>
        </right>
        <top/>
        <bottom/>
      </border>
    </dxf>
    <dxf>
      <border diagonalUp="0" diagonalDown="0" outline="0">
        <left style="thin">
          <color auto="1"/>
        </left>
        <right style="thin">
          <color auto="1"/>
        </right>
        <top/>
        <bottom/>
      </border>
    </dxf>
    <dxf>
      <border diagonalUp="0" diagonalDown="0" outline="0">
        <left style="thin">
          <color auto="1"/>
        </left>
        <right style="thin">
          <color auto="1"/>
        </right>
        <top/>
        <bottom/>
      </border>
    </dxf>
    <dxf>
      <border diagonalUp="0" diagonalDown="0" outline="0">
        <left style="thin">
          <color auto="1"/>
        </left>
        <right style="thin">
          <color auto="1"/>
        </right>
        <top/>
        <bottom/>
      </border>
    </dxf>
    <dxf>
      <border diagonalUp="0" diagonalDown="0" outline="0">
        <left style="thin">
          <color auto="1"/>
        </left>
        <right style="thin">
          <color auto="1"/>
        </right>
        <top/>
        <bottom/>
      </border>
    </dxf>
    <dxf>
      <border diagonalUp="0" diagonalDown="0" outline="0">
        <left style="thin">
          <color auto="1"/>
        </left>
        <right style="thin">
          <color auto="1"/>
        </right>
        <top/>
        <bottom/>
      </border>
    </dxf>
    <dxf>
      <border diagonalUp="0" diagonalDown="0" outline="0">
        <left style="thin">
          <color auto="1"/>
        </left>
        <right style="thin">
          <color auto="1"/>
        </right>
        <top/>
        <bottom/>
      </border>
    </dxf>
    <dxf>
      <border diagonalUp="0" diagonalDown="0" outline="0">
        <left style="thin">
          <color auto="1"/>
        </left>
        <right style="thin">
          <color auto="1"/>
        </right>
        <top/>
        <bottom/>
      </border>
    </dxf>
    <dxf>
      <border diagonalUp="0" diagonalDown="0" outline="0">
        <left style="thin">
          <color auto="1"/>
        </left>
        <right style="thin">
          <color auto="1"/>
        </right>
        <top/>
        <bottom/>
      </border>
    </dxf>
    <dxf>
      <border diagonalUp="0" diagonalDown="0" outline="0">
        <left style="thin">
          <color auto="1"/>
        </left>
        <right style="thin">
          <color auto="1"/>
        </right>
        <top/>
        <bottom/>
      </border>
    </dxf>
    <dxf>
      <border diagonalUp="0" diagonalDown="0" outline="0">
        <left style="thin">
          <color auto="1"/>
        </left>
        <right style="thin">
          <color auto="1"/>
        </right>
        <top/>
        <bottom/>
      </border>
    </dxf>
    <dxf>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scheme val="minor"/>
      </font>
      <alignment horizontal="center" vertical="top"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numFmt numFmtId="164" formatCode="yyyy\-mm\-dd"/>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
      <font>
        <b/>
        <i val="0"/>
        <strike val="0"/>
        <condense val="0"/>
        <extend val="0"/>
        <outline val="0"/>
        <shadow val="0"/>
        <u val="none"/>
        <vertAlign val="baseline"/>
        <sz val="11"/>
        <color theme="1"/>
        <name val="Calibri"/>
        <scheme val="minor"/>
      </font>
      <alignment horizontal="center" vertical="top"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numFmt numFmtId="164" formatCode="yyyy\-mm\-dd"/>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left style="thin">
          <color auto="1"/>
        </left>
      </border>
    </dxf>
    <dxf>
      <font>
        <b/>
        <i val="0"/>
        <strike val="0"/>
        <condense val="0"/>
        <extend val="0"/>
        <outline val="0"/>
        <shadow val="0"/>
        <u val="none"/>
        <vertAlign val="baseline"/>
        <sz val="11"/>
        <color theme="1"/>
        <name val="Calibri"/>
        <scheme val="minor"/>
      </font>
      <alignment horizontal="center" vertical="top"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numFmt numFmtId="164" formatCode="yyyy\-mm\-dd"/>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17</xdr:col>
      <xdr:colOff>2892959</xdr:colOff>
      <xdr:row>92</xdr:row>
      <xdr:rowOff>7770</xdr:rowOff>
    </xdr:from>
    <xdr:to>
      <xdr:col>17</xdr:col>
      <xdr:colOff>4706619</xdr:colOff>
      <xdr:row>680</xdr:row>
      <xdr:rowOff>90333</xdr:rowOff>
    </xdr:to>
    <mc:AlternateContent xmlns:mc="http://schemas.openxmlformats.org/markup-compatibility/2006">
      <mc:Choice xmlns:sle15="http://schemas.microsoft.com/office/drawing/2012/slicer" Requires="sle15">
        <xdr:graphicFrame macro="">
          <xdr:nvGraphicFramePr>
            <xdr:cNvPr id="2" name="Diagnosis 1"/>
            <xdr:cNvGraphicFramePr/>
          </xdr:nvGraphicFramePr>
          <xdr:xfrm>
            <a:off x="0" y="0"/>
            <a:ext cx="0" cy="0"/>
          </xdr:xfrm>
          <a:graphic>
            <a:graphicData uri="http://schemas.microsoft.com/office/drawing/2010/slicer">
              <sle:slicer xmlns:sle="http://schemas.microsoft.com/office/drawing/2010/slicer" name="Diagnosis 1"/>
            </a:graphicData>
          </a:graphic>
        </xdr:graphicFrame>
      </mc:Choice>
      <mc:Fallback>
        <xdr:sp macro="" textlink="">
          <xdr:nvSpPr>
            <xdr:cNvPr id="0" name=""/>
            <xdr:cNvSpPr>
              <a:spLocks noTextEdit="1"/>
            </xdr:cNvSpPr>
          </xdr:nvSpPr>
          <xdr:spPr>
            <a:xfrm>
              <a:off x="19892283" y="358588"/>
              <a:ext cx="1813660" cy="2421157"/>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17</xdr:col>
      <xdr:colOff>5253068</xdr:colOff>
      <xdr:row>0</xdr:row>
      <xdr:rowOff>119230</xdr:rowOff>
    </xdr:from>
    <xdr:to>
      <xdr:col>17</xdr:col>
      <xdr:colOff>7057414</xdr:colOff>
      <xdr:row>679</xdr:row>
      <xdr:rowOff>22499</xdr:rowOff>
    </xdr:to>
    <mc:AlternateContent xmlns:mc="http://schemas.openxmlformats.org/markup-compatibility/2006">
      <mc:Choice xmlns:sle15="http://schemas.microsoft.com/office/drawing/2012/slicer" Requires="sle15">
        <xdr:graphicFrame macro="">
          <xdr:nvGraphicFramePr>
            <xdr:cNvPr id="3" name="Hospital Department 1"/>
            <xdr:cNvGraphicFramePr/>
          </xdr:nvGraphicFramePr>
          <xdr:xfrm>
            <a:off x="0" y="0"/>
            <a:ext cx="0" cy="0"/>
          </xdr:xfrm>
          <a:graphic>
            <a:graphicData uri="http://schemas.microsoft.com/office/drawing/2010/slicer">
              <sle:slicer xmlns:sle="http://schemas.microsoft.com/office/drawing/2010/slicer" name="Hospital Department 1"/>
            </a:graphicData>
          </a:graphic>
        </xdr:graphicFrame>
      </mc:Choice>
      <mc:Fallback>
        <xdr:sp macro="" textlink="">
          <xdr:nvSpPr>
            <xdr:cNvPr id="0" name=""/>
            <xdr:cNvSpPr>
              <a:spLocks noTextEdit="1"/>
            </xdr:cNvSpPr>
          </xdr:nvSpPr>
          <xdr:spPr>
            <a:xfrm>
              <a:off x="22252392" y="119230"/>
              <a:ext cx="1804346" cy="2413387"/>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17</xdr:col>
      <xdr:colOff>328706</xdr:colOff>
      <xdr:row>0</xdr:row>
      <xdr:rowOff>0</xdr:rowOff>
    </xdr:from>
    <xdr:to>
      <xdr:col>17</xdr:col>
      <xdr:colOff>2150833</xdr:colOff>
      <xdr:row>375</xdr:row>
      <xdr:rowOff>0</xdr:rowOff>
    </xdr:to>
    <mc:AlternateContent xmlns:mc="http://schemas.openxmlformats.org/markup-compatibility/2006">
      <mc:Choice xmlns:sle15="http://schemas.microsoft.com/office/drawing/2012/slicer" Requires="sle15">
        <xdr:graphicFrame macro="">
          <xdr:nvGraphicFramePr>
            <xdr:cNvPr id="4" name="Payment Status 1"/>
            <xdr:cNvGraphicFramePr/>
          </xdr:nvGraphicFramePr>
          <xdr:xfrm>
            <a:off x="0" y="0"/>
            <a:ext cx="0" cy="0"/>
          </xdr:xfrm>
          <a:graphic>
            <a:graphicData uri="http://schemas.microsoft.com/office/drawing/2010/slicer">
              <sle:slicer xmlns:sle="http://schemas.microsoft.com/office/drawing/2010/slicer" name="Payment Status 1"/>
            </a:graphicData>
          </a:graphic>
        </xdr:graphicFrame>
      </mc:Choice>
      <mc:Fallback>
        <xdr:sp macro="" textlink="">
          <xdr:nvSpPr>
            <xdr:cNvPr id="0" name=""/>
            <xdr:cNvSpPr>
              <a:spLocks noTextEdit="1"/>
            </xdr:cNvSpPr>
          </xdr:nvSpPr>
          <xdr:spPr>
            <a:xfrm>
              <a:off x="17328030" y="0"/>
              <a:ext cx="1822127" cy="125505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21</xdr:col>
      <xdr:colOff>350095</xdr:colOff>
      <xdr:row>12</xdr:row>
      <xdr:rowOff>71119</xdr:rowOff>
    </xdr:from>
    <xdr:to>
      <xdr:col>27</xdr:col>
      <xdr:colOff>441692</xdr:colOff>
      <xdr:row>30</xdr:row>
      <xdr:rowOff>71120</xdr:rowOff>
    </xdr:to>
    <mc:AlternateContent xmlns:mc="http://schemas.openxmlformats.org/markup-compatibility/2006">
      <mc:Choice xmlns:sle15="http://schemas.microsoft.com/office/drawing/2012/slicer" Requires="sle15">
        <xdr:graphicFrame macro="">
          <xdr:nvGraphicFramePr>
            <xdr:cNvPr id="3" name="Diagnosis"/>
            <xdr:cNvGraphicFramePr/>
          </xdr:nvGraphicFramePr>
          <xdr:xfrm>
            <a:off x="0" y="0"/>
            <a:ext cx="0" cy="0"/>
          </xdr:xfrm>
          <a:graphic>
            <a:graphicData uri="http://schemas.microsoft.com/office/drawing/2010/slicer">
              <sle:slicer xmlns:sle="http://schemas.microsoft.com/office/drawing/2010/slicer" name="Diagnosis"/>
            </a:graphicData>
          </a:graphic>
        </xdr:graphicFrame>
      </mc:Choice>
      <mc:Fallback>
        <xdr:sp macro="" textlink="">
          <xdr:nvSpPr>
            <xdr:cNvPr id="0" name=""/>
            <xdr:cNvSpPr>
              <a:spLocks noTextEdit="1"/>
            </xdr:cNvSpPr>
          </xdr:nvSpPr>
          <xdr:spPr>
            <a:xfrm>
              <a:off x="21360975" y="2377439"/>
              <a:ext cx="3749197" cy="329184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Mohamed Amin" refreshedDate="45754.519592939818" backgroundQuery="1" createdVersion="6" refreshedVersion="6" minRefreshableVersion="3" recordCount="0" supportSubquery="1" supportAdvancedDrill="1">
  <cacheSource type="external" connectionId="1"/>
  <cacheFields count="2">
    <cacheField name="[Table2].[Hospital Department].[Hospital Department]" caption="Hospital Department" numFmtId="0" hierarchy="14" level="1">
      <sharedItems count="7">
        <s v="Cardiology"/>
        <s v="Dermatology"/>
        <s v="General Medicine"/>
        <s v="Neurology"/>
        <s v="Oncology"/>
        <s v="Orthopedics"/>
        <s v="Pediatrics"/>
      </sharedItems>
    </cacheField>
    <cacheField name="[Measures].[Count of Patient ID]" caption="Count of Patient ID" numFmtId="0" hierarchy="22" level="32767"/>
  </cacheFields>
  <cacheHierarchies count="23">
    <cacheHierarchy uniqueName="[Range].[6413]" caption="6413" attribute="1" defaultMemberUniqueName="[Range].[6413].[All]" allUniqueName="[Range].[6413].[All]" dimensionUniqueName="[Range]" displayFolder="" count="0" memberValueDatatype="20" unbalanced="0"/>
    <cacheHierarchy uniqueName="[Table2].[Patient ID]" caption="Patient ID" attribute="1" defaultMemberUniqueName="[Table2].[Patient ID].[All]" allUniqueName="[Table2].[Patient ID].[All]" dimensionUniqueName="[Table2]" displayFolder="" count="0" memberValueDatatype="20" unbalanced="0"/>
    <cacheHierarchy uniqueName="[Table2].[First Name]" caption="First Name" attribute="1" defaultMemberUniqueName="[Table2].[First Name].[All]" allUniqueName="[Table2].[First Name].[All]" dimensionUniqueName="[Table2]" displayFolder="" count="0" memberValueDatatype="130" unbalanced="0"/>
    <cacheHierarchy uniqueName="[Table2].[Last Name]" caption="Last Name" attribute="1" defaultMemberUniqueName="[Table2].[Last Name].[All]" allUniqueName="[Table2].[Last Name].[All]" dimensionUniqueName="[Table2]" displayFolder="" count="0" memberValueDatatype="130" unbalanced="0"/>
    <cacheHierarchy uniqueName="[Table2].[EMAIL ADRESS]" caption="EMAIL ADRESS" attribute="1" defaultMemberUniqueName="[Table2].[EMAIL ADRESS].[All]" allUniqueName="[Table2].[EMAIL ADRESS].[All]" dimensionUniqueName="[Table2]" displayFolder="" count="0" memberValueDatatype="130" unbalanced="0"/>
    <cacheHierarchy uniqueName="[Table2].[Gender]" caption="Gender" attribute="1" defaultMemberUniqueName="[Table2].[Gender].[All]" allUniqueName="[Table2].[Gender].[All]" dimensionUniqueName="[Table2]" displayFolder="" count="0" memberValueDatatype="130" unbalanced="0"/>
    <cacheHierarchy uniqueName="[Table2].[Age]" caption="Age" attribute="1" defaultMemberUniqueName="[Table2].[Age].[All]" allUniqueName="[Table2].[Age].[All]" dimensionUniqueName="[Table2]" displayFolder="" count="0" memberValueDatatype="20" unbalanced="0"/>
    <cacheHierarchy uniqueName="[Table2].[Patient Age group]" caption="Patient Age group" attribute="1" defaultMemberUniqueName="[Table2].[Patient Age group].[All]" allUniqueName="[Table2].[Patient Age group].[All]" dimensionUniqueName="[Table2]" displayFolder="" count="0" memberValueDatatype="130" unbalanced="0"/>
    <cacheHierarchy uniqueName="[Table2].[Age difference]" caption="Age difference" attribute="1" defaultMemberUniqueName="[Table2].[Age difference].[All]" allUniqueName="[Table2].[Age difference].[All]" dimensionUniqueName="[Table2]" displayFolder="" count="0" memberValueDatatype="20" unbalanced="0"/>
    <cacheHierarchy uniqueName="[Table2].[Phone Number]" caption="Phone Number" attribute="1" defaultMemberUniqueName="[Table2].[Phone Number].[All]" allUniqueName="[Table2].[Phone Number].[All]" dimensionUniqueName="[Table2]" displayFolder="" count="0" memberValueDatatype="130" unbalanced="0"/>
    <cacheHierarchy uniqueName="[Table2].[Date of Visit]" caption="Date of Visit" attribute="1" time="1" defaultMemberUniqueName="[Table2].[Date of Visit].[All]" allUniqueName="[Table2].[Date of Visit].[All]" dimensionUniqueName="[Table2]" displayFolder="" count="0" memberValueDatatype="7" unbalanced="0"/>
    <cacheHierarchy uniqueName="[Table2].[Diagnosis]" caption="Diagnosis" attribute="1" defaultMemberUniqueName="[Table2].[Diagnosis].[All]" allUniqueName="[Table2].[Diagnosis].[All]" dimensionUniqueName="[Table2]" displayFolder="" count="0" memberValueDatatype="130" unbalanced="0"/>
    <cacheHierarchy uniqueName="[Table2].[Treatment Plan]" caption="Treatment Plan" attribute="1" defaultMemberUniqueName="[Table2].[Treatment Plan].[All]" allUniqueName="[Table2].[Treatment Plan].[All]" dimensionUniqueName="[Table2]" displayFolder="" count="0" memberValueDatatype="130" unbalanced="0"/>
    <cacheHierarchy uniqueName="[Table2].[Doctor Name]" caption="Doctor Name" attribute="1" defaultMemberUniqueName="[Table2].[Doctor Name].[All]" allUniqueName="[Table2].[Doctor Name].[All]" dimensionUniqueName="[Table2]" displayFolder="" count="0" memberValueDatatype="130" unbalanced="0"/>
    <cacheHierarchy uniqueName="[Table2].[Hospital Department]" caption="Hospital Department" attribute="1" defaultMemberUniqueName="[Table2].[Hospital Department].[All]" allUniqueName="[Table2].[Hospital Department].[All]" dimensionUniqueName="[Table2]" displayFolder="" count="2" memberValueDatatype="130" unbalanced="0">
      <fieldsUsage count="2">
        <fieldUsage x="-1"/>
        <fieldUsage x="0"/>
      </fieldsUsage>
    </cacheHierarchy>
    <cacheHierarchy uniqueName="[Table2].[Insurance Provider]" caption="Insurance Provider" attribute="1" defaultMemberUniqueName="[Table2].[Insurance Provider].[All]" allUniqueName="[Table2].[Insurance Provider].[All]" dimensionUniqueName="[Table2]" displayFolder="" count="0" memberValueDatatype="130" unbalanced="0"/>
    <cacheHierarchy uniqueName="[Table2].[Bill Amount (KES)]" caption="Bill Amount (KES)" attribute="1" defaultMemberUniqueName="[Table2].[Bill Amount (KES)].[All]" allUniqueName="[Table2].[Bill Amount (KES)].[All]" dimensionUniqueName="[Table2]" displayFolder="" count="0" memberValueDatatype="5" unbalanced="0"/>
    <cacheHierarchy uniqueName="[Table2].[Payment Status]" caption="Payment Status" attribute="1" defaultMemberUniqueName="[Table2].[Payment Status].[All]" allUniqueName="[Table2].[Payment Status].[All]" dimensionUniqueName="[Table2]" displayFolder="" count="0" memberValueDatatype="130" unbalanced="0"/>
    <cacheHierarchy uniqueName="[Measures].[__XL_Count Range]" caption="__XL_Count Range" measure="1" displayFolder="" measureGroup="Range"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Patient ID]" caption="Sum of Patient ID" measure="1" displayFolder="" measureGroup="Table2" count="0" hidden="1">
      <extLst>
        <ext xmlns:x15="http://schemas.microsoft.com/office/spreadsheetml/2010/11/main" uri="{B97F6D7D-B522-45F9-BDA1-12C45D357490}">
          <x15:cacheHierarchy aggregatedColumn="1"/>
        </ext>
      </extLst>
    </cacheHierarchy>
    <cacheHierarchy uniqueName="[Measures].[Count of Patient ID]" caption="Count of Patient ID" measure="1" displayFolder="" measureGroup="Table2" count="0" oneField="1" hidden="1">
      <fieldsUsage count="1">
        <fieldUsage x="1"/>
      </fieldsUsage>
      <extLst>
        <ext xmlns:x15="http://schemas.microsoft.com/office/spreadsheetml/2010/11/main" uri="{B97F6D7D-B522-45F9-BDA1-12C45D357490}">
          <x15:cacheHierarchy aggregatedColumn="1"/>
        </ext>
      </extLst>
    </cacheHierarchy>
  </cacheHierarchies>
  <kpis count="0"/>
  <dimensions count="3">
    <dimension measure="1" name="Measures" uniqueName="[Measures]" caption="Measures"/>
    <dimension name="Range" uniqueName="[Range]" caption="Range"/>
    <dimension name="Table2" uniqueName="[Table2]" caption="Table2"/>
  </dimensions>
  <measureGroups count="2">
    <measureGroup name="Range" caption="Range"/>
    <measureGroup name="Table2" caption="Tabl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2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1" firstHeaderRow="1" firstDataRow="1" firstDataCol="1"/>
  <pivotFields count="2">
    <pivotField axis="axisRow" allDrilled="1" showAll="0" dataSourceSort="1" defaultAttributeDrillState="1">
      <items count="8">
        <item x="0"/>
        <item x="1"/>
        <item x="2"/>
        <item x="3"/>
        <item x="4"/>
        <item x="5"/>
        <item x="6"/>
        <item t="default"/>
      </items>
    </pivotField>
    <pivotField dataField="1" showAll="0"/>
  </pivotFields>
  <rowFields count="1">
    <field x="0"/>
  </rowFields>
  <rowItems count="8">
    <i>
      <x/>
    </i>
    <i>
      <x v="1"/>
    </i>
    <i>
      <x v="2"/>
    </i>
    <i>
      <x v="3"/>
    </i>
    <i>
      <x v="4"/>
    </i>
    <i>
      <x v="5"/>
    </i>
    <i>
      <x v="6"/>
    </i>
    <i t="grand">
      <x/>
    </i>
  </rowItems>
  <colItems count="1">
    <i/>
  </colItems>
  <dataFields count="1">
    <dataField name="Count of Patient ID" fld="1" subtotal="count" baseField="0" baseItem="0"/>
  </dataField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activeTabTopLevelEntity name="[Table2]"/>
      </x15:pivotTableUISettings>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iagnosis1" sourceName="Diagnosis">
  <extLst>
    <x:ext xmlns:x15="http://schemas.microsoft.com/office/spreadsheetml/2010/11/main" uri="{2F2917AC-EB37-4324-AD4E-5DD8C200BD13}">
      <x15:tableSlicerCache tableId="2" column="1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Hospital_Department1" sourceName="Hospital Department">
  <extLst>
    <x:ext xmlns:x15="http://schemas.microsoft.com/office/spreadsheetml/2010/11/main" uri="{2F2917AC-EB37-4324-AD4E-5DD8C200BD13}">
      <x15:tableSlicerCache tableId="2" column="14"/>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ayment_Status1" sourceName="Payment Status">
  <extLst>
    <x:ext xmlns:x15="http://schemas.microsoft.com/office/spreadsheetml/2010/11/main" uri="{2F2917AC-EB37-4324-AD4E-5DD8C200BD13}">
      <x15:tableSlicerCache tableId="2" column="17"/>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Diagnosis" sourceName="Diagnosis">
  <extLst>
    <x:ext xmlns:x15="http://schemas.microsoft.com/office/spreadsheetml/2010/11/main" uri="{2F2917AC-EB37-4324-AD4E-5DD8C200BD13}">
      <x15:tableSlicerCache tableId="6"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iagnosis 1" cache="Slicer_Diagnosis1" caption="Diagnosis" rowHeight="234950"/>
  <slicer name="Hospital Department 1" cache="Slicer_Hospital_Department1" caption="Hospital Department" rowHeight="234950"/>
  <slicer name="Payment Status 1" cache="Slicer_Payment_Status1" caption="Payment Status"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Diagnosis" cache="Slicer_Diagnosis" caption="Diagnosis" rowHeight="234950"/>
</slicers>
</file>

<file path=xl/tables/table1.xml><?xml version="1.0" encoding="utf-8"?>
<table xmlns="http://schemas.openxmlformats.org/spreadsheetml/2006/main" id="7" name="Table7" displayName="Table7" ref="A2:T675" totalsRowShown="0" headerRowDxfId="0" headerRowBorderDxfId="22" tableBorderDxfId="23" totalsRowBorderDxfId="21">
  <autoFilter ref="A2:T675">
    <filterColumn colId="5">
      <filters>
        <filter val="85"/>
      </filters>
    </filterColumn>
    <filterColumn colId="10">
      <filters>
        <filter val="Hypertension"/>
      </filters>
    </filterColumn>
  </autoFilter>
  <sortState ref="A4:T674">
    <sortCondition descending="1" ref="F2:F675"/>
  </sortState>
  <tableColumns count="20">
    <tableColumn id="1" name="Patient ID" dataDxfId="20"/>
    <tableColumn id="2" name="First Name" dataDxfId="19"/>
    <tableColumn id="3" name="Last Name" dataDxfId="18"/>
    <tableColumn id="4" name="EMAIL ADRESS" dataDxfId="17"/>
    <tableColumn id="5" name="Gender" dataDxfId="16"/>
    <tableColumn id="6" name="Age" dataDxfId="15"/>
    <tableColumn id="7" name="Patient Age group" dataDxfId="14"/>
    <tableColumn id="8" name="Age difference" dataDxfId="13"/>
    <tableColumn id="9" name="Phone Number" dataDxfId="12"/>
    <tableColumn id="10" name="Date of Visit" dataDxfId="11"/>
    <tableColumn id="11" name="Diagnosis" dataDxfId="10"/>
    <tableColumn id="12" name="Treatment Plan" dataDxfId="9"/>
    <tableColumn id="13" name="Doctor Name" dataDxfId="8"/>
    <tableColumn id="14" name="Hospital Department" dataDxfId="7"/>
    <tableColumn id="15" name="Insurance Provider" dataDxfId="6"/>
    <tableColumn id="16" name="Bill Amount (KES)" dataDxfId="5"/>
    <tableColumn id="17" name="Payment Status" dataDxfId="4"/>
    <tableColumn id="18" name="feedback received" dataDxfId="3"/>
    <tableColumn id="19" name="Column1" dataDxfId="2"/>
    <tableColumn id="20" name="Column2" dataDxfId="1"/>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1:Q673" totalsRowShown="0" headerRowDxfId="172" headerRowBorderDxfId="191" tableBorderDxfId="192" totalsRowBorderDxfId="190">
  <autoFilter ref="A1:Q673">
    <filterColumn colId="10">
      <filters>
        <filter val="Malaria"/>
        <filter val="Typhoid"/>
      </filters>
    </filterColumn>
    <filterColumn colId="13">
      <filters>
        <filter val="General Medicine"/>
      </filters>
    </filterColumn>
    <filterColumn colId="16">
      <filters>
        <filter val="Paid"/>
      </filters>
    </filterColumn>
  </autoFilter>
  <tableColumns count="17">
    <tableColumn id="1" name="Patient ID" dataDxfId="189"/>
    <tableColumn id="2" name="First Name" dataDxfId="188"/>
    <tableColumn id="3" name="Last Name" dataDxfId="187"/>
    <tableColumn id="4" name="EMAIL ADRESS" dataDxfId="186">
      <calculatedColumnFormula>LOWER(CONCATENATE(B2,".",C2,"@email.com"))</calculatedColumnFormula>
    </tableColumn>
    <tableColumn id="5" name="Gender" dataDxfId="185"/>
    <tableColumn id="6" name="Age" dataDxfId="184"/>
    <tableColumn id="7" name="Patient Age group" dataDxfId="183">
      <calculatedColumnFormula>IF(F2&lt;=12,"Child",IF(F2&lt;=19,"Teenager",IF(F2&lt;=60,"Adult","Senior")))</calculatedColumnFormula>
    </tableColumn>
    <tableColumn id="8" name="Age difference" dataDxfId="182">
      <calculatedColumnFormula>MAX( F2:F673) - (F2)</calculatedColumnFormula>
    </tableColumn>
    <tableColumn id="9" name="Phone Number" dataDxfId="181"/>
    <tableColumn id="10" name="Date of Visit" dataDxfId="180"/>
    <tableColumn id="11" name="Diagnosis" dataDxfId="179"/>
    <tableColumn id="12" name="Treatment Plan" dataDxfId="178"/>
    <tableColumn id="13" name="Doctor Name" dataDxfId="177"/>
    <tableColumn id="14" name="Hospital Department" dataDxfId="176"/>
    <tableColumn id="15" name="Insurance Provider" dataDxfId="175"/>
    <tableColumn id="16" name="Bill Amount (KES)" dataDxfId="174"/>
    <tableColumn id="17" name="Payment Status" dataDxfId="173"/>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J690:AA1362" totalsRowShown="0" headerRowDxfId="153" tableBorderDxfId="171">
  <autoFilter ref="J690:AA1362">
    <filterColumn colId="17">
      <filters>
        <filter val="TRUE"/>
      </filters>
    </filterColumn>
  </autoFilter>
  <tableColumns count="18">
    <tableColumn id="1" name="Patient ID" dataDxfId="170"/>
    <tableColumn id="2" name="First Name" dataDxfId="169"/>
    <tableColumn id="3" name="Last Name" dataDxfId="168"/>
    <tableColumn id="4" name="EMAIL ADRESS" dataDxfId="167">
      <calculatedColumnFormula>LOWER(CONCATENATE(K691,".",L691,"@email.com"))</calculatedColumnFormula>
    </tableColumn>
    <tableColumn id="5" name="Gender" dataDxfId="166"/>
    <tableColumn id="6" name="Age" dataDxfId="165"/>
    <tableColumn id="7" name="Patient Age group" dataDxfId="164">
      <calculatedColumnFormula>IF(O691&lt;=12,"Child",IF(O691&lt;=19,"Teenager",IF(O691&lt;=60,"Adult","Senior")))</calculatedColumnFormula>
    </tableColumn>
    <tableColumn id="8" name="Age difference" dataDxfId="163">
      <calculatedColumnFormula>MAX( O691:O1362) - (O691)</calculatedColumnFormula>
    </tableColumn>
    <tableColumn id="9" name="Phone Number" dataDxfId="162"/>
    <tableColumn id="10" name="Date of Visit" dataDxfId="161"/>
    <tableColumn id="11" name="Diagnosis" dataDxfId="160"/>
    <tableColumn id="12" name="Treatment Plan" dataDxfId="159"/>
    <tableColumn id="13" name="Doctor Name" dataDxfId="158"/>
    <tableColumn id="14" name="Hospital Department" dataDxfId="157"/>
    <tableColumn id="15" name="Insurance Provider" dataDxfId="156"/>
    <tableColumn id="16" name="Bill Amount (KES)" dataDxfId="155"/>
    <tableColumn id="17" name="Payment Status" dataDxfId="154"/>
    <tableColumn id="18" name="EEGIBILTY">
      <calculatedColumnFormula>AND(Y691&gt;10000,Z691="Partially Paid")</calculatedColumnFormula>
    </tableColumn>
  </tableColumns>
  <tableStyleInfo name="TableStyleMedium9" showFirstColumn="0" showLastColumn="0" showRowStripes="1" showColumnStripes="0"/>
</table>
</file>

<file path=xl/tables/table4.xml><?xml version="1.0" encoding="utf-8"?>
<table xmlns="http://schemas.openxmlformats.org/spreadsheetml/2006/main" id="6" name="Table6" displayName="Table6" ref="C10:T683" totalsRowCount="1" headerRowDxfId="131" headerRowBorderDxfId="151" tableBorderDxfId="152" totalsRowBorderDxfId="150">
  <autoFilter ref="C10:T682"/>
  <tableColumns count="18">
    <tableColumn id="1" name="Patient ID" totalsRowFunction="count" dataDxfId="149" totalsRowDxfId="114"/>
    <tableColumn id="2" name="First Name" dataDxfId="148" totalsRowDxfId="130"/>
    <tableColumn id="3" name="Last Name" dataDxfId="147" totalsRowDxfId="129"/>
    <tableColumn id="4" name="EMAIL ADRESS" dataDxfId="146" totalsRowDxfId="128">
      <calculatedColumnFormula>LOWER(CONCATENATE(D11,".",E11,"@email.com"))</calculatedColumnFormula>
    </tableColumn>
    <tableColumn id="5" name="Gender" dataDxfId="145" totalsRowDxfId="127"/>
    <tableColumn id="6" name="Age" dataDxfId="144" totalsRowDxfId="126"/>
    <tableColumn id="7" name="Patient Age group" dataDxfId="143" totalsRowDxfId="125">
      <calculatedColumnFormula>IF(H11&lt;=12,"Child",IF(H11&lt;=19,"Teenager",IF(H11&lt;=60,"Adult","Senior")))</calculatedColumnFormula>
    </tableColumn>
    <tableColumn id="8" name="Age difference" dataDxfId="142" totalsRowDxfId="124">
      <calculatedColumnFormula>MAX( H11:H682) - (H11)</calculatedColumnFormula>
    </tableColumn>
    <tableColumn id="9" name="Phone Number" dataDxfId="141" totalsRowDxfId="123"/>
    <tableColumn id="10" name="Date of Visit" dataDxfId="140" totalsRowDxfId="122"/>
    <tableColumn id="11" name="Diagnosis" dataDxfId="139" totalsRowDxfId="121"/>
    <tableColumn id="12" name="Treatment Plan" dataDxfId="138" totalsRowDxfId="120"/>
    <tableColumn id="13" name="Doctor Name" dataDxfId="137" totalsRowDxfId="119"/>
    <tableColumn id="14" name="Hospital Department" dataDxfId="136" totalsRowDxfId="118"/>
    <tableColumn id="15" name="Insurance Provider" dataDxfId="135" totalsRowDxfId="117"/>
    <tableColumn id="16" name="Bill Amount (KES)" totalsRowFunction="sum" dataDxfId="134" totalsRowDxfId="113"/>
    <tableColumn id="17" name="Payment Status" dataDxfId="133" totalsRowDxfId="116"/>
    <tableColumn id="18" name="feedback received" totalsRowFunction="count" dataDxfId="132" totalsRowDxfId="115"/>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microsoft.com/office/2007/relationships/slicer" Target="../slicers/slicer1.xm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3"/>
  <sheetViews>
    <sheetView workbookViewId="0">
      <selection activeCell="J24" sqref="A1:N673"/>
    </sheetView>
  </sheetViews>
  <sheetFormatPr defaultRowHeight="14.4" x14ac:dyDescent="0.3"/>
  <cols>
    <col min="1" max="1" width="9.21875" bestFit="1" customWidth="1"/>
    <col min="2" max="2" width="9.88671875" bestFit="1" customWidth="1"/>
    <col min="3" max="3" width="9.77734375" bestFit="1" customWidth="1"/>
    <col min="4" max="4" width="7.109375" bestFit="1" customWidth="1"/>
    <col min="5" max="5" width="4.21875" bestFit="1" customWidth="1"/>
    <col min="6" max="6" width="14.109375" bestFit="1" customWidth="1"/>
    <col min="7" max="7" width="11.109375" bestFit="1" customWidth="1"/>
    <col min="8" max="8" width="11.77734375" bestFit="1" customWidth="1"/>
    <col min="9" max="9" width="14" bestFit="1" customWidth="1"/>
    <col min="10" max="10" width="12.33203125" bestFit="1" customWidth="1"/>
    <col min="11" max="11" width="18.5546875" bestFit="1" customWidth="1"/>
    <col min="12" max="12" width="16.88671875" bestFit="1" customWidth="1"/>
    <col min="13" max="13" width="15.77734375" bestFit="1" customWidth="1"/>
    <col min="14" max="14" width="14.33203125" bestFit="1"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6892</v>
      </c>
      <c r="B2" t="s">
        <v>14</v>
      </c>
      <c r="C2" t="s">
        <v>29</v>
      </c>
      <c r="D2" t="s">
        <v>44</v>
      </c>
      <c r="E2">
        <v>63</v>
      </c>
      <c r="F2" t="s">
        <v>46</v>
      </c>
      <c r="G2" s="2">
        <v>45523</v>
      </c>
      <c r="H2" t="s">
        <v>718</v>
      </c>
      <c r="I2" t="s">
        <v>725</v>
      </c>
      <c r="J2" t="s">
        <v>731</v>
      </c>
      <c r="K2" t="s">
        <v>746</v>
      </c>
      <c r="L2" t="s">
        <v>753</v>
      </c>
      <c r="M2">
        <v>28108.15</v>
      </c>
      <c r="N2" t="s">
        <v>759</v>
      </c>
    </row>
    <row r="3" spans="1:14" x14ac:dyDescent="0.3">
      <c r="A3">
        <v>6413</v>
      </c>
      <c r="B3" t="s">
        <v>15</v>
      </c>
      <c r="C3" t="s">
        <v>30</v>
      </c>
      <c r="D3" t="s">
        <v>45</v>
      </c>
      <c r="E3">
        <v>9</v>
      </c>
      <c r="F3" t="s">
        <v>47</v>
      </c>
      <c r="G3" s="2">
        <v>45424</v>
      </c>
      <c r="H3" t="s">
        <v>719</v>
      </c>
      <c r="I3" t="s">
        <v>726</v>
      </c>
      <c r="J3" t="s">
        <v>732</v>
      </c>
      <c r="K3" t="s">
        <v>747</v>
      </c>
      <c r="L3" t="s">
        <v>754</v>
      </c>
      <c r="M3">
        <v>27742.06</v>
      </c>
      <c r="N3" t="s">
        <v>760</v>
      </c>
    </row>
    <row r="4" spans="1:14" x14ac:dyDescent="0.3">
      <c r="A4">
        <v>4073</v>
      </c>
      <c r="B4" t="s">
        <v>16</v>
      </c>
      <c r="C4" t="s">
        <v>31</v>
      </c>
      <c r="D4" t="s">
        <v>45</v>
      </c>
      <c r="E4">
        <v>58</v>
      </c>
      <c r="F4" t="s">
        <v>48</v>
      </c>
      <c r="G4" s="2">
        <v>44751</v>
      </c>
      <c r="H4" t="s">
        <v>720</v>
      </c>
      <c r="I4" t="s">
        <v>726</v>
      </c>
      <c r="J4" t="s">
        <v>733</v>
      </c>
      <c r="K4" t="s">
        <v>747</v>
      </c>
      <c r="L4" t="s">
        <v>754</v>
      </c>
      <c r="M4">
        <v>21428.48</v>
      </c>
      <c r="N4" t="s">
        <v>760</v>
      </c>
    </row>
    <row r="5" spans="1:14" x14ac:dyDescent="0.3">
      <c r="A5">
        <v>9754</v>
      </c>
      <c r="B5" t="s">
        <v>17</v>
      </c>
      <c r="C5" t="s">
        <v>29</v>
      </c>
      <c r="D5" t="s">
        <v>44</v>
      </c>
      <c r="E5">
        <v>70</v>
      </c>
      <c r="F5" t="s">
        <v>49</v>
      </c>
      <c r="G5" s="2">
        <v>45211</v>
      </c>
      <c r="H5" t="s">
        <v>718</v>
      </c>
      <c r="I5" t="s">
        <v>726</v>
      </c>
      <c r="J5" t="s">
        <v>734</v>
      </c>
      <c r="K5" t="s">
        <v>746</v>
      </c>
      <c r="L5" t="s">
        <v>753</v>
      </c>
      <c r="M5">
        <v>24371.93</v>
      </c>
      <c r="N5" t="s">
        <v>761</v>
      </c>
    </row>
    <row r="6" spans="1:14" x14ac:dyDescent="0.3">
      <c r="A6">
        <v>6382</v>
      </c>
      <c r="B6" t="s">
        <v>18</v>
      </c>
      <c r="C6" t="s">
        <v>32</v>
      </c>
      <c r="D6" t="s">
        <v>45</v>
      </c>
      <c r="E6">
        <v>17</v>
      </c>
      <c r="F6" t="s">
        <v>50</v>
      </c>
      <c r="G6" s="2">
        <v>45490</v>
      </c>
      <c r="H6" t="s">
        <v>718</v>
      </c>
      <c r="I6" t="s">
        <v>727</v>
      </c>
      <c r="J6" t="s">
        <v>735</v>
      </c>
      <c r="K6" t="s">
        <v>748</v>
      </c>
      <c r="L6" t="s">
        <v>755</v>
      </c>
      <c r="M6">
        <v>49712.43</v>
      </c>
      <c r="N6" t="s">
        <v>759</v>
      </c>
    </row>
    <row r="7" spans="1:14" x14ac:dyDescent="0.3">
      <c r="A7">
        <v>5961</v>
      </c>
      <c r="B7" t="s">
        <v>19</v>
      </c>
      <c r="C7" t="s">
        <v>33</v>
      </c>
      <c r="D7" t="s">
        <v>45</v>
      </c>
      <c r="E7">
        <v>76</v>
      </c>
      <c r="F7" t="s">
        <v>51</v>
      </c>
      <c r="G7" s="2">
        <v>44807</v>
      </c>
      <c r="H7" t="s">
        <v>720</v>
      </c>
      <c r="I7" t="s">
        <v>725</v>
      </c>
      <c r="J7" t="s">
        <v>731</v>
      </c>
      <c r="K7" t="s">
        <v>748</v>
      </c>
      <c r="L7" t="s">
        <v>756</v>
      </c>
      <c r="M7">
        <v>39893.1</v>
      </c>
      <c r="N7" t="s">
        <v>760</v>
      </c>
    </row>
    <row r="8" spans="1:14" x14ac:dyDescent="0.3">
      <c r="A8">
        <v>5661</v>
      </c>
      <c r="B8" t="s">
        <v>14</v>
      </c>
      <c r="C8" t="s">
        <v>34</v>
      </c>
      <c r="D8" t="s">
        <v>44</v>
      </c>
      <c r="E8">
        <v>58</v>
      </c>
      <c r="F8" t="s">
        <v>52</v>
      </c>
      <c r="G8" s="2">
        <v>45533</v>
      </c>
      <c r="H8" t="s">
        <v>721</v>
      </c>
      <c r="I8" t="s">
        <v>725</v>
      </c>
      <c r="J8" t="s">
        <v>736</v>
      </c>
      <c r="K8" t="s">
        <v>749</v>
      </c>
      <c r="L8" t="s">
        <v>754</v>
      </c>
      <c r="M8">
        <v>753.46</v>
      </c>
      <c r="N8" t="s">
        <v>761</v>
      </c>
    </row>
    <row r="9" spans="1:14" x14ac:dyDescent="0.3">
      <c r="A9">
        <v>9297</v>
      </c>
      <c r="B9" t="s">
        <v>14</v>
      </c>
      <c r="C9" t="s">
        <v>35</v>
      </c>
      <c r="D9" t="s">
        <v>45</v>
      </c>
      <c r="E9">
        <v>59</v>
      </c>
      <c r="F9" t="s">
        <v>53</v>
      </c>
      <c r="G9" s="2">
        <v>44466</v>
      </c>
      <c r="H9" t="s">
        <v>721</v>
      </c>
      <c r="I9" t="s">
        <v>725</v>
      </c>
      <c r="J9" t="s">
        <v>737</v>
      </c>
      <c r="K9" t="s">
        <v>748</v>
      </c>
      <c r="L9" t="s">
        <v>753</v>
      </c>
      <c r="M9">
        <v>29099.119999999999</v>
      </c>
      <c r="N9" t="s">
        <v>761</v>
      </c>
    </row>
    <row r="10" spans="1:14" x14ac:dyDescent="0.3">
      <c r="A10">
        <v>7884</v>
      </c>
      <c r="B10" t="s">
        <v>20</v>
      </c>
      <c r="C10" t="s">
        <v>36</v>
      </c>
      <c r="D10" t="s">
        <v>45</v>
      </c>
      <c r="E10">
        <v>3</v>
      </c>
      <c r="F10" t="s">
        <v>54</v>
      </c>
      <c r="G10" s="2">
        <v>45161</v>
      </c>
      <c r="H10" t="s">
        <v>718</v>
      </c>
      <c r="I10" t="s">
        <v>725</v>
      </c>
      <c r="J10" t="s">
        <v>734</v>
      </c>
      <c r="K10" t="s">
        <v>750</v>
      </c>
      <c r="L10" t="s">
        <v>757</v>
      </c>
      <c r="M10">
        <v>48658.45</v>
      </c>
      <c r="N10" t="s">
        <v>759</v>
      </c>
    </row>
    <row r="11" spans="1:14" x14ac:dyDescent="0.3">
      <c r="A11">
        <v>8654</v>
      </c>
      <c r="B11" t="s">
        <v>16</v>
      </c>
      <c r="C11" t="s">
        <v>35</v>
      </c>
      <c r="D11" t="s">
        <v>45</v>
      </c>
      <c r="E11">
        <v>84</v>
      </c>
      <c r="F11" t="s">
        <v>55</v>
      </c>
      <c r="G11" s="2">
        <v>44964</v>
      </c>
      <c r="H11" t="s">
        <v>722</v>
      </c>
      <c r="I11" t="s">
        <v>728</v>
      </c>
      <c r="J11" t="s">
        <v>738</v>
      </c>
      <c r="K11" t="s">
        <v>747</v>
      </c>
      <c r="L11" t="s">
        <v>753</v>
      </c>
      <c r="M11">
        <v>11724.16</v>
      </c>
      <c r="N11" t="s">
        <v>760</v>
      </c>
    </row>
    <row r="12" spans="1:14" x14ac:dyDescent="0.3">
      <c r="A12">
        <v>4921</v>
      </c>
      <c r="B12" t="s">
        <v>18</v>
      </c>
      <c r="C12" t="s">
        <v>33</v>
      </c>
      <c r="D12" t="s">
        <v>45</v>
      </c>
      <c r="E12">
        <v>71</v>
      </c>
      <c r="F12" t="s">
        <v>56</v>
      </c>
      <c r="G12" s="2">
        <v>45469</v>
      </c>
      <c r="H12" t="s">
        <v>719</v>
      </c>
      <c r="I12" t="s">
        <v>725</v>
      </c>
      <c r="J12" t="s">
        <v>738</v>
      </c>
      <c r="K12" t="s">
        <v>751</v>
      </c>
      <c r="L12" t="s">
        <v>758</v>
      </c>
      <c r="M12">
        <v>7895.16</v>
      </c>
      <c r="N12" t="s">
        <v>760</v>
      </c>
    </row>
    <row r="13" spans="1:14" x14ac:dyDescent="0.3">
      <c r="A13">
        <v>6550</v>
      </c>
      <c r="B13" t="s">
        <v>21</v>
      </c>
      <c r="C13" t="s">
        <v>32</v>
      </c>
      <c r="D13" t="s">
        <v>45</v>
      </c>
      <c r="E13">
        <v>35</v>
      </c>
      <c r="F13" t="s">
        <v>57</v>
      </c>
      <c r="G13" s="2">
        <v>45093</v>
      </c>
      <c r="H13" t="s">
        <v>723</v>
      </c>
      <c r="I13" t="s">
        <v>728</v>
      </c>
      <c r="J13" t="s">
        <v>739</v>
      </c>
      <c r="K13" t="s">
        <v>746</v>
      </c>
      <c r="L13" t="s">
        <v>757</v>
      </c>
      <c r="M13">
        <v>22671.02</v>
      </c>
      <c r="N13" t="s">
        <v>761</v>
      </c>
    </row>
    <row r="14" spans="1:14" x14ac:dyDescent="0.3">
      <c r="A14">
        <v>2227</v>
      </c>
      <c r="B14" t="s">
        <v>22</v>
      </c>
      <c r="C14" t="s">
        <v>31</v>
      </c>
      <c r="D14" t="s">
        <v>45</v>
      </c>
      <c r="E14">
        <v>81</v>
      </c>
      <c r="F14" t="s">
        <v>58</v>
      </c>
      <c r="G14" s="2">
        <v>44149</v>
      </c>
      <c r="H14" t="s">
        <v>721</v>
      </c>
      <c r="I14" t="s">
        <v>727</v>
      </c>
      <c r="J14" t="s">
        <v>740</v>
      </c>
      <c r="K14" t="s">
        <v>751</v>
      </c>
      <c r="L14" t="s">
        <v>756</v>
      </c>
      <c r="M14">
        <v>30474.27</v>
      </c>
      <c r="N14" t="s">
        <v>759</v>
      </c>
    </row>
    <row r="15" spans="1:14" x14ac:dyDescent="0.3">
      <c r="A15">
        <v>9941</v>
      </c>
      <c r="B15" t="s">
        <v>17</v>
      </c>
      <c r="C15" t="s">
        <v>34</v>
      </c>
      <c r="D15" t="s">
        <v>45</v>
      </c>
      <c r="E15">
        <v>61</v>
      </c>
      <c r="F15" t="s">
        <v>59</v>
      </c>
      <c r="G15" s="2">
        <v>45052</v>
      </c>
      <c r="H15" t="s">
        <v>720</v>
      </c>
      <c r="I15" t="s">
        <v>728</v>
      </c>
      <c r="J15" t="s">
        <v>740</v>
      </c>
      <c r="K15" t="s">
        <v>750</v>
      </c>
      <c r="L15" t="s">
        <v>755</v>
      </c>
      <c r="M15">
        <v>38208.94</v>
      </c>
      <c r="N15" t="s">
        <v>759</v>
      </c>
    </row>
    <row r="16" spans="1:14" x14ac:dyDescent="0.3">
      <c r="A16">
        <v>2152</v>
      </c>
      <c r="B16" t="s">
        <v>23</v>
      </c>
      <c r="C16" t="s">
        <v>37</v>
      </c>
      <c r="D16" t="s">
        <v>45</v>
      </c>
      <c r="E16">
        <v>33</v>
      </c>
      <c r="F16" t="s">
        <v>60</v>
      </c>
      <c r="G16" s="2">
        <v>44285</v>
      </c>
      <c r="H16" t="s">
        <v>719</v>
      </c>
      <c r="I16" t="s">
        <v>728</v>
      </c>
      <c r="J16" t="s">
        <v>741</v>
      </c>
      <c r="K16" t="s">
        <v>751</v>
      </c>
      <c r="L16" t="s">
        <v>755</v>
      </c>
      <c r="M16">
        <v>39552.32</v>
      </c>
      <c r="N16" t="s">
        <v>759</v>
      </c>
    </row>
    <row r="17" spans="1:14" x14ac:dyDescent="0.3">
      <c r="A17">
        <v>2994</v>
      </c>
      <c r="B17" t="s">
        <v>16</v>
      </c>
      <c r="C17" t="s">
        <v>38</v>
      </c>
      <c r="D17" t="s">
        <v>45</v>
      </c>
      <c r="E17">
        <v>65</v>
      </c>
      <c r="F17" t="s">
        <v>61</v>
      </c>
      <c r="G17" s="2">
        <v>45517</v>
      </c>
      <c r="H17" t="s">
        <v>721</v>
      </c>
      <c r="I17" t="s">
        <v>727</v>
      </c>
      <c r="J17" t="s">
        <v>735</v>
      </c>
      <c r="K17" t="s">
        <v>746</v>
      </c>
      <c r="L17" t="s">
        <v>756</v>
      </c>
      <c r="M17">
        <v>14767.66</v>
      </c>
      <c r="N17" t="s">
        <v>759</v>
      </c>
    </row>
    <row r="18" spans="1:14" x14ac:dyDescent="0.3">
      <c r="A18">
        <v>9075</v>
      </c>
      <c r="B18" t="s">
        <v>24</v>
      </c>
      <c r="C18" t="s">
        <v>34</v>
      </c>
      <c r="D18" t="s">
        <v>45</v>
      </c>
      <c r="E18">
        <v>73</v>
      </c>
      <c r="F18" t="s">
        <v>62</v>
      </c>
      <c r="G18" s="2">
        <v>45314</v>
      </c>
      <c r="H18" t="s">
        <v>722</v>
      </c>
      <c r="I18" t="s">
        <v>727</v>
      </c>
      <c r="J18" t="s">
        <v>742</v>
      </c>
      <c r="K18" t="s">
        <v>746</v>
      </c>
      <c r="L18" t="s">
        <v>756</v>
      </c>
      <c r="M18">
        <v>6582.46</v>
      </c>
      <c r="N18" t="s">
        <v>761</v>
      </c>
    </row>
    <row r="19" spans="1:14" x14ac:dyDescent="0.3">
      <c r="A19">
        <v>3590</v>
      </c>
      <c r="B19" t="s">
        <v>16</v>
      </c>
      <c r="C19" t="s">
        <v>39</v>
      </c>
      <c r="D19" t="s">
        <v>45</v>
      </c>
      <c r="E19">
        <v>5</v>
      </c>
      <c r="F19" t="s">
        <v>63</v>
      </c>
      <c r="G19" s="2">
        <v>44790</v>
      </c>
      <c r="H19" t="s">
        <v>722</v>
      </c>
      <c r="I19" t="s">
        <v>729</v>
      </c>
      <c r="J19" t="s">
        <v>733</v>
      </c>
      <c r="K19" t="s">
        <v>751</v>
      </c>
      <c r="L19" t="s">
        <v>753</v>
      </c>
      <c r="M19">
        <v>24214.17</v>
      </c>
      <c r="N19" t="s">
        <v>760</v>
      </c>
    </row>
    <row r="20" spans="1:14" x14ac:dyDescent="0.3">
      <c r="A20">
        <v>4229</v>
      </c>
      <c r="B20" t="s">
        <v>24</v>
      </c>
      <c r="C20" t="s">
        <v>36</v>
      </c>
      <c r="D20" t="s">
        <v>44</v>
      </c>
      <c r="E20">
        <v>80</v>
      </c>
      <c r="F20" t="s">
        <v>64</v>
      </c>
      <c r="G20" s="2">
        <v>45073</v>
      </c>
      <c r="H20" t="s">
        <v>719</v>
      </c>
      <c r="I20" t="s">
        <v>729</v>
      </c>
      <c r="J20" t="s">
        <v>743</v>
      </c>
      <c r="K20" t="s">
        <v>746</v>
      </c>
      <c r="L20" t="s">
        <v>756</v>
      </c>
      <c r="M20">
        <v>6919.27</v>
      </c>
      <c r="N20" t="s">
        <v>760</v>
      </c>
    </row>
    <row r="21" spans="1:14" x14ac:dyDescent="0.3">
      <c r="A21">
        <v>3491</v>
      </c>
      <c r="B21" t="s">
        <v>15</v>
      </c>
      <c r="C21" t="s">
        <v>30</v>
      </c>
      <c r="D21" t="s">
        <v>44</v>
      </c>
      <c r="E21">
        <v>49</v>
      </c>
      <c r="F21" t="s">
        <v>65</v>
      </c>
      <c r="G21" s="2">
        <v>44189</v>
      </c>
      <c r="H21" t="s">
        <v>722</v>
      </c>
      <c r="I21" t="s">
        <v>730</v>
      </c>
      <c r="J21" t="s">
        <v>734</v>
      </c>
      <c r="K21" t="s">
        <v>746</v>
      </c>
      <c r="L21" t="s">
        <v>753</v>
      </c>
      <c r="M21">
        <v>46183.94</v>
      </c>
      <c r="N21" t="s">
        <v>759</v>
      </c>
    </row>
    <row r="22" spans="1:14" x14ac:dyDescent="0.3">
      <c r="A22">
        <v>1428</v>
      </c>
      <c r="B22" t="s">
        <v>23</v>
      </c>
      <c r="C22" t="s">
        <v>37</v>
      </c>
      <c r="D22" t="s">
        <v>44</v>
      </c>
      <c r="E22">
        <v>76</v>
      </c>
      <c r="F22" t="s">
        <v>66</v>
      </c>
      <c r="G22" s="2">
        <v>45439</v>
      </c>
      <c r="H22" t="s">
        <v>724</v>
      </c>
      <c r="I22" t="s">
        <v>726</v>
      </c>
      <c r="J22" t="s">
        <v>741</v>
      </c>
      <c r="K22" t="s">
        <v>752</v>
      </c>
      <c r="L22" t="s">
        <v>755</v>
      </c>
      <c r="M22">
        <v>9621.17</v>
      </c>
      <c r="N22" t="s">
        <v>760</v>
      </c>
    </row>
    <row r="23" spans="1:14" x14ac:dyDescent="0.3">
      <c r="A23">
        <v>9656</v>
      </c>
      <c r="B23" t="s">
        <v>24</v>
      </c>
      <c r="C23" t="s">
        <v>33</v>
      </c>
      <c r="D23" t="s">
        <v>45</v>
      </c>
      <c r="E23">
        <v>24</v>
      </c>
      <c r="F23" t="s">
        <v>67</v>
      </c>
      <c r="G23" s="2">
        <v>44340</v>
      </c>
      <c r="H23" t="s">
        <v>723</v>
      </c>
      <c r="I23" t="s">
        <v>726</v>
      </c>
      <c r="J23" t="s">
        <v>736</v>
      </c>
      <c r="K23" t="s">
        <v>750</v>
      </c>
      <c r="L23" t="s">
        <v>753</v>
      </c>
      <c r="M23">
        <v>49732.4</v>
      </c>
      <c r="N23" t="s">
        <v>760</v>
      </c>
    </row>
    <row r="24" spans="1:14" x14ac:dyDescent="0.3">
      <c r="A24">
        <v>4473</v>
      </c>
      <c r="B24" t="s">
        <v>23</v>
      </c>
      <c r="C24" t="s">
        <v>29</v>
      </c>
      <c r="D24" t="s">
        <v>45</v>
      </c>
      <c r="E24">
        <v>45</v>
      </c>
      <c r="F24" t="s">
        <v>68</v>
      </c>
      <c r="G24" s="2">
        <v>44432</v>
      </c>
      <c r="H24" t="s">
        <v>720</v>
      </c>
      <c r="I24" t="s">
        <v>729</v>
      </c>
      <c r="J24" t="s">
        <v>743</v>
      </c>
      <c r="K24" t="s">
        <v>746</v>
      </c>
      <c r="L24" t="s">
        <v>757</v>
      </c>
      <c r="M24">
        <v>25022.14</v>
      </c>
      <c r="N24" t="s">
        <v>760</v>
      </c>
    </row>
    <row r="25" spans="1:14" x14ac:dyDescent="0.3">
      <c r="A25">
        <v>6598</v>
      </c>
      <c r="B25" t="s">
        <v>17</v>
      </c>
      <c r="C25" t="s">
        <v>29</v>
      </c>
      <c r="D25" t="s">
        <v>45</v>
      </c>
      <c r="E25">
        <v>47</v>
      </c>
      <c r="F25" t="s">
        <v>69</v>
      </c>
      <c r="G25" s="2">
        <v>44149</v>
      </c>
      <c r="H25" t="s">
        <v>723</v>
      </c>
      <c r="I25" t="s">
        <v>725</v>
      </c>
      <c r="J25" t="s">
        <v>735</v>
      </c>
      <c r="K25" t="s">
        <v>750</v>
      </c>
      <c r="L25" t="s">
        <v>755</v>
      </c>
      <c r="M25">
        <v>5466.29</v>
      </c>
      <c r="N25" t="s">
        <v>759</v>
      </c>
    </row>
    <row r="26" spans="1:14" x14ac:dyDescent="0.3">
      <c r="A26">
        <v>1816</v>
      </c>
      <c r="B26" t="s">
        <v>25</v>
      </c>
      <c r="C26" t="s">
        <v>30</v>
      </c>
      <c r="D26" t="s">
        <v>45</v>
      </c>
      <c r="E26">
        <v>25</v>
      </c>
      <c r="F26" t="s">
        <v>70</v>
      </c>
      <c r="G26" s="2">
        <v>44321</v>
      </c>
      <c r="H26" t="s">
        <v>720</v>
      </c>
      <c r="I26" t="s">
        <v>728</v>
      </c>
      <c r="J26" t="s">
        <v>744</v>
      </c>
      <c r="K26" t="s">
        <v>749</v>
      </c>
      <c r="L26" t="s">
        <v>754</v>
      </c>
      <c r="M26">
        <v>36560.89</v>
      </c>
      <c r="N26" t="s">
        <v>761</v>
      </c>
    </row>
    <row r="27" spans="1:14" x14ac:dyDescent="0.3">
      <c r="A27">
        <v>6378</v>
      </c>
      <c r="B27" t="s">
        <v>25</v>
      </c>
      <c r="C27" t="s">
        <v>40</v>
      </c>
      <c r="D27" t="s">
        <v>44</v>
      </c>
      <c r="E27">
        <v>58</v>
      </c>
      <c r="F27" t="s">
        <v>71</v>
      </c>
      <c r="G27" s="2">
        <v>44961</v>
      </c>
      <c r="H27" t="s">
        <v>720</v>
      </c>
      <c r="I27" t="s">
        <v>727</v>
      </c>
      <c r="J27" t="s">
        <v>744</v>
      </c>
      <c r="K27" t="s">
        <v>749</v>
      </c>
      <c r="L27" t="s">
        <v>755</v>
      </c>
      <c r="M27">
        <v>30156.16</v>
      </c>
      <c r="N27" t="s">
        <v>760</v>
      </c>
    </row>
    <row r="28" spans="1:14" x14ac:dyDescent="0.3">
      <c r="A28">
        <v>4382</v>
      </c>
      <c r="B28" t="s">
        <v>26</v>
      </c>
      <c r="C28" t="s">
        <v>40</v>
      </c>
      <c r="D28" t="s">
        <v>45</v>
      </c>
      <c r="E28">
        <v>11</v>
      </c>
      <c r="F28" t="s">
        <v>72</v>
      </c>
      <c r="G28" s="2">
        <v>44012</v>
      </c>
      <c r="H28" t="s">
        <v>719</v>
      </c>
      <c r="I28" t="s">
        <v>727</v>
      </c>
      <c r="J28" t="s">
        <v>733</v>
      </c>
      <c r="K28" t="s">
        <v>752</v>
      </c>
      <c r="L28" t="s">
        <v>754</v>
      </c>
      <c r="M28">
        <v>48384.2</v>
      </c>
      <c r="N28" t="s">
        <v>760</v>
      </c>
    </row>
    <row r="29" spans="1:14" x14ac:dyDescent="0.3">
      <c r="A29">
        <v>3493</v>
      </c>
      <c r="B29" t="s">
        <v>27</v>
      </c>
      <c r="C29" t="s">
        <v>39</v>
      </c>
      <c r="D29" t="s">
        <v>45</v>
      </c>
      <c r="E29">
        <v>10</v>
      </c>
      <c r="F29" t="s">
        <v>73</v>
      </c>
      <c r="G29" s="2">
        <v>45037</v>
      </c>
      <c r="H29" t="s">
        <v>724</v>
      </c>
      <c r="I29" t="s">
        <v>730</v>
      </c>
      <c r="J29" t="s">
        <v>743</v>
      </c>
      <c r="K29" t="s">
        <v>752</v>
      </c>
      <c r="L29" t="s">
        <v>758</v>
      </c>
      <c r="M29">
        <v>33785.629999999997</v>
      </c>
      <c r="N29" t="s">
        <v>759</v>
      </c>
    </row>
    <row r="30" spans="1:14" x14ac:dyDescent="0.3">
      <c r="A30">
        <v>6661</v>
      </c>
      <c r="B30" t="s">
        <v>27</v>
      </c>
      <c r="C30" t="s">
        <v>37</v>
      </c>
      <c r="D30" t="s">
        <v>44</v>
      </c>
      <c r="E30">
        <v>43</v>
      </c>
      <c r="F30" t="s">
        <v>74</v>
      </c>
      <c r="G30" s="2">
        <v>44820</v>
      </c>
      <c r="H30" t="s">
        <v>718</v>
      </c>
      <c r="I30" t="s">
        <v>725</v>
      </c>
      <c r="J30" t="s">
        <v>741</v>
      </c>
      <c r="K30" t="s">
        <v>748</v>
      </c>
      <c r="L30" t="s">
        <v>755</v>
      </c>
      <c r="M30">
        <v>29305.61</v>
      </c>
      <c r="N30" t="s">
        <v>759</v>
      </c>
    </row>
    <row r="31" spans="1:14" x14ac:dyDescent="0.3">
      <c r="A31">
        <v>6895</v>
      </c>
      <c r="B31" t="s">
        <v>26</v>
      </c>
      <c r="C31" t="s">
        <v>36</v>
      </c>
      <c r="D31" t="s">
        <v>44</v>
      </c>
      <c r="E31">
        <v>59</v>
      </c>
      <c r="F31" t="s">
        <v>75</v>
      </c>
      <c r="G31" s="2">
        <v>44826</v>
      </c>
      <c r="H31" t="s">
        <v>721</v>
      </c>
      <c r="I31" t="s">
        <v>726</v>
      </c>
      <c r="J31" t="s">
        <v>732</v>
      </c>
      <c r="K31" t="s">
        <v>747</v>
      </c>
      <c r="L31" t="s">
        <v>757</v>
      </c>
      <c r="M31">
        <v>9969.75</v>
      </c>
      <c r="N31" t="s">
        <v>760</v>
      </c>
    </row>
    <row r="32" spans="1:14" x14ac:dyDescent="0.3">
      <c r="A32">
        <v>5436</v>
      </c>
      <c r="B32" t="s">
        <v>19</v>
      </c>
      <c r="C32" t="s">
        <v>39</v>
      </c>
      <c r="D32" t="s">
        <v>44</v>
      </c>
      <c r="E32">
        <v>51</v>
      </c>
      <c r="F32" t="s">
        <v>76</v>
      </c>
      <c r="G32" s="2">
        <v>44466</v>
      </c>
      <c r="H32" t="s">
        <v>719</v>
      </c>
      <c r="I32" t="s">
        <v>728</v>
      </c>
      <c r="J32" t="s">
        <v>734</v>
      </c>
      <c r="K32" t="s">
        <v>747</v>
      </c>
      <c r="L32" t="s">
        <v>758</v>
      </c>
      <c r="M32">
        <v>38022.44</v>
      </c>
      <c r="N32" t="s">
        <v>759</v>
      </c>
    </row>
    <row r="33" spans="1:14" x14ac:dyDescent="0.3">
      <c r="A33">
        <v>1576</v>
      </c>
      <c r="B33" t="s">
        <v>19</v>
      </c>
      <c r="C33" t="s">
        <v>41</v>
      </c>
      <c r="D33" t="s">
        <v>44</v>
      </c>
      <c r="E33">
        <v>83</v>
      </c>
      <c r="F33" t="s">
        <v>77</v>
      </c>
      <c r="G33" s="2">
        <v>44523</v>
      </c>
      <c r="H33" t="s">
        <v>722</v>
      </c>
      <c r="I33" t="s">
        <v>725</v>
      </c>
      <c r="J33" t="s">
        <v>742</v>
      </c>
      <c r="K33" t="s">
        <v>749</v>
      </c>
      <c r="L33" t="s">
        <v>755</v>
      </c>
      <c r="M33">
        <v>15178.18</v>
      </c>
      <c r="N33" t="s">
        <v>759</v>
      </c>
    </row>
    <row r="34" spans="1:14" x14ac:dyDescent="0.3">
      <c r="A34">
        <v>1268</v>
      </c>
      <c r="B34" t="s">
        <v>23</v>
      </c>
      <c r="C34" t="s">
        <v>36</v>
      </c>
      <c r="D34" t="s">
        <v>44</v>
      </c>
      <c r="E34">
        <v>78</v>
      </c>
      <c r="F34" t="s">
        <v>78</v>
      </c>
      <c r="G34" s="2">
        <v>44760</v>
      </c>
      <c r="H34" t="s">
        <v>719</v>
      </c>
      <c r="I34" t="s">
        <v>728</v>
      </c>
      <c r="J34" t="s">
        <v>733</v>
      </c>
      <c r="K34" t="s">
        <v>749</v>
      </c>
      <c r="L34" t="s">
        <v>756</v>
      </c>
      <c r="M34">
        <v>34274.46</v>
      </c>
      <c r="N34" t="s">
        <v>760</v>
      </c>
    </row>
    <row r="35" spans="1:14" x14ac:dyDescent="0.3">
      <c r="A35">
        <v>2638</v>
      </c>
      <c r="B35" t="s">
        <v>23</v>
      </c>
      <c r="C35" t="s">
        <v>29</v>
      </c>
      <c r="D35" t="s">
        <v>45</v>
      </c>
      <c r="E35">
        <v>45</v>
      </c>
      <c r="F35" t="s">
        <v>79</v>
      </c>
      <c r="G35" s="2">
        <v>45706</v>
      </c>
      <c r="H35" t="s">
        <v>718</v>
      </c>
      <c r="I35" t="s">
        <v>730</v>
      </c>
      <c r="J35" t="s">
        <v>743</v>
      </c>
      <c r="K35" t="s">
        <v>748</v>
      </c>
      <c r="L35" t="s">
        <v>758</v>
      </c>
      <c r="M35">
        <v>8349.81</v>
      </c>
      <c r="N35" t="s">
        <v>759</v>
      </c>
    </row>
    <row r="36" spans="1:14" x14ac:dyDescent="0.3">
      <c r="A36">
        <v>8556</v>
      </c>
      <c r="B36" t="s">
        <v>17</v>
      </c>
      <c r="C36" t="s">
        <v>35</v>
      </c>
      <c r="D36" t="s">
        <v>45</v>
      </c>
      <c r="E36">
        <v>79</v>
      </c>
      <c r="F36" t="s">
        <v>80</v>
      </c>
      <c r="G36" s="2">
        <v>44179</v>
      </c>
      <c r="H36" t="s">
        <v>722</v>
      </c>
      <c r="I36" t="s">
        <v>728</v>
      </c>
      <c r="J36" t="s">
        <v>738</v>
      </c>
      <c r="K36" t="s">
        <v>750</v>
      </c>
      <c r="L36" t="s">
        <v>757</v>
      </c>
      <c r="M36">
        <v>31349.89</v>
      </c>
      <c r="N36" t="s">
        <v>760</v>
      </c>
    </row>
    <row r="37" spans="1:14" x14ac:dyDescent="0.3">
      <c r="A37">
        <v>5098</v>
      </c>
      <c r="B37" t="s">
        <v>28</v>
      </c>
      <c r="C37" t="s">
        <v>31</v>
      </c>
      <c r="D37" t="s">
        <v>44</v>
      </c>
      <c r="E37">
        <v>13</v>
      </c>
      <c r="F37" t="s">
        <v>81</v>
      </c>
      <c r="G37" s="2">
        <v>43889</v>
      </c>
      <c r="H37" t="s">
        <v>723</v>
      </c>
      <c r="I37" t="s">
        <v>725</v>
      </c>
      <c r="J37" t="s">
        <v>731</v>
      </c>
      <c r="K37" t="s">
        <v>751</v>
      </c>
      <c r="L37" t="s">
        <v>754</v>
      </c>
      <c r="M37">
        <v>26535.91</v>
      </c>
      <c r="N37" t="s">
        <v>759</v>
      </c>
    </row>
    <row r="38" spans="1:14" x14ac:dyDescent="0.3">
      <c r="A38">
        <v>3171</v>
      </c>
      <c r="B38" t="s">
        <v>21</v>
      </c>
      <c r="C38" t="s">
        <v>42</v>
      </c>
      <c r="D38" t="s">
        <v>45</v>
      </c>
      <c r="E38">
        <v>47</v>
      </c>
      <c r="F38" t="s">
        <v>82</v>
      </c>
      <c r="G38" s="2">
        <v>44861</v>
      </c>
      <c r="H38" t="s">
        <v>720</v>
      </c>
      <c r="I38" t="s">
        <v>727</v>
      </c>
      <c r="J38" t="s">
        <v>744</v>
      </c>
      <c r="K38" t="s">
        <v>752</v>
      </c>
      <c r="L38" t="s">
        <v>753</v>
      </c>
      <c r="M38">
        <v>42870.17</v>
      </c>
      <c r="N38" t="s">
        <v>761</v>
      </c>
    </row>
    <row r="39" spans="1:14" x14ac:dyDescent="0.3">
      <c r="A39">
        <v>4379</v>
      </c>
      <c r="B39" t="s">
        <v>14</v>
      </c>
      <c r="C39" t="s">
        <v>33</v>
      </c>
      <c r="D39" t="s">
        <v>45</v>
      </c>
      <c r="E39">
        <v>9</v>
      </c>
      <c r="F39" t="s">
        <v>83</v>
      </c>
      <c r="G39" s="2">
        <v>44283</v>
      </c>
      <c r="H39" t="s">
        <v>724</v>
      </c>
      <c r="I39" t="s">
        <v>727</v>
      </c>
      <c r="J39" t="s">
        <v>745</v>
      </c>
      <c r="K39" t="s">
        <v>747</v>
      </c>
      <c r="L39" t="s">
        <v>756</v>
      </c>
      <c r="M39">
        <v>25052.77</v>
      </c>
      <c r="N39" t="s">
        <v>761</v>
      </c>
    </row>
    <row r="40" spans="1:14" x14ac:dyDescent="0.3">
      <c r="A40">
        <v>2300</v>
      </c>
      <c r="B40" t="s">
        <v>16</v>
      </c>
      <c r="C40" t="s">
        <v>35</v>
      </c>
      <c r="D40" t="s">
        <v>44</v>
      </c>
      <c r="E40">
        <v>1</v>
      </c>
      <c r="F40" t="s">
        <v>84</v>
      </c>
      <c r="G40" s="2">
        <v>44808</v>
      </c>
      <c r="H40" t="s">
        <v>722</v>
      </c>
      <c r="I40" t="s">
        <v>726</v>
      </c>
      <c r="J40" t="s">
        <v>745</v>
      </c>
      <c r="K40" t="s">
        <v>747</v>
      </c>
      <c r="L40" t="s">
        <v>758</v>
      </c>
      <c r="M40">
        <v>23956.63</v>
      </c>
      <c r="N40" t="s">
        <v>761</v>
      </c>
    </row>
    <row r="41" spans="1:14" x14ac:dyDescent="0.3">
      <c r="A41">
        <v>9838</v>
      </c>
      <c r="B41" t="s">
        <v>21</v>
      </c>
      <c r="C41" t="s">
        <v>35</v>
      </c>
      <c r="D41" t="s">
        <v>45</v>
      </c>
      <c r="E41">
        <v>36</v>
      </c>
      <c r="F41" t="s">
        <v>85</v>
      </c>
      <c r="G41" s="2">
        <v>43842</v>
      </c>
      <c r="H41" t="s">
        <v>723</v>
      </c>
      <c r="I41" t="s">
        <v>726</v>
      </c>
      <c r="J41" t="s">
        <v>732</v>
      </c>
      <c r="K41" t="s">
        <v>747</v>
      </c>
      <c r="L41" t="s">
        <v>757</v>
      </c>
      <c r="M41">
        <v>10149.540000000001</v>
      </c>
      <c r="N41" t="s">
        <v>759</v>
      </c>
    </row>
    <row r="42" spans="1:14" x14ac:dyDescent="0.3">
      <c r="A42">
        <v>4027</v>
      </c>
      <c r="B42" t="s">
        <v>21</v>
      </c>
      <c r="C42" t="s">
        <v>29</v>
      </c>
      <c r="D42" t="s">
        <v>44</v>
      </c>
      <c r="E42">
        <v>54</v>
      </c>
      <c r="F42" t="s">
        <v>86</v>
      </c>
      <c r="G42" s="2">
        <v>44889</v>
      </c>
      <c r="H42" t="s">
        <v>720</v>
      </c>
      <c r="I42" t="s">
        <v>728</v>
      </c>
      <c r="J42" t="s">
        <v>739</v>
      </c>
      <c r="K42" t="s">
        <v>751</v>
      </c>
      <c r="L42" t="s">
        <v>753</v>
      </c>
      <c r="M42">
        <v>18836</v>
      </c>
      <c r="N42" t="s">
        <v>759</v>
      </c>
    </row>
    <row r="43" spans="1:14" x14ac:dyDescent="0.3">
      <c r="A43">
        <v>1335</v>
      </c>
      <c r="B43" t="s">
        <v>22</v>
      </c>
      <c r="C43" t="s">
        <v>35</v>
      </c>
      <c r="D43" t="s">
        <v>45</v>
      </c>
      <c r="E43">
        <v>80</v>
      </c>
      <c r="F43" t="s">
        <v>87</v>
      </c>
      <c r="G43" s="2">
        <v>45210</v>
      </c>
      <c r="H43" t="s">
        <v>719</v>
      </c>
      <c r="I43" t="s">
        <v>727</v>
      </c>
      <c r="J43" t="s">
        <v>735</v>
      </c>
      <c r="K43" t="s">
        <v>748</v>
      </c>
      <c r="L43" t="s">
        <v>758</v>
      </c>
      <c r="M43">
        <v>40237.57</v>
      </c>
      <c r="N43" t="s">
        <v>759</v>
      </c>
    </row>
    <row r="44" spans="1:14" x14ac:dyDescent="0.3">
      <c r="A44">
        <v>5258</v>
      </c>
      <c r="B44" t="s">
        <v>17</v>
      </c>
      <c r="C44" t="s">
        <v>37</v>
      </c>
      <c r="D44" t="s">
        <v>45</v>
      </c>
      <c r="E44">
        <v>4</v>
      </c>
      <c r="F44" t="s">
        <v>88</v>
      </c>
      <c r="G44" s="2">
        <v>45698</v>
      </c>
      <c r="H44" t="s">
        <v>720</v>
      </c>
      <c r="I44" t="s">
        <v>730</v>
      </c>
      <c r="J44" t="s">
        <v>740</v>
      </c>
      <c r="K44" t="s">
        <v>752</v>
      </c>
      <c r="L44" t="s">
        <v>758</v>
      </c>
      <c r="M44">
        <v>47942.51</v>
      </c>
      <c r="N44" t="s">
        <v>759</v>
      </c>
    </row>
    <row r="45" spans="1:14" x14ac:dyDescent="0.3">
      <c r="A45">
        <v>6651</v>
      </c>
      <c r="B45" t="s">
        <v>28</v>
      </c>
      <c r="C45" t="s">
        <v>42</v>
      </c>
      <c r="D45" t="s">
        <v>45</v>
      </c>
      <c r="E45">
        <v>68</v>
      </c>
      <c r="F45" t="s">
        <v>89</v>
      </c>
      <c r="G45" s="2">
        <v>45103</v>
      </c>
      <c r="H45" t="s">
        <v>723</v>
      </c>
      <c r="I45" t="s">
        <v>728</v>
      </c>
      <c r="J45" t="s">
        <v>735</v>
      </c>
      <c r="K45" t="s">
        <v>750</v>
      </c>
      <c r="L45" t="s">
        <v>754</v>
      </c>
      <c r="M45">
        <v>8343.43</v>
      </c>
      <c r="N45" t="s">
        <v>761</v>
      </c>
    </row>
    <row r="46" spans="1:14" x14ac:dyDescent="0.3">
      <c r="A46">
        <v>3182</v>
      </c>
      <c r="B46" t="s">
        <v>23</v>
      </c>
      <c r="C46" t="s">
        <v>43</v>
      </c>
      <c r="D46" t="s">
        <v>44</v>
      </c>
      <c r="E46">
        <v>29</v>
      </c>
      <c r="F46" t="s">
        <v>90</v>
      </c>
      <c r="G46" s="2">
        <v>45648</v>
      </c>
      <c r="H46" t="s">
        <v>721</v>
      </c>
      <c r="I46" t="s">
        <v>725</v>
      </c>
      <c r="J46" t="s">
        <v>742</v>
      </c>
      <c r="K46" t="s">
        <v>747</v>
      </c>
      <c r="L46" t="s">
        <v>754</v>
      </c>
      <c r="M46">
        <v>38707.699999999997</v>
      </c>
      <c r="N46" t="s">
        <v>760</v>
      </c>
    </row>
    <row r="47" spans="1:14" x14ac:dyDescent="0.3">
      <c r="A47">
        <v>1558</v>
      </c>
      <c r="B47" t="s">
        <v>24</v>
      </c>
      <c r="C47" t="s">
        <v>39</v>
      </c>
      <c r="D47" t="s">
        <v>44</v>
      </c>
      <c r="E47">
        <v>22</v>
      </c>
      <c r="F47" t="s">
        <v>91</v>
      </c>
      <c r="G47" s="2">
        <v>44143</v>
      </c>
      <c r="H47" t="s">
        <v>724</v>
      </c>
      <c r="I47" t="s">
        <v>728</v>
      </c>
      <c r="J47" t="s">
        <v>742</v>
      </c>
      <c r="K47" t="s">
        <v>747</v>
      </c>
      <c r="L47" t="s">
        <v>755</v>
      </c>
      <c r="M47">
        <v>21362.51</v>
      </c>
      <c r="N47" t="s">
        <v>760</v>
      </c>
    </row>
    <row r="48" spans="1:14" x14ac:dyDescent="0.3">
      <c r="A48">
        <v>2818</v>
      </c>
      <c r="B48" t="s">
        <v>17</v>
      </c>
      <c r="C48" t="s">
        <v>30</v>
      </c>
      <c r="D48" t="s">
        <v>44</v>
      </c>
      <c r="E48">
        <v>5</v>
      </c>
      <c r="F48" t="s">
        <v>92</v>
      </c>
      <c r="G48" s="2">
        <v>44070</v>
      </c>
      <c r="H48" t="s">
        <v>724</v>
      </c>
      <c r="I48" t="s">
        <v>730</v>
      </c>
      <c r="J48" t="s">
        <v>733</v>
      </c>
      <c r="K48" t="s">
        <v>748</v>
      </c>
      <c r="L48" t="s">
        <v>757</v>
      </c>
      <c r="M48">
        <v>39883.67</v>
      </c>
      <c r="N48" t="s">
        <v>760</v>
      </c>
    </row>
    <row r="49" spans="1:14" x14ac:dyDescent="0.3">
      <c r="A49">
        <v>9508</v>
      </c>
      <c r="B49" t="s">
        <v>16</v>
      </c>
      <c r="C49" t="s">
        <v>42</v>
      </c>
      <c r="D49" t="s">
        <v>45</v>
      </c>
      <c r="E49">
        <v>64</v>
      </c>
      <c r="F49" t="s">
        <v>93</v>
      </c>
      <c r="G49" s="2">
        <v>45126</v>
      </c>
      <c r="H49" t="s">
        <v>721</v>
      </c>
      <c r="I49" t="s">
        <v>725</v>
      </c>
      <c r="J49" t="s">
        <v>737</v>
      </c>
      <c r="K49" t="s">
        <v>746</v>
      </c>
      <c r="L49" t="s">
        <v>754</v>
      </c>
      <c r="M49">
        <v>1494.75</v>
      </c>
      <c r="N49" t="s">
        <v>761</v>
      </c>
    </row>
    <row r="50" spans="1:14" x14ac:dyDescent="0.3">
      <c r="A50">
        <v>3869</v>
      </c>
      <c r="B50" t="s">
        <v>25</v>
      </c>
      <c r="C50" t="s">
        <v>37</v>
      </c>
      <c r="D50" t="s">
        <v>44</v>
      </c>
      <c r="E50">
        <v>4</v>
      </c>
      <c r="F50" t="s">
        <v>94</v>
      </c>
      <c r="G50" s="2">
        <v>44492</v>
      </c>
      <c r="H50" t="s">
        <v>720</v>
      </c>
      <c r="I50" t="s">
        <v>726</v>
      </c>
      <c r="J50" t="s">
        <v>733</v>
      </c>
      <c r="K50" t="s">
        <v>748</v>
      </c>
      <c r="L50" t="s">
        <v>754</v>
      </c>
      <c r="M50">
        <v>47987.7</v>
      </c>
      <c r="N50" t="s">
        <v>761</v>
      </c>
    </row>
    <row r="51" spans="1:14" x14ac:dyDescent="0.3">
      <c r="A51">
        <v>8286</v>
      </c>
      <c r="B51" t="s">
        <v>24</v>
      </c>
      <c r="C51" t="s">
        <v>42</v>
      </c>
      <c r="D51" t="s">
        <v>45</v>
      </c>
      <c r="E51">
        <v>66</v>
      </c>
      <c r="F51" t="s">
        <v>95</v>
      </c>
      <c r="G51" s="2">
        <v>44490</v>
      </c>
      <c r="H51" t="s">
        <v>720</v>
      </c>
      <c r="I51" t="s">
        <v>728</v>
      </c>
      <c r="J51" t="s">
        <v>738</v>
      </c>
      <c r="K51" t="s">
        <v>750</v>
      </c>
      <c r="L51" t="s">
        <v>754</v>
      </c>
      <c r="M51">
        <v>44702.49</v>
      </c>
      <c r="N51" t="s">
        <v>760</v>
      </c>
    </row>
    <row r="52" spans="1:14" x14ac:dyDescent="0.3">
      <c r="A52">
        <v>9078</v>
      </c>
      <c r="B52" t="s">
        <v>15</v>
      </c>
      <c r="C52" t="s">
        <v>37</v>
      </c>
      <c r="D52" t="s">
        <v>44</v>
      </c>
      <c r="E52">
        <v>82</v>
      </c>
      <c r="F52" t="s">
        <v>96</v>
      </c>
      <c r="G52" s="2">
        <v>44295</v>
      </c>
      <c r="H52" t="s">
        <v>722</v>
      </c>
      <c r="I52" t="s">
        <v>725</v>
      </c>
      <c r="J52" t="s">
        <v>737</v>
      </c>
      <c r="K52" t="s">
        <v>752</v>
      </c>
      <c r="L52" t="s">
        <v>756</v>
      </c>
      <c r="M52">
        <v>22014.54</v>
      </c>
      <c r="N52" t="s">
        <v>760</v>
      </c>
    </row>
    <row r="53" spans="1:14" x14ac:dyDescent="0.3">
      <c r="A53">
        <v>3361</v>
      </c>
      <c r="B53" t="s">
        <v>20</v>
      </c>
      <c r="C53" t="s">
        <v>33</v>
      </c>
      <c r="D53" t="s">
        <v>45</v>
      </c>
      <c r="E53">
        <v>80</v>
      </c>
      <c r="F53" t="s">
        <v>97</v>
      </c>
      <c r="G53" s="2">
        <v>45587</v>
      </c>
      <c r="H53" t="s">
        <v>720</v>
      </c>
      <c r="I53" t="s">
        <v>727</v>
      </c>
      <c r="J53" t="s">
        <v>743</v>
      </c>
      <c r="K53" t="s">
        <v>748</v>
      </c>
      <c r="L53" t="s">
        <v>758</v>
      </c>
      <c r="M53">
        <v>14744.45</v>
      </c>
      <c r="N53" t="s">
        <v>759</v>
      </c>
    </row>
    <row r="54" spans="1:14" x14ac:dyDescent="0.3">
      <c r="A54">
        <v>1135</v>
      </c>
      <c r="B54" t="s">
        <v>18</v>
      </c>
      <c r="C54" t="s">
        <v>35</v>
      </c>
      <c r="D54" t="s">
        <v>45</v>
      </c>
      <c r="E54">
        <v>38</v>
      </c>
      <c r="F54" t="s">
        <v>98</v>
      </c>
      <c r="G54" s="2">
        <v>43965</v>
      </c>
      <c r="H54" t="s">
        <v>722</v>
      </c>
      <c r="I54" t="s">
        <v>726</v>
      </c>
      <c r="J54" t="s">
        <v>741</v>
      </c>
      <c r="K54" t="s">
        <v>750</v>
      </c>
      <c r="L54" t="s">
        <v>753</v>
      </c>
      <c r="M54">
        <v>24136.18</v>
      </c>
      <c r="N54" t="s">
        <v>760</v>
      </c>
    </row>
    <row r="55" spans="1:14" x14ac:dyDescent="0.3">
      <c r="A55">
        <v>7717</v>
      </c>
      <c r="B55" t="s">
        <v>23</v>
      </c>
      <c r="C55" t="s">
        <v>41</v>
      </c>
      <c r="D55" t="s">
        <v>45</v>
      </c>
      <c r="E55">
        <v>33</v>
      </c>
      <c r="F55" t="s">
        <v>99</v>
      </c>
      <c r="G55" s="2">
        <v>44271</v>
      </c>
      <c r="H55" t="s">
        <v>721</v>
      </c>
      <c r="I55" t="s">
        <v>725</v>
      </c>
      <c r="J55" t="s">
        <v>741</v>
      </c>
      <c r="K55" t="s">
        <v>749</v>
      </c>
      <c r="L55" t="s">
        <v>753</v>
      </c>
      <c r="M55">
        <v>44719.66</v>
      </c>
      <c r="N55" t="s">
        <v>761</v>
      </c>
    </row>
    <row r="56" spans="1:14" x14ac:dyDescent="0.3">
      <c r="A56">
        <v>9738</v>
      </c>
      <c r="B56" t="s">
        <v>15</v>
      </c>
      <c r="C56" t="s">
        <v>29</v>
      </c>
      <c r="D56" t="s">
        <v>44</v>
      </c>
      <c r="E56">
        <v>77</v>
      </c>
      <c r="F56" t="s">
        <v>100</v>
      </c>
      <c r="G56" s="2">
        <v>45678</v>
      </c>
      <c r="H56" t="s">
        <v>718</v>
      </c>
      <c r="I56" t="s">
        <v>725</v>
      </c>
      <c r="J56" t="s">
        <v>739</v>
      </c>
      <c r="K56" t="s">
        <v>749</v>
      </c>
      <c r="L56" t="s">
        <v>757</v>
      </c>
      <c r="M56">
        <v>40551.32</v>
      </c>
      <c r="N56" t="s">
        <v>761</v>
      </c>
    </row>
    <row r="57" spans="1:14" x14ac:dyDescent="0.3">
      <c r="A57">
        <v>1832</v>
      </c>
      <c r="B57" t="s">
        <v>26</v>
      </c>
      <c r="C57" t="s">
        <v>43</v>
      </c>
      <c r="D57" t="s">
        <v>45</v>
      </c>
      <c r="E57">
        <v>20</v>
      </c>
      <c r="F57" t="s">
        <v>101</v>
      </c>
      <c r="G57" s="2">
        <v>43947</v>
      </c>
      <c r="H57" t="s">
        <v>721</v>
      </c>
      <c r="I57" t="s">
        <v>729</v>
      </c>
      <c r="J57" t="s">
        <v>741</v>
      </c>
      <c r="K57" t="s">
        <v>752</v>
      </c>
      <c r="L57" t="s">
        <v>755</v>
      </c>
      <c r="M57">
        <v>47107.040000000001</v>
      </c>
      <c r="N57" t="s">
        <v>759</v>
      </c>
    </row>
    <row r="58" spans="1:14" x14ac:dyDescent="0.3">
      <c r="A58">
        <v>6720</v>
      </c>
      <c r="B58" t="s">
        <v>15</v>
      </c>
      <c r="C58" t="s">
        <v>43</v>
      </c>
      <c r="D58" t="s">
        <v>44</v>
      </c>
      <c r="E58">
        <v>7</v>
      </c>
      <c r="F58" t="s">
        <v>102</v>
      </c>
      <c r="G58" s="2">
        <v>44142</v>
      </c>
      <c r="H58" t="s">
        <v>719</v>
      </c>
      <c r="I58" t="s">
        <v>728</v>
      </c>
      <c r="J58" t="s">
        <v>744</v>
      </c>
      <c r="K58" t="s">
        <v>750</v>
      </c>
      <c r="L58" t="s">
        <v>756</v>
      </c>
      <c r="M58">
        <v>7084.66</v>
      </c>
      <c r="N58" t="s">
        <v>759</v>
      </c>
    </row>
    <row r="59" spans="1:14" x14ac:dyDescent="0.3">
      <c r="A59">
        <v>8247</v>
      </c>
      <c r="B59" t="s">
        <v>15</v>
      </c>
      <c r="C59" t="s">
        <v>31</v>
      </c>
      <c r="D59" t="s">
        <v>45</v>
      </c>
      <c r="E59">
        <v>76</v>
      </c>
      <c r="F59" t="s">
        <v>103</v>
      </c>
      <c r="G59" s="2">
        <v>45347</v>
      </c>
      <c r="H59" t="s">
        <v>719</v>
      </c>
      <c r="I59" t="s">
        <v>729</v>
      </c>
      <c r="J59" t="s">
        <v>739</v>
      </c>
      <c r="K59" t="s">
        <v>746</v>
      </c>
      <c r="L59" t="s">
        <v>756</v>
      </c>
      <c r="M59">
        <v>40242.82</v>
      </c>
      <c r="N59" t="s">
        <v>760</v>
      </c>
    </row>
    <row r="60" spans="1:14" x14ac:dyDescent="0.3">
      <c r="A60">
        <v>1330</v>
      </c>
      <c r="B60" t="s">
        <v>20</v>
      </c>
      <c r="C60" t="s">
        <v>30</v>
      </c>
      <c r="D60" t="s">
        <v>44</v>
      </c>
      <c r="E60">
        <v>24</v>
      </c>
      <c r="F60" t="s">
        <v>104</v>
      </c>
      <c r="G60" s="2">
        <v>44080</v>
      </c>
      <c r="H60" t="s">
        <v>723</v>
      </c>
      <c r="I60" t="s">
        <v>730</v>
      </c>
      <c r="J60" t="s">
        <v>733</v>
      </c>
      <c r="K60" t="s">
        <v>752</v>
      </c>
      <c r="L60" t="s">
        <v>756</v>
      </c>
      <c r="M60">
        <v>35095.019999999997</v>
      </c>
      <c r="N60" t="s">
        <v>760</v>
      </c>
    </row>
    <row r="61" spans="1:14" x14ac:dyDescent="0.3">
      <c r="A61">
        <v>9392</v>
      </c>
      <c r="B61" t="s">
        <v>14</v>
      </c>
      <c r="C61" t="s">
        <v>31</v>
      </c>
      <c r="D61" t="s">
        <v>44</v>
      </c>
      <c r="E61">
        <v>27</v>
      </c>
      <c r="F61" t="s">
        <v>105</v>
      </c>
      <c r="G61" s="2">
        <v>45410</v>
      </c>
      <c r="H61" t="s">
        <v>719</v>
      </c>
      <c r="I61" t="s">
        <v>727</v>
      </c>
      <c r="J61" t="s">
        <v>735</v>
      </c>
      <c r="K61" t="s">
        <v>751</v>
      </c>
      <c r="L61" t="s">
        <v>756</v>
      </c>
      <c r="M61">
        <v>20012.89</v>
      </c>
      <c r="N61" t="s">
        <v>761</v>
      </c>
    </row>
    <row r="62" spans="1:14" x14ac:dyDescent="0.3">
      <c r="A62">
        <v>5686</v>
      </c>
      <c r="B62" t="s">
        <v>17</v>
      </c>
      <c r="C62" t="s">
        <v>32</v>
      </c>
      <c r="D62" t="s">
        <v>45</v>
      </c>
      <c r="E62">
        <v>5</v>
      </c>
      <c r="F62" t="s">
        <v>106</v>
      </c>
      <c r="G62" s="2">
        <v>45365</v>
      </c>
      <c r="H62" t="s">
        <v>723</v>
      </c>
      <c r="I62" t="s">
        <v>727</v>
      </c>
      <c r="J62" t="s">
        <v>731</v>
      </c>
      <c r="K62" t="s">
        <v>746</v>
      </c>
      <c r="L62" t="s">
        <v>753</v>
      </c>
      <c r="M62">
        <v>4059.84</v>
      </c>
      <c r="N62" t="s">
        <v>759</v>
      </c>
    </row>
    <row r="63" spans="1:14" x14ac:dyDescent="0.3">
      <c r="A63">
        <v>4334</v>
      </c>
      <c r="B63" t="s">
        <v>22</v>
      </c>
      <c r="C63" t="s">
        <v>35</v>
      </c>
      <c r="D63" t="s">
        <v>44</v>
      </c>
      <c r="E63">
        <v>41</v>
      </c>
      <c r="F63" t="s">
        <v>107</v>
      </c>
      <c r="G63" s="2">
        <v>44645</v>
      </c>
      <c r="H63" t="s">
        <v>722</v>
      </c>
      <c r="I63" t="s">
        <v>730</v>
      </c>
      <c r="J63" t="s">
        <v>732</v>
      </c>
      <c r="K63" t="s">
        <v>750</v>
      </c>
      <c r="L63" t="s">
        <v>756</v>
      </c>
      <c r="M63">
        <v>46930.400000000001</v>
      </c>
      <c r="N63" t="s">
        <v>760</v>
      </c>
    </row>
    <row r="64" spans="1:14" x14ac:dyDescent="0.3">
      <c r="A64">
        <v>3018</v>
      </c>
      <c r="B64" t="s">
        <v>26</v>
      </c>
      <c r="C64" t="s">
        <v>37</v>
      </c>
      <c r="D64" t="s">
        <v>45</v>
      </c>
      <c r="E64">
        <v>6</v>
      </c>
      <c r="F64" t="s">
        <v>108</v>
      </c>
      <c r="G64" s="2">
        <v>45327</v>
      </c>
      <c r="H64" t="s">
        <v>724</v>
      </c>
      <c r="I64" t="s">
        <v>727</v>
      </c>
      <c r="J64" t="s">
        <v>743</v>
      </c>
      <c r="K64" t="s">
        <v>749</v>
      </c>
      <c r="L64" t="s">
        <v>754</v>
      </c>
      <c r="M64">
        <v>43815.29</v>
      </c>
      <c r="N64" t="s">
        <v>761</v>
      </c>
    </row>
    <row r="65" spans="1:14" x14ac:dyDescent="0.3">
      <c r="A65">
        <v>9026</v>
      </c>
      <c r="B65" t="s">
        <v>18</v>
      </c>
      <c r="C65" t="s">
        <v>34</v>
      </c>
      <c r="D65" t="s">
        <v>45</v>
      </c>
      <c r="E65">
        <v>35</v>
      </c>
      <c r="F65" t="s">
        <v>109</v>
      </c>
      <c r="G65" s="2">
        <v>44693</v>
      </c>
      <c r="H65" t="s">
        <v>718</v>
      </c>
      <c r="I65" t="s">
        <v>730</v>
      </c>
      <c r="J65" t="s">
        <v>735</v>
      </c>
      <c r="K65" t="s">
        <v>748</v>
      </c>
      <c r="L65" t="s">
        <v>755</v>
      </c>
      <c r="M65">
        <v>6988.67</v>
      </c>
      <c r="N65" t="s">
        <v>760</v>
      </c>
    </row>
    <row r="66" spans="1:14" x14ac:dyDescent="0.3">
      <c r="A66">
        <v>6586</v>
      </c>
      <c r="B66" t="s">
        <v>15</v>
      </c>
      <c r="C66" t="s">
        <v>34</v>
      </c>
      <c r="D66" t="s">
        <v>45</v>
      </c>
      <c r="E66">
        <v>49</v>
      </c>
      <c r="F66" t="s">
        <v>110</v>
      </c>
      <c r="G66" s="2">
        <v>45323</v>
      </c>
      <c r="H66" t="s">
        <v>721</v>
      </c>
      <c r="I66" t="s">
        <v>726</v>
      </c>
      <c r="J66" t="s">
        <v>743</v>
      </c>
      <c r="K66" t="s">
        <v>751</v>
      </c>
      <c r="L66" t="s">
        <v>757</v>
      </c>
      <c r="M66">
        <v>44291.95</v>
      </c>
      <c r="N66" t="s">
        <v>761</v>
      </c>
    </row>
    <row r="67" spans="1:14" x14ac:dyDescent="0.3">
      <c r="A67">
        <v>4130</v>
      </c>
      <c r="B67" t="s">
        <v>14</v>
      </c>
      <c r="C67" t="s">
        <v>29</v>
      </c>
      <c r="D67" t="s">
        <v>44</v>
      </c>
      <c r="E67">
        <v>41</v>
      </c>
      <c r="F67" t="s">
        <v>111</v>
      </c>
      <c r="G67" s="2">
        <v>44891</v>
      </c>
      <c r="H67" t="s">
        <v>719</v>
      </c>
      <c r="I67" t="s">
        <v>729</v>
      </c>
      <c r="J67" t="s">
        <v>743</v>
      </c>
      <c r="K67" t="s">
        <v>746</v>
      </c>
      <c r="L67" t="s">
        <v>754</v>
      </c>
      <c r="M67">
        <v>33968.89</v>
      </c>
      <c r="N67" t="s">
        <v>761</v>
      </c>
    </row>
    <row r="68" spans="1:14" x14ac:dyDescent="0.3">
      <c r="A68">
        <v>9452</v>
      </c>
      <c r="B68" t="s">
        <v>19</v>
      </c>
      <c r="C68" t="s">
        <v>32</v>
      </c>
      <c r="D68" t="s">
        <v>45</v>
      </c>
      <c r="E68">
        <v>7</v>
      </c>
      <c r="F68" t="s">
        <v>112</v>
      </c>
      <c r="G68" s="2">
        <v>44616</v>
      </c>
      <c r="H68" t="s">
        <v>721</v>
      </c>
      <c r="I68" t="s">
        <v>729</v>
      </c>
      <c r="J68" t="s">
        <v>745</v>
      </c>
      <c r="K68" t="s">
        <v>749</v>
      </c>
      <c r="L68" t="s">
        <v>756</v>
      </c>
      <c r="M68">
        <v>37912.89</v>
      </c>
      <c r="N68" t="s">
        <v>760</v>
      </c>
    </row>
    <row r="69" spans="1:14" x14ac:dyDescent="0.3">
      <c r="A69">
        <v>4282</v>
      </c>
      <c r="B69" t="s">
        <v>18</v>
      </c>
      <c r="C69" t="s">
        <v>34</v>
      </c>
      <c r="D69" t="s">
        <v>44</v>
      </c>
      <c r="E69">
        <v>4</v>
      </c>
      <c r="F69" t="s">
        <v>113</v>
      </c>
      <c r="G69" s="2">
        <v>44035</v>
      </c>
      <c r="H69" t="s">
        <v>723</v>
      </c>
      <c r="I69" t="s">
        <v>725</v>
      </c>
      <c r="J69" t="s">
        <v>731</v>
      </c>
      <c r="K69" t="s">
        <v>752</v>
      </c>
      <c r="L69" t="s">
        <v>754</v>
      </c>
      <c r="M69">
        <v>48178.13</v>
      </c>
      <c r="N69" t="s">
        <v>760</v>
      </c>
    </row>
    <row r="70" spans="1:14" x14ac:dyDescent="0.3">
      <c r="A70">
        <v>3980</v>
      </c>
      <c r="B70" t="s">
        <v>17</v>
      </c>
      <c r="C70" t="s">
        <v>40</v>
      </c>
      <c r="D70" t="s">
        <v>44</v>
      </c>
      <c r="E70">
        <v>73</v>
      </c>
      <c r="F70" t="s">
        <v>114</v>
      </c>
      <c r="G70" s="2">
        <v>44797</v>
      </c>
      <c r="H70" t="s">
        <v>718</v>
      </c>
      <c r="I70" t="s">
        <v>727</v>
      </c>
      <c r="J70" t="s">
        <v>736</v>
      </c>
      <c r="K70" t="s">
        <v>751</v>
      </c>
      <c r="L70" t="s">
        <v>753</v>
      </c>
      <c r="M70">
        <v>8300.49</v>
      </c>
      <c r="N70" t="s">
        <v>760</v>
      </c>
    </row>
    <row r="71" spans="1:14" x14ac:dyDescent="0.3">
      <c r="A71">
        <v>8412</v>
      </c>
      <c r="B71" t="s">
        <v>25</v>
      </c>
      <c r="C71" t="s">
        <v>31</v>
      </c>
      <c r="D71" t="s">
        <v>45</v>
      </c>
      <c r="E71">
        <v>56</v>
      </c>
      <c r="F71" t="s">
        <v>115</v>
      </c>
      <c r="G71" s="2">
        <v>44651</v>
      </c>
      <c r="H71" t="s">
        <v>719</v>
      </c>
      <c r="I71" t="s">
        <v>728</v>
      </c>
      <c r="J71" t="s">
        <v>745</v>
      </c>
      <c r="K71" t="s">
        <v>747</v>
      </c>
      <c r="L71" t="s">
        <v>757</v>
      </c>
      <c r="M71">
        <v>30244.58</v>
      </c>
      <c r="N71" t="s">
        <v>761</v>
      </c>
    </row>
    <row r="72" spans="1:14" x14ac:dyDescent="0.3">
      <c r="A72">
        <v>7045</v>
      </c>
      <c r="B72" t="s">
        <v>26</v>
      </c>
      <c r="C72" t="s">
        <v>35</v>
      </c>
      <c r="D72" t="s">
        <v>44</v>
      </c>
      <c r="E72">
        <v>38</v>
      </c>
      <c r="F72" t="s">
        <v>116</v>
      </c>
      <c r="G72" s="2">
        <v>44627</v>
      </c>
      <c r="H72" t="s">
        <v>723</v>
      </c>
      <c r="I72" t="s">
        <v>726</v>
      </c>
      <c r="J72" t="s">
        <v>741</v>
      </c>
      <c r="K72" t="s">
        <v>750</v>
      </c>
      <c r="L72" t="s">
        <v>753</v>
      </c>
      <c r="M72">
        <v>29313.67</v>
      </c>
      <c r="N72" t="s">
        <v>761</v>
      </c>
    </row>
    <row r="73" spans="1:14" x14ac:dyDescent="0.3">
      <c r="A73">
        <v>4467</v>
      </c>
      <c r="B73" t="s">
        <v>15</v>
      </c>
      <c r="C73" t="s">
        <v>33</v>
      </c>
      <c r="D73" t="s">
        <v>44</v>
      </c>
      <c r="E73">
        <v>59</v>
      </c>
      <c r="F73" t="s">
        <v>117</v>
      </c>
      <c r="G73" s="2">
        <v>45118</v>
      </c>
      <c r="H73" t="s">
        <v>718</v>
      </c>
      <c r="I73" t="s">
        <v>725</v>
      </c>
      <c r="J73" t="s">
        <v>734</v>
      </c>
      <c r="K73" t="s">
        <v>749</v>
      </c>
      <c r="L73" t="s">
        <v>754</v>
      </c>
      <c r="M73">
        <v>27153.88</v>
      </c>
      <c r="N73" t="s">
        <v>761</v>
      </c>
    </row>
    <row r="74" spans="1:14" x14ac:dyDescent="0.3">
      <c r="A74">
        <v>6662</v>
      </c>
      <c r="B74" t="s">
        <v>19</v>
      </c>
      <c r="C74" t="s">
        <v>31</v>
      </c>
      <c r="D74" t="s">
        <v>44</v>
      </c>
      <c r="E74">
        <v>77</v>
      </c>
      <c r="F74" t="s">
        <v>118</v>
      </c>
      <c r="G74" s="2">
        <v>44514</v>
      </c>
      <c r="H74" t="s">
        <v>719</v>
      </c>
      <c r="I74" t="s">
        <v>726</v>
      </c>
      <c r="J74" t="s">
        <v>743</v>
      </c>
      <c r="K74" t="s">
        <v>751</v>
      </c>
      <c r="L74" t="s">
        <v>758</v>
      </c>
      <c r="M74">
        <v>40877.519999999997</v>
      </c>
      <c r="N74" t="s">
        <v>761</v>
      </c>
    </row>
    <row r="75" spans="1:14" x14ac:dyDescent="0.3">
      <c r="A75">
        <v>1443</v>
      </c>
      <c r="B75" t="s">
        <v>25</v>
      </c>
      <c r="C75" t="s">
        <v>30</v>
      </c>
      <c r="D75" t="s">
        <v>44</v>
      </c>
      <c r="E75">
        <v>25</v>
      </c>
      <c r="F75" t="s">
        <v>119</v>
      </c>
      <c r="G75" s="2">
        <v>45544</v>
      </c>
      <c r="H75" t="s">
        <v>720</v>
      </c>
      <c r="I75" t="s">
        <v>729</v>
      </c>
      <c r="J75" t="s">
        <v>733</v>
      </c>
      <c r="K75" t="s">
        <v>747</v>
      </c>
      <c r="L75" t="s">
        <v>756</v>
      </c>
      <c r="M75">
        <v>39279.07</v>
      </c>
      <c r="N75" t="s">
        <v>761</v>
      </c>
    </row>
    <row r="76" spans="1:14" x14ac:dyDescent="0.3">
      <c r="A76">
        <v>5174</v>
      </c>
      <c r="B76" t="s">
        <v>17</v>
      </c>
      <c r="C76" t="s">
        <v>41</v>
      </c>
      <c r="D76" t="s">
        <v>45</v>
      </c>
      <c r="E76">
        <v>76</v>
      </c>
      <c r="F76" t="s">
        <v>120</v>
      </c>
      <c r="G76" s="2">
        <v>45088</v>
      </c>
      <c r="H76" t="s">
        <v>720</v>
      </c>
      <c r="I76" t="s">
        <v>725</v>
      </c>
      <c r="J76" t="s">
        <v>741</v>
      </c>
      <c r="K76" t="s">
        <v>746</v>
      </c>
      <c r="L76" t="s">
        <v>754</v>
      </c>
      <c r="M76">
        <v>16586.79</v>
      </c>
      <c r="N76" t="s">
        <v>759</v>
      </c>
    </row>
    <row r="77" spans="1:14" x14ac:dyDescent="0.3">
      <c r="A77">
        <v>3232</v>
      </c>
      <c r="B77" t="s">
        <v>19</v>
      </c>
      <c r="C77" t="s">
        <v>43</v>
      </c>
      <c r="D77" t="s">
        <v>44</v>
      </c>
      <c r="E77">
        <v>75</v>
      </c>
      <c r="F77" t="s">
        <v>121</v>
      </c>
      <c r="G77" s="2">
        <v>44536</v>
      </c>
      <c r="H77" t="s">
        <v>718</v>
      </c>
      <c r="I77" t="s">
        <v>727</v>
      </c>
      <c r="J77" t="s">
        <v>741</v>
      </c>
      <c r="K77" t="s">
        <v>751</v>
      </c>
      <c r="L77" t="s">
        <v>753</v>
      </c>
      <c r="M77">
        <v>36101.54</v>
      </c>
      <c r="N77" t="s">
        <v>761</v>
      </c>
    </row>
    <row r="78" spans="1:14" x14ac:dyDescent="0.3">
      <c r="A78">
        <v>5254</v>
      </c>
      <c r="B78" t="s">
        <v>14</v>
      </c>
      <c r="C78" t="s">
        <v>34</v>
      </c>
      <c r="D78" t="s">
        <v>45</v>
      </c>
      <c r="E78">
        <v>25</v>
      </c>
      <c r="F78" t="s">
        <v>122</v>
      </c>
      <c r="G78" s="2">
        <v>43914</v>
      </c>
      <c r="H78" t="s">
        <v>724</v>
      </c>
      <c r="I78" t="s">
        <v>729</v>
      </c>
      <c r="J78" t="s">
        <v>735</v>
      </c>
      <c r="K78" t="s">
        <v>749</v>
      </c>
      <c r="L78" t="s">
        <v>756</v>
      </c>
      <c r="M78">
        <v>49155.08</v>
      </c>
      <c r="N78" t="s">
        <v>760</v>
      </c>
    </row>
    <row r="79" spans="1:14" x14ac:dyDescent="0.3">
      <c r="A79">
        <v>6594</v>
      </c>
      <c r="B79" t="s">
        <v>24</v>
      </c>
      <c r="C79" t="s">
        <v>32</v>
      </c>
      <c r="D79" t="s">
        <v>45</v>
      </c>
      <c r="E79">
        <v>57</v>
      </c>
      <c r="F79" t="s">
        <v>123</v>
      </c>
      <c r="G79" s="2">
        <v>45475</v>
      </c>
      <c r="H79" t="s">
        <v>723</v>
      </c>
      <c r="I79" t="s">
        <v>725</v>
      </c>
      <c r="J79" t="s">
        <v>734</v>
      </c>
      <c r="K79" t="s">
        <v>752</v>
      </c>
      <c r="L79" t="s">
        <v>757</v>
      </c>
      <c r="M79">
        <v>48139.21</v>
      </c>
      <c r="N79" t="s">
        <v>760</v>
      </c>
    </row>
    <row r="80" spans="1:14" x14ac:dyDescent="0.3">
      <c r="A80">
        <v>9888</v>
      </c>
      <c r="B80" t="s">
        <v>25</v>
      </c>
      <c r="C80" t="s">
        <v>32</v>
      </c>
      <c r="D80" t="s">
        <v>45</v>
      </c>
      <c r="E80">
        <v>84</v>
      </c>
      <c r="F80" t="s">
        <v>124</v>
      </c>
      <c r="G80" s="2">
        <v>45455</v>
      </c>
      <c r="H80" t="s">
        <v>723</v>
      </c>
      <c r="I80" t="s">
        <v>728</v>
      </c>
      <c r="J80" t="s">
        <v>735</v>
      </c>
      <c r="K80" t="s">
        <v>748</v>
      </c>
      <c r="L80" t="s">
        <v>754</v>
      </c>
      <c r="M80">
        <v>37360.519999999997</v>
      </c>
      <c r="N80" t="s">
        <v>760</v>
      </c>
    </row>
    <row r="81" spans="1:14" x14ac:dyDescent="0.3">
      <c r="A81">
        <v>2195</v>
      </c>
      <c r="B81" t="s">
        <v>25</v>
      </c>
      <c r="C81" t="s">
        <v>43</v>
      </c>
      <c r="D81" t="s">
        <v>44</v>
      </c>
      <c r="E81">
        <v>47</v>
      </c>
      <c r="F81" t="s">
        <v>125</v>
      </c>
      <c r="G81" s="2">
        <v>45006</v>
      </c>
      <c r="H81" t="s">
        <v>718</v>
      </c>
      <c r="I81" t="s">
        <v>727</v>
      </c>
      <c r="J81" t="s">
        <v>739</v>
      </c>
      <c r="K81" t="s">
        <v>750</v>
      </c>
      <c r="L81" t="s">
        <v>758</v>
      </c>
      <c r="M81">
        <v>38542.230000000003</v>
      </c>
      <c r="N81" t="s">
        <v>760</v>
      </c>
    </row>
    <row r="82" spans="1:14" x14ac:dyDescent="0.3">
      <c r="A82">
        <v>9403</v>
      </c>
      <c r="B82" t="s">
        <v>15</v>
      </c>
      <c r="C82" t="s">
        <v>36</v>
      </c>
      <c r="D82" t="s">
        <v>44</v>
      </c>
      <c r="E82">
        <v>69</v>
      </c>
      <c r="F82" t="s">
        <v>126</v>
      </c>
      <c r="G82" s="2">
        <v>45005</v>
      </c>
      <c r="H82" t="s">
        <v>720</v>
      </c>
      <c r="I82" t="s">
        <v>725</v>
      </c>
      <c r="J82" t="s">
        <v>740</v>
      </c>
      <c r="K82" t="s">
        <v>747</v>
      </c>
      <c r="L82" t="s">
        <v>756</v>
      </c>
      <c r="M82">
        <v>3082.54</v>
      </c>
      <c r="N82" t="s">
        <v>761</v>
      </c>
    </row>
    <row r="83" spans="1:14" x14ac:dyDescent="0.3">
      <c r="A83">
        <v>4731</v>
      </c>
      <c r="B83" t="s">
        <v>21</v>
      </c>
      <c r="C83" t="s">
        <v>30</v>
      </c>
      <c r="D83" t="s">
        <v>45</v>
      </c>
      <c r="E83">
        <v>59</v>
      </c>
      <c r="F83" t="s">
        <v>127</v>
      </c>
      <c r="G83" s="2">
        <v>45441</v>
      </c>
      <c r="H83" t="s">
        <v>723</v>
      </c>
      <c r="I83" t="s">
        <v>728</v>
      </c>
      <c r="J83" t="s">
        <v>735</v>
      </c>
      <c r="K83" t="s">
        <v>751</v>
      </c>
      <c r="L83" t="s">
        <v>758</v>
      </c>
      <c r="M83">
        <v>26427.3</v>
      </c>
      <c r="N83" t="s">
        <v>761</v>
      </c>
    </row>
    <row r="84" spans="1:14" x14ac:dyDescent="0.3">
      <c r="A84">
        <v>7746</v>
      </c>
      <c r="B84" t="s">
        <v>24</v>
      </c>
      <c r="C84" t="s">
        <v>31</v>
      </c>
      <c r="D84" t="s">
        <v>44</v>
      </c>
      <c r="E84">
        <v>80</v>
      </c>
      <c r="F84" t="s">
        <v>128</v>
      </c>
      <c r="G84" s="2">
        <v>44420</v>
      </c>
      <c r="H84" t="s">
        <v>721</v>
      </c>
      <c r="I84" t="s">
        <v>729</v>
      </c>
      <c r="J84" t="s">
        <v>737</v>
      </c>
      <c r="K84" t="s">
        <v>746</v>
      </c>
      <c r="L84" t="s">
        <v>753</v>
      </c>
      <c r="M84">
        <v>14316.51</v>
      </c>
      <c r="N84" t="s">
        <v>760</v>
      </c>
    </row>
    <row r="85" spans="1:14" x14ac:dyDescent="0.3">
      <c r="A85">
        <v>9050</v>
      </c>
      <c r="B85" t="s">
        <v>22</v>
      </c>
      <c r="C85" t="s">
        <v>30</v>
      </c>
      <c r="D85" t="s">
        <v>44</v>
      </c>
      <c r="E85">
        <v>24</v>
      </c>
      <c r="F85" t="s">
        <v>129</v>
      </c>
      <c r="G85" s="2">
        <v>44004</v>
      </c>
      <c r="H85" t="s">
        <v>720</v>
      </c>
      <c r="I85" t="s">
        <v>730</v>
      </c>
      <c r="J85" t="s">
        <v>741</v>
      </c>
      <c r="K85" t="s">
        <v>750</v>
      </c>
      <c r="L85" t="s">
        <v>756</v>
      </c>
      <c r="M85">
        <v>20018.990000000002</v>
      </c>
      <c r="N85" t="s">
        <v>761</v>
      </c>
    </row>
    <row r="86" spans="1:14" x14ac:dyDescent="0.3">
      <c r="A86">
        <v>7521</v>
      </c>
      <c r="B86" t="s">
        <v>26</v>
      </c>
      <c r="C86" t="s">
        <v>33</v>
      </c>
      <c r="D86" t="s">
        <v>44</v>
      </c>
      <c r="E86">
        <v>76</v>
      </c>
      <c r="F86" t="s">
        <v>130</v>
      </c>
      <c r="G86" s="2">
        <v>45734</v>
      </c>
      <c r="H86" t="s">
        <v>723</v>
      </c>
      <c r="I86" t="s">
        <v>730</v>
      </c>
      <c r="J86" t="s">
        <v>745</v>
      </c>
      <c r="K86" t="s">
        <v>750</v>
      </c>
      <c r="L86" t="s">
        <v>754</v>
      </c>
      <c r="M86">
        <v>5496.75</v>
      </c>
      <c r="N86" t="s">
        <v>760</v>
      </c>
    </row>
    <row r="87" spans="1:14" x14ac:dyDescent="0.3">
      <c r="A87">
        <v>7535</v>
      </c>
      <c r="B87" t="s">
        <v>15</v>
      </c>
      <c r="C87" t="s">
        <v>36</v>
      </c>
      <c r="D87" t="s">
        <v>44</v>
      </c>
      <c r="E87">
        <v>17</v>
      </c>
      <c r="F87" t="s">
        <v>131</v>
      </c>
      <c r="G87" s="2">
        <v>44870</v>
      </c>
      <c r="H87" t="s">
        <v>721</v>
      </c>
      <c r="I87" t="s">
        <v>725</v>
      </c>
      <c r="J87" t="s">
        <v>736</v>
      </c>
      <c r="K87" t="s">
        <v>752</v>
      </c>
      <c r="L87" t="s">
        <v>755</v>
      </c>
      <c r="M87">
        <v>9865.5400000000009</v>
      </c>
      <c r="N87" t="s">
        <v>760</v>
      </c>
    </row>
    <row r="88" spans="1:14" x14ac:dyDescent="0.3">
      <c r="A88">
        <v>3273</v>
      </c>
      <c r="B88" t="s">
        <v>14</v>
      </c>
      <c r="C88" t="s">
        <v>36</v>
      </c>
      <c r="D88" t="s">
        <v>45</v>
      </c>
      <c r="E88">
        <v>6</v>
      </c>
      <c r="F88" t="s">
        <v>132</v>
      </c>
      <c r="G88" s="2">
        <v>44018</v>
      </c>
      <c r="H88" t="s">
        <v>718</v>
      </c>
      <c r="I88" t="s">
        <v>730</v>
      </c>
      <c r="J88" t="s">
        <v>742</v>
      </c>
      <c r="K88" t="s">
        <v>751</v>
      </c>
      <c r="L88" t="s">
        <v>755</v>
      </c>
      <c r="M88">
        <v>12718.53</v>
      </c>
      <c r="N88" t="s">
        <v>760</v>
      </c>
    </row>
    <row r="89" spans="1:14" x14ac:dyDescent="0.3">
      <c r="A89">
        <v>8196</v>
      </c>
      <c r="B89" t="s">
        <v>15</v>
      </c>
      <c r="C89" t="s">
        <v>32</v>
      </c>
      <c r="D89" t="s">
        <v>45</v>
      </c>
      <c r="E89">
        <v>8</v>
      </c>
      <c r="F89" t="s">
        <v>133</v>
      </c>
      <c r="G89" s="2">
        <v>44429</v>
      </c>
      <c r="H89" t="s">
        <v>718</v>
      </c>
      <c r="I89" t="s">
        <v>725</v>
      </c>
      <c r="J89" t="s">
        <v>743</v>
      </c>
      <c r="K89" t="s">
        <v>750</v>
      </c>
      <c r="L89" t="s">
        <v>756</v>
      </c>
      <c r="M89">
        <v>46854.67</v>
      </c>
      <c r="N89" t="s">
        <v>759</v>
      </c>
    </row>
    <row r="90" spans="1:14" x14ac:dyDescent="0.3">
      <c r="A90">
        <v>3110</v>
      </c>
      <c r="B90" t="s">
        <v>18</v>
      </c>
      <c r="C90" t="s">
        <v>33</v>
      </c>
      <c r="D90" t="s">
        <v>44</v>
      </c>
      <c r="E90">
        <v>71</v>
      </c>
      <c r="F90" t="s">
        <v>134</v>
      </c>
      <c r="G90" s="2">
        <v>44990</v>
      </c>
      <c r="H90" t="s">
        <v>721</v>
      </c>
      <c r="I90" t="s">
        <v>727</v>
      </c>
      <c r="J90" t="s">
        <v>745</v>
      </c>
      <c r="K90" t="s">
        <v>750</v>
      </c>
      <c r="L90" t="s">
        <v>757</v>
      </c>
      <c r="M90">
        <v>35351.980000000003</v>
      </c>
      <c r="N90" t="s">
        <v>759</v>
      </c>
    </row>
    <row r="91" spans="1:14" x14ac:dyDescent="0.3">
      <c r="A91">
        <v>1367</v>
      </c>
      <c r="B91" t="s">
        <v>18</v>
      </c>
      <c r="C91" t="s">
        <v>34</v>
      </c>
      <c r="D91" t="s">
        <v>44</v>
      </c>
      <c r="E91">
        <v>4</v>
      </c>
      <c r="F91" t="s">
        <v>135</v>
      </c>
      <c r="G91" s="2">
        <v>44001</v>
      </c>
      <c r="H91" t="s">
        <v>722</v>
      </c>
      <c r="I91" t="s">
        <v>726</v>
      </c>
      <c r="J91" t="s">
        <v>731</v>
      </c>
      <c r="K91" t="s">
        <v>746</v>
      </c>
      <c r="L91" t="s">
        <v>757</v>
      </c>
      <c r="M91">
        <v>42747.21</v>
      </c>
      <c r="N91" t="s">
        <v>761</v>
      </c>
    </row>
    <row r="92" spans="1:14" x14ac:dyDescent="0.3">
      <c r="A92">
        <v>3580</v>
      </c>
      <c r="B92" t="s">
        <v>22</v>
      </c>
      <c r="C92" t="s">
        <v>29</v>
      </c>
      <c r="D92" t="s">
        <v>44</v>
      </c>
      <c r="E92">
        <v>14</v>
      </c>
      <c r="F92" t="s">
        <v>136</v>
      </c>
      <c r="G92" s="2">
        <v>45511</v>
      </c>
      <c r="H92" t="s">
        <v>722</v>
      </c>
      <c r="I92" t="s">
        <v>727</v>
      </c>
      <c r="J92" t="s">
        <v>740</v>
      </c>
      <c r="K92" t="s">
        <v>748</v>
      </c>
      <c r="L92" t="s">
        <v>754</v>
      </c>
      <c r="M92">
        <v>12857.62</v>
      </c>
      <c r="N92" t="s">
        <v>760</v>
      </c>
    </row>
    <row r="93" spans="1:14" x14ac:dyDescent="0.3">
      <c r="A93">
        <v>2393</v>
      </c>
      <c r="B93" t="s">
        <v>28</v>
      </c>
      <c r="C93" t="s">
        <v>34</v>
      </c>
      <c r="D93" t="s">
        <v>44</v>
      </c>
      <c r="E93">
        <v>10</v>
      </c>
      <c r="F93" t="s">
        <v>137</v>
      </c>
      <c r="G93" s="2">
        <v>44932</v>
      </c>
      <c r="H93" t="s">
        <v>723</v>
      </c>
      <c r="I93" t="s">
        <v>727</v>
      </c>
      <c r="J93" t="s">
        <v>743</v>
      </c>
      <c r="K93" t="s">
        <v>747</v>
      </c>
      <c r="L93" t="s">
        <v>758</v>
      </c>
      <c r="M93">
        <v>803.85</v>
      </c>
      <c r="N93" t="s">
        <v>759</v>
      </c>
    </row>
    <row r="94" spans="1:14" x14ac:dyDescent="0.3">
      <c r="A94">
        <v>5260</v>
      </c>
      <c r="B94" t="s">
        <v>15</v>
      </c>
      <c r="C94" t="s">
        <v>37</v>
      </c>
      <c r="D94" t="s">
        <v>45</v>
      </c>
      <c r="E94">
        <v>58</v>
      </c>
      <c r="F94" t="s">
        <v>138</v>
      </c>
      <c r="G94" s="2">
        <v>44598</v>
      </c>
      <c r="H94" t="s">
        <v>723</v>
      </c>
      <c r="I94" t="s">
        <v>729</v>
      </c>
      <c r="J94" t="s">
        <v>739</v>
      </c>
      <c r="K94" t="s">
        <v>747</v>
      </c>
      <c r="L94" t="s">
        <v>753</v>
      </c>
      <c r="M94">
        <v>13138.08</v>
      </c>
      <c r="N94" t="s">
        <v>759</v>
      </c>
    </row>
    <row r="95" spans="1:14" x14ac:dyDescent="0.3">
      <c r="A95">
        <v>4725</v>
      </c>
      <c r="B95" t="s">
        <v>21</v>
      </c>
      <c r="C95" t="s">
        <v>38</v>
      </c>
      <c r="D95" t="s">
        <v>44</v>
      </c>
      <c r="E95">
        <v>35</v>
      </c>
      <c r="F95" t="s">
        <v>139</v>
      </c>
      <c r="G95" s="2">
        <v>43964</v>
      </c>
      <c r="H95" t="s">
        <v>719</v>
      </c>
      <c r="I95" t="s">
        <v>725</v>
      </c>
      <c r="J95" t="s">
        <v>732</v>
      </c>
      <c r="K95" t="s">
        <v>747</v>
      </c>
      <c r="L95" t="s">
        <v>753</v>
      </c>
      <c r="M95">
        <v>30355.74</v>
      </c>
      <c r="N95" t="s">
        <v>760</v>
      </c>
    </row>
    <row r="96" spans="1:14" x14ac:dyDescent="0.3">
      <c r="A96">
        <v>1945</v>
      </c>
      <c r="B96" t="s">
        <v>27</v>
      </c>
      <c r="C96" t="s">
        <v>36</v>
      </c>
      <c r="D96" t="s">
        <v>45</v>
      </c>
      <c r="E96">
        <v>9</v>
      </c>
      <c r="F96" t="s">
        <v>140</v>
      </c>
      <c r="G96" s="2">
        <v>44851</v>
      </c>
      <c r="H96" t="s">
        <v>724</v>
      </c>
      <c r="I96" t="s">
        <v>725</v>
      </c>
      <c r="J96" t="s">
        <v>742</v>
      </c>
      <c r="K96" t="s">
        <v>749</v>
      </c>
      <c r="L96" t="s">
        <v>757</v>
      </c>
      <c r="M96">
        <v>4026.46</v>
      </c>
      <c r="N96" t="s">
        <v>760</v>
      </c>
    </row>
    <row r="97" spans="1:14" x14ac:dyDescent="0.3">
      <c r="A97">
        <v>8057</v>
      </c>
      <c r="B97" t="s">
        <v>26</v>
      </c>
      <c r="C97" t="s">
        <v>41</v>
      </c>
      <c r="D97" t="s">
        <v>45</v>
      </c>
      <c r="E97">
        <v>55</v>
      </c>
      <c r="F97" t="s">
        <v>141</v>
      </c>
      <c r="G97" s="2">
        <v>44142</v>
      </c>
      <c r="H97" t="s">
        <v>724</v>
      </c>
      <c r="I97" t="s">
        <v>728</v>
      </c>
      <c r="J97" t="s">
        <v>739</v>
      </c>
      <c r="K97" t="s">
        <v>750</v>
      </c>
      <c r="L97" t="s">
        <v>754</v>
      </c>
      <c r="M97">
        <v>10632.87</v>
      </c>
      <c r="N97" t="s">
        <v>760</v>
      </c>
    </row>
    <row r="98" spans="1:14" x14ac:dyDescent="0.3">
      <c r="A98">
        <v>7130</v>
      </c>
      <c r="B98" t="s">
        <v>24</v>
      </c>
      <c r="C98" t="s">
        <v>43</v>
      </c>
      <c r="D98" t="s">
        <v>44</v>
      </c>
      <c r="E98">
        <v>24</v>
      </c>
      <c r="F98" t="s">
        <v>142</v>
      </c>
      <c r="G98" s="2">
        <v>44742</v>
      </c>
      <c r="H98" t="s">
        <v>720</v>
      </c>
      <c r="I98" t="s">
        <v>730</v>
      </c>
      <c r="J98" t="s">
        <v>744</v>
      </c>
      <c r="K98" t="s">
        <v>752</v>
      </c>
      <c r="L98" t="s">
        <v>753</v>
      </c>
      <c r="M98">
        <v>43475.14</v>
      </c>
      <c r="N98" t="s">
        <v>759</v>
      </c>
    </row>
    <row r="99" spans="1:14" x14ac:dyDescent="0.3">
      <c r="A99">
        <v>8348</v>
      </c>
      <c r="B99" t="s">
        <v>22</v>
      </c>
      <c r="C99" t="s">
        <v>40</v>
      </c>
      <c r="D99" t="s">
        <v>45</v>
      </c>
      <c r="E99">
        <v>2</v>
      </c>
      <c r="F99" t="s">
        <v>143</v>
      </c>
      <c r="G99" s="2">
        <v>45244</v>
      </c>
      <c r="H99" t="s">
        <v>723</v>
      </c>
      <c r="I99" t="s">
        <v>726</v>
      </c>
      <c r="J99" t="s">
        <v>735</v>
      </c>
      <c r="K99" t="s">
        <v>749</v>
      </c>
      <c r="L99" t="s">
        <v>755</v>
      </c>
      <c r="M99">
        <v>35087.35</v>
      </c>
      <c r="N99" t="s">
        <v>761</v>
      </c>
    </row>
    <row r="100" spans="1:14" x14ac:dyDescent="0.3">
      <c r="A100">
        <v>8281</v>
      </c>
      <c r="B100" t="s">
        <v>22</v>
      </c>
      <c r="C100" t="s">
        <v>32</v>
      </c>
      <c r="D100" t="s">
        <v>44</v>
      </c>
      <c r="E100">
        <v>77</v>
      </c>
      <c r="F100" t="s">
        <v>144</v>
      </c>
      <c r="G100" s="2">
        <v>44160</v>
      </c>
      <c r="H100" t="s">
        <v>721</v>
      </c>
      <c r="I100" t="s">
        <v>726</v>
      </c>
      <c r="J100" t="s">
        <v>745</v>
      </c>
      <c r="K100" t="s">
        <v>747</v>
      </c>
      <c r="L100" t="s">
        <v>755</v>
      </c>
      <c r="M100">
        <v>4532.5600000000004</v>
      </c>
      <c r="N100" t="s">
        <v>760</v>
      </c>
    </row>
    <row r="101" spans="1:14" x14ac:dyDescent="0.3">
      <c r="A101">
        <v>8677</v>
      </c>
      <c r="B101" t="s">
        <v>28</v>
      </c>
      <c r="C101" t="s">
        <v>35</v>
      </c>
      <c r="D101" t="s">
        <v>44</v>
      </c>
      <c r="E101">
        <v>13</v>
      </c>
      <c r="F101" t="s">
        <v>145</v>
      </c>
      <c r="G101" s="2">
        <v>44219</v>
      </c>
      <c r="H101" t="s">
        <v>722</v>
      </c>
      <c r="I101" t="s">
        <v>728</v>
      </c>
      <c r="J101" t="s">
        <v>741</v>
      </c>
      <c r="K101" t="s">
        <v>746</v>
      </c>
      <c r="L101" t="s">
        <v>757</v>
      </c>
      <c r="M101">
        <v>23463.919999999998</v>
      </c>
      <c r="N101" t="s">
        <v>761</v>
      </c>
    </row>
    <row r="102" spans="1:14" x14ac:dyDescent="0.3">
      <c r="A102">
        <v>3325</v>
      </c>
      <c r="B102" t="s">
        <v>14</v>
      </c>
      <c r="C102" t="s">
        <v>39</v>
      </c>
      <c r="D102" t="s">
        <v>44</v>
      </c>
      <c r="E102">
        <v>9</v>
      </c>
      <c r="F102" t="s">
        <v>146</v>
      </c>
      <c r="G102" s="2">
        <v>44554</v>
      </c>
      <c r="H102" t="s">
        <v>721</v>
      </c>
      <c r="I102" t="s">
        <v>725</v>
      </c>
      <c r="J102" t="s">
        <v>734</v>
      </c>
      <c r="K102" t="s">
        <v>749</v>
      </c>
      <c r="L102" t="s">
        <v>758</v>
      </c>
      <c r="M102">
        <v>33927.53</v>
      </c>
      <c r="N102" t="s">
        <v>761</v>
      </c>
    </row>
    <row r="103" spans="1:14" x14ac:dyDescent="0.3">
      <c r="A103">
        <v>5868</v>
      </c>
      <c r="B103" t="s">
        <v>22</v>
      </c>
      <c r="C103" t="s">
        <v>34</v>
      </c>
      <c r="D103" t="s">
        <v>45</v>
      </c>
      <c r="E103">
        <v>34</v>
      </c>
      <c r="F103" t="s">
        <v>147</v>
      </c>
      <c r="G103" s="2">
        <v>44401</v>
      </c>
      <c r="H103" t="s">
        <v>723</v>
      </c>
      <c r="I103" t="s">
        <v>728</v>
      </c>
      <c r="J103" t="s">
        <v>743</v>
      </c>
      <c r="K103" t="s">
        <v>749</v>
      </c>
      <c r="L103" t="s">
        <v>758</v>
      </c>
      <c r="M103">
        <v>31917.21</v>
      </c>
      <c r="N103" t="s">
        <v>761</v>
      </c>
    </row>
    <row r="104" spans="1:14" x14ac:dyDescent="0.3">
      <c r="A104">
        <v>5696</v>
      </c>
      <c r="B104" t="s">
        <v>15</v>
      </c>
      <c r="C104" t="s">
        <v>38</v>
      </c>
      <c r="D104" t="s">
        <v>45</v>
      </c>
      <c r="E104">
        <v>63</v>
      </c>
      <c r="F104" t="s">
        <v>148</v>
      </c>
      <c r="G104" s="2">
        <v>44040</v>
      </c>
      <c r="H104" t="s">
        <v>723</v>
      </c>
      <c r="I104" t="s">
        <v>729</v>
      </c>
      <c r="J104" t="s">
        <v>740</v>
      </c>
      <c r="K104" t="s">
        <v>752</v>
      </c>
      <c r="L104" t="s">
        <v>755</v>
      </c>
      <c r="M104">
        <v>37565.300000000003</v>
      </c>
      <c r="N104" t="s">
        <v>760</v>
      </c>
    </row>
    <row r="105" spans="1:14" x14ac:dyDescent="0.3">
      <c r="A105">
        <v>5649</v>
      </c>
      <c r="B105" t="s">
        <v>26</v>
      </c>
      <c r="C105" t="s">
        <v>41</v>
      </c>
      <c r="D105" t="s">
        <v>44</v>
      </c>
      <c r="E105">
        <v>72</v>
      </c>
      <c r="F105" t="s">
        <v>149</v>
      </c>
      <c r="G105" s="2">
        <v>43970</v>
      </c>
      <c r="H105" t="s">
        <v>719</v>
      </c>
      <c r="I105" t="s">
        <v>730</v>
      </c>
      <c r="J105" t="s">
        <v>742</v>
      </c>
      <c r="K105" t="s">
        <v>751</v>
      </c>
      <c r="L105" t="s">
        <v>758</v>
      </c>
      <c r="M105">
        <v>46791.6</v>
      </c>
      <c r="N105" t="s">
        <v>759</v>
      </c>
    </row>
    <row r="106" spans="1:14" x14ac:dyDescent="0.3">
      <c r="A106">
        <v>6022</v>
      </c>
      <c r="B106" t="s">
        <v>15</v>
      </c>
      <c r="C106" t="s">
        <v>42</v>
      </c>
      <c r="D106" t="s">
        <v>44</v>
      </c>
      <c r="E106">
        <v>79</v>
      </c>
      <c r="F106" t="s">
        <v>150</v>
      </c>
      <c r="G106" s="2">
        <v>45302</v>
      </c>
      <c r="H106" t="s">
        <v>722</v>
      </c>
      <c r="I106" t="s">
        <v>727</v>
      </c>
      <c r="J106" t="s">
        <v>732</v>
      </c>
      <c r="K106" t="s">
        <v>748</v>
      </c>
      <c r="L106" t="s">
        <v>758</v>
      </c>
      <c r="M106">
        <v>42363.45</v>
      </c>
      <c r="N106" t="s">
        <v>759</v>
      </c>
    </row>
    <row r="107" spans="1:14" x14ac:dyDescent="0.3">
      <c r="A107">
        <v>4086</v>
      </c>
      <c r="B107" t="s">
        <v>28</v>
      </c>
      <c r="C107" t="s">
        <v>41</v>
      </c>
      <c r="D107" t="s">
        <v>44</v>
      </c>
      <c r="E107">
        <v>41</v>
      </c>
      <c r="F107" t="s">
        <v>151</v>
      </c>
      <c r="G107" s="2">
        <v>45698</v>
      </c>
      <c r="H107" t="s">
        <v>720</v>
      </c>
      <c r="I107" t="s">
        <v>725</v>
      </c>
      <c r="J107" t="s">
        <v>738</v>
      </c>
      <c r="K107" t="s">
        <v>750</v>
      </c>
      <c r="L107" t="s">
        <v>755</v>
      </c>
      <c r="M107">
        <v>32409.17</v>
      </c>
      <c r="N107" t="s">
        <v>761</v>
      </c>
    </row>
    <row r="108" spans="1:14" x14ac:dyDescent="0.3">
      <c r="A108">
        <v>4239</v>
      </c>
      <c r="B108" t="s">
        <v>24</v>
      </c>
      <c r="C108" t="s">
        <v>43</v>
      </c>
      <c r="D108" t="s">
        <v>44</v>
      </c>
      <c r="E108">
        <v>64</v>
      </c>
      <c r="F108" t="s">
        <v>152</v>
      </c>
      <c r="G108" s="2">
        <v>45162</v>
      </c>
      <c r="H108" t="s">
        <v>721</v>
      </c>
      <c r="I108" t="s">
        <v>725</v>
      </c>
      <c r="J108" t="s">
        <v>731</v>
      </c>
      <c r="K108" t="s">
        <v>750</v>
      </c>
      <c r="L108" t="s">
        <v>753</v>
      </c>
      <c r="M108">
        <v>27970.25</v>
      </c>
      <c r="N108" t="s">
        <v>759</v>
      </c>
    </row>
    <row r="109" spans="1:14" x14ac:dyDescent="0.3">
      <c r="A109">
        <v>2264</v>
      </c>
      <c r="B109" t="s">
        <v>24</v>
      </c>
      <c r="C109" t="s">
        <v>32</v>
      </c>
      <c r="D109" t="s">
        <v>44</v>
      </c>
      <c r="E109">
        <v>54</v>
      </c>
      <c r="F109" t="s">
        <v>153</v>
      </c>
      <c r="G109" s="2">
        <v>44615</v>
      </c>
      <c r="H109" t="s">
        <v>718</v>
      </c>
      <c r="I109" t="s">
        <v>726</v>
      </c>
      <c r="J109" t="s">
        <v>744</v>
      </c>
      <c r="K109" t="s">
        <v>746</v>
      </c>
      <c r="L109" t="s">
        <v>758</v>
      </c>
      <c r="M109">
        <v>21999.68</v>
      </c>
      <c r="N109" t="s">
        <v>761</v>
      </c>
    </row>
    <row r="110" spans="1:14" x14ac:dyDescent="0.3">
      <c r="A110">
        <v>5871</v>
      </c>
      <c r="B110" t="s">
        <v>24</v>
      </c>
      <c r="C110" t="s">
        <v>39</v>
      </c>
      <c r="D110" t="s">
        <v>45</v>
      </c>
      <c r="E110">
        <v>62</v>
      </c>
      <c r="F110" t="s">
        <v>154</v>
      </c>
      <c r="G110" s="2">
        <v>45567</v>
      </c>
      <c r="H110" t="s">
        <v>721</v>
      </c>
      <c r="I110" t="s">
        <v>726</v>
      </c>
      <c r="J110" t="s">
        <v>745</v>
      </c>
      <c r="K110" t="s">
        <v>748</v>
      </c>
      <c r="L110" t="s">
        <v>755</v>
      </c>
      <c r="M110">
        <v>11653.59</v>
      </c>
      <c r="N110" t="s">
        <v>759</v>
      </c>
    </row>
    <row r="111" spans="1:14" x14ac:dyDescent="0.3">
      <c r="A111">
        <v>6179</v>
      </c>
      <c r="B111" t="s">
        <v>28</v>
      </c>
      <c r="C111" t="s">
        <v>29</v>
      </c>
      <c r="D111" t="s">
        <v>44</v>
      </c>
      <c r="E111">
        <v>6</v>
      </c>
      <c r="F111" t="s">
        <v>155</v>
      </c>
      <c r="G111" s="2">
        <v>43858</v>
      </c>
      <c r="H111" t="s">
        <v>719</v>
      </c>
      <c r="I111" t="s">
        <v>728</v>
      </c>
      <c r="J111" t="s">
        <v>740</v>
      </c>
      <c r="K111" t="s">
        <v>747</v>
      </c>
      <c r="L111" t="s">
        <v>754</v>
      </c>
      <c r="M111">
        <v>28212.12</v>
      </c>
      <c r="N111" t="s">
        <v>761</v>
      </c>
    </row>
    <row r="112" spans="1:14" x14ac:dyDescent="0.3">
      <c r="A112">
        <v>1459</v>
      </c>
      <c r="B112" t="s">
        <v>15</v>
      </c>
      <c r="C112" t="s">
        <v>34</v>
      </c>
      <c r="D112" t="s">
        <v>44</v>
      </c>
      <c r="E112">
        <v>9</v>
      </c>
      <c r="F112" t="s">
        <v>156</v>
      </c>
      <c r="G112" s="2">
        <v>44522</v>
      </c>
      <c r="H112" t="s">
        <v>719</v>
      </c>
      <c r="I112" t="s">
        <v>726</v>
      </c>
      <c r="J112" t="s">
        <v>739</v>
      </c>
      <c r="K112" t="s">
        <v>747</v>
      </c>
      <c r="L112" t="s">
        <v>755</v>
      </c>
      <c r="M112">
        <v>26232.27</v>
      </c>
      <c r="N112" t="s">
        <v>760</v>
      </c>
    </row>
    <row r="113" spans="1:14" x14ac:dyDescent="0.3">
      <c r="A113">
        <v>2136</v>
      </c>
      <c r="B113" t="s">
        <v>28</v>
      </c>
      <c r="C113" t="s">
        <v>43</v>
      </c>
      <c r="D113" t="s">
        <v>44</v>
      </c>
      <c r="E113">
        <v>47</v>
      </c>
      <c r="F113" t="s">
        <v>157</v>
      </c>
      <c r="G113" s="2">
        <v>44793</v>
      </c>
      <c r="H113" t="s">
        <v>718</v>
      </c>
      <c r="I113" t="s">
        <v>725</v>
      </c>
      <c r="J113" t="s">
        <v>744</v>
      </c>
      <c r="K113" t="s">
        <v>746</v>
      </c>
      <c r="L113" t="s">
        <v>754</v>
      </c>
      <c r="M113">
        <v>40700.47</v>
      </c>
      <c r="N113" t="s">
        <v>759</v>
      </c>
    </row>
    <row r="114" spans="1:14" x14ac:dyDescent="0.3">
      <c r="A114">
        <v>5047</v>
      </c>
      <c r="B114" t="s">
        <v>20</v>
      </c>
      <c r="C114" t="s">
        <v>38</v>
      </c>
      <c r="D114" t="s">
        <v>44</v>
      </c>
      <c r="E114">
        <v>9</v>
      </c>
      <c r="F114" t="s">
        <v>158</v>
      </c>
      <c r="G114" s="2">
        <v>44327</v>
      </c>
      <c r="H114" t="s">
        <v>719</v>
      </c>
      <c r="I114" t="s">
        <v>729</v>
      </c>
      <c r="J114" t="s">
        <v>739</v>
      </c>
      <c r="K114" t="s">
        <v>752</v>
      </c>
      <c r="L114" t="s">
        <v>753</v>
      </c>
      <c r="M114">
        <v>32647.18</v>
      </c>
      <c r="N114" t="s">
        <v>761</v>
      </c>
    </row>
    <row r="115" spans="1:14" x14ac:dyDescent="0.3">
      <c r="A115">
        <v>1699</v>
      </c>
      <c r="B115" t="s">
        <v>21</v>
      </c>
      <c r="C115" t="s">
        <v>38</v>
      </c>
      <c r="D115" t="s">
        <v>44</v>
      </c>
      <c r="E115">
        <v>76</v>
      </c>
      <c r="F115" t="s">
        <v>159</v>
      </c>
      <c r="G115" s="2">
        <v>44664</v>
      </c>
      <c r="H115" t="s">
        <v>722</v>
      </c>
      <c r="I115" t="s">
        <v>725</v>
      </c>
      <c r="J115" t="s">
        <v>744</v>
      </c>
      <c r="K115" t="s">
        <v>747</v>
      </c>
      <c r="L115" t="s">
        <v>754</v>
      </c>
      <c r="M115">
        <v>36831.57</v>
      </c>
      <c r="N115" t="s">
        <v>760</v>
      </c>
    </row>
    <row r="116" spans="1:14" x14ac:dyDescent="0.3">
      <c r="A116">
        <v>5067</v>
      </c>
      <c r="B116" t="s">
        <v>19</v>
      </c>
      <c r="C116" t="s">
        <v>29</v>
      </c>
      <c r="D116" t="s">
        <v>45</v>
      </c>
      <c r="E116">
        <v>63</v>
      </c>
      <c r="F116" t="s">
        <v>160</v>
      </c>
      <c r="G116" s="2">
        <v>44887</v>
      </c>
      <c r="H116" t="s">
        <v>720</v>
      </c>
      <c r="I116" t="s">
        <v>726</v>
      </c>
      <c r="J116" t="s">
        <v>744</v>
      </c>
      <c r="K116" t="s">
        <v>752</v>
      </c>
      <c r="L116" t="s">
        <v>756</v>
      </c>
      <c r="M116">
        <v>47015.71</v>
      </c>
      <c r="N116" t="s">
        <v>761</v>
      </c>
    </row>
    <row r="117" spans="1:14" x14ac:dyDescent="0.3">
      <c r="A117">
        <v>1022</v>
      </c>
      <c r="B117" t="s">
        <v>17</v>
      </c>
      <c r="C117" t="s">
        <v>41</v>
      </c>
      <c r="D117" t="s">
        <v>45</v>
      </c>
      <c r="E117">
        <v>1</v>
      </c>
      <c r="F117" t="s">
        <v>161</v>
      </c>
      <c r="G117" s="2">
        <v>44480</v>
      </c>
      <c r="H117" t="s">
        <v>724</v>
      </c>
      <c r="I117" t="s">
        <v>725</v>
      </c>
      <c r="J117" t="s">
        <v>743</v>
      </c>
      <c r="K117" t="s">
        <v>751</v>
      </c>
      <c r="L117" t="s">
        <v>754</v>
      </c>
      <c r="M117">
        <v>30564.58</v>
      </c>
      <c r="N117" t="s">
        <v>761</v>
      </c>
    </row>
    <row r="118" spans="1:14" x14ac:dyDescent="0.3">
      <c r="A118">
        <v>8502</v>
      </c>
      <c r="B118" t="s">
        <v>27</v>
      </c>
      <c r="C118" t="s">
        <v>39</v>
      </c>
      <c r="D118" t="s">
        <v>44</v>
      </c>
      <c r="E118">
        <v>31</v>
      </c>
      <c r="F118" t="s">
        <v>162</v>
      </c>
      <c r="G118" s="2">
        <v>45279</v>
      </c>
      <c r="H118" t="s">
        <v>721</v>
      </c>
      <c r="I118" t="s">
        <v>727</v>
      </c>
      <c r="J118" t="s">
        <v>742</v>
      </c>
      <c r="K118" t="s">
        <v>751</v>
      </c>
      <c r="L118" t="s">
        <v>755</v>
      </c>
      <c r="M118">
        <v>7010.28</v>
      </c>
      <c r="N118" t="s">
        <v>759</v>
      </c>
    </row>
    <row r="119" spans="1:14" x14ac:dyDescent="0.3">
      <c r="A119">
        <v>6208</v>
      </c>
      <c r="B119" t="s">
        <v>27</v>
      </c>
      <c r="C119" t="s">
        <v>41</v>
      </c>
      <c r="D119" t="s">
        <v>44</v>
      </c>
      <c r="E119">
        <v>45</v>
      </c>
      <c r="F119" t="s">
        <v>163</v>
      </c>
      <c r="G119" s="2">
        <v>44050</v>
      </c>
      <c r="H119" t="s">
        <v>724</v>
      </c>
      <c r="I119" t="s">
        <v>727</v>
      </c>
      <c r="J119" t="s">
        <v>745</v>
      </c>
      <c r="K119" t="s">
        <v>747</v>
      </c>
      <c r="L119" t="s">
        <v>753</v>
      </c>
      <c r="M119">
        <v>15528.64</v>
      </c>
      <c r="N119" t="s">
        <v>759</v>
      </c>
    </row>
    <row r="120" spans="1:14" x14ac:dyDescent="0.3">
      <c r="A120">
        <v>3902</v>
      </c>
      <c r="B120" t="s">
        <v>27</v>
      </c>
      <c r="C120" t="s">
        <v>38</v>
      </c>
      <c r="D120" t="s">
        <v>45</v>
      </c>
      <c r="E120">
        <v>55</v>
      </c>
      <c r="F120" t="s">
        <v>164</v>
      </c>
      <c r="G120" s="2">
        <v>45195</v>
      </c>
      <c r="H120" t="s">
        <v>721</v>
      </c>
      <c r="I120" t="s">
        <v>726</v>
      </c>
      <c r="J120" t="s">
        <v>743</v>
      </c>
      <c r="K120" t="s">
        <v>750</v>
      </c>
      <c r="L120" t="s">
        <v>754</v>
      </c>
      <c r="M120">
        <v>23916.19</v>
      </c>
      <c r="N120" t="s">
        <v>761</v>
      </c>
    </row>
    <row r="121" spans="1:14" x14ac:dyDescent="0.3">
      <c r="A121">
        <v>1902</v>
      </c>
      <c r="B121" t="s">
        <v>21</v>
      </c>
      <c r="C121" t="s">
        <v>36</v>
      </c>
      <c r="D121" t="s">
        <v>45</v>
      </c>
      <c r="E121">
        <v>7</v>
      </c>
      <c r="F121" t="s">
        <v>165</v>
      </c>
      <c r="G121" s="2">
        <v>44699</v>
      </c>
      <c r="H121" t="s">
        <v>718</v>
      </c>
      <c r="I121" t="s">
        <v>730</v>
      </c>
      <c r="J121" t="s">
        <v>732</v>
      </c>
      <c r="K121" t="s">
        <v>751</v>
      </c>
      <c r="L121" t="s">
        <v>758</v>
      </c>
      <c r="M121">
        <v>38423.25</v>
      </c>
      <c r="N121" t="s">
        <v>759</v>
      </c>
    </row>
    <row r="122" spans="1:14" x14ac:dyDescent="0.3">
      <c r="A122">
        <v>1767</v>
      </c>
      <c r="B122" t="s">
        <v>28</v>
      </c>
      <c r="C122" t="s">
        <v>42</v>
      </c>
      <c r="D122" t="s">
        <v>45</v>
      </c>
      <c r="E122">
        <v>8</v>
      </c>
      <c r="F122" t="s">
        <v>166</v>
      </c>
      <c r="G122" s="2">
        <v>44432</v>
      </c>
      <c r="H122" t="s">
        <v>719</v>
      </c>
      <c r="I122" t="s">
        <v>729</v>
      </c>
      <c r="J122" t="s">
        <v>738</v>
      </c>
      <c r="K122" t="s">
        <v>746</v>
      </c>
      <c r="L122" t="s">
        <v>754</v>
      </c>
      <c r="M122">
        <v>26392.9</v>
      </c>
      <c r="N122" t="s">
        <v>761</v>
      </c>
    </row>
    <row r="123" spans="1:14" x14ac:dyDescent="0.3">
      <c r="A123">
        <v>7870</v>
      </c>
      <c r="B123" t="s">
        <v>21</v>
      </c>
      <c r="C123" t="s">
        <v>35</v>
      </c>
      <c r="D123" t="s">
        <v>45</v>
      </c>
      <c r="E123">
        <v>79</v>
      </c>
      <c r="F123" t="s">
        <v>167</v>
      </c>
      <c r="G123" s="2">
        <v>44979</v>
      </c>
      <c r="H123" t="s">
        <v>719</v>
      </c>
      <c r="I123" t="s">
        <v>727</v>
      </c>
      <c r="J123" t="s">
        <v>738</v>
      </c>
      <c r="K123" t="s">
        <v>746</v>
      </c>
      <c r="L123" t="s">
        <v>754</v>
      </c>
      <c r="M123">
        <v>14079.72</v>
      </c>
      <c r="N123" t="s">
        <v>761</v>
      </c>
    </row>
    <row r="124" spans="1:14" x14ac:dyDescent="0.3">
      <c r="A124">
        <v>1809</v>
      </c>
      <c r="B124" t="s">
        <v>14</v>
      </c>
      <c r="C124" t="s">
        <v>38</v>
      </c>
      <c r="D124" t="s">
        <v>44</v>
      </c>
      <c r="E124">
        <v>1</v>
      </c>
      <c r="F124" t="s">
        <v>168</v>
      </c>
      <c r="G124" s="2">
        <v>44800</v>
      </c>
      <c r="H124" t="s">
        <v>719</v>
      </c>
      <c r="I124" t="s">
        <v>730</v>
      </c>
      <c r="J124" t="s">
        <v>738</v>
      </c>
      <c r="K124" t="s">
        <v>747</v>
      </c>
      <c r="L124" t="s">
        <v>754</v>
      </c>
      <c r="M124">
        <v>26184.43</v>
      </c>
      <c r="N124" t="s">
        <v>760</v>
      </c>
    </row>
    <row r="125" spans="1:14" x14ac:dyDescent="0.3">
      <c r="A125">
        <v>8125</v>
      </c>
      <c r="B125" t="s">
        <v>15</v>
      </c>
      <c r="C125" t="s">
        <v>34</v>
      </c>
      <c r="D125" t="s">
        <v>44</v>
      </c>
      <c r="E125">
        <v>41</v>
      </c>
      <c r="F125" t="s">
        <v>169</v>
      </c>
      <c r="G125" s="2">
        <v>44798</v>
      </c>
      <c r="H125" t="s">
        <v>720</v>
      </c>
      <c r="I125" t="s">
        <v>726</v>
      </c>
      <c r="J125" t="s">
        <v>739</v>
      </c>
      <c r="K125" t="s">
        <v>748</v>
      </c>
      <c r="L125" t="s">
        <v>754</v>
      </c>
      <c r="M125">
        <v>31504.93</v>
      </c>
      <c r="N125" t="s">
        <v>759</v>
      </c>
    </row>
    <row r="126" spans="1:14" x14ac:dyDescent="0.3">
      <c r="A126">
        <v>7625</v>
      </c>
      <c r="B126" t="s">
        <v>25</v>
      </c>
      <c r="C126" t="s">
        <v>36</v>
      </c>
      <c r="D126" t="s">
        <v>45</v>
      </c>
      <c r="E126">
        <v>44</v>
      </c>
      <c r="F126" t="s">
        <v>170</v>
      </c>
      <c r="G126" s="2">
        <v>45349</v>
      </c>
      <c r="H126" t="s">
        <v>722</v>
      </c>
      <c r="I126" t="s">
        <v>729</v>
      </c>
      <c r="J126" t="s">
        <v>731</v>
      </c>
      <c r="K126" t="s">
        <v>752</v>
      </c>
      <c r="L126" t="s">
        <v>756</v>
      </c>
      <c r="M126">
        <v>44724.26</v>
      </c>
      <c r="N126" t="s">
        <v>759</v>
      </c>
    </row>
    <row r="127" spans="1:14" x14ac:dyDescent="0.3">
      <c r="A127">
        <v>1940</v>
      </c>
      <c r="B127" t="s">
        <v>19</v>
      </c>
      <c r="C127" t="s">
        <v>38</v>
      </c>
      <c r="D127" t="s">
        <v>44</v>
      </c>
      <c r="E127">
        <v>75</v>
      </c>
      <c r="F127" t="s">
        <v>171</v>
      </c>
      <c r="G127" s="2">
        <v>44379</v>
      </c>
      <c r="H127" t="s">
        <v>719</v>
      </c>
      <c r="I127" t="s">
        <v>725</v>
      </c>
      <c r="J127" t="s">
        <v>745</v>
      </c>
      <c r="K127" t="s">
        <v>752</v>
      </c>
      <c r="L127" t="s">
        <v>758</v>
      </c>
      <c r="M127">
        <v>27428.21</v>
      </c>
      <c r="N127" t="s">
        <v>759</v>
      </c>
    </row>
    <row r="128" spans="1:14" x14ac:dyDescent="0.3">
      <c r="A128">
        <v>6017</v>
      </c>
      <c r="B128" t="s">
        <v>24</v>
      </c>
      <c r="C128" t="s">
        <v>38</v>
      </c>
      <c r="D128" t="s">
        <v>45</v>
      </c>
      <c r="E128">
        <v>74</v>
      </c>
      <c r="F128" t="s">
        <v>172</v>
      </c>
      <c r="G128" s="2">
        <v>44742</v>
      </c>
      <c r="H128" t="s">
        <v>718</v>
      </c>
      <c r="I128" t="s">
        <v>729</v>
      </c>
      <c r="J128" t="s">
        <v>732</v>
      </c>
      <c r="K128" t="s">
        <v>746</v>
      </c>
      <c r="L128" t="s">
        <v>758</v>
      </c>
      <c r="M128">
        <v>25837.71</v>
      </c>
      <c r="N128" t="s">
        <v>761</v>
      </c>
    </row>
    <row r="129" spans="1:14" x14ac:dyDescent="0.3">
      <c r="A129">
        <v>1798</v>
      </c>
      <c r="B129" t="s">
        <v>18</v>
      </c>
      <c r="C129" t="s">
        <v>36</v>
      </c>
      <c r="D129" t="s">
        <v>44</v>
      </c>
      <c r="E129">
        <v>76</v>
      </c>
      <c r="F129" t="s">
        <v>173</v>
      </c>
      <c r="G129" s="2">
        <v>45338</v>
      </c>
      <c r="H129" t="s">
        <v>718</v>
      </c>
      <c r="I129" t="s">
        <v>730</v>
      </c>
      <c r="J129" t="s">
        <v>741</v>
      </c>
      <c r="K129" t="s">
        <v>752</v>
      </c>
      <c r="L129" t="s">
        <v>755</v>
      </c>
      <c r="M129">
        <v>27913.09</v>
      </c>
      <c r="N129" t="s">
        <v>760</v>
      </c>
    </row>
    <row r="130" spans="1:14" x14ac:dyDescent="0.3">
      <c r="A130">
        <v>2315</v>
      </c>
      <c r="B130" t="s">
        <v>16</v>
      </c>
      <c r="C130" t="s">
        <v>30</v>
      </c>
      <c r="D130" t="s">
        <v>44</v>
      </c>
      <c r="E130">
        <v>22</v>
      </c>
      <c r="F130" t="s">
        <v>174</v>
      </c>
      <c r="G130" s="2">
        <v>44891</v>
      </c>
      <c r="H130" t="s">
        <v>720</v>
      </c>
      <c r="I130" t="s">
        <v>726</v>
      </c>
      <c r="J130" t="s">
        <v>741</v>
      </c>
      <c r="K130" t="s">
        <v>748</v>
      </c>
      <c r="L130" t="s">
        <v>756</v>
      </c>
      <c r="M130">
        <v>5669.23</v>
      </c>
      <c r="N130" t="s">
        <v>761</v>
      </c>
    </row>
    <row r="131" spans="1:14" x14ac:dyDescent="0.3">
      <c r="A131">
        <v>6663</v>
      </c>
      <c r="B131" t="s">
        <v>19</v>
      </c>
      <c r="C131" t="s">
        <v>43</v>
      </c>
      <c r="D131" t="s">
        <v>45</v>
      </c>
      <c r="E131">
        <v>7</v>
      </c>
      <c r="F131" t="s">
        <v>175</v>
      </c>
      <c r="G131" s="2">
        <v>45509</v>
      </c>
      <c r="H131" t="s">
        <v>718</v>
      </c>
      <c r="I131" t="s">
        <v>727</v>
      </c>
      <c r="J131" t="s">
        <v>744</v>
      </c>
      <c r="K131" t="s">
        <v>748</v>
      </c>
      <c r="L131" t="s">
        <v>758</v>
      </c>
      <c r="M131">
        <v>44607.5</v>
      </c>
      <c r="N131" t="s">
        <v>759</v>
      </c>
    </row>
    <row r="132" spans="1:14" x14ac:dyDescent="0.3">
      <c r="A132">
        <v>7549</v>
      </c>
      <c r="B132" t="s">
        <v>17</v>
      </c>
      <c r="C132" t="s">
        <v>36</v>
      </c>
      <c r="D132" t="s">
        <v>44</v>
      </c>
      <c r="E132">
        <v>63</v>
      </c>
      <c r="F132" t="s">
        <v>176</v>
      </c>
      <c r="G132" s="2">
        <v>44927</v>
      </c>
      <c r="H132" t="s">
        <v>719</v>
      </c>
      <c r="I132" t="s">
        <v>729</v>
      </c>
      <c r="J132" t="s">
        <v>733</v>
      </c>
      <c r="K132" t="s">
        <v>748</v>
      </c>
      <c r="L132" t="s">
        <v>755</v>
      </c>
      <c r="M132">
        <v>43154.96</v>
      </c>
      <c r="N132" t="s">
        <v>760</v>
      </c>
    </row>
    <row r="133" spans="1:14" x14ac:dyDescent="0.3">
      <c r="A133">
        <v>5136</v>
      </c>
      <c r="B133" t="s">
        <v>24</v>
      </c>
      <c r="C133" t="s">
        <v>38</v>
      </c>
      <c r="D133" t="s">
        <v>44</v>
      </c>
      <c r="E133">
        <v>49</v>
      </c>
      <c r="F133" t="s">
        <v>177</v>
      </c>
      <c r="G133" s="2">
        <v>45522</v>
      </c>
      <c r="H133" t="s">
        <v>720</v>
      </c>
      <c r="I133" t="s">
        <v>725</v>
      </c>
      <c r="J133" t="s">
        <v>735</v>
      </c>
      <c r="K133" t="s">
        <v>749</v>
      </c>
      <c r="L133" t="s">
        <v>755</v>
      </c>
      <c r="M133">
        <v>13095.74</v>
      </c>
      <c r="N133" t="s">
        <v>759</v>
      </c>
    </row>
    <row r="134" spans="1:14" x14ac:dyDescent="0.3">
      <c r="A134">
        <v>7570</v>
      </c>
      <c r="B134" t="s">
        <v>19</v>
      </c>
      <c r="C134" t="s">
        <v>32</v>
      </c>
      <c r="D134" t="s">
        <v>44</v>
      </c>
      <c r="E134">
        <v>78</v>
      </c>
      <c r="F134" t="s">
        <v>178</v>
      </c>
      <c r="G134" s="2">
        <v>43871</v>
      </c>
      <c r="H134" t="s">
        <v>719</v>
      </c>
      <c r="I134" t="s">
        <v>730</v>
      </c>
      <c r="J134" t="s">
        <v>736</v>
      </c>
      <c r="K134" t="s">
        <v>746</v>
      </c>
      <c r="L134" t="s">
        <v>753</v>
      </c>
      <c r="M134">
        <v>47548.38</v>
      </c>
      <c r="N134" t="s">
        <v>761</v>
      </c>
    </row>
    <row r="135" spans="1:14" x14ac:dyDescent="0.3">
      <c r="A135">
        <v>1215</v>
      </c>
      <c r="B135" t="s">
        <v>25</v>
      </c>
      <c r="C135" t="s">
        <v>39</v>
      </c>
      <c r="D135" t="s">
        <v>45</v>
      </c>
      <c r="E135">
        <v>75</v>
      </c>
      <c r="F135" t="s">
        <v>179</v>
      </c>
      <c r="G135" s="2">
        <v>44497</v>
      </c>
      <c r="H135" t="s">
        <v>722</v>
      </c>
      <c r="I135" t="s">
        <v>729</v>
      </c>
      <c r="J135" t="s">
        <v>740</v>
      </c>
      <c r="K135" t="s">
        <v>750</v>
      </c>
      <c r="L135" t="s">
        <v>756</v>
      </c>
      <c r="M135">
        <v>45169.52</v>
      </c>
      <c r="N135" t="s">
        <v>760</v>
      </c>
    </row>
    <row r="136" spans="1:14" x14ac:dyDescent="0.3">
      <c r="A136">
        <v>7189</v>
      </c>
      <c r="B136" t="s">
        <v>28</v>
      </c>
      <c r="C136" t="s">
        <v>38</v>
      </c>
      <c r="D136" t="s">
        <v>45</v>
      </c>
      <c r="E136">
        <v>76</v>
      </c>
      <c r="F136" t="s">
        <v>180</v>
      </c>
      <c r="G136" s="2">
        <v>45161</v>
      </c>
      <c r="H136" t="s">
        <v>721</v>
      </c>
      <c r="I136" t="s">
        <v>730</v>
      </c>
      <c r="J136" t="s">
        <v>740</v>
      </c>
      <c r="K136" t="s">
        <v>751</v>
      </c>
      <c r="L136" t="s">
        <v>755</v>
      </c>
      <c r="M136">
        <v>7203.54</v>
      </c>
      <c r="N136" t="s">
        <v>760</v>
      </c>
    </row>
    <row r="137" spans="1:14" x14ac:dyDescent="0.3">
      <c r="A137">
        <v>6362</v>
      </c>
      <c r="B137" t="s">
        <v>18</v>
      </c>
      <c r="C137" t="s">
        <v>35</v>
      </c>
      <c r="D137" t="s">
        <v>45</v>
      </c>
      <c r="E137">
        <v>71</v>
      </c>
      <c r="F137" t="s">
        <v>181</v>
      </c>
      <c r="G137" s="2">
        <v>44422</v>
      </c>
      <c r="H137" t="s">
        <v>722</v>
      </c>
      <c r="I137" t="s">
        <v>729</v>
      </c>
      <c r="J137" t="s">
        <v>739</v>
      </c>
      <c r="K137" t="s">
        <v>750</v>
      </c>
      <c r="L137" t="s">
        <v>756</v>
      </c>
      <c r="M137">
        <v>47066.46</v>
      </c>
      <c r="N137" t="s">
        <v>760</v>
      </c>
    </row>
    <row r="138" spans="1:14" x14ac:dyDescent="0.3">
      <c r="A138">
        <v>4298</v>
      </c>
      <c r="B138" t="s">
        <v>15</v>
      </c>
      <c r="C138" t="s">
        <v>38</v>
      </c>
      <c r="D138" t="s">
        <v>45</v>
      </c>
      <c r="E138">
        <v>8</v>
      </c>
      <c r="F138" t="s">
        <v>182</v>
      </c>
      <c r="G138" s="2">
        <v>45127</v>
      </c>
      <c r="H138" t="s">
        <v>720</v>
      </c>
      <c r="I138" t="s">
        <v>728</v>
      </c>
      <c r="J138" t="s">
        <v>745</v>
      </c>
      <c r="K138" t="s">
        <v>746</v>
      </c>
      <c r="L138" t="s">
        <v>754</v>
      </c>
      <c r="M138">
        <v>43618.29</v>
      </c>
      <c r="N138" t="s">
        <v>759</v>
      </c>
    </row>
    <row r="139" spans="1:14" x14ac:dyDescent="0.3">
      <c r="A139">
        <v>8337</v>
      </c>
      <c r="B139" t="s">
        <v>18</v>
      </c>
      <c r="C139" t="s">
        <v>43</v>
      </c>
      <c r="D139" t="s">
        <v>45</v>
      </c>
      <c r="E139">
        <v>36</v>
      </c>
      <c r="F139" t="s">
        <v>183</v>
      </c>
      <c r="G139" s="2">
        <v>44044</v>
      </c>
      <c r="H139" t="s">
        <v>719</v>
      </c>
      <c r="I139" t="s">
        <v>726</v>
      </c>
      <c r="J139" t="s">
        <v>745</v>
      </c>
      <c r="K139" t="s">
        <v>749</v>
      </c>
      <c r="L139" t="s">
        <v>758</v>
      </c>
      <c r="M139">
        <v>29269.599999999999</v>
      </c>
      <c r="N139" t="s">
        <v>761</v>
      </c>
    </row>
    <row r="140" spans="1:14" x14ac:dyDescent="0.3">
      <c r="A140">
        <v>6365</v>
      </c>
      <c r="B140" t="s">
        <v>20</v>
      </c>
      <c r="C140" t="s">
        <v>34</v>
      </c>
      <c r="D140" t="s">
        <v>45</v>
      </c>
      <c r="E140">
        <v>61</v>
      </c>
      <c r="F140" t="s">
        <v>184</v>
      </c>
      <c r="G140" s="2">
        <v>45735</v>
      </c>
      <c r="H140" t="s">
        <v>722</v>
      </c>
      <c r="I140" t="s">
        <v>725</v>
      </c>
      <c r="J140" t="s">
        <v>732</v>
      </c>
      <c r="K140" t="s">
        <v>750</v>
      </c>
      <c r="L140" t="s">
        <v>754</v>
      </c>
      <c r="M140">
        <v>33254.04</v>
      </c>
      <c r="N140" t="s">
        <v>759</v>
      </c>
    </row>
    <row r="141" spans="1:14" x14ac:dyDescent="0.3">
      <c r="A141">
        <v>9071</v>
      </c>
      <c r="B141" t="s">
        <v>26</v>
      </c>
      <c r="C141" t="s">
        <v>32</v>
      </c>
      <c r="D141" t="s">
        <v>44</v>
      </c>
      <c r="E141">
        <v>56</v>
      </c>
      <c r="F141" t="s">
        <v>185</v>
      </c>
      <c r="G141" s="2">
        <v>45283</v>
      </c>
      <c r="H141" t="s">
        <v>721</v>
      </c>
      <c r="I141" t="s">
        <v>728</v>
      </c>
      <c r="J141" t="s">
        <v>740</v>
      </c>
      <c r="K141" t="s">
        <v>751</v>
      </c>
      <c r="L141" t="s">
        <v>758</v>
      </c>
      <c r="M141">
        <v>49546.21</v>
      </c>
      <c r="N141" t="s">
        <v>759</v>
      </c>
    </row>
    <row r="142" spans="1:14" x14ac:dyDescent="0.3">
      <c r="A142">
        <v>9179</v>
      </c>
      <c r="B142" t="s">
        <v>19</v>
      </c>
      <c r="C142" t="s">
        <v>41</v>
      </c>
      <c r="D142" t="s">
        <v>44</v>
      </c>
      <c r="E142">
        <v>26</v>
      </c>
      <c r="F142" t="s">
        <v>186</v>
      </c>
      <c r="G142" s="2">
        <v>45115</v>
      </c>
      <c r="H142" t="s">
        <v>724</v>
      </c>
      <c r="I142" t="s">
        <v>729</v>
      </c>
      <c r="J142" t="s">
        <v>743</v>
      </c>
      <c r="K142" t="s">
        <v>750</v>
      </c>
      <c r="L142" t="s">
        <v>755</v>
      </c>
      <c r="M142">
        <v>11068.98</v>
      </c>
      <c r="N142" t="s">
        <v>761</v>
      </c>
    </row>
    <row r="143" spans="1:14" x14ac:dyDescent="0.3">
      <c r="A143">
        <v>9259</v>
      </c>
      <c r="B143" t="s">
        <v>19</v>
      </c>
      <c r="C143" t="s">
        <v>41</v>
      </c>
      <c r="D143" t="s">
        <v>44</v>
      </c>
      <c r="E143">
        <v>37</v>
      </c>
      <c r="F143" t="s">
        <v>187</v>
      </c>
      <c r="G143" s="2">
        <v>45420</v>
      </c>
      <c r="H143" t="s">
        <v>719</v>
      </c>
      <c r="I143" t="s">
        <v>730</v>
      </c>
      <c r="J143" t="s">
        <v>745</v>
      </c>
      <c r="K143" t="s">
        <v>746</v>
      </c>
      <c r="L143" t="s">
        <v>755</v>
      </c>
      <c r="M143">
        <v>8217.86</v>
      </c>
      <c r="N143" t="s">
        <v>760</v>
      </c>
    </row>
    <row r="144" spans="1:14" x14ac:dyDescent="0.3">
      <c r="A144">
        <v>5943</v>
      </c>
      <c r="B144" t="s">
        <v>26</v>
      </c>
      <c r="C144" t="s">
        <v>35</v>
      </c>
      <c r="D144" t="s">
        <v>45</v>
      </c>
      <c r="E144">
        <v>61</v>
      </c>
      <c r="F144" t="s">
        <v>188</v>
      </c>
      <c r="G144" s="2">
        <v>44312</v>
      </c>
      <c r="H144" t="s">
        <v>724</v>
      </c>
      <c r="I144" t="s">
        <v>729</v>
      </c>
      <c r="J144" t="s">
        <v>732</v>
      </c>
      <c r="K144" t="s">
        <v>748</v>
      </c>
      <c r="L144" t="s">
        <v>756</v>
      </c>
      <c r="M144">
        <v>17117.2</v>
      </c>
      <c r="N144" t="s">
        <v>760</v>
      </c>
    </row>
    <row r="145" spans="1:14" x14ac:dyDescent="0.3">
      <c r="A145">
        <v>1804</v>
      </c>
      <c r="B145" t="s">
        <v>23</v>
      </c>
      <c r="C145" t="s">
        <v>36</v>
      </c>
      <c r="D145" t="s">
        <v>45</v>
      </c>
      <c r="E145">
        <v>37</v>
      </c>
      <c r="F145" t="s">
        <v>189</v>
      </c>
      <c r="G145" s="2">
        <v>45247</v>
      </c>
      <c r="H145" t="s">
        <v>722</v>
      </c>
      <c r="I145" t="s">
        <v>728</v>
      </c>
      <c r="J145" t="s">
        <v>744</v>
      </c>
      <c r="K145" t="s">
        <v>748</v>
      </c>
      <c r="L145" t="s">
        <v>758</v>
      </c>
      <c r="M145">
        <v>43410.96</v>
      </c>
      <c r="N145" t="s">
        <v>759</v>
      </c>
    </row>
    <row r="146" spans="1:14" x14ac:dyDescent="0.3">
      <c r="A146">
        <v>6346</v>
      </c>
      <c r="B146" t="s">
        <v>19</v>
      </c>
      <c r="C146" t="s">
        <v>39</v>
      </c>
      <c r="D146" t="s">
        <v>45</v>
      </c>
      <c r="E146">
        <v>38</v>
      </c>
      <c r="F146" t="s">
        <v>190</v>
      </c>
      <c r="G146" s="2">
        <v>45726</v>
      </c>
      <c r="H146" t="s">
        <v>722</v>
      </c>
      <c r="I146" t="s">
        <v>725</v>
      </c>
      <c r="J146" t="s">
        <v>734</v>
      </c>
      <c r="K146" t="s">
        <v>749</v>
      </c>
      <c r="L146" t="s">
        <v>758</v>
      </c>
      <c r="M146">
        <v>48877.88</v>
      </c>
      <c r="N146" t="s">
        <v>760</v>
      </c>
    </row>
    <row r="147" spans="1:14" x14ac:dyDescent="0.3">
      <c r="A147">
        <v>5946</v>
      </c>
      <c r="B147" t="s">
        <v>19</v>
      </c>
      <c r="C147" t="s">
        <v>32</v>
      </c>
      <c r="D147" t="s">
        <v>44</v>
      </c>
      <c r="E147">
        <v>23</v>
      </c>
      <c r="F147" t="s">
        <v>191</v>
      </c>
      <c r="G147" s="2">
        <v>44774</v>
      </c>
      <c r="H147" t="s">
        <v>722</v>
      </c>
      <c r="I147" t="s">
        <v>728</v>
      </c>
      <c r="J147" t="s">
        <v>745</v>
      </c>
      <c r="K147" t="s">
        <v>750</v>
      </c>
      <c r="L147" t="s">
        <v>758</v>
      </c>
      <c r="M147">
        <v>36660.03</v>
      </c>
      <c r="N147" t="s">
        <v>761</v>
      </c>
    </row>
    <row r="148" spans="1:14" x14ac:dyDescent="0.3">
      <c r="A148">
        <v>4931</v>
      </c>
      <c r="B148" t="s">
        <v>21</v>
      </c>
      <c r="C148" t="s">
        <v>33</v>
      </c>
      <c r="D148" t="s">
        <v>44</v>
      </c>
      <c r="E148">
        <v>78</v>
      </c>
      <c r="F148" t="s">
        <v>192</v>
      </c>
      <c r="G148" s="2">
        <v>45112</v>
      </c>
      <c r="H148" t="s">
        <v>723</v>
      </c>
      <c r="I148" t="s">
        <v>729</v>
      </c>
      <c r="J148" t="s">
        <v>744</v>
      </c>
      <c r="K148" t="s">
        <v>746</v>
      </c>
      <c r="L148" t="s">
        <v>754</v>
      </c>
      <c r="M148">
        <v>48314.31</v>
      </c>
      <c r="N148" t="s">
        <v>760</v>
      </c>
    </row>
    <row r="149" spans="1:14" x14ac:dyDescent="0.3">
      <c r="A149">
        <v>4858</v>
      </c>
      <c r="B149" t="s">
        <v>26</v>
      </c>
      <c r="C149" t="s">
        <v>34</v>
      </c>
      <c r="D149" t="s">
        <v>44</v>
      </c>
      <c r="E149">
        <v>23</v>
      </c>
      <c r="F149" t="s">
        <v>193</v>
      </c>
      <c r="G149" s="2">
        <v>45075</v>
      </c>
      <c r="H149" t="s">
        <v>719</v>
      </c>
      <c r="I149" t="s">
        <v>726</v>
      </c>
      <c r="J149" t="s">
        <v>731</v>
      </c>
      <c r="K149" t="s">
        <v>750</v>
      </c>
      <c r="L149" t="s">
        <v>756</v>
      </c>
      <c r="M149">
        <v>2019.89</v>
      </c>
      <c r="N149" t="s">
        <v>759</v>
      </c>
    </row>
    <row r="150" spans="1:14" x14ac:dyDescent="0.3">
      <c r="A150">
        <v>3996</v>
      </c>
      <c r="B150" t="s">
        <v>15</v>
      </c>
      <c r="C150" t="s">
        <v>35</v>
      </c>
      <c r="D150" t="s">
        <v>44</v>
      </c>
      <c r="E150">
        <v>5</v>
      </c>
      <c r="F150" t="s">
        <v>194</v>
      </c>
      <c r="G150" s="2">
        <v>44580</v>
      </c>
      <c r="H150" t="s">
        <v>722</v>
      </c>
      <c r="I150" t="s">
        <v>730</v>
      </c>
      <c r="J150" t="s">
        <v>732</v>
      </c>
      <c r="K150" t="s">
        <v>749</v>
      </c>
      <c r="L150" t="s">
        <v>758</v>
      </c>
      <c r="M150">
        <v>48561.279999999999</v>
      </c>
      <c r="N150" t="s">
        <v>761</v>
      </c>
    </row>
    <row r="151" spans="1:14" x14ac:dyDescent="0.3">
      <c r="A151">
        <v>9579</v>
      </c>
      <c r="B151" t="s">
        <v>15</v>
      </c>
      <c r="C151" t="s">
        <v>36</v>
      </c>
      <c r="D151" t="s">
        <v>44</v>
      </c>
      <c r="E151">
        <v>50</v>
      </c>
      <c r="F151" t="s">
        <v>195</v>
      </c>
      <c r="G151" s="2">
        <v>44255</v>
      </c>
      <c r="H151" t="s">
        <v>724</v>
      </c>
      <c r="I151" t="s">
        <v>727</v>
      </c>
      <c r="J151" t="s">
        <v>739</v>
      </c>
      <c r="K151" t="s">
        <v>751</v>
      </c>
      <c r="L151" t="s">
        <v>755</v>
      </c>
      <c r="M151">
        <v>33518.839999999997</v>
      </c>
      <c r="N151" t="s">
        <v>760</v>
      </c>
    </row>
    <row r="152" spans="1:14" x14ac:dyDescent="0.3">
      <c r="A152">
        <v>8793</v>
      </c>
      <c r="B152" t="s">
        <v>23</v>
      </c>
      <c r="C152" t="s">
        <v>34</v>
      </c>
      <c r="D152" t="s">
        <v>45</v>
      </c>
      <c r="E152">
        <v>51</v>
      </c>
      <c r="F152" t="s">
        <v>196</v>
      </c>
      <c r="G152" s="2">
        <v>45615</v>
      </c>
      <c r="H152" t="s">
        <v>719</v>
      </c>
      <c r="I152" t="s">
        <v>727</v>
      </c>
      <c r="J152" t="s">
        <v>745</v>
      </c>
      <c r="K152" t="s">
        <v>749</v>
      </c>
      <c r="L152" t="s">
        <v>755</v>
      </c>
      <c r="M152">
        <v>8808.98</v>
      </c>
      <c r="N152" t="s">
        <v>761</v>
      </c>
    </row>
    <row r="153" spans="1:14" x14ac:dyDescent="0.3">
      <c r="A153">
        <v>8046</v>
      </c>
      <c r="B153" t="s">
        <v>18</v>
      </c>
      <c r="C153" t="s">
        <v>43</v>
      </c>
      <c r="D153" t="s">
        <v>45</v>
      </c>
      <c r="E153">
        <v>38</v>
      </c>
      <c r="F153" t="s">
        <v>197</v>
      </c>
      <c r="G153" s="2">
        <v>44316</v>
      </c>
      <c r="H153" t="s">
        <v>720</v>
      </c>
      <c r="I153" t="s">
        <v>728</v>
      </c>
      <c r="J153" t="s">
        <v>736</v>
      </c>
      <c r="K153" t="s">
        <v>749</v>
      </c>
      <c r="L153" t="s">
        <v>755</v>
      </c>
      <c r="M153">
        <v>45309.64</v>
      </c>
      <c r="N153" t="s">
        <v>761</v>
      </c>
    </row>
    <row r="154" spans="1:14" x14ac:dyDescent="0.3">
      <c r="A154">
        <v>1254</v>
      </c>
      <c r="B154" t="s">
        <v>23</v>
      </c>
      <c r="C154" t="s">
        <v>39</v>
      </c>
      <c r="D154" t="s">
        <v>44</v>
      </c>
      <c r="E154">
        <v>64</v>
      </c>
      <c r="F154" t="s">
        <v>198</v>
      </c>
      <c r="G154" s="2">
        <v>44411</v>
      </c>
      <c r="H154" t="s">
        <v>722</v>
      </c>
      <c r="I154" t="s">
        <v>725</v>
      </c>
      <c r="J154" t="s">
        <v>743</v>
      </c>
      <c r="K154" t="s">
        <v>748</v>
      </c>
      <c r="L154" t="s">
        <v>754</v>
      </c>
      <c r="M154">
        <v>19890.87</v>
      </c>
      <c r="N154" t="s">
        <v>759</v>
      </c>
    </row>
    <row r="155" spans="1:14" x14ac:dyDescent="0.3">
      <c r="A155">
        <v>1882</v>
      </c>
      <c r="B155" t="s">
        <v>21</v>
      </c>
      <c r="C155" t="s">
        <v>35</v>
      </c>
      <c r="D155" t="s">
        <v>45</v>
      </c>
      <c r="E155">
        <v>37</v>
      </c>
      <c r="F155" t="s">
        <v>199</v>
      </c>
      <c r="G155" s="2">
        <v>44032</v>
      </c>
      <c r="H155" t="s">
        <v>723</v>
      </c>
      <c r="I155" t="s">
        <v>729</v>
      </c>
      <c r="J155" t="s">
        <v>743</v>
      </c>
      <c r="K155" t="s">
        <v>747</v>
      </c>
      <c r="L155" t="s">
        <v>755</v>
      </c>
      <c r="M155">
        <v>24853.42</v>
      </c>
      <c r="N155" t="s">
        <v>761</v>
      </c>
    </row>
    <row r="156" spans="1:14" x14ac:dyDescent="0.3">
      <c r="A156">
        <v>7922</v>
      </c>
      <c r="B156" t="s">
        <v>14</v>
      </c>
      <c r="C156" t="s">
        <v>32</v>
      </c>
      <c r="D156" t="s">
        <v>45</v>
      </c>
      <c r="E156">
        <v>13</v>
      </c>
      <c r="F156" t="s">
        <v>200</v>
      </c>
      <c r="G156" s="2">
        <v>44904</v>
      </c>
      <c r="H156" t="s">
        <v>721</v>
      </c>
      <c r="I156" t="s">
        <v>729</v>
      </c>
      <c r="J156" t="s">
        <v>735</v>
      </c>
      <c r="K156" t="s">
        <v>749</v>
      </c>
      <c r="L156" t="s">
        <v>753</v>
      </c>
      <c r="M156">
        <v>26147.99</v>
      </c>
      <c r="N156" t="s">
        <v>759</v>
      </c>
    </row>
    <row r="157" spans="1:14" x14ac:dyDescent="0.3">
      <c r="A157">
        <v>3793</v>
      </c>
      <c r="B157" t="s">
        <v>20</v>
      </c>
      <c r="C157" t="s">
        <v>33</v>
      </c>
      <c r="D157" t="s">
        <v>45</v>
      </c>
      <c r="E157">
        <v>57</v>
      </c>
      <c r="F157" t="s">
        <v>201</v>
      </c>
      <c r="G157" s="2">
        <v>45240</v>
      </c>
      <c r="H157" t="s">
        <v>718</v>
      </c>
      <c r="I157" t="s">
        <v>726</v>
      </c>
      <c r="J157" t="s">
        <v>737</v>
      </c>
      <c r="K157" t="s">
        <v>747</v>
      </c>
      <c r="L157" t="s">
        <v>755</v>
      </c>
      <c r="M157">
        <v>23792.45</v>
      </c>
      <c r="N157" t="s">
        <v>760</v>
      </c>
    </row>
    <row r="158" spans="1:14" x14ac:dyDescent="0.3">
      <c r="A158">
        <v>7132</v>
      </c>
      <c r="B158" t="s">
        <v>27</v>
      </c>
      <c r="C158" t="s">
        <v>34</v>
      </c>
      <c r="D158" t="s">
        <v>44</v>
      </c>
      <c r="E158">
        <v>20</v>
      </c>
      <c r="F158" t="s">
        <v>202</v>
      </c>
      <c r="G158" s="2">
        <v>44199</v>
      </c>
      <c r="H158" t="s">
        <v>720</v>
      </c>
      <c r="I158" t="s">
        <v>726</v>
      </c>
      <c r="J158" t="s">
        <v>733</v>
      </c>
      <c r="K158" t="s">
        <v>749</v>
      </c>
      <c r="L158" t="s">
        <v>756</v>
      </c>
      <c r="M158">
        <v>47329.78</v>
      </c>
      <c r="N158" t="s">
        <v>759</v>
      </c>
    </row>
    <row r="159" spans="1:14" x14ac:dyDescent="0.3">
      <c r="A159">
        <v>2950</v>
      </c>
      <c r="B159" t="s">
        <v>23</v>
      </c>
      <c r="C159" t="s">
        <v>42</v>
      </c>
      <c r="D159" t="s">
        <v>44</v>
      </c>
      <c r="E159">
        <v>1</v>
      </c>
      <c r="F159" t="s">
        <v>203</v>
      </c>
      <c r="G159" s="2">
        <v>44958</v>
      </c>
      <c r="H159" t="s">
        <v>720</v>
      </c>
      <c r="I159" t="s">
        <v>726</v>
      </c>
      <c r="J159" t="s">
        <v>740</v>
      </c>
      <c r="K159" t="s">
        <v>747</v>
      </c>
      <c r="L159" t="s">
        <v>756</v>
      </c>
      <c r="M159">
        <v>8214.1299999999992</v>
      </c>
      <c r="N159" t="s">
        <v>761</v>
      </c>
    </row>
    <row r="160" spans="1:14" x14ac:dyDescent="0.3">
      <c r="A160">
        <v>1678</v>
      </c>
      <c r="B160" t="s">
        <v>22</v>
      </c>
      <c r="C160" t="s">
        <v>31</v>
      </c>
      <c r="D160" t="s">
        <v>45</v>
      </c>
      <c r="E160">
        <v>82</v>
      </c>
      <c r="F160" t="s">
        <v>204</v>
      </c>
      <c r="G160" s="2">
        <v>44019</v>
      </c>
      <c r="H160" t="s">
        <v>724</v>
      </c>
      <c r="I160" t="s">
        <v>729</v>
      </c>
      <c r="J160" t="s">
        <v>731</v>
      </c>
      <c r="K160" t="s">
        <v>750</v>
      </c>
      <c r="L160" t="s">
        <v>758</v>
      </c>
      <c r="M160">
        <v>31284.09</v>
      </c>
      <c r="N160" t="s">
        <v>759</v>
      </c>
    </row>
    <row r="161" spans="1:14" x14ac:dyDescent="0.3">
      <c r="A161">
        <v>6916</v>
      </c>
      <c r="B161" t="s">
        <v>18</v>
      </c>
      <c r="C161" t="s">
        <v>31</v>
      </c>
      <c r="D161" t="s">
        <v>44</v>
      </c>
      <c r="E161">
        <v>3</v>
      </c>
      <c r="F161" t="s">
        <v>205</v>
      </c>
      <c r="G161" s="2">
        <v>44265</v>
      </c>
      <c r="H161" t="s">
        <v>718</v>
      </c>
      <c r="I161" t="s">
        <v>728</v>
      </c>
      <c r="J161" t="s">
        <v>741</v>
      </c>
      <c r="K161" t="s">
        <v>749</v>
      </c>
      <c r="L161" t="s">
        <v>758</v>
      </c>
      <c r="M161">
        <v>21820.25</v>
      </c>
      <c r="N161" t="s">
        <v>759</v>
      </c>
    </row>
    <row r="162" spans="1:14" x14ac:dyDescent="0.3">
      <c r="A162">
        <v>4017</v>
      </c>
      <c r="B162" t="s">
        <v>15</v>
      </c>
      <c r="C162" t="s">
        <v>32</v>
      </c>
      <c r="D162" t="s">
        <v>44</v>
      </c>
      <c r="E162">
        <v>46</v>
      </c>
      <c r="F162" t="s">
        <v>206</v>
      </c>
      <c r="G162" s="2">
        <v>44653</v>
      </c>
      <c r="H162" t="s">
        <v>724</v>
      </c>
      <c r="I162" t="s">
        <v>726</v>
      </c>
      <c r="J162" t="s">
        <v>731</v>
      </c>
      <c r="K162" t="s">
        <v>752</v>
      </c>
      <c r="L162" t="s">
        <v>756</v>
      </c>
      <c r="M162">
        <v>10162.549999999999</v>
      </c>
      <c r="N162" t="s">
        <v>759</v>
      </c>
    </row>
    <row r="163" spans="1:14" x14ac:dyDescent="0.3">
      <c r="A163">
        <v>9896</v>
      </c>
      <c r="B163" t="s">
        <v>26</v>
      </c>
      <c r="C163" t="s">
        <v>32</v>
      </c>
      <c r="D163" t="s">
        <v>44</v>
      </c>
      <c r="E163">
        <v>3</v>
      </c>
      <c r="F163" t="s">
        <v>207</v>
      </c>
      <c r="G163" s="2">
        <v>44241</v>
      </c>
      <c r="H163" t="s">
        <v>721</v>
      </c>
      <c r="I163" t="s">
        <v>726</v>
      </c>
      <c r="J163" t="s">
        <v>737</v>
      </c>
      <c r="K163" t="s">
        <v>746</v>
      </c>
      <c r="L163" t="s">
        <v>755</v>
      </c>
      <c r="M163">
        <v>28135.919999999998</v>
      </c>
      <c r="N163" t="s">
        <v>761</v>
      </c>
    </row>
    <row r="164" spans="1:14" x14ac:dyDescent="0.3">
      <c r="A164">
        <v>3064</v>
      </c>
      <c r="B164" t="s">
        <v>19</v>
      </c>
      <c r="C164" t="s">
        <v>41</v>
      </c>
      <c r="D164" t="s">
        <v>45</v>
      </c>
      <c r="E164">
        <v>42</v>
      </c>
      <c r="F164" t="s">
        <v>208</v>
      </c>
      <c r="G164" s="2">
        <v>44115</v>
      </c>
      <c r="H164" t="s">
        <v>720</v>
      </c>
      <c r="I164" t="s">
        <v>726</v>
      </c>
      <c r="J164" t="s">
        <v>738</v>
      </c>
      <c r="K164" t="s">
        <v>750</v>
      </c>
      <c r="L164" t="s">
        <v>755</v>
      </c>
      <c r="M164">
        <v>26365.279999999999</v>
      </c>
      <c r="N164" t="s">
        <v>759</v>
      </c>
    </row>
    <row r="165" spans="1:14" x14ac:dyDescent="0.3">
      <c r="A165">
        <v>5703</v>
      </c>
      <c r="B165" t="s">
        <v>18</v>
      </c>
      <c r="C165" t="s">
        <v>40</v>
      </c>
      <c r="D165" t="s">
        <v>44</v>
      </c>
      <c r="E165">
        <v>79</v>
      </c>
      <c r="F165" t="s">
        <v>209</v>
      </c>
      <c r="G165" s="2">
        <v>45011</v>
      </c>
      <c r="H165" t="s">
        <v>723</v>
      </c>
      <c r="I165" t="s">
        <v>726</v>
      </c>
      <c r="J165" t="s">
        <v>738</v>
      </c>
      <c r="K165" t="s">
        <v>752</v>
      </c>
      <c r="L165" t="s">
        <v>754</v>
      </c>
      <c r="M165">
        <v>1454.3</v>
      </c>
      <c r="N165" t="s">
        <v>760</v>
      </c>
    </row>
    <row r="166" spans="1:14" x14ac:dyDescent="0.3">
      <c r="A166">
        <v>2334</v>
      </c>
      <c r="B166" t="s">
        <v>24</v>
      </c>
      <c r="C166" t="s">
        <v>31</v>
      </c>
      <c r="D166" t="s">
        <v>45</v>
      </c>
      <c r="E166">
        <v>60</v>
      </c>
      <c r="F166" t="s">
        <v>210</v>
      </c>
      <c r="G166" s="2">
        <v>44423</v>
      </c>
      <c r="H166" t="s">
        <v>724</v>
      </c>
      <c r="I166" t="s">
        <v>728</v>
      </c>
      <c r="J166" t="s">
        <v>743</v>
      </c>
      <c r="K166" t="s">
        <v>747</v>
      </c>
      <c r="L166" t="s">
        <v>754</v>
      </c>
      <c r="M166">
        <v>36292.800000000003</v>
      </c>
      <c r="N166" t="s">
        <v>760</v>
      </c>
    </row>
    <row r="167" spans="1:14" x14ac:dyDescent="0.3">
      <c r="A167">
        <v>8447</v>
      </c>
      <c r="B167" t="s">
        <v>22</v>
      </c>
      <c r="C167" t="s">
        <v>41</v>
      </c>
      <c r="D167" t="s">
        <v>44</v>
      </c>
      <c r="E167">
        <v>6</v>
      </c>
      <c r="F167" t="s">
        <v>211</v>
      </c>
      <c r="G167" s="2">
        <v>45498</v>
      </c>
      <c r="H167" t="s">
        <v>721</v>
      </c>
      <c r="I167" t="s">
        <v>727</v>
      </c>
      <c r="J167" t="s">
        <v>738</v>
      </c>
      <c r="K167" t="s">
        <v>751</v>
      </c>
      <c r="L167" t="s">
        <v>757</v>
      </c>
      <c r="M167">
        <v>4631.8</v>
      </c>
      <c r="N167" t="s">
        <v>760</v>
      </c>
    </row>
    <row r="168" spans="1:14" x14ac:dyDescent="0.3">
      <c r="A168">
        <v>5176</v>
      </c>
      <c r="B168" t="s">
        <v>22</v>
      </c>
      <c r="C168" t="s">
        <v>38</v>
      </c>
      <c r="D168" t="s">
        <v>44</v>
      </c>
      <c r="E168">
        <v>52</v>
      </c>
      <c r="F168" t="s">
        <v>212</v>
      </c>
      <c r="G168" s="2">
        <v>44857</v>
      </c>
      <c r="H168" t="s">
        <v>721</v>
      </c>
      <c r="I168" t="s">
        <v>729</v>
      </c>
      <c r="J168" t="s">
        <v>734</v>
      </c>
      <c r="K168" t="s">
        <v>746</v>
      </c>
      <c r="L168" t="s">
        <v>757</v>
      </c>
      <c r="M168">
        <v>15256.85</v>
      </c>
      <c r="N168" t="s">
        <v>761</v>
      </c>
    </row>
    <row r="169" spans="1:14" x14ac:dyDescent="0.3">
      <c r="A169">
        <v>6398</v>
      </c>
      <c r="B169" t="s">
        <v>16</v>
      </c>
      <c r="C169" t="s">
        <v>30</v>
      </c>
      <c r="D169" t="s">
        <v>45</v>
      </c>
      <c r="E169">
        <v>42</v>
      </c>
      <c r="F169" t="s">
        <v>213</v>
      </c>
      <c r="G169" s="2">
        <v>45345</v>
      </c>
      <c r="H169" t="s">
        <v>722</v>
      </c>
      <c r="I169" t="s">
        <v>729</v>
      </c>
      <c r="J169" t="s">
        <v>743</v>
      </c>
      <c r="K169" t="s">
        <v>748</v>
      </c>
      <c r="L169" t="s">
        <v>757</v>
      </c>
      <c r="M169">
        <v>5842.76</v>
      </c>
      <c r="N169" t="s">
        <v>760</v>
      </c>
    </row>
    <row r="170" spans="1:14" x14ac:dyDescent="0.3">
      <c r="A170">
        <v>3215</v>
      </c>
      <c r="B170" t="s">
        <v>15</v>
      </c>
      <c r="C170" t="s">
        <v>42</v>
      </c>
      <c r="D170" t="s">
        <v>45</v>
      </c>
      <c r="E170">
        <v>68</v>
      </c>
      <c r="F170" t="s">
        <v>214</v>
      </c>
      <c r="G170" s="2">
        <v>43928</v>
      </c>
      <c r="H170" t="s">
        <v>723</v>
      </c>
      <c r="I170" t="s">
        <v>727</v>
      </c>
      <c r="J170" t="s">
        <v>736</v>
      </c>
      <c r="K170" t="s">
        <v>748</v>
      </c>
      <c r="L170" t="s">
        <v>753</v>
      </c>
      <c r="M170">
        <v>22090.7</v>
      </c>
      <c r="N170" t="s">
        <v>760</v>
      </c>
    </row>
    <row r="171" spans="1:14" x14ac:dyDescent="0.3">
      <c r="A171">
        <v>9388</v>
      </c>
      <c r="B171" t="s">
        <v>27</v>
      </c>
      <c r="C171" t="s">
        <v>42</v>
      </c>
      <c r="D171" t="s">
        <v>44</v>
      </c>
      <c r="E171">
        <v>76</v>
      </c>
      <c r="F171" t="s">
        <v>215</v>
      </c>
      <c r="G171" s="2">
        <v>45192</v>
      </c>
      <c r="H171" t="s">
        <v>719</v>
      </c>
      <c r="I171" t="s">
        <v>727</v>
      </c>
      <c r="J171" t="s">
        <v>740</v>
      </c>
      <c r="K171" t="s">
        <v>750</v>
      </c>
      <c r="L171" t="s">
        <v>755</v>
      </c>
      <c r="M171">
        <v>46633.88</v>
      </c>
      <c r="N171" t="s">
        <v>760</v>
      </c>
    </row>
    <row r="172" spans="1:14" x14ac:dyDescent="0.3">
      <c r="A172">
        <v>9373</v>
      </c>
      <c r="B172" t="s">
        <v>14</v>
      </c>
      <c r="C172" t="s">
        <v>43</v>
      </c>
      <c r="D172" t="s">
        <v>44</v>
      </c>
      <c r="E172">
        <v>4</v>
      </c>
      <c r="F172" t="s">
        <v>216</v>
      </c>
      <c r="G172" s="2">
        <v>44132</v>
      </c>
      <c r="H172" t="s">
        <v>718</v>
      </c>
      <c r="I172" t="s">
        <v>725</v>
      </c>
      <c r="J172" t="s">
        <v>740</v>
      </c>
      <c r="K172" t="s">
        <v>750</v>
      </c>
      <c r="L172" t="s">
        <v>757</v>
      </c>
      <c r="M172">
        <v>27646.880000000001</v>
      </c>
      <c r="N172" t="s">
        <v>759</v>
      </c>
    </row>
    <row r="173" spans="1:14" x14ac:dyDescent="0.3">
      <c r="A173">
        <v>8299</v>
      </c>
      <c r="B173" t="s">
        <v>17</v>
      </c>
      <c r="C173" t="s">
        <v>32</v>
      </c>
      <c r="D173" t="s">
        <v>45</v>
      </c>
      <c r="E173">
        <v>79</v>
      </c>
      <c r="F173" t="s">
        <v>217</v>
      </c>
      <c r="G173" s="2">
        <v>44242</v>
      </c>
      <c r="H173" t="s">
        <v>719</v>
      </c>
      <c r="I173" t="s">
        <v>726</v>
      </c>
      <c r="J173" t="s">
        <v>737</v>
      </c>
      <c r="K173" t="s">
        <v>748</v>
      </c>
      <c r="L173" t="s">
        <v>754</v>
      </c>
      <c r="M173">
        <v>26279.64</v>
      </c>
      <c r="N173" t="s">
        <v>760</v>
      </c>
    </row>
    <row r="174" spans="1:14" x14ac:dyDescent="0.3">
      <c r="A174">
        <v>4943</v>
      </c>
      <c r="B174" t="s">
        <v>20</v>
      </c>
      <c r="C174" t="s">
        <v>31</v>
      </c>
      <c r="D174" t="s">
        <v>44</v>
      </c>
      <c r="E174">
        <v>13</v>
      </c>
      <c r="F174" t="s">
        <v>218</v>
      </c>
      <c r="G174" s="2">
        <v>44833</v>
      </c>
      <c r="H174" t="s">
        <v>718</v>
      </c>
      <c r="I174" t="s">
        <v>725</v>
      </c>
      <c r="J174" t="s">
        <v>744</v>
      </c>
      <c r="K174" t="s">
        <v>749</v>
      </c>
      <c r="L174" t="s">
        <v>754</v>
      </c>
      <c r="M174">
        <v>20876.330000000002</v>
      </c>
      <c r="N174" t="s">
        <v>759</v>
      </c>
    </row>
    <row r="175" spans="1:14" x14ac:dyDescent="0.3">
      <c r="A175">
        <v>3407</v>
      </c>
      <c r="B175" t="s">
        <v>17</v>
      </c>
      <c r="C175" t="s">
        <v>41</v>
      </c>
      <c r="D175" t="s">
        <v>44</v>
      </c>
      <c r="E175">
        <v>58</v>
      </c>
      <c r="F175" t="s">
        <v>219</v>
      </c>
      <c r="G175" s="2">
        <v>45411</v>
      </c>
      <c r="H175" t="s">
        <v>720</v>
      </c>
      <c r="I175" t="s">
        <v>728</v>
      </c>
      <c r="J175" t="s">
        <v>739</v>
      </c>
      <c r="K175" t="s">
        <v>751</v>
      </c>
      <c r="L175" t="s">
        <v>755</v>
      </c>
      <c r="M175">
        <v>5751.39</v>
      </c>
      <c r="N175" t="s">
        <v>759</v>
      </c>
    </row>
    <row r="176" spans="1:14" x14ac:dyDescent="0.3">
      <c r="A176">
        <v>2178</v>
      </c>
      <c r="B176" t="s">
        <v>21</v>
      </c>
      <c r="C176" t="s">
        <v>38</v>
      </c>
      <c r="D176" t="s">
        <v>44</v>
      </c>
      <c r="E176">
        <v>66</v>
      </c>
      <c r="F176" t="s">
        <v>220</v>
      </c>
      <c r="G176" s="2">
        <v>44251</v>
      </c>
      <c r="H176" t="s">
        <v>720</v>
      </c>
      <c r="I176" t="s">
        <v>730</v>
      </c>
      <c r="J176" t="s">
        <v>745</v>
      </c>
      <c r="K176" t="s">
        <v>746</v>
      </c>
      <c r="L176" t="s">
        <v>754</v>
      </c>
      <c r="M176">
        <v>21710.86</v>
      </c>
      <c r="N176" t="s">
        <v>759</v>
      </c>
    </row>
    <row r="177" spans="1:14" x14ac:dyDescent="0.3">
      <c r="A177">
        <v>8604</v>
      </c>
      <c r="B177" t="s">
        <v>16</v>
      </c>
      <c r="C177" t="s">
        <v>31</v>
      </c>
      <c r="D177" t="s">
        <v>44</v>
      </c>
      <c r="E177">
        <v>74</v>
      </c>
      <c r="F177" t="s">
        <v>221</v>
      </c>
      <c r="G177" s="2">
        <v>44712</v>
      </c>
      <c r="H177" t="s">
        <v>724</v>
      </c>
      <c r="I177" t="s">
        <v>728</v>
      </c>
      <c r="J177" t="s">
        <v>735</v>
      </c>
      <c r="K177" t="s">
        <v>749</v>
      </c>
      <c r="L177" t="s">
        <v>754</v>
      </c>
      <c r="M177">
        <v>49809.04</v>
      </c>
      <c r="N177" t="s">
        <v>759</v>
      </c>
    </row>
    <row r="178" spans="1:14" x14ac:dyDescent="0.3">
      <c r="A178">
        <v>8179</v>
      </c>
      <c r="B178" t="s">
        <v>25</v>
      </c>
      <c r="C178" t="s">
        <v>38</v>
      </c>
      <c r="D178" t="s">
        <v>44</v>
      </c>
      <c r="E178">
        <v>73</v>
      </c>
      <c r="F178" t="s">
        <v>222</v>
      </c>
      <c r="G178" s="2">
        <v>44285</v>
      </c>
      <c r="H178" t="s">
        <v>721</v>
      </c>
      <c r="I178" t="s">
        <v>725</v>
      </c>
      <c r="J178" t="s">
        <v>741</v>
      </c>
      <c r="K178" t="s">
        <v>748</v>
      </c>
      <c r="L178" t="s">
        <v>755</v>
      </c>
      <c r="M178">
        <v>43219.49</v>
      </c>
      <c r="N178" t="s">
        <v>760</v>
      </c>
    </row>
    <row r="179" spans="1:14" x14ac:dyDescent="0.3">
      <c r="A179">
        <v>7131</v>
      </c>
      <c r="B179" t="s">
        <v>16</v>
      </c>
      <c r="C179" t="s">
        <v>35</v>
      </c>
      <c r="D179" t="s">
        <v>44</v>
      </c>
      <c r="E179">
        <v>59</v>
      </c>
      <c r="F179" t="s">
        <v>223</v>
      </c>
      <c r="G179" s="2">
        <v>44793</v>
      </c>
      <c r="H179" t="s">
        <v>722</v>
      </c>
      <c r="I179" t="s">
        <v>730</v>
      </c>
      <c r="J179" t="s">
        <v>743</v>
      </c>
      <c r="K179" t="s">
        <v>748</v>
      </c>
      <c r="L179" t="s">
        <v>754</v>
      </c>
      <c r="M179">
        <v>24747.1</v>
      </c>
      <c r="N179" t="s">
        <v>759</v>
      </c>
    </row>
    <row r="180" spans="1:14" x14ac:dyDescent="0.3">
      <c r="A180">
        <v>3638</v>
      </c>
      <c r="B180" t="s">
        <v>27</v>
      </c>
      <c r="C180" t="s">
        <v>43</v>
      </c>
      <c r="D180" t="s">
        <v>45</v>
      </c>
      <c r="E180">
        <v>68</v>
      </c>
      <c r="F180" t="s">
        <v>224</v>
      </c>
      <c r="G180" s="2">
        <v>44013</v>
      </c>
      <c r="H180" t="s">
        <v>721</v>
      </c>
      <c r="I180" t="s">
        <v>728</v>
      </c>
      <c r="J180" t="s">
        <v>744</v>
      </c>
      <c r="K180" t="s">
        <v>748</v>
      </c>
      <c r="L180" t="s">
        <v>758</v>
      </c>
      <c r="M180">
        <v>22374.73</v>
      </c>
      <c r="N180" t="s">
        <v>759</v>
      </c>
    </row>
    <row r="181" spans="1:14" x14ac:dyDescent="0.3">
      <c r="A181">
        <v>3445</v>
      </c>
      <c r="B181" t="s">
        <v>20</v>
      </c>
      <c r="C181" t="s">
        <v>34</v>
      </c>
      <c r="D181" t="s">
        <v>44</v>
      </c>
      <c r="E181">
        <v>83</v>
      </c>
      <c r="F181" t="s">
        <v>225</v>
      </c>
      <c r="G181" s="2">
        <v>44638</v>
      </c>
      <c r="H181" t="s">
        <v>721</v>
      </c>
      <c r="I181" t="s">
        <v>726</v>
      </c>
      <c r="J181" t="s">
        <v>741</v>
      </c>
      <c r="K181" t="s">
        <v>749</v>
      </c>
      <c r="L181" t="s">
        <v>757</v>
      </c>
      <c r="M181">
        <v>43420.82</v>
      </c>
      <c r="N181" t="s">
        <v>761</v>
      </c>
    </row>
    <row r="182" spans="1:14" x14ac:dyDescent="0.3">
      <c r="A182">
        <v>5199</v>
      </c>
      <c r="B182" t="s">
        <v>27</v>
      </c>
      <c r="C182" t="s">
        <v>42</v>
      </c>
      <c r="D182" t="s">
        <v>44</v>
      </c>
      <c r="E182">
        <v>23</v>
      </c>
      <c r="F182" t="s">
        <v>226</v>
      </c>
      <c r="G182" s="2">
        <v>44752</v>
      </c>
      <c r="H182" t="s">
        <v>721</v>
      </c>
      <c r="I182" t="s">
        <v>726</v>
      </c>
      <c r="J182" t="s">
        <v>741</v>
      </c>
      <c r="K182" t="s">
        <v>747</v>
      </c>
      <c r="L182" t="s">
        <v>755</v>
      </c>
      <c r="M182">
        <v>43306.2</v>
      </c>
      <c r="N182" t="s">
        <v>760</v>
      </c>
    </row>
    <row r="183" spans="1:14" x14ac:dyDescent="0.3">
      <c r="A183">
        <v>2618</v>
      </c>
      <c r="B183" t="s">
        <v>14</v>
      </c>
      <c r="C183" t="s">
        <v>39</v>
      </c>
      <c r="D183" t="s">
        <v>45</v>
      </c>
      <c r="E183">
        <v>5</v>
      </c>
      <c r="F183" t="s">
        <v>227</v>
      </c>
      <c r="G183" s="2">
        <v>44265</v>
      </c>
      <c r="H183" t="s">
        <v>724</v>
      </c>
      <c r="I183" t="s">
        <v>726</v>
      </c>
      <c r="J183" t="s">
        <v>736</v>
      </c>
      <c r="K183" t="s">
        <v>751</v>
      </c>
      <c r="L183" t="s">
        <v>754</v>
      </c>
      <c r="M183">
        <v>3025.38</v>
      </c>
      <c r="N183" t="s">
        <v>761</v>
      </c>
    </row>
    <row r="184" spans="1:14" x14ac:dyDescent="0.3">
      <c r="A184">
        <v>6694</v>
      </c>
      <c r="B184" t="s">
        <v>18</v>
      </c>
      <c r="C184" t="s">
        <v>40</v>
      </c>
      <c r="D184" t="s">
        <v>45</v>
      </c>
      <c r="E184">
        <v>30</v>
      </c>
      <c r="F184" t="s">
        <v>228</v>
      </c>
      <c r="G184" s="2">
        <v>43897</v>
      </c>
      <c r="H184" t="s">
        <v>722</v>
      </c>
      <c r="I184" t="s">
        <v>725</v>
      </c>
      <c r="J184" t="s">
        <v>734</v>
      </c>
      <c r="K184" t="s">
        <v>747</v>
      </c>
      <c r="L184" t="s">
        <v>754</v>
      </c>
      <c r="M184">
        <v>27732.09</v>
      </c>
      <c r="N184" t="s">
        <v>761</v>
      </c>
    </row>
    <row r="185" spans="1:14" x14ac:dyDescent="0.3">
      <c r="A185">
        <v>4515</v>
      </c>
      <c r="B185" t="s">
        <v>27</v>
      </c>
      <c r="C185" t="s">
        <v>35</v>
      </c>
      <c r="D185" t="s">
        <v>44</v>
      </c>
      <c r="E185">
        <v>65</v>
      </c>
      <c r="F185" t="s">
        <v>229</v>
      </c>
      <c r="G185" s="2">
        <v>44573</v>
      </c>
      <c r="H185" t="s">
        <v>723</v>
      </c>
      <c r="I185" t="s">
        <v>729</v>
      </c>
      <c r="J185" t="s">
        <v>742</v>
      </c>
      <c r="K185" t="s">
        <v>746</v>
      </c>
      <c r="L185" t="s">
        <v>755</v>
      </c>
      <c r="M185">
        <v>43256.54</v>
      </c>
      <c r="N185" t="s">
        <v>760</v>
      </c>
    </row>
    <row r="186" spans="1:14" x14ac:dyDescent="0.3">
      <c r="A186">
        <v>4306</v>
      </c>
      <c r="B186" t="s">
        <v>14</v>
      </c>
      <c r="C186" t="s">
        <v>31</v>
      </c>
      <c r="D186" t="s">
        <v>45</v>
      </c>
      <c r="E186">
        <v>58</v>
      </c>
      <c r="F186" t="s">
        <v>230</v>
      </c>
      <c r="G186" s="2">
        <v>44006</v>
      </c>
      <c r="H186" t="s">
        <v>723</v>
      </c>
      <c r="I186" t="s">
        <v>726</v>
      </c>
      <c r="J186" t="s">
        <v>735</v>
      </c>
      <c r="K186" t="s">
        <v>752</v>
      </c>
      <c r="L186" t="s">
        <v>758</v>
      </c>
      <c r="M186">
        <v>8186.52</v>
      </c>
      <c r="N186" t="s">
        <v>759</v>
      </c>
    </row>
    <row r="187" spans="1:14" x14ac:dyDescent="0.3">
      <c r="A187">
        <v>3562</v>
      </c>
      <c r="B187" t="s">
        <v>23</v>
      </c>
      <c r="C187" t="s">
        <v>32</v>
      </c>
      <c r="D187" t="s">
        <v>44</v>
      </c>
      <c r="E187">
        <v>18</v>
      </c>
      <c r="F187" t="s">
        <v>231</v>
      </c>
      <c r="G187" s="2">
        <v>45319</v>
      </c>
      <c r="H187" t="s">
        <v>724</v>
      </c>
      <c r="I187" t="s">
        <v>730</v>
      </c>
      <c r="J187" t="s">
        <v>732</v>
      </c>
      <c r="K187" t="s">
        <v>750</v>
      </c>
      <c r="L187" t="s">
        <v>758</v>
      </c>
      <c r="M187">
        <v>30532.07</v>
      </c>
      <c r="N187" t="s">
        <v>759</v>
      </c>
    </row>
    <row r="188" spans="1:14" x14ac:dyDescent="0.3">
      <c r="A188">
        <v>2789</v>
      </c>
      <c r="B188" t="s">
        <v>18</v>
      </c>
      <c r="C188" t="s">
        <v>40</v>
      </c>
      <c r="D188" t="s">
        <v>45</v>
      </c>
      <c r="E188">
        <v>57</v>
      </c>
      <c r="F188" t="s">
        <v>232</v>
      </c>
      <c r="G188" s="2">
        <v>45577</v>
      </c>
      <c r="H188" t="s">
        <v>719</v>
      </c>
      <c r="I188" t="s">
        <v>725</v>
      </c>
      <c r="J188" t="s">
        <v>744</v>
      </c>
      <c r="K188" t="s">
        <v>751</v>
      </c>
      <c r="L188" t="s">
        <v>755</v>
      </c>
      <c r="M188">
        <v>4097.0600000000004</v>
      </c>
      <c r="N188" t="s">
        <v>759</v>
      </c>
    </row>
    <row r="189" spans="1:14" x14ac:dyDescent="0.3">
      <c r="A189">
        <v>7985</v>
      </c>
      <c r="B189" t="s">
        <v>20</v>
      </c>
      <c r="C189" t="s">
        <v>34</v>
      </c>
      <c r="D189" t="s">
        <v>44</v>
      </c>
      <c r="E189">
        <v>5</v>
      </c>
      <c r="F189" t="s">
        <v>233</v>
      </c>
      <c r="G189" s="2">
        <v>45210</v>
      </c>
      <c r="H189" t="s">
        <v>724</v>
      </c>
      <c r="I189" t="s">
        <v>730</v>
      </c>
      <c r="J189" t="s">
        <v>745</v>
      </c>
      <c r="K189" t="s">
        <v>747</v>
      </c>
      <c r="L189" t="s">
        <v>757</v>
      </c>
      <c r="M189">
        <v>24294.36</v>
      </c>
      <c r="N189" t="s">
        <v>760</v>
      </c>
    </row>
    <row r="190" spans="1:14" x14ac:dyDescent="0.3">
      <c r="A190">
        <v>8326</v>
      </c>
      <c r="B190" t="s">
        <v>23</v>
      </c>
      <c r="C190" t="s">
        <v>33</v>
      </c>
      <c r="D190" t="s">
        <v>45</v>
      </c>
      <c r="E190">
        <v>45</v>
      </c>
      <c r="F190" t="s">
        <v>234</v>
      </c>
      <c r="G190" s="2">
        <v>44654</v>
      </c>
      <c r="H190" t="s">
        <v>722</v>
      </c>
      <c r="I190" t="s">
        <v>726</v>
      </c>
      <c r="J190" t="s">
        <v>736</v>
      </c>
      <c r="K190" t="s">
        <v>747</v>
      </c>
      <c r="L190" t="s">
        <v>754</v>
      </c>
      <c r="M190">
        <v>40856.269999999997</v>
      </c>
      <c r="N190" t="s">
        <v>759</v>
      </c>
    </row>
    <row r="191" spans="1:14" x14ac:dyDescent="0.3">
      <c r="A191">
        <v>6989</v>
      </c>
      <c r="B191" t="s">
        <v>24</v>
      </c>
      <c r="C191" t="s">
        <v>32</v>
      </c>
      <c r="D191" t="s">
        <v>44</v>
      </c>
      <c r="E191">
        <v>10</v>
      </c>
      <c r="F191" t="s">
        <v>235</v>
      </c>
      <c r="G191" s="2">
        <v>44534</v>
      </c>
      <c r="H191" t="s">
        <v>724</v>
      </c>
      <c r="I191" t="s">
        <v>726</v>
      </c>
      <c r="J191" t="s">
        <v>741</v>
      </c>
      <c r="K191" t="s">
        <v>746</v>
      </c>
      <c r="L191" t="s">
        <v>758</v>
      </c>
      <c r="M191">
        <v>2547.75</v>
      </c>
      <c r="N191" t="s">
        <v>759</v>
      </c>
    </row>
    <row r="192" spans="1:14" x14ac:dyDescent="0.3">
      <c r="A192">
        <v>6784</v>
      </c>
      <c r="B192" t="s">
        <v>19</v>
      </c>
      <c r="C192" t="s">
        <v>33</v>
      </c>
      <c r="D192" t="s">
        <v>44</v>
      </c>
      <c r="E192">
        <v>48</v>
      </c>
      <c r="F192" t="s">
        <v>236</v>
      </c>
      <c r="G192" s="2">
        <v>45246</v>
      </c>
      <c r="H192" t="s">
        <v>718</v>
      </c>
      <c r="I192" t="s">
        <v>730</v>
      </c>
      <c r="J192" t="s">
        <v>731</v>
      </c>
      <c r="K192" t="s">
        <v>748</v>
      </c>
      <c r="L192" t="s">
        <v>756</v>
      </c>
      <c r="M192">
        <v>20024.060000000001</v>
      </c>
      <c r="N192" t="s">
        <v>760</v>
      </c>
    </row>
    <row r="193" spans="1:14" x14ac:dyDescent="0.3">
      <c r="A193">
        <v>9963</v>
      </c>
      <c r="B193" t="s">
        <v>18</v>
      </c>
      <c r="C193" t="s">
        <v>37</v>
      </c>
      <c r="D193" t="s">
        <v>44</v>
      </c>
      <c r="E193">
        <v>37</v>
      </c>
      <c r="F193" t="s">
        <v>237</v>
      </c>
      <c r="G193" s="2">
        <v>44480</v>
      </c>
      <c r="H193" t="s">
        <v>719</v>
      </c>
      <c r="I193" t="s">
        <v>728</v>
      </c>
      <c r="J193" t="s">
        <v>741</v>
      </c>
      <c r="K193" t="s">
        <v>749</v>
      </c>
      <c r="L193" t="s">
        <v>754</v>
      </c>
      <c r="M193">
        <v>22054.1</v>
      </c>
      <c r="N193" t="s">
        <v>761</v>
      </c>
    </row>
    <row r="194" spans="1:14" x14ac:dyDescent="0.3">
      <c r="A194">
        <v>4174</v>
      </c>
      <c r="B194" t="s">
        <v>21</v>
      </c>
      <c r="C194" t="s">
        <v>35</v>
      </c>
      <c r="D194" t="s">
        <v>44</v>
      </c>
      <c r="E194">
        <v>79</v>
      </c>
      <c r="F194" t="s">
        <v>238</v>
      </c>
      <c r="G194" s="2">
        <v>44427</v>
      </c>
      <c r="H194" t="s">
        <v>719</v>
      </c>
      <c r="I194" t="s">
        <v>729</v>
      </c>
      <c r="J194" t="s">
        <v>743</v>
      </c>
      <c r="K194" t="s">
        <v>750</v>
      </c>
      <c r="L194" t="s">
        <v>756</v>
      </c>
      <c r="M194">
        <v>12832.67</v>
      </c>
      <c r="N194" t="s">
        <v>759</v>
      </c>
    </row>
    <row r="195" spans="1:14" x14ac:dyDescent="0.3">
      <c r="A195">
        <v>5505</v>
      </c>
      <c r="B195" t="s">
        <v>27</v>
      </c>
      <c r="C195" t="s">
        <v>33</v>
      </c>
      <c r="D195" t="s">
        <v>45</v>
      </c>
      <c r="E195">
        <v>83</v>
      </c>
      <c r="F195" t="s">
        <v>239</v>
      </c>
      <c r="G195" s="2">
        <v>44248</v>
      </c>
      <c r="H195" t="s">
        <v>720</v>
      </c>
      <c r="I195" t="s">
        <v>727</v>
      </c>
      <c r="J195" t="s">
        <v>744</v>
      </c>
      <c r="K195" t="s">
        <v>747</v>
      </c>
      <c r="L195" t="s">
        <v>754</v>
      </c>
      <c r="M195">
        <v>28857.23</v>
      </c>
      <c r="N195" t="s">
        <v>759</v>
      </c>
    </row>
    <row r="196" spans="1:14" x14ac:dyDescent="0.3">
      <c r="A196">
        <v>9208</v>
      </c>
      <c r="B196" t="s">
        <v>16</v>
      </c>
      <c r="C196" t="s">
        <v>31</v>
      </c>
      <c r="D196" t="s">
        <v>44</v>
      </c>
      <c r="E196">
        <v>77</v>
      </c>
      <c r="F196" t="s">
        <v>240</v>
      </c>
      <c r="G196" s="2">
        <v>44968</v>
      </c>
      <c r="H196" t="s">
        <v>724</v>
      </c>
      <c r="I196" t="s">
        <v>730</v>
      </c>
      <c r="J196" t="s">
        <v>736</v>
      </c>
      <c r="K196" t="s">
        <v>749</v>
      </c>
      <c r="L196" t="s">
        <v>753</v>
      </c>
      <c r="M196">
        <v>19828.12</v>
      </c>
      <c r="N196" t="s">
        <v>761</v>
      </c>
    </row>
    <row r="197" spans="1:14" x14ac:dyDescent="0.3">
      <c r="A197">
        <v>3600</v>
      </c>
      <c r="B197" t="s">
        <v>16</v>
      </c>
      <c r="C197" t="s">
        <v>41</v>
      </c>
      <c r="D197" t="s">
        <v>44</v>
      </c>
      <c r="E197">
        <v>85</v>
      </c>
      <c r="F197" t="s">
        <v>241</v>
      </c>
      <c r="G197" s="2">
        <v>44948</v>
      </c>
      <c r="H197" t="s">
        <v>722</v>
      </c>
      <c r="I197" t="s">
        <v>725</v>
      </c>
      <c r="J197" t="s">
        <v>745</v>
      </c>
      <c r="K197" t="s">
        <v>747</v>
      </c>
      <c r="L197" t="s">
        <v>755</v>
      </c>
      <c r="M197">
        <v>29515.599999999999</v>
      </c>
      <c r="N197" t="s">
        <v>760</v>
      </c>
    </row>
    <row r="198" spans="1:14" x14ac:dyDescent="0.3">
      <c r="A198">
        <v>6606</v>
      </c>
      <c r="B198" t="s">
        <v>27</v>
      </c>
      <c r="C198" t="s">
        <v>34</v>
      </c>
      <c r="D198" t="s">
        <v>45</v>
      </c>
      <c r="E198">
        <v>37</v>
      </c>
      <c r="F198" t="s">
        <v>242</v>
      </c>
      <c r="G198" s="2">
        <v>43845</v>
      </c>
      <c r="H198" t="s">
        <v>724</v>
      </c>
      <c r="I198" t="s">
        <v>725</v>
      </c>
      <c r="J198" t="s">
        <v>735</v>
      </c>
      <c r="K198" t="s">
        <v>751</v>
      </c>
      <c r="L198" t="s">
        <v>758</v>
      </c>
      <c r="M198">
        <v>33844.050000000003</v>
      </c>
      <c r="N198" t="s">
        <v>761</v>
      </c>
    </row>
    <row r="199" spans="1:14" x14ac:dyDescent="0.3">
      <c r="A199">
        <v>7725</v>
      </c>
      <c r="B199" t="s">
        <v>18</v>
      </c>
      <c r="C199" t="s">
        <v>32</v>
      </c>
      <c r="D199" t="s">
        <v>44</v>
      </c>
      <c r="E199">
        <v>6</v>
      </c>
      <c r="F199" t="s">
        <v>243</v>
      </c>
      <c r="G199" s="2">
        <v>45498</v>
      </c>
      <c r="H199" t="s">
        <v>720</v>
      </c>
      <c r="I199" t="s">
        <v>726</v>
      </c>
      <c r="J199" t="s">
        <v>742</v>
      </c>
      <c r="K199" t="s">
        <v>750</v>
      </c>
      <c r="L199" t="s">
        <v>755</v>
      </c>
      <c r="M199">
        <v>20240.849999999999</v>
      </c>
      <c r="N199" t="s">
        <v>760</v>
      </c>
    </row>
    <row r="200" spans="1:14" x14ac:dyDescent="0.3">
      <c r="A200">
        <v>7537</v>
      </c>
      <c r="B200" t="s">
        <v>22</v>
      </c>
      <c r="C200" t="s">
        <v>42</v>
      </c>
      <c r="D200" t="s">
        <v>44</v>
      </c>
      <c r="E200">
        <v>5</v>
      </c>
      <c r="F200" t="s">
        <v>244</v>
      </c>
      <c r="G200" s="2">
        <v>44569</v>
      </c>
      <c r="H200" t="s">
        <v>721</v>
      </c>
      <c r="I200" t="s">
        <v>726</v>
      </c>
      <c r="J200" t="s">
        <v>743</v>
      </c>
      <c r="K200" t="s">
        <v>751</v>
      </c>
      <c r="L200" t="s">
        <v>755</v>
      </c>
      <c r="M200">
        <v>17655.78</v>
      </c>
      <c r="N200" t="s">
        <v>761</v>
      </c>
    </row>
    <row r="201" spans="1:14" x14ac:dyDescent="0.3">
      <c r="A201">
        <v>7297</v>
      </c>
      <c r="B201" t="s">
        <v>23</v>
      </c>
      <c r="C201" t="s">
        <v>41</v>
      </c>
      <c r="D201" t="s">
        <v>45</v>
      </c>
      <c r="E201">
        <v>6</v>
      </c>
      <c r="F201" t="s">
        <v>245</v>
      </c>
      <c r="G201" s="2">
        <v>43893</v>
      </c>
      <c r="H201" t="s">
        <v>721</v>
      </c>
      <c r="I201" t="s">
        <v>728</v>
      </c>
      <c r="J201" t="s">
        <v>734</v>
      </c>
      <c r="K201" t="s">
        <v>750</v>
      </c>
      <c r="L201" t="s">
        <v>756</v>
      </c>
      <c r="M201">
        <v>4300.3599999999997</v>
      </c>
      <c r="N201" t="s">
        <v>761</v>
      </c>
    </row>
    <row r="202" spans="1:14" x14ac:dyDescent="0.3">
      <c r="A202">
        <v>1968</v>
      </c>
      <c r="B202" t="s">
        <v>24</v>
      </c>
      <c r="C202" t="s">
        <v>32</v>
      </c>
      <c r="D202" t="s">
        <v>45</v>
      </c>
      <c r="E202">
        <v>8</v>
      </c>
      <c r="F202" t="s">
        <v>246</v>
      </c>
      <c r="G202" s="2">
        <v>44293</v>
      </c>
      <c r="H202" t="s">
        <v>721</v>
      </c>
      <c r="I202" t="s">
        <v>727</v>
      </c>
      <c r="J202" t="s">
        <v>735</v>
      </c>
      <c r="K202" t="s">
        <v>750</v>
      </c>
      <c r="L202" t="s">
        <v>754</v>
      </c>
      <c r="M202">
        <v>41553.629999999997</v>
      </c>
      <c r="N202" t="s">
        <v>759</v>
      </c>
    </row>
    <row r="203" spans="1:14" x14ac:dyDescent="0.3">
      <c r="A203">
        <v>6360</v>
      </c>
      <c r="B203" t="s">
        <v>14</v>
      </c>
      <c r="C203" t="s">
        <v>35</v>
      </c>
      <c r="D203" t="s">
        <v>45</v>
      </c>
      <c r="E203">
        <v>8</v>
      </c>
      <c r="F203" t="s">
        <v>247</v>
      </c>
      <c r="G203" s="2">
        <v>44805</v>
      </c>
      <c r="H203" t="s">
        <v>720</v>
      </c>
      <c r="I203" t="s">
        <v>726</v>
      </c>
      <c r="J203" t="s">
        <v>737</v>
      </c>
      <c r="K203" t="s">
        <v>748</v>
      </c>
      <c r="L203" t="s">
        <v>757</v>
      </c>
      <c r="M203">
        <v>35486.550000000003</v>
      </c>
      <c r="N203" t="s">
        <v>760</v>
      </c>
    </row>
    <row r="204" spans="1:14" x14ac:dyDescent="0.3">
      <c r="A204">
        <v>8421</v>
      </c>
      <c r="B204" t="s">
        <v>17</v>
      </c>
      <c r="C204" t="s">
        <v>32</v>
      </c>
      <c r="D204" t="s">
        <v>44</v>
      </c>
      <c r="E204">
        <v>64</v>
      </c>
      <c r="F204" t="s">
        <v>248</v>
      </c>
      <c r="G204" s="2">
        <v>45654</v>
      </c>
      <c r="H204" t="s">
        <v>724</v>
      </c>
      <c r="I204" t="s">
        <v>728</v>
      </c>
      <c r="J204" t="s">
        <v>740</v>
      </c>
      <c r="K204" t="s">
        <v>746</v>
      </c>
      <c r="L204" t="s">
        <v>757</v>
      </c>
      <c r="M204">
        <v>38007.29</v>
      </c>
      <c r="N204" t="s">
        <v>759</v>
      </c>
    </row>
    <row r="205" spans="1:14" x14ac:dyDescent="0.3">
      <c r="A205">
        <v>9013</v>
      </c>
      <c r="B205" t="s">
        <v>18</v>
      </c>
      <c r="C205" t="s">
        <v>42</v>
      </c>
      <c r="D205" t="s">
        <v>45</v>
      </c>
      <c r="E205">
        <v>79</v>
      </c>
      <c r="F205" t="s">
        <v>249</v>
      </c>
      <c r="G205" s="2">
        <v>45678</v>
      </c>
      <c r="H205" t="s">
        <v>720</v>
      </c>
      <c r="I205" t="s">
        <v>725</v>
      </c>
      <c r="J205" t="s">
        <v>737</v>
      </c>
      <c r="K205" t="s">
        <v>748</v>
      </c>
      <c r="L205" t="s">
        <v>753</v>
      </c>
      <c r="M205">
        <v>37283.86</v>
      </c>
      <c r="N205" t="s">
        <v>761</v>
      </c>
    </row>
    <row r="206" spans="1:14" x14ac:dyDescent="0.3">
      <c r="A206">
        <v>9460</v>
      </c>
      <c r="B206" t="s">
        <v>24</v>
      </c>
      <c r="C206" t="s">
        <v>42</v>
      </c>
      <c r="D206" t="s">
        <v>45</v>
      </c>
      <c r="E206">
        <v>80</v>
      </c>
      <c r="F206" t="s">
        <v>250</v>
      </c>
      <c r="G206" s="2">
        <v>45350</v>
      </c>
      <c r="H206" t="s">
        <v>723</v>
      </c>
      <c r="I206" t="s">
        <v>729</v>
      </c>
      <c r="J206" t="s">
        <v>733</v>
      </c>
      <c r="K206" t="s">
        <v>746</v>
      </c>
      <c r="L206" t="s">
        <v>755</v>
      </c>
      <c r="M206">
        <v>28871.37</v>
      </c>
      <c r="N206" t="s">
        <v>761</v>
      </c>
    </row>
    <row r="207" spans="1:14" x14ac:dyDescent="0.3">
      <c r="A207">
        <v>1621</v>
      </c>
      <c r="B207" t="s">
        <v>15</v>
      </c>
      <c r="C207" t="s">
        <v>34</v>
      </c>
      <c r="D207" t="s">
        <v>44</v>
      </c>
      <c r="E207">
        <v>44</v>
      </c>
      <c r="F207" t="s">
        <v>251</v>
      </c>
      <c r="G207" s="2">
        <v>44065</v>
      </c>
      <c r="H207" t="s">
        <v>720</v>
      </c>
      <c r="I207" t="s">
        <v>729</v>
      </c>
      <c r="J207" t="s">
        <v>731</v>
      </c>
      <c r="K207" t="s">
        <v>749</v>
      </c>
      <c r="L207" t="s">
        <v>754</v>
      </c>
      <c r="M207">
        <v>13222.06</v>
      </c>
      <c r="N207" t="s">
        <v>760</v>
      </c>
    </row>
    <row r="208" spans="1:14" x14ac:dyDescent="0.3">
      <c r="A208">
        <v>3031</v>
      </c>
      <c r="B208" t="s">
        <v>25</v>
      </c>
      <c r="C208" t="s">
        <v>35</v>
      </c>
      <c r="D208" t="s">
        <v>45</v>
      </c>
      <c r="E208">
        <v>30</v>
      </c>
      <c r="F208" t="s">
        <v>252</v>
      </c>
      <c r="G208" s="2">
        <v>45149</v>
      </c>
      <c r="H208" t="s">
        <v>721</v>
      </c>
      <c r="I208" t="s">
        <v>726</v>
      </c>
      <c r="J208" t="s">
        <v>738</v>
      </c>
      <c r="K208" t="s">
        <v>746</v>
      </c>
      <c r="L208" t="s">
        <v>755</v>
      </c>
      <c r="M208">
        <v>23931.599999999999</v>
      </c>
      <c r="N208" t="s">
        <v>759</v>
      </c>
    </row>
    <row r="209" spans="1:14" x14ac:dyDescent="0.3">
      <c r="A209">
        <v>2478</v>
      </c>
      <c r="B209" t="s">
        <v>14</v>
      </c>
      <c r="C209" t="s">
        <v>40</v>
      </c>
      <c r="D209" t="s">
        <v>45</v>
      </c>
      <c r="E209">
        <v>31</v>
      </c>
      <c r="F209" t="s">
        <v>253</v>
      </c>
      <c r="G209" s="2">
        <v>44093</v>
      </c>
      <c r="H209" t="s">
        <v>719</v>
      </c>
      <c r="I209" t="s">
        <v>730</v>
      </c>
      <c r="J209" t="s">
        <v>742</v>
      </c>
      <c r="K209" t="s">
        <v>749</v>
      </c>
      <c r="L209" t="s">
        <v>753</v>
      </c>
      <c r="M209">
        <v>35143.89</v>
      </c>
      <c r="N209" t="s">
        <v>761</v>
      </c>
    </row>
    <row r="210" spans="1:14" x14ac:dyDescent="0.3">
      <c r="A210">
        <v>6868</v>
      </c>
      <c r="B210" t="s">
        <v>15</v>
      </c>
      <c r="C210" t="s">
        <v>42</v>
      </c>
      <c r="D210" t="s">
        <v>45</v>
      </c>
      <c r="E210">
        <v>26</v>
      </c>
      <c r="F210" t="s">
        <v>254</v>
      </c>
      <c r="G210" s="2">
        <v>45123</v>
      </c>
      <c r="H210" t="s">
        <v>718</v>
      </c>
      <c r="I210" t="s">
        <v>730</v>
      </c>
      <c r="J210" t="s">
        <v>738</v>
      </c>
      <c r="K210" t="s">
        <v>751</v>
      </c>
      <c r="L210" t="s">
        <v>754</v>
      </c>
      <c r="M210">
        <v>46384.14</v>
      </c>
      <c r="N210" t="s">
        <v>761</v>
      </c>
    </row>
    <row r="211" spans="1:14" x14ac:dyDescent="0.3">
      <c r="A211">
        <v>2586</v>
      </c>
      <c r="B211" t="s">
        <v>20</v>
      </c>
      <c r="C211" t="s">
        <v>39</v>
      </c>
      <c r="D211" t="s">
        <v>45</v>
      </c>
      <c r="E211">
        <v>41</v>
      </c>
      <c r="F211" t="s">
        <v>255</v>
      </c>
      <c r="G211" s="2">
        <v>44006</v>
      </c>
      <c r="H211" t="s">
        <v>720</v>
      </c>
      <c r="I211" t="s">
        <v>726</v>
      </c>
      <c r="J211" t="s">
        <v>744</v>
      </c>
      <c r="K211" t="s">
        <v>746</v>
      </c>
      <c r="L211" t="s">
        <v>756</v>
      </c>
      <c r="M211">
        <v>39737.089999999997</v>
      </c>
      <c r="N211" t="s">
        <v>760</v>
      </c>
    </row>
    <row r="212" spans="1:14" x14ac:dyDescent="0.3">
      <c r="A212">
        <v>1811</v>
      </c>
      <c r="B212" t="s">
        <v>15</v>
      </c>
      <c r="C212" t="s">
        <v>42</v>
      </c>
      <c r="D212" t="s">
        <v>45</v>
      </c>
      <c r="E212">
        <v>29</v>
      </c>
      <c r="F212" t="s">
        <v>256</v>
      </c>
      <c r="G212" s="2">
        <v>44621</v>
      </c>
      <c r="H212" t="s">
        <v>720</v>
      </c>
      <c r="I212" t="s">
        <v>727</v>
      </c>
      <c r="J212" t="s">
        <v>735</v>
      </c>
      <c r="K212" t="s">
        <v>750</v>
      </c>
      <c r="L212" t="s">
        <v>754</v>
      </c>
      <c r="M212">
        <v>36917.660000000003</v>
      </c>
      <c r="N212" t="s">
        <v>760</v>
      </c>
    </row>
    <row r="213" spans="1:14" x14ac:dyDescent="0.3">
      <c r="A213">
        <v>3474</v>
      </c>
      <c r="B213" t="s">
        <v>14</v>
      </c>
      <c r="C213" t="s">
        <v>29</v>
      </c>
      <c r="D213" t="s">
        <v>45</v>
      </c>
      <c r="E213">
        <v>42</v>
      </c>
      <c r="F213" t="s">
        <v>257</v>
      </c>
      <c r="G213" s="2">
        <v>44904</v>
      </c>
      <c r="H213" t="s">
        <v>724</v>
      </c>
      <c r="I213" t="s">
        <v>726</v>
      </c>
      <c r="J213" t="s">
        <v>734</v>
      </c>
      <c r="K213" t="s">
        <v>752</v>
      </c>
      <c r="L213" t="s">
        <v>754</v>
      </c>
      <c r="M213">
        <v>25443.69</v>
      </c>
      <c r="N213" t="s">
        <v>761</v>
      </c>
    </row>
    <row r="214" spans="1:14" x14ac:dyDescent="0.3">
      <c r="A214">
        <v>8169</v>
      </c>
      <c r="B214" t="s">
        <v>23</v>
      </c>
      <c r="C214" t="s">
        <v>38</v>
      </c>
      <c r="D214" t="s">
        <v>45</v>
      </c>
      <c r="E214">
        <v>67</v>
      </c>
      <c r="F214" t="s">
        <v>258</v>
      </c>
      <c r="G214" s="2">
        <v>44360</v>
      </c>
      <c r="H214" t="s">
        <v>724</v>
      </c>
      <c r="I214" t="s">
        <v>726</v>
      </c>
      <c r="J214" t="s">
        <v>731</v>
      </c>
      <c r="K214" t="s">
        <v>750</v>
      </c>
      <c r="L214" t="s">
        <v>754</v>
      </c>
      <c r="M214">
        <v>18560.099999999999</v>
      </c>
      <c r="N214" t="s">
        <v>759</v>
      </c>
    </row>
    <row r="215" spans="1:14" x14ac:dyDescent="0.3">
      <c r="A215">
        <v>7201</v>
      </c>
      <c r="B215" t="s">
        <v>24</v>
      </c>
      <c r="C215" t="s">
        <v>37</v>
      </c>
      <c r="D215" t="s">
        <v>45</v>
      </c>
      <c r="E215">
        <v>39</v>
      </c>
      <c r="F215" t="s">
        <v>259</v>
      </c>
      <c r="G215" s="2">
        <v>45275</v>
      </c>
      <c r="H215" t="s">
        <v>719</v>
      </c>
      <c r="I215" t="s">
        <v>726</v>
      </c>
      <c r="J215" t="s">
        <v>733</v>
      </c>
      <c r="K215" t="s">
        <v>752</v>
      </c>
      <c r="L215" t="s">
        <v>753</v>
      </c>
      <c r="M215">
        <v>38828.6</v>
      </c>
      <c r="N215" t="s">
        <v>759</v>
      </c>
    </row>
    <row r="216" spans="1:14" x14ac:dyDescent="0.3">
      <c r="A216">
        <v>5992</v>
      </c>
      <c r="B216" t="s">
        <v>26</v>
      </c>
      <c r="C216" t="s">
        <v>31</v>
      </c>
      <c r="D216" t="s">
        <v>44</v>
      </c>
      <c r="E216">
        <v>12</v>
      </c>
      <c r="F216" t="s">
        <v>260</v>
      </c>
      <c r="G216" s="2">
        <v>44780</v>
      </c>
      <c r="H216" t="s">
        <v>718</v>
      </c>
      <c r="I216" t="s">
        <v>729</v>
      </c>
      <c r="J216" t="s">
        <v>734</v>
      </c>
      <c r="K216" t="s">
        <v>751</v>
      </c>
      <c r="L216" t="s">
        <v>753</v>
      </c>
      <c r="M216">
        <v>1178.33</v>
      </c>
      <c r="N216" t="s">
        <v>759</v>
      </c>
    </row>
    <row r="217" spans="1:14" x14ac:dyDescent="0.3">
      <c r="A217">
        <v>7876</v>
      </c>
      <c r="B217" t="s">
        <v>19</v>
      </c>
      <c r="C217" t="s">
        <v>43</v>
      </c>
      <c r="D217" t="s">
        <v>44</v>
      </c>
      <c r="E217">
        <v>79</v>
      </c>
      <c r="F217" t="s">
        <v>261</v>
      </c>
      <c r="G217" s="2">
        <v>45261</v>
      </c>
      <c r="H217" t="s">
        <v>722</v>
      </c>
      <c r="I217" t="s">
        <v>728</v>
      </c>
      <c r="J217" t="s">
        <v>739</v>
      </c>
      <c r="K217" t="s">
        <v>747</v>
      </c>
      <c r="L217" t="s">
        <v>758</v>
      </c>
      <c r="M217">
        <v>20349.14</v>
      </c>
      <c r="N217" t="s">
        <v>761</v>
      </c>
    </row>
    <row r="218" spans="1:14" x14ac:dyDescent="0.3">
      <c r="A218">
        <v>1651</v>
      </c>
      <c r="B218" t="s">
        <v>28</v>
      </c>
      <c r="C218" t="s">
        <v>34</v>
      </c>
      <c r="D218" t="s">
        <v>44</v>
      </c>
      <c r="E218">
        <v>85</v>
      </c>
      <c r="F218" t="s">
        <v>262</v>
      </c>
      <c r="G218" s="2">
        <v>45637</v>
      </c>
      <c r="H218" t="s">
        <v>720</v>
      </c>
      <c r="I218" t="s">
        <v>725</v>
      </c>
      <c r="J218" t="s">
        <v>736</v>
      </c>
      <c r="K218" t="s">
        <v>747</v>
      </c>
      <c r="L218" t="s">
        <v>755</v>
      </c>
      <c r="M218">
        <v>48185.61</v>
      </c>
      <c r="N218" t="s">
        <v>760</v>
      </c>
    </row>
    <row r="219" spans="1:14" x14ac:dyDescent="0.3">
      <c r="A219">
        <v>3809</v>
      </c>
      <c r="B219" t="s">
        <v>25</v>
      </c>
      <c r="C219" t="s">
        <v>43</v>
      </c>
      <c r="D219" t="s">
        <v>44</v>
      </c>
      <c r="E219">
        <v>24</v>
      </c>
      <c r="F219" t="s">
        <v>263</v>
      </c>
      <c r="G219" s="2">
        <v>45671</v>
      </c>
      <c r="H219" t="s">
        <v>724</v>
      </c>
      <c r="I219" t="s">
        <v>728</v>
      </c>
      <c r="J219" t="s">
        <v>731</v>
      </c>
      <c r="K219" t="s">
        <v>746</v>
      </c>
      <c r="L219" t="s">
        <v>757</v>
      </c>
      <c r="M219">
        <v>34004.44</v>
      </c>
      <c r="N219" t="s">
        <v>759</v>
      </c>
    </row>
    <row r="220" spans="1:14" x14ac:dyDescent="0.3">
      <c r="A220">
        <v>4655</v>
      </c>
      <c r="B220" t="s">
        <v>14</v>
      </c>
      <c r="C220" t="s">
        <v>38</v>
      </c>
      <c r="D220" t="s">
        <v>44</v>
      </c>
      <c r="E220">
        <v>72</v>
      </c>
      <c r="F220" t="s">
        <v>264</v>
      </c>
      <c r="G220" s="2">
        <v>44167</v>
      </c>
      <c r="H220" t="s">
        <v>724</v>
      </c>
      <c r="I220" t="s">
        <v>727</v>
      </c>
      <c r="J220" t="s">
        <v>740</v>
      </c>
      <c r="K220" t="s">
        <v>746</v>
      </c>
      <c r="L220" t="s">
        <v>753</v>
      </c>
      <c r="M220">
        <v>6618.19</v>
      </c>
      <c r="N220" t="s">
        <v>760</v>
      </c>
    </row>
    <row r="221" spans="1:14" x14ac:dyDescent="0.3">
      <c r="A221">
        <v>2302</v>
      </c>
      <c r="B221" t="s">
        <v>14</v>
      </c>
      <c r="C221" t="s">
        <v>30</v>
      </c>
      <c r="D221" t="s">
        <v>44</v>
      </c>
      <c r="E221">
        <v>55</v>
      </c>
      <c r="F221" t="s">
        <v>265</v>
      </c>
      <c r="G221" s="2">
        <v>45329</v>
      </c>
      <c r="H221" t="s">
        <v>719</v>
      </c>
      <c r="I221" t="s">
        <v>725</v>
      </c>
      <c r="J221" t="s">
        <v>741</v>
      </c>
      <c r="K221" t="s">
        <v>752</v>
      </c>
      <c r="L221" t="s">
        <v>758</v>
      </c>
      <c r="M221">
        <v>43358.03</v>
      </c>
      <c r="N221" t="s">
        <v>759</v>
      </c>
    </row>
    <row r="222" spans="1:14" x14ac:dyDescent="0.3">
      <c r="A222">
        <v>3142</v>
      </c>
      <c r="B222" t="s">
        <v>19</v>
      </c>
      <c r="C222" t="s">
        <v>40</v>
      </c>
      <c r="D222" t="s">
        <v>44</v>
      </c>
      <c r="E222">
        <v>29</v>
      </c>
      <c r="F222" t="s">
        <v>266</v>
      </c>
      <c r="G222" s="2">
        <v>44551</v>
      </c>
      <c r="H222" t="s">
        <v>721</v>
      </c>
      <c r="I222" t="s">
        <v>727</v>
      </c>
      <c r="J222" t="s">
        <v>739</v>
      </c>
      <c r="K222" t="s">
        <v>750</v>
      </c>
      <c r="L222" t="s">
        <v>757</v>
      </c>
      <c r="M222">
        <v>32053.89</v>
      </c>
      <c r="N222" t="s">
        <v>759</v>
      </c>
    </row>
    <row r="223" spans="1:14" x14ac:dyDescent="0.3">
      <c r="A223">
        <v>9637</v>
      </c>
      <c r="B223" t="s">
        <v>18</v>
      </c>
      <c r="C223" t="s">
        <v>35</v>
      </c>
      <c r="D223" t="s">
        <v>44</v>
      </c>
      <c r="E223">
        <v>27</v>
      </c>
      <c r="F223" t="s">
        <v>267</v>
      </c>
      <c r="G223" s="2">
        <v>45514</v>
      </c>
      <c r="H223" t="s">
        <v>724</v>
      </c>
      <c r="I223" t="s">
        <v>727</v>
      </c>
      <c r="J223" t="s">
        <v>734</v>
      </c>
      <c r="K223" t="s">
        <v>749</v>
      </c>
      <c r="L223" t="s">
        <v>755</v>
      </c>
      <c r="M223">
        <v>19582.54</v>
      </c>
      <c r="N223" t="s">
        <v>761</v>
      </c>
    </row>
    <row r="224" spans="1:14" x14ac:dyDescent="0.3">
      <c r="A224">
        <v>7450</v>
      </c>
      <c r="B224" t="s">
        <v>21</v>
      </c>
      <c r="C224" t="s">
        <v>43</v>
      </c>
      <c r="D224" t="s">
        <v>45</v>
      </c>
      <c r="E224">
        <v>3</v>
      </c>
      <c r="F224" t="s">
        <v>268</v>
      </c>
      <c r="G224" s="2">
        <v>44819</v>
      </c>
      <c r="H224" t="s">
        <v>723</v>
      </c>
      <c r="I224" t="s">
        <v>728</v>
      </c>
      <c r="J224" t="s">
        <v>744</v>
      </c>
      <c r="K224" t="s">
        <v>747</v>
      </c>
      <c r="L224" t="s">
        <v>757</v>
      </c>
      <c r="M224">
        <v>6197.5</v>
      </c>
      <c r="N224" t="s">
        <v>759</v>
      </c>
    </row>
    <row r="225" spans="1:14" x14ac:dyDescent="0.3">
      <c r="A225">
        <v>9743</v>
      </c>
      <c r="B225" t="s">
        <v>23</v>
      </c>
      <c r="C225" t="s">
        <v>43</v>
      </c>
      <c r="D225" t="s">
        <v>44</v>
      </c>
      <c r="E225">
        <v>32</v>
      </c>
      <c r="F225" t="s">
        <v>269</v>
      </c>
      <c r="G225" s="2">
        <v>45483</v>
      </c>
      <c r="H225" t="s">
        <v>723</v>
      </c>
      <c r="I225" t="s">
        <v>730</v>
      </c>
      <c r="J225" t="s">
        <v>744</v>
      </c>
      <c r="K225" t="s">
        <v>749</v>
      </c>
      <c r="L225" t="s">
        <v>754</v>
      </c>
      <c r="M225">
        <v>36083.17</v>
      </c>
      <c r="N225" t="s">
        <v>760</v>
      </c>
    </row>
    <row r="226" spans="1:14" x14ac:dyDescent="0.3">
      <c r="A226">
        <v>2506</v>
      </c>
      <c r="B226" t="s">
        <v>19</v>
      </c>
      <c r="C226" t="s">
        <v>42</v>
      </c>
      <c r="D226" t="s">
        <v>45</v>
      </c>
      <c r="E226">
        <v>36</v>
      </c>
      <c r="F226" t="s">
        <v>270</v>
      </c>
      <c r="G226" s="2">
        <v>44598</v>
      </c>
      <c r="H226" t="s">
        <v>721</v>
      </c>
      <c r="I226" t="s">
        <v>729</v>
      </c>
      <c r="J226" t="s">
        <v>735</v>
      </c>
      <c r="K226" t="s">
        <v>746</v>
      </c>
      <c r="L226" t="s">
        <v>758</v>
      </c>
      <c r="M226">
        <v>31698.01</v>
      </c>
      <c r="N226" t="s">
        <v>761</v>
      </c>
    </row>
    <row r="227" spans="1:14" x14ac:dyDescent="0.3">
      <c r="A227">
        <v>7864</v>
      </c>
      <c r="B227" t="s">
        <v>24</v>
      </c>
      <c r="C227" t="s">
        <v>35</v>
      </c>
      <c r="D227" t="s">
        <v>44</v>
      </c>
      <c r="E227">
        <v>64</v>
      </c>
      <c r="F227" t="s">
        <v>271</v>
      </c>
      <c r="G227" s="2">
        <v>45117</v>
      </c>
      <c r="H227" t="s">
        <v>723</v>
      </c>
      <c r="I227" t="s">
        <v>730</v>
      </c>
      <c r="J227" t="s">
        <v>738</v>
      </c>
      <c r="K227" t="s">
        <v>746</v>
      </c>
      <c r="L227" t="s">
        <v>758</v>
      </c>
      <c r="M227">
        <v>29324.62</v>
      </c>
      <c r="N227" t="s">
        <v>760</v>
      </c>
    </row>
    <row r="228" spans="1:14" x14ac:dyDescent="0.3">
      <c r="A228">
        <v>8452</v>
      </c>
      <c r="B228" t="s">
        <v>25</v>
      </c>
      <c r="C228" t="s">
        <v>42</v>
      </c>
      <c r="D228" t="s">
        <v>45</v>
      </c>
      <c r="E228">
        <v>2</v>
      </c>
      <c r="F228" t="s">
        <v>272</v>
      </c>
      <c r="G228" s="2">
        <v>43831</v>
      </c>
      <c r="H228" t="s">
        <v>718</v>
      </c>
      <c r="I228" t="s">
        <v>729</v>
      </c>
      <c r="J228" t="s">
        <v>745</v>
      </c>
      <c r="K228" t="s">
        <v>751</v>
      </c>
      <c r="L228" t="s">
        <v>757</v>
      </c>
      <c r="M228">
        <v>7891.45</v>
      </c>
      <c r="N228" t="s">
        <v>761</v>
      </c>
    </row>
    <row r="229" spans="1:14" x14ac:dyDescent="0.3">
      <c r="A229">
        <v>3949</v>
      </c>
      <c r="B229" t="s">
        <v>28</v>
      </c>
      <c r="C229" t="s">
        <v>37</v>
      </c>
      <c r="D229" t="s">
        <v>45</v>
      </c>
      <c r="E229">
        <v>78</v>
      </c>
      <c r="F229" t="s">
        <v>273</v>
      </c>
      <c r="G229" s="2">
        <v>45191</v>
      </c>
      <c r="H229" t="s">
        <v>724</v>
      </c>
      <c r="I229" t="s">
        <v>727</v>
      </c>
      <c r="J229" t="s">
        <v>732</v>
      </c>
      <c r="K229" t="s">
        <v>750</v>
      </c>
      <c r="L229" t="s">
        <v>753</v>
      </c>
      <c r="M229">
        <v>40167.9</v>
      </c>
      <c r="N229" t="s">
        <v>759</v>
      </c>
    </row>
    <row r="230" spans="1:14" x14ac:dyDescent="0.3">
      <c r="A230">
        <v>9689</v>
      </c>
      <c r="B230" t="s">
        <v>21</v>
      </c>
      <c r="C230" t="s">
        <v>43</v>
      </c>
      <c r="D230" t="s">
        <v>44</v>
      </c>
      <c r="E230">
        <v>36</v>
      </c>
      <c r="F230" t="s">
        <v>274</v>
      </c>
      <c r="G230" s="2">
        <v>45085</v>
      </c>
      <c r="H230" t="s">
        <v>720</v>
      </c>
      <c r="I230" t="s">
        <v>725</v>
      </c>
      <c r="J230" t="s">
        <v>738</v>
      </c>
      <c r="K230" t="s">
        <v>747</v>
      </c>
      <c r="L230" t="s">
        <v>755</v>
      </c>
      <c r="M230">
        <v>45421.74</v>
      </c>
      <c r="N230" t="s">
        <v>759</v>
      </c>
    </row>
    <row r="231" spans="1:14" x14ac:dyDescent="0.3">
      <c r="A231">
        <v>8327</v>
      </c>
      <c r="B231" t="s">
        <v>27</v>
      </c>
      <c r="C231" t="s">
        <v>32</v>
      </c>
      <c r="D231" t="s">
        <v>44</v>
      </c>
      <c r="E231">
        <v>57</v>
      </c>
      <c r="F231" t="s">
        <v>275</v>
      </c>
      <c r="G231" s="2">
        <v>44807</v>
      </c>
      <c r="H231" t="s">
        <v>719</v>
      </c>
      <c r="I231" t="s">
        <v>730</v>
      </c>
      <c r="J231" t="s">
        <v>734</v>
      </c>
      <c r="K231" t="s">
        <v>751</v>
      </c>
      <c r="L231" t="s">
        <v>756</v>
      </c>
      <c r="M231">
        <v>23162.03</v>
      </c>
      <c r="N231" t="s">
        <v>760</v>
      </c>
    </row>
    <row r="232" spans="1:14" x14ac:dyDescent="0.3">
      <c r="A232">
        <v>4997</v>
      </c>
      <c r="B232" t="s">
        <v>20</v>
      </c>
      <c r="C232" t="s">
        <v>43</v>
      </c>
      <c r="D232" t="s">
        <v>45</v>
      </c>
      <c r="E232">
        <v>54</v>
      </c>
      <c r="F232" t="s">
        <v>276</v>
      </c>
      <c r="G232" s="2">
        <v>45352</v>
      </c>
      <c r="H232" t="s">
        <v>718</v>
      </c>
      <c r="I232" t="s">
        <v>727</v>
      </c>
      <c r="J232" t="s">
        <v>736</v>
      </c>
      <c r="K232" t="s">
        <v>750</v>
      </c>
      <c r="L232" t="s">
        <v>755</v>
      </c>
      <c r="M232">
        <v>41317.519999999997</v>
      </c>
      <c r="N232" t="s">
        <v>761</v>
      </c>
    </row>
    <row r="233" spans="1:14" x14ac:dyDescent="0.3">
      <c r="A233">
        <v>1589</v>
      </c>
      <c r="B233" t="s">
        <v>18</v>
      </c>
      <c r="C233" t="s">
        <v>34</v>
      </c>
      <c r="D233" t="s">
        <v>45</v>
      </c>
      <c r="E233">
        <v>62</v>
      </c>
      <c r="F233" t="s">
        <v>277</v>
      </c>
      <c r="G233" s="2">
        <v>44460</v>
      </c>
      <c r="H233" t="s">
        <v>719</v>
      </c>
      <c r="I233" t="s">
        <v>730</v>
      </c>
      <c r="J233" t="s">
        <v>733</v>
      </c>
      <c r="K233" t="s">
        <v>746</v>
      </c>
      <c r="L233" t="s">
        <v>753</v>
      </c>
      <c r="M233">
        <v>574.47</v>
      </c>
      <c r="N233" t="s">
        <v>761</v>
      </c>
    </row>
    <row r="234" spans="1:14" x14ac:dyDescent="0.3">
      <c r="A234">
        <v>7219</v>
      </c>
      <c r="B234" t="s">
        <v>15</v>
      </c>
      <c r="C234" t="s">
        <v>40</v>
      </c>
      <c r="D234" t="s">
        <v>45</v>
      </c>
      <c r="E234">
        <v>13</v>
      </c>
      <c r="F234" t="s">
        <v>278</v>
      </c>
      <c r="G234" s="2">
        <v>43924</v>
      </c>
      <c r="H234" t="s">
        <v>721</v>
      </c>
      <c r="I234" t="s">
        <v>730</v>
      </c>
      <c r="J234" t="s">
        <v>732</v>
      </c>
      <c r="K234" t="s">
        <v>752</v>
      </c>
      <c r="L234" t="s">
        <v>754</v>
      </c>
      <c r="M234">
        <v>11218.54</v>
      </c>
      <c r="N234" t="s">
        <v>761</v>
      </c>
    </row>
    <row r="235" spans="1:14" x14ac:dyDescent="0.3">
      <c r="A235">
        <v>1541</v>
      </c>
      <c r="B235" t="s">
        <v>27</v>
      </c>
      <c r="C235" t="s">
        <v>40</v>
      </c>
      <c r="D235" t="s">
        <v>44</v>
      </c>
      <c r="E235">
        <v>59</v>
      </c>
      <c r="F235" t="s">
        <v>279</v>
      </c>
      <c r="G235" s="2">
        <v>45192</v>
      </c>
      <c r="H235" t="s">
        <v>723</v>
      </c>
      <c r="I235" t="s">
        <v>729</v>
      </c>
      <c r="J235" t="s">
        <v>743</v>
      </c>
      <c r="K235" t="s">
        <v>747</v>
      </c>
      <c r="L235" t="s">
        <v>758</v>
      </c>
      <c r="M235">
        <v>7917.54</v>
      </c>
      <c r="N235" t="s">
        <v>759</v>
      </c>
    </row>
    <row r="236" spans="1:14" x14ac:dyDescent="0.3">
      <c r="A236">
        <v>8581</v>
      </c>
      <c r="B236" t="s">
        <v>17</v>
      </c>
      <c r="C236" t="s">
        <v>37</v>
      </c>
      <c r="D236" t="s">
        <v>44</v>
      </c>
      <c r="E236">
        <v>9</v>
      </c>
      <c r="F236" t="s">
        <v>280</v>
      </c>
      <c r="G236" s="2">
        <v>44484</v>
      </c>
      <c r="H236" t="s">
        <v>720</v>
      </c>
      <c r="I236" t="s">
        <v>725</v>
      </c>
      <c r="J236" t="s">
        <v>733</v>
      </c>
      <c r="K236" t="s">
        <v>752</v>
      </c>
      <c r="L236" t="s">
        <v>757</v>
      </c>
      <c r="M236">
        <v>19050.39</v>
      </c>
      <c r="N236" t="s">
        <v>760</v>
      </c>
    </row>
    <row r="237" spans="1:14" x14ac:dyDescent="0.3">
      <c r="A237">
        <v>5251</v>
      </c>
      <c r="B237" t="s">
        <v>21</v>
      </c>
      <c r="C237" t="s">
        <v>39</v>
      </c>
      <c r="D237" t="s">
        <v>45</v>
      </c>
      <c r="E237">
        <v>54</v>
      </c>
      <c r="F237" t="s">
        <v>281</v>
      </c>
      <c r="G237" s="2">
        <v>44335</v>
      </c>
      <c r="H237" t="s">
        <v>718</v>
      </c>
      <c r="I237" t="s">
        <v>727</v>
      </c>
      <c r="J237" t="s">
        <v>740</v>
      </c>
      <c r="K237" t="s">
        <v>747</v>
      </c>
      <c r="L237" t="s">
        <v>757</v>
      </c>
      <c r="M237">
        <v>9797.7900000000009</v>
      </c>
      <c r="N237" t="s">
        <v>760</v>
      </c>
    </row>
    <row r="238" spans="1:14" x14ac:dyDescent="0.3">
      <c r="A238">
        <v>2887</v>
      </c>
      <c r="B238" t="s">
        <v>20</v>
      </c>
      <c r="C238" t="s">
        <v>34</v>
      </c>
      <c r="D238" t="s">
        <v>44</v>
      </c>
      <c r="E238">
        <v>1</v>
      </c>
      <c r="F238" t="s">
        <v>282</v>
      </c>
      <c r="G238" s="2">
        <v>44671</v>
      </c>
      <c r="H238" t="s">
        <v>722</v>
      </c>
      <c r="I238" t="s">
        <v>726</v>
      </c>
      <c r="J238" t="s">
        <v>737</v>
      </c>
      <c r="K238" t="s">
        <v>752</v>
      </c>
      <c r="L238" t="s">
        <v>754</v>
      </c>
      <c r="M238">
        <v>15181.68</v>
      </c>
      <c r="N238" t="s">
        <v>760</v>
      </c>
    </row>
    <row r="239" spans="1:14" x14ac:dyDescent="0.3">
      <c r="A239">
        <v>3687</v>
      </c>
      <c r="B239" t="s">
        <v>22</v>
      </c>
      <c r="C239" t="s">
        <v>38</v>
      </c>
      <c r="D239" t="s">
        <v>44</v>
      </c>
      <c r="E239">
        <v>85</v>
      </c>
      <c r="F239" t="s">
        <v>283</v>
      </c>
      <c r="G239" s="2">
        <v>44736</v>
      </c>
      <c r="H239" t="s">
        <v>718</v>
      </c>
      <c r="I239" t="s">
        <v>726</v>
      </c>
      <c r="J239" t="s">
        <v>742</v>
      </c>
      <c r="K239" t="s">
        <v>748</v>
      </c>
      <c r="L239" t="s">
        <v>758</v>
      </c>
      <c r="M239">
        <v>30370.19</v>
      </c>
      <c r="N239" t="s">
        <v>759</v>
      </c>
    </row>
    <row r="240" spans="1:14" x14ac:dyDescent="0.3">
      <c r="A240">
        <v>2579</v>
      </c>
      <c r="B240" t="s">
        <v>18</v>
      </c>
      <c r="C240" t="s">
        <v>42</v>
      </c>
      <c r="D240" t="s">
        <v>44</v>
      </c>
      <c r="E240">
        <v>69</v>
      </c>
      <c r="F240" t="s">
        <v>284</v>
      </c>
      <c r="G240" s="2">
        <v>44488</v>
      </c>
      <c r="H240" t="s">
        <v>724</v>
      </c>
      <c r="I240" t="s">
        <v>726</v>
      </c>
      <c r="J240" t="s">
        <v>738</v>
      </c>
      <c r="K240" t="s">
        <v>748</v>
      </c>
      <c r="L240" t="s">
        <v>755</v>
      </c>
      <c r="M240">
        <v>46073.02</v>
      </c>
      <c r="N240" t="s">
        <v>760</v>
      </c>
    </row>
    <row r="241" spans="1:14" x14ac:dyDescent="0.3">
      <c r="A241">
        <v>3576</v>
      </c>
      <c r="B241" t="s">
        <v>15</v>
      </c>
      <c r="C241" t="s">
        <v>30</v>
      </c>
      <c r="D241" t="s">
        <v>45</v>
      </c>
      <c r="E241">
        <v>77</v>
      </c>
      <c r="F241" t="s">
        <v>285</v>
      </c>
      <c r="G241" s="2">
        <v>45534</v>
      </c>
      <c r="H241" t="s">
        <v>719</v>
      </c>
      <c r="I241" t="s">
        <v>729</v>
      </c>
      <c r="J241" t="s">
        <v>745</v>
      </c>
      <c r="K241" t="s">
        <v>752</v>
      </c>
      <c r="L241" t="s">
        <v>754</v>
      </c>
      <c r="M241">
        <v>22952.39</v>
      </c>
      <c r="N241" t="s">
        <v>761</v>
      </c>
    </row>
    <row r="242" spans="1:14" x14ac:dyDescent="0.3">
      <c r="A242">
        <v>3268</v>
      </c>
      <c r="B242" t="s">
        <v>21</v>
      </c>
      <c r="C242" t="s">
        <v>31</v>
      </c>
      <c r="D242" t="s">
        <v>44</v>
      </c>
      <c r="E242">
        <v>40</v>
      </c>
      <c r="F242" t="s">
        <v>286</v>
      </c>
      <c r="G242" s="2">
        <v>44270</v>
      </c>
      <c r="H242" t="s">
        <v>723</v>
      </c>
      <c r="I242" t="s">
        <v>726</v>
      </c>
      <c r="J242" t="s">
        <v>741</v>
      </c>
      <c r="K242" t="s">
        <v>747</v>
      </c>
      <c r="L242" t="s">
        <v>757</v>
      </c>
      <c r="M242">
        <v>10240.02</v>
      </c>
      <c r="N242" t="s">
        <v>760</v>
      </c>
    </row>
    <row r="243" spans="1:14" x14ac:dyDescent="0.3">
      <c r="A243">
        <v>7047</v>
      </c>
      <c r="B243" t="s">
        <v>18</v>
      </c>
      <c r="C243" t="s">
        <v>42</v>
      </c>
      <c r="D243" t="s">
        <v>44</v>
      </c>
      <c r="E243">
        <v>18</v>
      </c>
      <c r="F243" t="s">
        <v>287</v>
      </c>
      <c r="G243" s="2">
        <v>44502</v>
      </c>
      <c r="H243" t="s">
        <v>719</v>
      </c>
      <c r="I243" t="s">
        <v>725</v>
      </c>
      <c r="J243" t="s">
        <v>743</v>
      </c>
      <c r="K243" t="s">
        <v>746</v>
      </c>
      <c r="L243" t="s">
        <v>754</v>
      </c>
      <c r="M243">
        <v>30973.21</v>
      </c>
      <c r="N243" t="s">
        <v>761</v>
      </c>
    </row>
    <row r="244" spans="1:14" x14ac:dyDescent="0.3">
      <c r="A244">
        <v>2514</v>
      </c>
      <c r="B244" t="s">
        <v>23</v>
      </c>
      <c r="C244" t="s">
        <v>31</v>
      </c>
      <c r="D244" t="s">
        <v>44</v>
      </c>
      <c r="E244">
        <v>73</v>
      </c>
      <c r="F244" t="s">
        <v>288</v>
      </c>
      <c r="G244" s="2">
        <v>44860</v>
      </c>
      <c r="H244" t="s">
        <v>720</v>
      </c>
      <c r="I244" t="s">
        <v>726</v>
      </c>
      <c r="J244" t="s">
        <v>734</v>
      </c>
      <c r="K244" t="s">
        <v>751</v>
      </c>
      <c r="L244" t="s">
        <v>755</v>
      </c>
      <c r="M244">
        <v>46642.8</v>
      </c>
      <c r="N244" t="s">
        <v>761</v>
      </c>
    </row>
    <row r="245" spans="1:14" x14ac:dyDescent="0.3">
      <c r="A245">
        <v>8587</v>
      </c>
      <c r="B245" t="s">
        <v>25</v>
      </c>
      <c r="C245" t="s">
        <v>34</v>
      </c>
      <c r="D245" t="s">
        <v>45</v>
      </c>
      <c r="E245">
        <v>74</v>
      </c>
      <c r="F245" t="s">
        <v>289</v>
      </c>
      <c r="G245" s="2">
        <v>44466</v>
      </c>
      <c r="H245" t="s">
        <v>723</v>
      </c>
      <c r="I245" t="s">
        <v>726</v>
      </c>
      <c r="J245" t="s">
        <v>743</v>
      </c>
      <c r="K245" t="s">
        <v>750</v>
      </c>
      <c r="L245" t="s">
        <v>755</v>
      </c>
      <c r="M245">
        <v>35011.660000000003</v>
      </c>
      <c r="N245" t="s">
        <v>760</v>
      </c>
    </row>
    <row r="246" spans="1:14" x14ac:dyDescent="0.3">
      <c r="A246">
        <v>6195</v>
      </c>
      <c r="B246" t="s">
        <v>14</v>
      </c>
      <c r="C246" t="s">
        <v>33</v>
      </c>
      <c r="D246" t="s">
        <v>44</v>
      </c>
      <c r="E246">
        <v>61</v>
      </c>
      <c r="F246" t="s">
        <v>290</v>
      </c>
      <c r="G246" s="2">
        <v>43881</v>
      </c>
      <c r="H246" t="s">
        <v>724</v>
      </c>
      <c r="I246" t="s">
        <v>728</v>
      </c>
      <c r="J246" t="s">
        <v>744</v>
      </c>
      <c r="K246" t="s">
        <v>746</v>
      </c>
      <c r="L246" t="s">
        <v>754</v>
      </c>
      <c r="M246">
        <v>25825.74</v>
      </c>
      <c r="N246" t="s">
        <v>759</v>
      </c>
    </row>
    <row r="247" spans="1:14" x14ac:dyDescent="0.3">
      <c r="A247">
        <v>9405</v>
      </c>
      <c r="B247" t="s">
        <v>19</v>
      </c>
      <c r="C247" t="s">
        <v>38</v>
      </c>
      <c r="D247" t="s">
        <v>44</v>
      </c>
      <c r="E247">
        <v>17</v>
      </c>
      <c r="F247" t="s">
        <v>291</v>
      </c>
      <c r="G247" s="2">
        <v>45680</v>
      </c>
      <c r="H247" t="s">
        <v>724</v>
      </c>
      <c r="I247" t="s">
        <v>728</v>
      </c>
      <c r="J247" t="s">
        <v>741</v>
      </c>
      <c r="K247" t="s">
        <v>748</v>
      </c>
      <c r="L247" t="s">
        <v>757</v>
      </c>
      <c r="M247">
        <v>4567.6099999999997</v>
      </c>
      <c r="N247" t="s">
        <v>759</v>
      </c>
    </row>
    <row r="248" spans="1:14" x14ac:dyDescent="0.3">
      <c r="A248">
        <v>2704</v>
      </c>
      <c r="B248" t="s">
        <v>22</v>
      </c>
      <c r="C248" t="s">
        <v>41</v>
      </c>
      <c r="D248" t="s">
        <v>44</v>
      </c>
      <c r="E248">
        <v>41</v>
      </c>
      <c r="F248" t="s">
        <v>292</v>
      </c>
      <c r="G248" s="2">
        <v>44571</v>
      </c>
      <c r="H248" t="s">
        <v>722</v>
      </c>
      <c r="I248" t="s">
        <v>729</v>
      </c>
      <c r="J248" t="s">
        <v>742</v>
      </c>
      <c r="K248" t="s">
        <v>751</v>
      </c>
      <c r="L248" t="s">
        <v>753</v>
      </c>
      <c r="M248">
        <v>19970.18</v>
      </c>
      <c r="N248" t="s">
        <v>760</v>
      </c>
    </row>
    <row r="249" spans="1:14" x14ac:dyDescent="0.3">
      <c r="A249">
        <v>4712</v>
      </c>
      <c r="B249" t="s">
        <v>17</v>
      </c>
      <c r="C249" t="s">
        <v>31</v>
      </c>
      <c r="D249" t="s">
        <v>44</v>
      </c>
      <c r="E249">
        <v>42</v>
      </c>
      <c r="F249" t="s">
        <v>293</v>
      </c>
      <c r="G249" s="2">
        <v>45692</v>
      </c>
      <c r="H249" t="s">
        <v>721</v>
      </c>
      <c r="I249" t="s">
        <v>729</v>
      </c>
      <c r="J249" t="s">
        <v>735</v>
      </c>
      <c r="K249" t="s">
        <v>748</v>
      </c>
      <c r="L249" t="s">
        <v>756</v>
      </c>
      <c r="M249">
        <v>4801.57</v>
      </c>
      <c r="N249" t="s">
        <v>759</v>
      </c>
    </row>
    <row r="250" spans="1:14" x14ac:dyDescent="0.3">
      <c r="A250">
        <v>3128</v>
      </c>
      <c r="B250" t="s">
        <v>27</v>
      </c>
      <c r="C250" t="s">
        <v>34</v>
      </c>
      <c r="D250" t="s">
        <v>44</v>
      </c>
      <c r="E250">
        <v>20</v>
      </c>
      <c r="F250" t="s">
        <v>294</v>
      </c>
      <c r="G250" s="2">
        <v>44265</v>
      </c>
      <c r="H250" t="s">
        <v>718</v>
      </c>
      <c r="I250" t="s">
        <v>728</v>
      </c>
      <c r="J250" t="s">
        <v>733</v>
      </c>
      <c r="K250" t="s">
        <v>747</v>
      </c>
      <c r="L250" t="s">
        <v>757</v>
      </c>
      <c r="M250">
        <v>41961.01</v>
      </c>
      <c r="N250" t="s">
        <v>761</v>
      </c>
    </row>
    <row r="251" spans="1:14" x14ac:dyDescent="0.3">
      <c r="A251">
        <v>8918</v>
      </c>
      <c r="B251" t="s">
        <v>20</v>
      </c>
      <c r="C251" t="s">
        <v>43</v>
      </c>
      <c r="D251" t="s">
        <v>44</v>
      </c>
      <c r="E251">
        <v>70</v>
      </c>
      <c r="F251" t="s">
        <v>295</v>
      </c>
      <c r="G251" s="2">
        <v>45396</v>
      </c>
      <c r="H251" t="s">
        <v>722</v>
      </c>
      <c r="I251" t="s">
        <v>725</v>
      </c>
      <c r="J251" t="s">
        <v>739</v>
      </c>
      <c r="K251" t="s">
        <v>750</v>
      </c>
      <c r="L251" t="s">
        <v>756</v>
      </c>
      <c r="M251">
        <v>45750.61</v>
      </c>
      <c r="N251" t="s">
        <v>759</v>
      </c>
    </row>
    <row r="252" spans="1:14" x14ac:dyDescent="0.3">
      <c r="A252">
        <v>9991</v>
      </c>
      <c r="B252" t="s">
        <v>21</v>
      </c>
      <c r="C252" t="s">
        <v>42</v>
      </c>
      <c r="D252" t="s">
        <v>44</v>
      </c>
      <c r="E252">
        <v>23</v>
      </c>
      <c r="F252" t="s">
        <v>296</v>
      </c>
      <c r="G252" s="2">
        <v>43993</v>
      </c>
      <c r="H252" t="s">
        <v>718</v>
      </c>
      <c r="I252" t="s">
        <v>730</v>
      </c>
      <c r="J252" t="s">
        <v>744</v>
      </c>
      <c r="K252" t="s">
        <v>749</v>
      </c>
      <c r="L252" t="s">
        <v>756</v>
      </c>
      <c r="M252">
        <v>35453.22</v>
      </c>
      <c r="N252" t="s">
        <v>761</v>
      </c>
    </row>
    <row r="253" spans="1:14" x14ac:dyDescent="0.3">
      <c r="A253">
        <v>6253</v>
      </c>
      <c r="B253" t="s">
        <v>21</v>
      </c>
      <c r="C253" t="s">
        <v>32</v>
      </c>
      <c r="D253" t="s">
        <v>45</v>
      </c>
      <c r="E253">
        <v>35</v>
      </c>
      <c r="F253" t="s">
        <v>297</v>
      </c>
      <c r="G253" s="2">
        <v>45562</v>
      </c>
      <c r="H253" t="s">
        <v>724</v>
      </c>
      <c r="I253" t="s">
        <v>725</v>
      </c>
      <c r="J253" t="s">
        <v>732</v>
      </c>
      <c r="K253" t="s">
        <v>752</v>
      </c>
      <c r="L253" t="s">
        <v>754</v>
      </c>
      <c r="M253">
        <v>26562.87</v>
      </c>
      <c r="N253" t="s">
        <v>759</v>
      </c>
    </row>
    <row r="254" spans="1:14" x14ac:dyDescent="0.3">
      <c r="A254">
        <v>5139</v>
      </c>
      <c r="B254" t="s">
        <v>21</v>
      </c>
      <c r="C254" t="s">
        <v>39</v>
      </c>
      <c r="D254" t="s">
        <v>45</v>
      </c>
      <c r="E254">
        <v>75</v>
      </c>
      <c r="F254" t="s">
        <v>298</v>
      </c>
      <c r="G254" s="2">
        <v>44404</v>
      </c>
      <c r="H254" t="s">
        <v>721</v>
      </c>
      <c r="I254" t="s">
        <v>726</v>
      </c>
      <c r="J254" t="s">
        <v>745</v>
      </c>
      <c r="K254" t="s">
        <v>751</v>
      </c>
      <c r="L254" t="s">
        <v>758</v>
      </c>
      <c r="M254">
        <v>3613.13</v>
      </c>
      <c r="N254" t="s">
        <v>761</v>
      </c>
    </row>
    <row r="255" spans="1:14" x14ac:dyDescent="0.3">
      <c r="A255">
        <v>3137</v>
      </c>
      <c r="B255" t="s">
        <v>23</v>
      </c>
      <c r="C255" t="s">
        <v>34</v>
      </c>
      <c r="D255" t="s">
        <v>44</v>
      </c>
      <c r="E255">
        <v>4</v>
      </c>
      <c r="F255" t="s">
        <v>299</v>
      </c>
      <c r="G255" s="2">
        <v>44545</v>
      </c>
      <c r="H255" t="s">
        <v>724</v>
      </c>
      <c r="I255" t="s">
        <v>729</v>
      </c>
      <c r="J255" t="s">
        <v>734</v>
      </c>
      <c r="K255" t="s">
        <v>746</v>
      </c>
      <c r="L255" t="s">
        <v>754</v>
      </c>
      <c r="M255">
        <v>23985.13</v>
      </c>
      <c r="N255" t="s">
        <v>760</v>
      </c>
    </row>
    <row r="256" spans="1:14" x14ac:dyDescent="0.3">
      <c r="A256">
        <v>9604</v>
      </c>
      <c r="B256" t="s">
        <v>20</v>
      </c>
      <c r="C256" t="s">
        <v>30</v>
      </c>
      <c r="D256" t="s">
        <v>44</v>
      </c>
      <c r="E256">
        <v>57</v>
      </c>
      <c r="F256" t="s">
        <v>300</v>
      </c>
      <c r="G256" s="2">
        <v>45325</v>
      </c>
      <c r="H256" t="s">
        <v>720</v>
      </c>
      <c r="I256" t="s">
        <v>726</v>
      </c>
      <c r="J256" t="s">
        <v>743</v>
      </c>
      <c r="K256" t="s">
        <v>749</v>
      </c>
      <c r="L256" t="s">
        <v>758</v>
      </c>
      <c r="M256">
        <v>46297.54</v>
      </c>
      <c r="N256" t="s">
        <v>761</v>
      </c>
    </row>
    <row r="257" spans="1:14" x14ac:dyDescent="0.3">
      <c r="A257">
        <v>9858</v>
      </c>
      <c r="B257" t="s">
        <v>16</v>
      </c>
      <c r="C257" t="s">
        <v>40</v>
      </c>
      <c r="D257" t="s">
        <v>44</v>
      </c>
      <c r="E257">
        <v>13</v>
      </c>
      <c r="F257" t="s">
        <v>301</v>
      </c>
      <c r="G257" s="2">
        <v>44431</v>
      </c>
      <c r="H257" t="s">
        <v>723</v>
      </c>
      <c r="I257" t="s">
        <v>729</v>
      </c>
      <c r="J257" t="s">
        <v>739</v>
      </c>
      <c r="K257" t="s">
        <v>746</v>
      </c>
      <c r="L257" t="s">
        <v>753</v>
      </c>
      <c r="M257">
        <v>43359.79</v>
      </c>
      <c r="N257" t="s">
        <v>759</v>
      </c>
    </row>
    <row r="258" spans="1:14" x14ac:dyDescent="0.3">
      <c r="A258">
        <v>1857</v>
      </c>
      <c r="B258" t="s">
        <v>27</v>
      </c>
      <c r="C258" t="s">
        <v>30</v>
      </c>
      <c r="D258" t="s">
        <v>45</v>
      </c>
      <c r="E258">
        <v>6</v>
      </c>
      <c r="F258" t="s">
        <v>302</v>
      </c>
      <c r="G258" s="2">
        <v>45395</v>
      </c>
      <c r="H258" t="s">
        <v>721</v>
      </c>
      <c r="I258" t="s">
        <v>726</v>
      </c>
      <c r="J258" t="s">
        <v>743</v>
      </c>
      <c r="K258" t="s">
        <v>749</v>
      </c>
      <c r="L258" t="s">
        <v>756</v>
      </c>
      <c r="M258">
        <v>15665.59</v>
      </c>
      <c r="N258" t="s">
        <v>760</v>
      </c>
    </row>
    <row r="259" spans="1:14" x14ac:dyDescent="0.3">
      <c r="A259">
        <v>7740</v>
      </c>
      <c r="B259" t="s">
        <v>18</v>
      </c>
      <c r="C259" t="s">
        <v>43</v>
      </c>
      <c r="D259" t="s">
        <v>45</v>
      </c>
      <c r="E259">
        <v>67</v>
      </c>
      <c r="F259" t="s">
        <v>303</v>
      </c>
      <c r="G259" s="2">
        <v>44208</v>
      </c>
      <c r="H259" t="s">
        <v>722</v>
      </c>
      <c r="I259" t="s">
        <v>728</v>
      </c>
      <c r="J259" t="s">
        <v>734</v>
      </c>
      <c r="K259" t="s">
        <v>747</v>
      </c>
      <c r="L259" t="s">
        <v>754</v>
      </c>
      <c r="M259">
        <v>33484.089999999997</v>
      </c>
      <c r="N259" t="s">
        <v>760</v>
      </c>
    </row>
    <row r="260" spans="1:14" x14ac:dyDescent="0.3">
      <c r="A260">
        <v>3725</v>
      </c>
      <c r="B260" t="s">
        <v>24</v>
      </c>
      <c r="C260" t="s">
        <v>35</v>
      </c>
      <c r="D260" t="s">
        <v>45</v>
      </c>
      <c r="E260">
        <v>80</v>
      </c>
      <c r="F260" t="s">
        <v>304</v>
      </c>
      <c r="G260" s="2">
        <v>45020</v>
      </c>
      <c r="H260" t="s">
        <v>719</v>
      </c>
      <c r="I260" t="s">
        <v>730</v>
      </c>
      <c r="J260" t="s">
        <v>733</v>
      </c>
      <c r="K260" t="s">
        <v>748</v>
      </c>
      <c r="L260" t="s">
        <v>754</v>
      </c>
      <c r="M260">
        <v>40360.76</v>
      </c>
      <c r="N260" t="s">
        <v>760</v>
      </c>
    </row>
    <row r="261" spans="1:14" x14ac:dyDescent="0.3">
      <c r="A261">
        <v>2599</v>
      </c>
      <c r="B261" t="s">
        <v>27</v>
      </c>
      <c r="C261" t="s">
        <v>42</v>
      </c>
      <c r="D261" t="s">
        <v>44</v>
      </c>
      <c r="E261">
        <v>81</v>
      </c>
      <c r="F261" t="s">
        <v>305</v>
      </c>
      <c r="G261" s="2">
        <v>44558</v>
      </c>
      <c r="H261" t="s">
        <v>724</v>
      </c>
      <c r="I261" t="s">
        <v>729</v>
      </c>
      <c r="J261" t="s">
        <v>735</v>
      </c>
      <c r="K261" t="s">
        <v>751</v>
      </c>
      <c r="L261" t="s">
        <v>757</v>
      </c>
      <c r="M261">
        <v>20536.18</v>
      </c>
      <c r="N261" t="s">
        <v>761</v>
      </c>
    </row>
    <row r="262" spans="1:14" x14ac:dyDescent="0.3">
      <c r="A262">
        <v>1578</v>
      </c>
      <c r="B262" t="s">
        <v>24</v>
      </c>
      <c r="C262" t="s">
        <v>29</v>
      </c>
      <c r="D262" t="s">
        <v>45</v>
      </c>
      <c r="E262">
        <v>7</v>
      </c>
      <c r="F262" t="s">
        <v>306</v>
      </c>
      <c r="G262" s="2">
        <v>45621</v>
      </c>
      <c r="H262" t="s">
        <v>724</v>
      </c>
      <c r="I262" t="s">
        <v>727</v>
      </c>
      <c r="J262" t="s">
        <v>732</v>
      </c>
      <c r="K262" t="s">
        <v>747</v>
      </c>
      <c r="L262" t="s">
        <v>757</v>
      </c>
      <c r="M262">
        <v>15743.29</v>
      </c>
      <c r="N262" t="s">
        <v>759</v>
      </c>
    </row>
    <row r="263" spans="1:14" x14ac:dyDescent="0.3">
      <c r="A263">
        <v>4536</v>
      </c>
      <c r="B263" t="s">
        <v>23</v>
      </c>
      <c r="C263" t="s">
        <v>43</v>
      </c>
      <c r="D263" t="s">
        <v>45</v>
      </c>
      <c r="E263">
        <v>22</v>
      </c>
      <c r="F263" t="s">
        <v>307</v>
      </c>
      <c r="G263" s="2">
        <v>44817</v>
      </c>
      <c r="H263" t="s">
        <v>724</v>
      </c>
      <c r="I263" t="s">
        <v>729</v>
      </c>
      <c r="J263" t="s">
        <v>740</v>
      </c>
      <c r="K263" t="s">
        <v>748</v>
      </c>
      <c r="L263" t="s">
        <v>755</v>
      </c>
      <c r="M263">
        <v>34570.79</v>
      </c>
      <c r="N263" t="s">
        <v>760</v>
      </c>
    </row>
    <row r="264" spans="1:14" x14ac:dyDescent="0.3">
      <c r="A264">
        <v>3179</v>
      </c>
      <c r="B264" t="s">
        <v>15</v>
      </c>
      <c r="C264" t="s">
        <v>31</v>
      </c>
      <c r="D264" t="s">
        <v>45</v>
      </c>
      <c r="E264">
        <v>56</v>
      </c>
      <c r="F264" t="s">
        <v>308</v>
      </c>
      <c r="G264" s="2">
        <v>44324</v>
      </c>
      <c r="H264" t="s">
        <v>720</v>
      </c>
      <c r="I264" t="s">
        <v>730</v>
      </c>
      <c r="J264" t="s">
        <v>731</v>
      </c>
      <c r="K264" t="s">
        <v>751</v>
      </c>
      <c r="L264" t="s">
        <v>755</v>
      </c>
      <c r="M264">
        <v>14833.17</v>
      </c>
      <c r="N264" t="s">
        <v>759</v>
      </c>
    </row>
    <row r="265" spans="1:14" x14ac:dyDescent="0.3">
      <c r="A265">
        <v>3606</v>
      </c>
      <c r="B265" t="s">
        <v>18</v>
      </c>
      <c r="C265" t="s">
        <v>33</v>
      </c>
      <c r="D265" t="s">
        <v>45</v>
      </c>
      <c r="E265">
        <v>39</v>
      </c>
      <c r="F265" t="s">
        <v>309</v>
      </c>
      <c r="G265" s="2">
        <v>45670</v>
      </c>
      <c r="H265" t="s">
        <v>719</v>
      </c>
      <c r="I265" t="s">
        <v>729</v>
      </c>
      <c r="J265" t="s">
        <v>734</v>
      </c>
      <c r="K265" t="s">
        <v>751</v>
      </c>
      <c r="L265" t="s">
        <v>756</v>
      </c>
      <c r="M265">
        <v>46212.97</v>
      </c>
      <c r="N265" t="s">
        <v>761</v>
      </c>
    </row>
    <row r="266" spans="1:14" x14ac:dyDescent="0.3">
      <c r="A266">
        <v>3637</v>
      </c>
      <c r="B266" t="s">
        <v>26</v>
      </c>
      <c r="C266" t="s">
        <v>35</v>
      </c>
      <c r="D266" t="s">
        <v>45</v>
      </c>
      <c r="E266">
        <v>83</v>
      </c>
      <c r="F266" t="s">
        <v>310</v>
      </c>
      <c r="G266" s="2">
        <v>45563</v>
      </c>
      <c r="H266" t="s">
        <v>720</v>
      </c>
      <c r="I266" t="s">
        <v>728</v>
      </c>
      <c r="J266" t="s">
        <v>731</v>
      </c>
      <c r="K266" t="s">
        <v>746</v>
      </c>
      <c r="L266" t="s">
        <v>758</v>
      </c>
      <c r="M266">
        <v>20117.61</v>
      </c>
      <c r="N266" t="s">
        <v>761</v>
      </c>
    </row>
    <row r="267" spans="1:14" x14ac:dyDescent="0.3">
      <c r="A267">
        <v>5004</v>
      </c>
      <c r="B267" t="s">
        <v>21</v>
      </c>
      <c r="C267" t="s">
        <v>32</v>
      </c>
      <c r="D267" t="s">
        <v>45</v>
      </c>
      <c r="E267">
        <v>71</v>
      </c>
      <c r="F267" t="s">
        <v>311</v>
      </c>
      <c r="G267" s="2">
        <v>45615</v>
      </c>
      <c r="H267" t="s">
        <v>722</v>
      </c>
      <c r="I267" t="s">
        <v>728</v>
      </c>
      <c r="J267" t="s">
        <v>743</v>
      </c>
      <c r="K267" t="s">
        <v>752</v>
      </c>
      <c r="L267" t="s">
        <v>757</v>
      </c>
      <c r="M267">
        <v>42631.46</v>
      </c>
      <c r="N267" t="s">
        <v>760</v>
      </c>
    </row>
    <row r="268" spans="1:14" x14ac:dyDescent="0.3">
      <c r="A268">
        <v>7252</v>
      </c>
      <c r="B268" t="s">
        <v>22</v>
      </c>
      <c r="C268" t="s">
        <v>38</v>
      </c>
      <c r="D268" t="s">
        <v>44</v>
      </c>
      <c r="E268">
        <v>61</v>
      </c>
      <c r="F268" t="s">
        <v>312</v>
      </c>
      <c r="G268" s="2">
        <v>44185</v>
      </c>
      <c r="H268" t="s">
        <v>721</v>
      </c>
      <c r="I268" t="s">
        <v>728</v>
      </c>
      <c r="J268" t="s">
        <v>745</v>
      </c>
      <c r="K268" t="s">
        <v>752</v>
      </c>
      <c r="L268" t="s">
        <v>753</v>
      </c>
      <c r="M268">
        <v>37354.1</v>
      </c>
      <c r="N268" t="s">
        <v>760</v>
      </c>
    </row>
    <row r="269" spans="1:14" x14ac:dyDescent="0.3">
      <c r="A269">
        <v>9772</v>
      </c>
      <c r="B269" t="s">
        <v>19</v>
      </c>
      <c r="C269" t="s">
        <v>39</v>
      </c>
      <c r="D269" t="s">
        <v>44</v>
      </c>
      <c r="E269">
        <v>36</v>
      </c>
      <c r="F269" t="s">
        <v>313</v>
      </c>
      <c r="G269" s="2">
        <v>43994</v>
      </c>
      <c r="H269" t="s">
        <v>724</v>
      </c>
      <c r="I269" t="s">
        <v>727</v>
      </c>
      <c r="J269" t="s">
        <v>740</v>
      </c>
      <c r="K269" t="s">
        <v>748</v>
      </c>
      <c r="L269" t="s">
        <v>756</v>
      </c>
      <c r="M269">
        <v>21162.639999999999</v>
      </c>
      <c r="N269" t="s">
        <v>759</v>
      </c>
    </row>
    <row r="270" spans="1:14" x14ac:dyDescent="0.3">
      <c r="A270">
        <v>7368</v>
      </c>
      <c r="B270" t="s">
        <v>21</v>
      </c>
      <c r="C270" t="s">
        <v>31</v>
      </c>
      <c r="D270" t="s">
        <v>44</v>
      </c>
      <c r="E270">
        <v>3</v>
      </c>
      <c r="F270" t="s">
        <v>314</v>
      </c>
      <c r="G270" s="2">
        <v>44665</v>
      </c>
      <c r="H270" t="s">
        <v>719</v>
      </c>
      <c r="I270" t="s">
        <v>725</v>
      </c>
      <c r="J270" t="s">
        <v>742</v>
      </c>
      <c r="K270" t="s">
        <v>751</v>
      </c>
      <c r="L270" t="s">
        <v>755</v>
      </c>
      <c r="M270">
        <v>38809.300000000003</v>
      </c>
      <c r="N270" t="s">
        <v>759</v>
      </c>
    </row>
    <row r="271" spans="1:14" x14ac:dyDescent="0.3">
      <c r="A271">
        <v>8029</v>
      </c>
      <c r="B271" t="s">
        <v>22</v>
      </c>
      <c r="C271" t="s">
        <v>34</v>
      </c>
      <c r="D271" t="s">
        <v>44</v>
      </c>
      <c r="E271">
        <v>55</v>
      </c>
      <c r="F271" t="s">
        <v>315</v>
      </c>
      <c r="G271" s="2">
        <v>45076</v>
      </c>
      <c r="H271" t="s">
        <v>724</v>
      </c>
      <c r="I271" t="s">
        <v>727</v>
      </c>
      <c r="J271" t="s">
        <v>731</v>
      </c>
      <c r="K271" t="s">
        <v>748</v>
      </c>
      <c r="L271" t="s">
        <v>756</v>
      </c>
      <c r="M271">
        <v>31169.24</v>
      </c>
      <c r="N271" t="s">
        <v>759</v>
      </c>
    </row>
    <row r="272" spans="1:14" x14ac:dyDescent="0.3">
      <c r="A272">
        <v>9155</v>
      </c>
      <c r="B272" t="s">
        <v>17</v>
      </c>
      <c r="C272" t="s">
        <v>36</v>
      </c>
      <c r="D272" t="s">
        <v>45</v>
      </c>
      <c r="E272">
        <v>63</v>
      </c>
      <c r="F272" t="s">
        <v>316</v>
      </c>
      <c r="G272" s="2">
        <v>44504</v>
      </c>
      <c r="H272" t="s">
        <v>718</v>
      </c>
      <c r="I272" t="s">
        <v>728</v>
      </c>
      <c r="J272" t="s">
        <v>737</v>
      </c>
      <c r="K272" t="s">
        <v>749</v>
      </c>
      <c r="L272" t="s">
        <v>754</v>
      </c>
      <c r="M272">
        <v>29807.23</v>
      </c>
      <c r="N272" t="s">
        <v>759</v>
      </c>
    </row>
    <row r="273" spans="1:14" x14ac:dyDescent="0.3">
      <c r="A273">
        <v>4793</v>
      </c>
      <c r="B273" t="s">
        <v>25</v>
      </c>
      <c r="C273" t="s">
        <v>29</v>
      </c>
      <c r="D273" t="s">
        <v>44</v>
      </c>
      <c r="E273">
        <v>11</v>
      </c>
      <c r="F273" t="s">
        <v>317</v>
      </c>
      <c r="G273" s="2">
        <v>44199</v>
      </c>
      <c r="H273" t="s">
        <v>720</v>
      </c>
      <c r="I273" t="s">
        <v>725</v>
      </c>
      <c r="J273" t="s">
        <v>732</v>
      </c>
      <c r="K273" t="s">
        <v>751</v>
      </c>
      <c r="L273" t="s">
        <v>757</v>
      </c>
      <c r="M273">
        <v>14162.22</v>
      </c>
      <c r="N273" t="s">
        <v>760</v>
      </c>
    </row>
    <row r="274" spans="1:14" x14ac:dyDescent="0.3">
      <c r="A274">
        <v>8686</v>
      </c>
      <c r="B274" t="s">
        <v>17</v>
      </c>
      <c r="C274" t="s">
        <v>42</v>
      </c>
      <c r="D274" t="s">
        <v>45</v>
      </c>
      <c r="E274">
        <v>54</v>
      </c>
      <c r="F274" t="s">
        <v>318</v>
      </c>
      <c r="G274" s="2">
        <v>44325</v>
      </c>
      <c r="H274" t="s">
        <v>724</v>
      </c>
      <c r="I274" t="s">
        <v>727</v>
      </c>
      <c r="J274" t="s">
        <v>739</v>
      </c>
      <c r="K274" t="s">
        <v>751</v>
      </c>
      <c r="L274" t="s">
        <v>754</v>
      </c>
      <c r="M274">
        <v>40412.730000000003</v>
      </c>
      <c r="N274" t="s">
        <v>760</v>
      </c>
    </row>
    <row r="275" spans="1:14" x14ac:dyDescent="0.3">
      <c r="A275">
        <v>5018</v>
      </c>
      <c r="B275" t="s">
        <v>24</v>
      </c>
      <c r="C275" t="s">
        <v>41</v>
      </c>
      <c r="D275" t="s">
        <v>44</v>
      </c>
      <c r="E275">
        <v>30</v>
      </c>
      <c r="F275" t="s">
        <v>319</v>
      </c>
      <c r="G275" s="2">
        <v>44444</v>
      </c>
      <c r="H275" t="s">
        <v>718</v>
      </c>
      <c r="I275" t="s">
        <v>728</v>
      </c>
      <c r="J275" t="s">
        <v>740</v>
      </c>
      <c r="K275" t="s">
        <v>747</v>
      </c>
      <c r="L275" t="s">
        <v>754</v>
      </c>
      <c r="M275">
        <v>11101.75</v>
      </c>
      <c r="N275" t="s">
        <v>761</v>
      </c>
    </row>
    <row r="276" spans="1:14" x14ac:dyDescent="0.3">
      <c r="A276">
        <v>4256</v>
      </c>
      <c r="B276" t="s">
        <v>16</v>
      </c>
      <c r="C276" t="s">
        <v>29</v>
      </c>
      <c r="D276" t="s">
        <v>44</v>
      </c>
      <c r="E276">
        <v>31</v>
      </c>
      <c r="F276" t="s">
        <v>320</v>
      </c>
      <c r="G276" s="2">
        <v>44824</v>
      </c>
      <c r="H276" t="s">
        <v>718</v>
      </c>
      <c r="I276" t="s">
        <v>726</v>
      </c>
      <c r="J276" t="s">
        <v>742</v>
      </c>
      <c r="K276" t="s">
        <v>747</v>
      </c>
      <c r="L276" t="s">
        <v>755</v>
      </c>
      <c r="M276">
        <v>41302.1</v>
      </c>
      <c r="N276" t="s">
        <v>760</v>
      </c>
    </row>
    <row r="277" spans="1:14" x14ac:dyDescent="0.3">
      <c r="A277">
        <v>8809</v>
      </c>
      <c r="B277" t="s">
        <v>17</v>
      </c>
      <c r="C277" t="s">
        <v>41</v>
      </c>
      <c r="D277" t="s">
        <v>45</v>
      </c>
      <c r="E277">
        <v>41</v>
      </c>
      <c r="F277" t="s">
        <v>321</v>
      </c>
      <c r="G277" s="2">
        <v>44137</v>
      </c>
      <c r="H277" t="s">
        <v>719</v>
      </c>
      <c r="I277" t="s">
        <v>730</v>
      </c>
      <c r="J277" t="s">
        <v>735</v>
      </c>
      <c r="K277" t="s">
        <v>747</v>
      </c>
      <c r="L277" t="s">
        <v>753</v>
      </c>
      <c r="M277">
        <v>18877.060000000001</v>
      </c>
      <c r="N277" t="s">
        <v>760</v>
      </c>
    </row>
    <row r="278" spans="1:14" x14ac:dyDescent="0.3">
      <c r="A278">
        <v>3705</v>
      </c>
      <c r="B278" t="s">
        <v>24</v>
      </c>
      <c r="C278" t="s">
        <v>32</v>
      </c>
      <c r="D278" t="s">
        <v>44</v>
      </c>
      <c r="E278">
        <v>56</v>
      </c>
      <c r="F278" t="s">
        <v>322</v>
      </c>
      <c r="G278" s="2">
        <v>45627</v>
      </c>
      <c r="H278" t="s">
        <v>718</v>
      </c>
      <c r="I278" t="s">
        <v>728</v>
      </c>
      <c r="J278" t="s">
        <v>731</v>
      </c>
      <c r="K278" t="s">
        <v>749</v>
      </c>
      <c r="L278" t="s">
        <v>758</v>
      </c>
      <c r="M278">
        <v>25282.06</v>
      </c>
      <c r="N278" t="s">
        <v>761</v>
      </c>
    </row>
    <row r="279" spans="1:14" x14ac:dyDescent="0.3">
      <c r="A279">
        <v>1759</v>
      </c>
      <c r="B279" t="s">
        <v>20</v>
      </c>
      <c r="C279" t="s">
        <v>40</v>
      </c>
      <c r="D279" t="s">
        <v>44</v>
      </c>
      <c r="E279">
        <v>17</v>
      </c>
      <c r="F279" t="s">
        <v>323</v>
      </c>
      <c r="G279" s="2">
        <v>44779</v>
      </c>
      <c r="H279" t="s">
        <v>724</v>
      </c>
      <c r="I279" t="s">
        <v>730</v>
      </c>
      <c r="J279" t="s">
        <v>741</v>
      </c>
      <c r="K279" t="s">
        <v>746</v>
      </c>
      <c r="L279" t="s">
        <v>758</v>
      </c>
      <c r="M279">
        <v>32906.46</v>
      </c>
      <c r="N279" t="s">
        <v>761</v>
      </c>
    </row>
    <row r="280" spans="1:14" x14ac:dyDescent="0.3">
      <c r="A280">
        <v>4641</v>
      </c>
      <c r="B280" t="s">
        <v>25</v>
      </c>
      <c r="C280" t="s">
        <v>33</v>
      </c>
      <c r="D280" t="s">
        <v>44</v>
      </c>
      <c r="E280">
        <v>3</v>
      </c>
      <c r="F280" t="s">
        <v>324</v>
      </c>
      <c r="G280" s="2">
        <v>45152</v>
      </c>
      <c r="H280" t="s">
        <v>719</v>
      </c>
      <c r="I280" t="s">
        <v>730</v>
      </c>
      <c r="J280" t="s">
        <v>736</v>
      </c>
      <c r="K280" t="s">
        <v>747</v>
      </c>
      <c r="L280" t="s">
        <v>753</v>
      </c>
      <c r="M280">
        <v>942.89</v>
      </c>
      <c r="N280" t="s">
        <v>760</v>
      </c>
    </row>
    <row r="281" spans="1:14" x14ac:dyDescent="0.3">
      <c r="A281">
        <v>2710</v>
      </c>
      <c r="B281" t="s">
        <v>25</v>
      </c>
      <c r="C281" t="s">
        <v>31</v>
      </c>
      <c r="D281" t="s">
        <v>44</v>
      </c>
      <c r="E281">
        <v>71</v>
      </c>
      <c r="F281" t="s">
        <v>325</v>
      </c>
      <c r="G281" s="2">
        <v>44449</v>
      </c>
      <c r="H281" t="s">
        <v>722</v>
      </c>
      <c r="I281" t="s">
        <v>727</v>
      </c>
      <c r="J281" t="s">
        <v>739</v>
      </c>
      <c r="K281" t="s">
        <v>752</v>
      </c>
      <c r="L281" t="s">
        <v>758</v>
      </c>
      <c r="M281">
        <v>31625.74</v>
      </c>
      <c r="N281" t="s">
        <v>759</v>
      </c>
    </row>
    <row r="282" spans="1:14" x14ac:dyDescent="0.3">
      <c r="A282">
        <v>6745</v>
      </c>
      <c r="B282" t="s">
        <v>21</v>
      </c>
      <c r="C282" t="s">
        <v>39</v>
      </c>
      <c r="D282" t="s">
        <v>44</v>
      </c>
      <c r="E282">
        <v>22</v>
      </c>
      <c r="F282" t="s">
        <v>326</v>
      </c>
      <c r="G282" s="2">
        <v>44325</v>
      </c>
      <c r="H282" t="s">
        <v>718</v>
      </c>
      <c r="I282" t="s">
        <v>725</v>
      </c>
      <c r="J282" t="s">
        <v>733</v>
      </c>
      <c r="K282" t="s">
        <v>749</v>
      </c>
      <c r="L282" t="s">
        <v>753</v>
      </c>
      <c r="M282">
        <v>39891.919999999998</v>
      </c>
      <c r="N282" t="s">
        <v>760</v>
      </c>
    </row>
    <row r="283" spans="1:14" x14ac:dyDescent="0.3">
      <c r="A283">
        <v>2199</v>
      </c>
      <c r="B283" t="s">
        <v>18</v>
      </c>
      <c r="C283" t="s">
        <v>43</v>
      </c>
      <c r="D283" t="s">
        <v>45</v>
      </c>
      <c r="E283">
        <v>31</v>
      </c>
      <c r="F283" t="s">
        <v>327</v>
      </c>
      <c r="G283" s="2">
        <v>44723</v>
      </c>
      <c r="H283" t="s">
        <v>718</v>
      </c>
      <c r="I283" t="s">
        <v>730</v>
      </c>
      <c r="J283" t="s">
        <v>742</v>
      </c>
      <c r="K283" t="s">
        <v>746</v>
      </c>
      <c r="L283" t="s">
        <v>757</v>
      </c>
      <c r="M283">
        <v>15841.46</v>
      </c>
      <c r="N283" t="s">
        <v>761</v>
      </c>
    </row>
    <row r="284" spans="1:14" x14ac:dyDescent="0.3">
      <c r="A284">
        <v>9304</v>
      </c>
      <c r="B284" t="s">
        <v>20</v>
      </c>
      <c r="C284" t="s">
        <v>34</v>
      </c>
      <c r="D284" t="s">
        <v>45</v>
      </c>
      <c r="E284">
        <v>71</v>
      </c>
      <c r="F284" t="s">
        <v>328</v>
      </c>
      <c r="G284" s="2">
        <v>43846</v>
      </c>
      <c r="H284" t="s">
        <v>718</v>
      </c>
      <c r="I284" t="s">
        <v>729</v>
      </c>
      <c r="J284" t="s">
        <v>744</v>
      </c>
      <c r="K284" t="s">
        <v>751</v>
      </c>
      <c r="L284" t="s">
        <v>757</v>
      </c>
      <c r="M284">
        <v>29558.98</v>
      </c>
      <c r="N284" t="s">
        <v>761</v>
      </c>
    </row>
    <row r="285" spans="1:14" x14ac:dyDescent="0.3">
      <c r="A285">
        <v>7343</v>
      </c>
      <c r="B285" t="s">
        <v>20</v>
      </c>
      <c r="C285" t="s">
        <v>32</v>
      </c>
      <c r="D285" t="s">
        <v>45</v>
      </c>
      <c r="E285">
        <v>45</v>
      </c>
      <c r="F285" t="s">
        <v>329</v>
      </c>
      <c r="G285" s="2">
        <v>45512</v>
      </c>
      <c r="H285" t="s">
        <v>721</v>
      </c>
      <c r="I285" t="s">
        <v>727</v>
      </c>
      <c r="J285" t="s">
        <v>731</v>
      </c>
      <c r="K285" t="s">
        <v>749</v>
      </c>
      <c r="L285" t="s">
        <v>758</v>
      </c>
      <c r="M285">
        <v>41665.269999999997</v>
      </c>
      <c r="N285" t="s">
        <v>759</v>
      </c>
    </row>
    <row r="286" spans="1:14" x14ac:dyDescent="0.3">
      <c r="A286">
        <v>7161</v>
      </c>
      <c r="B286" t="s">
        <v>23</v>
      </c>
      <c r="C286" t="s">
        <v>40</v>
      </c>
      <c r="D286" t="s">
        <v>45</v>
      </c>
      <c r="E286">
        <v>8</v>
      </c>
      <c r="F286" t="s">
        <v>330</v>
      </c>
      <c r="G286" s="2">
        <v>43844</v>
      </c>
      <c r="H286" t="s">
        <v>724</v>
      </c>
      <c r="I286" t="s">
        <v>727</v>
      </c>
      <c r="J286" t="s">
        <v>733</v>
      </c>
      <c r="K286" t="s">
        <v>747</v>
      </c>
      <c r="L286" t="s">
        <v>754</v>
      </c>
      <c r="M286">
        <v>14125.73</v>
      </c>
      <c r="N286" t="s">
        <v>759</v>
      </c>
    </row>
    <row r="287" spans="1:14" x14ac:dyDescent="0.3">
      <c r="A287">
        <v>8504</v>
      </c>
      <c r="B287" t="s">
        <v>24</v>
      </c>
      <c r="C287" t="s">
        <v>33</v>
      </c>
      <c r="D287" t="s">
        <v>44</v>
      </c>
      <c r="E287">
        <v>13</v>
      </c>
      <c r="F287" t="s">
        <v>331</v>
      </c>
      <c r="G287" s="2">
        <v>45654</v>
      </c>
      <c r="H287" t="s">
        <v>721</v>
      </c>
      <c r="I287" t="s">
        <v>725</v>
      </c>
      <c r="J287" t="s">
        <v>741</v>
      </c>
      <c r="K287" t="s">
        <v>750</v>
      </c>
      <c r="L287" t="s">
        <v>755</v>
      </c>
      <c r="M287">
        <v>5969.8</v>
      </c>
      <c r="N287" t="s">
        <v>760</v>
      </c>
    </row>
    <row r="288" spans="1:14" x14ac:dyDescent="0.3">
      <c r="A288">
        <v>3239</v>
      </c>
      <c r="B288" t="s">
        <v>26</v>
      </c>
      <c r="C288" t="s">
        <v>29</v>
      </c>
      <c r="D288" t="s">
        <v>45</v>
      </c>
      <c r="E288">
        <v>10</v>
      </c>
      <c r="F288" t="s">
        <v>332</v>
      </c>
      <c r="G288" s="2">
        <v>44699</v>
      </c>
      <c r="H288" t="s">
        <v>718</v>
      </c>
      <c r="I288" t="s">
        <v>725</v>
      </c>
      <c r="J288" t="s">
        <v>734</v>
      </c>
      <c r="K288" t="s">
        <v>746</v>
      </c>
      <c r="L288" t="s">
        <v>754</v>
      </c>
      <c r="M288">
        <v>43501.63</v>
      </c>
      <c r="N288" t="s">
        <v>761</v>
      </c>
    </row>
    <row r="289" spans="1:14" x14ac:dyDescent="0.3">
      <c r="A289">
        <v>5396</v>
      </c>
      <c r="B289" t="s">
        <v>14</v>
      </c>
      <c r="C289" t="s">
        <v>29</v>
      </c>
      <c r="D289" t="s">
        <v>45</v>
      </c>
      <c r="E289">
        <v>77</v>
      </c>
      <c r="F289" t="s">
        <v>333</v>
      </c>
      <c r="G289" s="2">
        <v>45582</v>
      </c>
      <c r="H289" t="s">
        <v>719</v>
      </c>
      <c r="I289" t="s">
        <v>725</v>
      </c>
      <c r="J289" t="s">
        <v>737</v>
      </c>
      <c r="K289" t="s">
        <v>750</v>
      </c>
      <c r="L289" t="s">
        <v>756</v>
      </c>
      <c r="M289">
        <v>15738.28</v>
      </c>
      <c r="N289" t="s">
        <v>760</v>
      </c>
    </row>
    <row r="290" spans="1:14" x14ac:dyDescent="0.3">
      <c r="A290">
        <v>1730</v>
      </c>
      <c r="B290" t="s">
        <v>22</v>
      </c>
      <c r="C290" t="s">
        <v>38</v>
      </c>
      <c r="D290" t="s">
        <v>44</v>
      </c>
      <c r="E290">
        <v>2</v>
      </c>
      <c r="F290" t="s">
        <v>334</v>
      </c>
      <c r="G290" s="2">
        <v>44626</v>
      </c>
      <c r="H290" t="s">
        <v>718</v>
      </c>
      <c r="I290" t="s">
        <v>725</v>
      </c>
      <c r="J290" t="s">
        <v>736</v>
      </c>
      <c r="K290" t="s">
        <v>752</v>
      </c>
      <c r="L290" t="s">
        <v>755</v>
      </c>
      <c r="M290">
        <v>31865.5</v>
      </c>
      <c r="N290" t="s">
        <v>760</v>
      </c>
    </row>
    <row r="291" spans="1:14" x14ac:dyDescent="0.3">
      <c r="A291">
        <v>4185</v>
      </c>
      <c r="B291" t="s">
        <v>25</v>
      </c>
      <c r="C291" t="s">
        <v>38</v>
      </c>
      <c r="D291" t="s">
        <v>45</v>
      </c>
      <c r="E291">
        <v>28</v>
      </c>
      <c r="F291" t="s">
        <v>335</v>
      </c>
      <c r="G291" s="2">
        <v>44664</v>
      </c>
      <c r="H291" t="s">
        <v>719</v>
      </c>
      <c r="I291" t="s">
        <v>730</v>
      </c>
      <c r="J291" t="s">
        <v>741</v>
      </c>
      <c r="K291" t="s">
        <v>749</v>
      </c>
      <c r="L291" t="s">
        <v>758</v>
      </c>
      <c r="M291">
        <v>28173.439999999999</v>
      </c>
      <c r="N291" t="s">
        <v>759</v>
      </c>
    </row>
    <row r="292" spans="1:14" x14ac:dyDescent="0.3">
      <c r="A292">
        <v>5404</v>
      </c>
      <c r="B292" t="s">
        <v>17</v>
      </c>
      <c r="C292" t="s">
        <v>39</v>
      </c>
      <c r="D292" t="s">
        <v>44</v>
      </c>
      <c r="E292">
        <v>67</v>
      </c>
      <c r="F292" t="s">
        <v>336</v>
      </c>
      <c r="G292" s="2">
        <v>45700</v>
      </c>
      <c r="H292" t="s">
        <v>720</v>
      </c>
      <c r="I292" t="s">
        <v>727</v>
      </c>
      <c r="J292" t="s">
        <v>742</v>
      </c>
      <c r="K292" t="s">
        <v>746</v>
      </c>
      <c r="L292" t="s">
        <v>756</v>
      </c>
      <c r="M292">
        <v>38801.300000000003</v>
      </c>
      <c r="N292" t="s">
        <v>759</v>
      </c>
    </row>
    <row r="293" spans="1:14" x14ac:dyDescent="0.3">
      <c r="A293">
        <v>2702</v>
      </c>
      <c r="B293" t="s">
        <v>16</v>
      </c>
      <c r="C293" t="s">
        <v>36</v>
      </c>
      <c r="D293" t="s">
        <v>45</v>
      </c>
      <c r="E293">
        <v>10</v>
      </c>
      <c r="F293" t="s">
        <v>337</v>
      </c>
      <c r="G293" s="2">
        <v>45165</v>
      </c>
      <c r="H293" t="s">
        <v>721</v>
      </c>
      <c r="I293" t="s">
        <v>729</v>
      </c>
      <c r="J293" t="s">
        <v>732</v>
      </c>
      <c r="K293" t="s">
        <v>752</v>
      </c>
      <c r="L293" t="s">
        <v>758</v>
      </c>
      <c r="M293">
        <v>38127.410000000003</v>
      </c>
      <c r="N293" t="s">
        <v>759</v>
      </c>
    </row>
    <row r="294" spans="1:14" x14ac:dyDescent="0.3">
      <c r="A294">
        <v>4819</v>
      </c>
      <c r="B294" t="s">
        <v>19</v>
      </c>
      <c r="C294" t="s">
        <v>31</v>
      </c>
      <c r="D294" t="s">
        <v>45</v>
      </c>
      <c r="E294">
        <v>50</v>
      </c>
      <c r="F294" t="s">
        <v>338</v>
      </c>
      <c r="G294" s="2">
        <v>45100</v>
      </c>
      <c r="H294" t="s">
        <v>723</v>
      </c>
      <c r="I294" t="s">
        <v>730</v>
      </c>
      <c r="J294" t="s">
        <v>740</v>
      </c>
      <c r="K294" t="s">
        <v>749</v>
      </c>
      <c r="L294" t="s">
        <v>756</v>
      </c>
      <c r="M294">
        <v>32435.62</v>
      </c>
      <c r="N294" t="s">
        <v>759</v>
      </c>
    </row>
    <row r="295" spans="1:14" x14ac:dyDescent="0.3">
      <c r="A295">
        <v>9353</v>
      </c>
      <c r="B295" t="s">
        <v>21</v>
      </c>
      <c r="C295" t="s">
        <v>29</v>
      </c>
      <c r="D295" t="s">
        <v>45</v>
      </c>
      <c r="E295">
        <v>12</v>
      </c>
      <c r="F295" t="s">
        <v>339</v>
      </c>
      <c r="G295" s="2">
        <v>43995</v>
      </c>
      <c r="H295" t="s">
        <v>719</v>
      </c>
      <c r="I295" t="s">
        <v>730</v>
      </c>
      <c r="J295" t="s">
        <v>745</v>
      </c>
      <c r="K295" t="s">
        <v>750</v>
      </c>
      <c r="L295" t="s">
        <v>757</v>
      </c>
      <c r="M295">
        <v>10321.709999999999</v>
      </c>
      <c r="N295" t="s">
        <v>760</v>
      </c>
    </row>
    <row r="296" spans="1:14" x14ac:dyDescent="0.3">
      <c r="A296">
        <v>7509</v>
      </c>
      <c r="B296" t="s">
        <v>15</v>
      </c>
      <c r="C296" t="s">
        <v>38</v>
      </c>
      <c r="D296" t="s">
        <v>44</v>
      </c>
      <c r="E296">
        <v>17</v>
      </c>
      <c r="F296" t="s">
        <v>340</v>
      </c>
      <c r="G296" s="2">
        <v>44962</v>
      </c>
      <c r="H296" t="s">
        <v>718</v>
      </c>
      <c r="I296" t="s">
        <v>730</v>
      </c>
      <c r="J296" t="s">
        <v>735</v>
      </c>
      <c r="K296" t="s">
        <v>752</v>
      </c>
      <c r="L296" t="s">
        <v>754</v>
      </c>
      <c r="M296">
        <v>24837.52</v>
      </c>
      <c r="N296" t="s">
        <v>760</v>
      </c>
    </row>
    <row r="297" spans="1:14" x14ac:dyDescent="0.3">
      <c r="A297">
        <v>5751</v>
      </c>
      <c r="B297" t="s">
        <v>16</v>
      </c>
      <c r="C297" t="s">
        <v>37</v>
      </c>
      <c r="D297" t="s">
        <v>44</v>
      </c>
      <c r="E297">
        <v>77</v>
      </c>
      <c r="F297" t="s">
        <v>341</v>
      </c>
      <c r="G297" s="2">
        <v>44619</v>
      </c>
      <c r="H297" t="s">
        <v>718</v>
      </c>
      <c r="I297" t="s">
        <v>728</v>
      </c>
      <c r="J297" t="s">
        <v>745</v>
      </c>
      <c r="K297" t="s">
        <v>749</v>
      </c>
      <c r="L297" t="s">
        <v>758</v>
      </c>
      <c r="M297">
        <v>18543</v>
      </c>
      <c r="N297" t="s">
        <v>760</v>
      </c>
    </row>
    <row r="298" spans="1:14" x14ac:dyDescent="0.3">
      <c r="A298">
        <v>2471</v>
      </c>
      <c r="B298" t="s">
        <v>26</v>
      </c>
      <c r="C298" t="s">
        <v>40</v>
      </c>
      <c r="D298" t="s">
        <v>44</v>
      </c>
      <c r="E298">
        <v>67</v>
      </c>
      <c r="F298" t="s">
        <v>342</v>
      </c>
      <c r="G298" s="2">
        <v>45318</v>
      </c>
      <c r="H298" t="s">
        <v>721</v>
      </c>
      <c r="I298" t="s">
        <v>730</v>
      </c>
      <c r="J298" t="s">
        <v>731</v>
      </c>
      <c r="K298" t="s">
        <v>749</v>
      </c>
      <c r="L298" t="s">
        <v>754</v>
      </c>
      <c r="M298">
        <v>12319.74</v>
      </c>
      <c r="N298" t="s">
        <v>760</v>
      </c>
    </row>
    <row r="299" spans="1:14" x14ac:dyDescent="0.3">
      <c r="A299">
        <v>2991</v>
      </c>
      <c r="B299" t="s">
        <v>23</v>
      </c>
      <c r="C299" t="s">
        <v>31</v>
      </c>
      <c r="D299" t="s">
        <v>45</v>
      </c>
      <c r="E299">
        <v>22</v>
      </c>
      <c r="F299" t="s">
        <v>343</v>
      </c>
      <c r="G299" s="2">
        <v>45294</v>
      </c>
      <c r="H299" t="s">
        <v>718</v>
      </c>
      <c r="I299" t="s">
        <v>728</v>
      </c>
      <c r="J299" t="s">
        <v>731</v>
      </c>
      <c r="K299" t="s">
        <v>751</v>
      </c>
      <c r="L299" t="s">
        <v>755</v>
      </c>
      <c r="M299">
        <v>28323.7</v>
      </c>
      <c r="N299" t="s">
        <v>759</v>
      </c>
    </row>
    <row r="300" spans="1:14" x14ac:dyDescent="0.3">
      <c r="A300">
        <v>8255</v>
      </c>
      <c r="B300" t="s">
        <v>26</v>
      </c>
      <c r="C300" t="s">
        <v>30</v>
      </c>
      <c r="D300" t="s">
        <v>45</v>
      </c>
      <c r="E300">
        <v>39</v>
      </c>
      <c r="F300" t="s">
        <v>344</v>
      </c>
      <c r="G300" s="2">
        <v>44213</v>
      </c>
      <c r="H300" t="s">
        <v>721</v>
      </c>
      <c r="I300" t="s">
        <v>729</v>
      </c>
      <c r="J300" t="s">
        <v>735</v>
      </c>
      <c r="K300" t="s">
        <v>748</v>
      </c>
      <c r="L300" t="s">
        <v>757</v>
      </c>
      <c r="M300">
        <v>41652.480000000003</v>
      </c>
      <c r="N300" t="s">
        <v>760</v>
      </c>
    </row>
    <row r="301" spans="1:14" x14ac:dyDescent="0.3">
      <c r="A301">
        <v>2611</v>
      </c>
      <c r="B301" t="s">
        <v>17</v>
      </c>
      <c r="C301" t="s">
        <v>41</v>
      </c>
      <c r="D301" t="s">
        <v>44</v>
      </c>
      <c r="E301">
        <v>33</v>
      </c>
      <c r="F301" t="s">
        <v>345</v>
      </c>
      <c r="G301" s="2">
        <v>45750</v>
      </c>
      <c r="H301" t="s">
        <v>721</v>
      </c>
      <c r="I301" t="s">
        <v>727</v>
      </c>
      <c r="J301" t="s">
        <v>736</v>
      </c>
      <c r="K301" t="s">
        <v>751</v>
      </c>
      <c r="L301" t="s">
        <v>756</v>
      </c>
      <c r="M301">
        <v>25004.45</v>
      </c>
      <c r="N301" t="s">
        <v>759</v>
      </c>
    </row>
    <row r="302" spans="1:14" x14ac:dyDescent="0.3">
      <c r="A302">
        <v>6950</v>
      </c>
      <c r="B302" t="s">
        <v>20</v>
      </c>
      <c r="C302" t="s">
        <v>41</v>
      </c>
      <c r="D302" t="s">
        <v>45</v>
      </c>
      <c r="E302">
        <v>25</v>
      </c>
      <c r="F302" t="s">
        <v>346</v>
      </c>
      <c r="G302" s="2">
        <v>44432</v>
      </c>
      <c r="H302" t="s">
        <v>719</v>
      </c>
      <c r="I302" t="s">
        <v>729</v>
      </c>
      <c r="J302" t="s">
        <v>732</v>
      </c>
      <c r="K302" t="s">
        <v>750</v>
      </c>
      <c r="L302" t="s">
        <v>753</v>
      </c>
      <c r="M302">
        <v>8932.76</v>
      </c>
      <c r="N302" t="s">
        <v>759</v>
      </c>
    </row>
    <row r="303" spans="1:14" x14ac:dyDescent="0.3">
      <c r="A303">
        <v>4355</v>
      </c>
      <c r="B303" t="s">
        <v>22</v>
      </c>
      <c r="C303" t="s">
        <v>43</v>
      </c>
      <c r="D303" t="s">
        <v>44</v>
      </c>
      <c r="E303">
        <v>51</v>
      </c>
      <c r="F303" t="s">
        <v>347</v>
      </c>
      <c r="G303" s="2">
        <v>45330</v>
      </c>
      <c r="H303" t="s">
        <v>721</v>
      </c>
      <c r="I303" t="s">
        <v>726</v>
      </c>
      <c r="J303" t="s">
        <v>734</v>
      </c>
      <c r="K303" t="s">
        <v>747</v>
      </c>
      <c r="L303" t="s">
        <v>757</v>
      </c>
      <c r="M303">
        <v>34461.629999999997</v>
      </c>
      <c r="N303" t="s">
        <v>761</v>
      </c>
    </row>
    <row r="304" spans="1:14" x14ac:dyDescent="0.3">
      <c r="A304">
        <v>7507</v>
      </c>
      <c r="B304" t="s">
        <v>21</v>
      </c>
      <c r="C304" t="s">
        <v>33</v>
      </c>
      <c r="D304" t="s">
        <v>44</v>
      </c>
      <c r="E304">
        <v>69</v>
      </c>
      <c r="F304" t="s">
        <v>348</v>
      </c>
      <c r="G304" s="2">
        <v>44273</v>
      </c>
      <c r="H304" t="s">
        <v>723</v>
      </c>
      <c r="I304" t="s">
        <v>726</v>
      </c>
      <c r="J304" t="s">
        <v>733</v>
      </c>
      <c r="K304" t="s">
        <v>746</v>
      </c>
      <c r="L304" t="s">
        <v>754</v>
      </c>
      <c r="M304">
        <v>14853.84</v>
      </c>
      <c r="N304" t="s">
        <v>761</v>
      </c>
    </row>
    <row r="305" spans="1:14" x14ac:dyDescent="0.3">
      <c r="A305">
        <v>4910</v>
      </c>
      <c r="B305" t="s">
        <v>21</v>
      </c>
      <c r="C305" t="s">
        <v>33</v>
      </c>
      <c r="D305" t="s">
        <v>44</v>
      </c>
      <c r="E305">
        <v>50</v>
      </c>
      <c r="F305" t="s">
        <v>349</v>
      </c>
      <c r="G305" s="2">
        <v>44320</v>
      </c>
      <c r="H305" t="s">
        <v>724</v>
      </c>
      <c r="I305" t="s">
        <v>729</v>
      </c>
      <c r="J305" t="s">
        <v>734</v>
      </c>
      <c r="K305" t="s">
        <v>749</v>
      </c>
      <c r="L305" t="s">
        <v>754</v>
      </c>
      <c r="M305">
        <v>38390.04</v>
      </c>
      <c r="N305" t="s">
        <v>759</v>
      </c>
    </row>
    <row r="306" spans="1:14" x14ac:dyDescent="0.3">
      <c r="A306">
        <v>5882</v>
      </c>
      <c r="B306" t="s">
        <v>21</v>
      </c>
      <c r="C306" t="s">
        <v>41</v>
      </c>
      <c r="D306" t="s">
        <v>45</v>
      </c>
      <c r="E306">
        <v>4</v>
      </c>
      <c r="F306" t="s">
        <v>350</v>
      </c>
      <c r="G306" s="2">
        <v>44825</v>
      </c>
      <c r="H306" t="s">
        <v>719</v>
      </c>
      <c r="I306" t="s">
        <v>727</v>
      </c>
      <c r="J306" t="s">
        <v>738</v>
      </c>
      <c r="K306" t="s">
        <v>747</v>
      </c>
      <c r="L306" t="s">
        <v>758</v>
      </c>
      <c r="M306">
        <v>17101.740000000002</v>
      </c>
      <c r="N306" t="s">
        <v>760</v>
      </c>
    </row>
    <row r="307" spans="1:14" x14ac:dyDescent="0.3">
      <c r="A307">
        <v>6630</v>
      </c>
      <c r="B307" t="s">
        <v>25</v>
      </c>
      <c r="C307" t="s">
        <v>30</v>
      </c>
      <c r="D307" t="s">
        <v>44</v>
      </c>
      <c r="E307">
        <v>81</v>
      </c>
      <c r="F307" t="s">
        <v>351</v>
      </c>
      <c r="G307" s="2">
        <v>44447</v>
      </c>
      <c r="H307" t="s">
        <v>718</v>
      </c>
      <c r="I307" t="s">
        <v>729</v>
      </c>
      <c r="J307" t="s">
        <v>732</v>
      </c>
      <c r="K307" t="s">
        <v>750</v>
      </c>
      <c r="L307" t="s">
        <v>755</v>
      </c>
      <c r="M307">
        <v>27186.04</v>
      </c>
      <c r="N307" t="s">
        <v>760</v>
      </c>
    </row>
    <row r="308" spans="1:14" x14ac:dyDescent="0.3">
      <c r="A308">
        <v>6666</v>
      </c>
      <c r="B308" t="s">
        <v>22</v>
      </c>
      <c r="C308" t="s">
        <v>35</v>
      </c>
      <c r="D308" t="s">
        <v>45</v>
      </c>
      <c r="E308">
        <v>73</v>
      </c>
      <c r="F308" t="s">
        <v>352</v>
      </c>
      <c r="G308" s="2">
        <v>45013</v>
      </c>
      <c r="H308" t="s">
        <v>718</v>
      </c>
      <c r="I308" t="s">
        <v>725</v>
      </c>
      <c r="J308" t="s">
        <v>738</v>
      </c>
      <c r="K308" t="s">
        <v>746</v>
      </c>
      <c r="L308" t="s">
        <v>754</v>
      </c>
      <c r="M308">
        <v>19814.419999999998</v>
      </c>
      <c r="N308" t="s">
        <v>760</v>
      </c>
    </row>
    <row r="309" spans="1:14" x14ac:dyDescent="0.3">
      <c r="A309">
        <v>1378</v>
      </c>
      <c r="B309" t="s">
        <v>28</v>
      </c>
      <c r="C309" t="s">
        <v>38</v>
      </c>
      <c r="D309" t="s">
        <v>45</v>
      </c>
      <c r="E309">
        <v>7</v>
      </c>
      <c r="F309" t="s">
        <v>353</v>
      </c>
      <c r="G309" s="2">
        <v>43859</v>
      </c>
      <c r="H309" t="s">
        <v>720</v>
      </c>
      <c r="I309" t="s">
        <v>730</v>
      </c>
      <c r="J309" t="s">
        <v>739</v>
      </c>
      <c r="K309" t="s">
        <v>747</v>
      </c>
      <c r="L309" t="s">
        <v>753</v>
      </c>
      <c r="M309">
        <v>44574.49</v>
      </c>
      <c r="N309" t="s">
        <v>760</v>
      </c>
    </row>
    <row r="310" spans="1:14" x14ac:dyDescent="0.3">
      <c r="A310">
        <v>1871</v>
      </c>
      <c r="B310" t="s">
        <v>20</v>
      </c>
      <c r="C310" t="s">
        <v>39</v>
      </c>
      <c r="D310" t="s">
        <v>45</v>
      </c>
      <c r="E310">
        <v>9</v>
      </c>
      <c r="F310" t="s">
        <v>354</v>
      </c>
      <c r="G310" s="2">
        <v>44605</v>
      </c>
      <c r="H310" t="s">
        <v>722</v>
      </c>
      <c r="I310" t="s">
        <v>729</v>
      </c>
      <c r="J310" t="s">
        <v>739</v>
      </c>
      <c r="K310" t="s">
        <v>751</v>
      </c>
      <c r="L310" t="s">
        <v>758</v>
      </c>
      <c r="M310">
        <v>7307.13</v>
      </c>
      <c r="N310" t="s">
        <v>760</v>
      </c>
    </row>
    <row r="311" spans="1:14" x14ac:dyDescent="0.3">
      <c r="A311">
        <v>7305</v>
      </c>
      <c r="B311" t="s">
        <v>19</v>
      </c>
      <c r="C311" t="s">
        <v>38</v>
      </c>
      <c r="D311" t="s">
        <v>44</v>
      </c>
      <c r="E311">
        <v>38</v>
      </c>
      <c r="F311" t="s">
        <v>355</v>
      </c>
      <c r="G311" s="2">
        <v>44098</v>
      </c>
      <c r="H311" t="s">
        <v>722</v>
      </c>
      <c r="I311" t="s">
        <v>725</v>
      </c>
      <c r="J311" t="s">
        <v>740</v>
      </c>
      <c r="K311" t="s">
        <v>750</v>
      </c>
      <c r="L311" t="s">
        <v>755</v>
      </c>
      <c r="M311">
        <v>25885.91</v>
      </c>
      <c r="N311" t="s">
        <v>761</v>
      </c>
    </row>
    <row r="312" spans="1:14" x14ac:dyDescent="0.3">
      <c r="A312">
        <v>8533</v>
      </c>
      <c r="B312" t="s">
        <v>15</v>
      </c>
      <c r="C312" t="s">
        <v>30</v>
      </c>
      <c r="D312" t="s">
        <v>45</v>
      </c>
      <c r="E312">
        <v>19</v>
      </c>
      <c r="F312" t="s">
        <v>356</v>
      </c>
      <c r="G312" s="2">
        <v>45417</v>
      </c>
      <c r="H312" t="s">
        <v>720</v>
      </c>
      <c r="I312" t="s">
        <v>726</v>
      </c>
      <c r="J312" t="s">
        <v>735</v>
      </c>
      <c r="K312" t="s">
        <v>746</v>
      </c>
      <c r="L312" t="s">
        <v>758</v>
      </c>
      <c r="M312">
        <v>1729.44</v>
      </c>
      <c r="N312" t="s">
        <v>759</v>
      </c>
    </row>
    <row r="313" spans="1:14" x14ac:dyDescent="0.3">
      <c r="A313">
        <v>2002</v>
      </c>
      <c r="B313" t="s">
        <v>17</v>
      </c>
      <c r="C313" t="s">
        <v>29</v>
      </c>
      <c r="D313" t="s">
        <v>44</v>
      </c>
      <c r="E313">
        <v>31</v>
      </c>
      <c r="F313" t="s">
        <v>357</v>
      </c>
      <c r="G313" s="2">
        <v>44985</v>
      </c>
      <c r="H313" t="s">
        <v>720</v>
      </c>
      <c r="I313" t="s">
        <v>730</v>
      </c>
      <c r="J313" t="s">
        <v>741</v>
      </c>
      <c r="K313" t="s">
        <v>752</v>
      </c>
      <c r="L313" t="s">
        <v>757</v>
      </c>
      <c r="M313">
        <v>4747.8100000000004</v>
      </c>
      <c r="N313" t="s">
        <v>760</v>
      </c>
    </row>
    <row r="314" spans="1:14" x14ac:dyDescent="0.3">
      <c r="A314">
        <v>3601</v>
      </c>
      <c r="B314" t="s">
        <v>16</v>
      </c>
      <c r="C314" t="s">
        <v>39</v>
      </c>
      <c r="D314" t="s">
        <v>44</v>
      </c>
      <c r="E314">
        <v>63</v>
      </c>
      <c r="F314" t="s">
        <v>358</v>
      </c>
      <c r="G314" s="2">
        <v>44267</v>
      </c>
      <c r="H314" t="s">
        <v>718</v>
      </c>
      <c r="I314" t="s">
        <v>725</v>
      </c>
      <c r="J314" t="s">
        <v>741</v>
      </c>
      <c r="K314" t="s">
        <v>749</v>
      </c>
      <c r="L314" t="s">
        <v>757</v>
      </c>
      <c r="M314">
        <v>24954.15</v>
      </c>
      <c r="N314" t="s">
        <v>761</v>
      </c>
    </row>
    <row r="315" spans="1:14" x14ac:dyDescent="0.3">
      <c r="A315">
        <v>5918</v>
      </c>
      <c r="B315" t="s">
        <v>20</v>
      </c>
      <c r="C315" t="s">
        <v>42</v>
      </c>
      <c r="D315" t="s">
        <v>45</v>
      </c>
      <c r="E315">
        <v>53</v>
      </c>
      <c r="F315" t="s">
        <v>359</v>
      </c>
      <c r="G315" s="2">
        <v>44921</v>
      </c>
      <c r="H315" t="s">
        <v>719</v>
      </c>
      <c r="I315" t="s">
        <v>726</v>
      </c>
      <c r="J315" t="s">
        <v>741</v>
      </c>
      <c r="K315" t="s">
        <v>749</v>
      </c>
      <c r="L315" t="s">
        <v>753</v>
      </c>
      <c r="M315">
        <v>37213.379999999997</v>
      </c>
      <c r="N315" t="s">
        <v>759</v>
      </c>
    </row>
    <row r="316" spans="1:14" x14ac:dyDescent="0.3">
      <c r="A316">
        <v>1331</v>
      </c>
      <c r="B316" t="s">
        <v>16</v>
      </c>
      <c r="C316" t="s">
        <v>39</v>
      </c>
      <c r="D316" t="s">
        <v>45</v>
      </c>
      <c r="E316">
        <v>28</v>
      </c>
      <c r="F316" t="s">
        <v>360</v>
      </c>
      <c r="G316" s="2">
        <v>43862</v>
      </c>
      <c r="H316" t="s">
        <v>719</v>
      </c>
      <c r="I316" t="s">
        <v>726</v>
      </c>
      <c r="J316" t="s">
        <v>733</v>
      </c>
      <c r="K316" t="s">
        <v>750</v>
      </c>
      <c r="L316" t="s">
        <v>753</v>
      </c>
      <c r="M316">
        <v>22977.01</v>
      </c>
      <c r="N316" t="s">
        <v>760</v>
      </c>
    </row>
    <row r="317" spans="1:14" x14ac:dyDescent="0.3">
      <c r="A317">
        <v>8997</v>
      </c>
      <c r="B317" t="s">
        <v>21</v>
      </c>
      <c r="C317" t="s">
        <v>40</v>
      </c>
      <c r="D317" t="s">
        <v>45</v>
      </c>
      <c r="E317">
        <v>75</v>
      </c>
      <c r="F317" t="s">
        <v>361</v>
      </c>
      <c r="G317" s="2">
        <v>44787</v>
      </c>
      <c r="H317" t="s">
        <v>722</v>
      </c>
      <c r="I317" t="s">
        <v>727</v>
      </c>
      <c r="J317" t="s">
        <v>731</v>
      </c>
      <c r="K317" t="s">
        <v>746</v>
      </c>
      <c r="L317" t="s">
        <v>758</v>
      </c>
      <c r="M317">
        <v>46822.47</v>
      </c>
      <c r="N317" t="s">
        <v>759</v>
      </c>
    </row>
    <row r="318" spans="1:14" x14ac:dyDescent="0.3">
      <c r="A318">
        <v>7362</v>
      </c>
      <c r="B318" t="s">
        <v>21</v>
      </c>
      <c r="C318" t="s">
        <v>42</v>
      </c>
      <c r="D318" t="s">
        <v>44</v>
      </c>
      <c r="E318">
        <v>42</v>
      </c>
      <c r="F318" t="s">
        <v>362</v>
      </c>
      <c r="G318" s="2">
        <v>44648</v>
      </c>
      <c r="H318" t="s">
        <v>720</v>
      </c>
      <c r="I318" t="s">
        <v>726</v>
      </c>
      <c r="J318" t="s">
        <v>741</v>
      </c>
      <c r="K318" t="s">
        <v>750</v>
      </c>
      <c r="L318" t="s">
        <v>757</v>
      </c>
      <c r="M318">
        <v>49720.43</v>
      </c>
      <c r="N318" t="s">
        <v>760</v>
      </c>
    </row>
    <row r="319" spans="1:14" x14ac:dyDescent="0.3">
      <c r="A319">
        <v>4014</v>
      </c>
      <c r="B319" t="s">
        <v>26</v>
      </c>
      <c r="C319" t="s">
        <v>29</v>
      </c>
      <c r="D319" t="s">
        <v>45</v>
      </c>
      <c r="E319">
        <v>37</v>
      </c>
      <c r="F319" t="s">
        <v>363</v>
      </c>
      <c r="G319" s="2">
        <v>44236</v>
      </c>
      <c r="H319" t="s">
        <v>718</v>
      </c>
      <c r="I319" t="s">
        <v>729</v>
      </c>
      <c r="J319" t="s">
        <v>739</v>
      </c>
      <c r="K319" t="s">
        <v>747</v>
      </c>
      <c r="L319" t="s">
        <v>755</v>
      </c>
      <c r="M319">
        <v>29931.27</v>
      </c>
      <c r="N319" t="s">
        <v>760</v>
      </c>
    </row>
    <row r="320" spans="1:14" x14ac:dyDescent="0.3">
      <c r="A320">
        <v>1309</v>
      </c>
      <c r="B320" t="s">
        <v>28</v>
      </c>
      <c r="C320" t="s">
        <v>34</v>
      </c>
      <c r="D320" t="s">
        <v>44</v>
      </c>
      <c r="E320">
        <v>68</v>
      </c>
      <c r="F320" t="s">
        <v>364</v>
      </c>
      <c r="G320" s="2">
        <v>44631</v>
      </c>
      <c r="H320" t="s">
        <v>720</v>
      </c>
      <c r="I320" t="s">
        <v>728</v>
      </c>
      <c r="J320" t="s">
        <v>732</v>
      </c>
      <c r="K320" t="s">
        <v>746</v>
      </c>
      <c r="L320" t="s">
        <v>757</v>
      </c>
      <c r="M320">
        <v>8440.02</v>
      </c>
      <c r="N320" t="s">
        <v>761</v>
      </c>
    </row>
    <row r="321" spans="1:14" x14ac:dyDescent="0.3">
      <c r="A321">
        <v>9067</v>
      </c>
      <c r="B321" t="s">
        <v>21</v>
      </c>
      <c r="C321" t="s">
        <v>35</v>
      </c>
      <c r="D321" t="s">
        <v>45</v>
      </c>
      <c r="E321">
        <v>71</v>
      </c>
      <c r="F321" t="s">
        <v>365</v>
      </c>
      <c r="G321" s="2">
        <v>44633</v>
      </c>
      <c r="H321" t="s">
        <v>722</v>
      </c>
      <c r="I321" t="s">
        <v>729</v>
      </c>
      <c r="J321" t="s">
        <v>735</v>
      </c>
      <c r="K321" t="s">
        <v>747</v>
      </c>
      <c r="L321" t="s">
        <v>753</v>
      </c>
      <c r="M321">
        <v>6424.19</v>
      </c>
      <c r="N321" t="s">
        <v>761</v>
      </c>
    </row>
    <row r="322" spans="1:14" x14ac:dyDescent="0.3">
      <c r="A322">
        <v>7906</v>
      </c>
      <c r="B322" t="s">
        <v>17</v>
      </c>
      <c r="C322" t="s">
        <v>37</v>
      </c>
      <c r="D322" t="s">
        <v>45</v>
      </c>
      <c r="E322">
        <v>67</v>
      </c>
      <c r="F322" t="s">
        <v>366</v>
      </c>
      <c r="G322" s="2">
        <v>44482</v>
      </c>
      <c r="H322" t="s">
        <v>721</v>
      </c>
      <c r="I322" t="s">
        <v>726</v>
      </c>
      <c r="J322" t="s">
        <v>731</v>
      </c>
      <c r="K322" t="s">
        <v>749</v>
      </c>
      <c r="L322" t="s">
        <v>757</v>
      </c>
      <c r="M322">
        <v>30966.63</v>
      </c>
      <c r="N322" t="s">
        <v>761</v>
      </c>
    </row>
    <row r="323" spans="1:14" x14ac:dyDescent="0.3">
      <c r="A323">
        <v>1301</v>
      </c>
      <c r="B323" t="s">
        <v>23</v>
      </c>
      <c r="C323" t="s">
        <v>30</v>
      </c>
      <c r="D323" t="s">
        <v>44</v>
      </c>
      <c r="E323">
        <v>82</v>
      </c>
      <c r="F323" t="s">
        <v>367</v>
      </c>
      <c r="G323" s="2">
        <v>44783</v>
      </c>
      <c r="H323" t="s">
        <v>724</v>
      </c>
      <c r="I323" t="s">
        <v>729</v>
      </c>
      <c r="J323" t="s">
        <v>739</v>
      </c>
      <c r="K323" t="s">
        <v>749</v>
      </c>
      <c r="L323" t="s">
        <v>753</v>
      </c>
      <c r="M323">
        <v>39167.75</v>
      </c>
      <c r="N323" t="s">
        <v>760</v>
      </c>
    </row>
    <row r="324" spans="1:14" x14ac:dyDescent="0.3">
      <c r="A324">
        <v>2155</v>
      </c>
      <c r="B324" t="s">
        <v>19</v>
      </c>
      <c r="C324" t="s">
        <v>29</v>
      </c>
      <c r="D324" t="s">
        <v>45</v>
      </c>
      <c r="E324">
        <v>17</v>
      </c>
      <c r="F324" t="s">
        <v>368</v>
      </c>
      <c r="G324" s="2">
        <v>45016</v>
      </c>
      <c r="H324" t="s">
        <v>724</v>
      </c>
      <c r="I324" t="s">
        <v>726</v>
      </c>
      <c r="J324" t="s">
        <v>737</v>
      </c>
      <c r="K324" t="s">
        <v>748</v>
      </c>
      <c r="L324" t="s">
        <v>753</v>
      </c>
      <c r="M324">
        <v>6682.2</v>
      </c>
      <c r="N324" t="s">
        <v>760</v>
      </c>
    </row>
    <row r="325" spans="1:14" x14ac:dyDescent="0.3">
      <c r="A325">
        <v>1093</v>
      </c>
      <c r="B325" t="s">
        <v>23</v>
      </c>
      <c r="C325" t="s">
        <v>30</v>
      </c>
      <c r="D325" t="s">
        <v>45</v>
      </c>
      <c r="E325">
        <v>8</v>
      </c>
      <c r="F325" t="s">
        <v>369</v>
      </c>
      <c r="G325" s="2">
        <v>44962</v>
      </c>
      <c r="H325" t="s">
        <v>720</v>
      </c>
      <c r="I325" t="s">
        <v>726</v>
      </c>
      <c r="J325" t="s">
        <v>743</v>
      </c>
      <c r="K325" t="s">
        <v>751</v>
      </c>
      <c r="L325" t="s">
        <v>758</v>
      </c>
      <c r="M325">
        <v>6230.45</v>
      </c>
      <c r="N325" t="s">
        <v>760</v>
      </c>
    </row>
    <row r="326" spans="1:14" x14ac:dyDescent="0.3">
      <c r="A326">
        <v>7300</v>
      </c>
      <c r="B326" t="s">
        <v>16</v>
      </c>
      <c r="C326" t="s">
        <v>34</v>
      </c>
      <c r="D326" t="s">
        <v>44</v>
      </c>
      <c r="E326">
        <v>14</v>
      </c>
      <c r="F326" t="s">
        <v>370</v>
      </c>
      <c r="G326" s="2">
        <v>45239</v>
      </c>
      <c r="H326" t="s">
        <v>724</v>
      </c>
      <c r="I326" t="s">
        <v>729</v>
      </c>
      <c r="J326" t="s">
        <v>740</v>
      </c>
      <c r="K326" t="s">
        <v>752</v>
      </c>
      <c r="L326" t="s">
        <v>757</v>
      </c>
      <c r="M326">
        <v>47191.66</v>
      </c>
      <c r="N326" t="s">
        <v>759</v>
      </c>
    </row>
    <row r="327" spans="1:14" x14ac:dyDescent="0.3">
      <c r="A327">
        <v>8511</v>
      </c>
      <c r="B327" t="s">
        <v>22</v>
      </c>
      <c r="C327" t="s">
        <v>38</v>
      </c>
      <c r="D327" t="s">
        <v>45</v>
      </c>
      <c r="E327">
        <v>5</v>
      </c>
      <c r="F327" t="s">
        <v>371</v>
      </c>
      <c r="G327" s="2">
        <v>45020</v>
      </c>
      <c r="H327" t="s">
        <v>722</v>
      </c>
      <c r="I327" t="s">
        <v>725</v>
      </c>
      <c r="J327" t="s">
        <v>740</v>
      </c>
      <c r="K327" t="s">
        <v>750</v>
      </c>
      <c r="L327" t="s">
        <v>757</v>
      </c>
      <c r="M327">
        <v>21095.74</v>
      </c>
      <c r="N327" t="s">
        <v>761</v>
      </c>
    </row>
    <row r="328" spans="1:14" x14ac:dyDescent="0.3">
      <c r="A328">
        <v>9556</v>
      </c>
      <c r="B328" t="s">
        <v>19</v>
      </c>
      <c r="C328" t="s">
        <v>36</v>
      </c>
      <c r="D328" t="s">
        <v>45</v>
      </c>
      <c r="E328">
        <v>80</v>
      </c>
      <c r="F328" t="s">
        <v>372</v>
      </c>
      <c r="G328" s="2">
        <v>44055</v>
      </c>
      <c r="H328" t="s">
        <v>721</v>
      </c>
      <c r="I328" t="s">
        <v>727</v>
      </c>
      <c r="J328" t="s">
        <v>731</v>
      </c>
      <c r="K328" t="s">
        <v>751</v>
      </c>
      <c r="L328" t="s">
        <v>755</v>
      </c>
      <c r="M328">
        <v>8803.49</v>
      </c>
      <c r="N328" t="s">
        <v>760</v>
      </c>
    </row>
    <row r="329" spans="1:14" x14ac:dyDescent="0.3">
      <c r="A329">
        <v>3314</v>
      </c>
      <c r="B329" t="s">
        <v>17</v>
      </c>
      <c r="C329" t="s">
        <v>32</v>
      </c>
      <c r="D329" t="s">
        <v>44</v>
      </c>
      <c r="E329">
        <v>70</v>
      </c>
      <c r="F329" t="s">
        <v>373</v>
      </c>
      <c r="G329" s="2">
        <v>45545</v>
      </c>
      <c r="H329" t="s">
        <v>718</v>
      </c>
      <c r="I329" t="s">
        <v>727</v>
      </c>
      <c r="J329" t="s">
        <v>736</v>
      </c>
      <c r="K329" t="s">
        <v>751</v>
      </c>
      <c r="L329" t="s">
        <v>755</v>
      </c>
      <c r="M329">
        <v>43836.97</v>
      </c>
      <c r="N329" t="s">
        <v>759</v>
      </c>
    </row>
    <row r="330" spans="1:14" x14ac:dyDescent="0.3">
      <c r="A330">
        <v>5597</v>
      </c>
      <c r="B330" t="s">
        <v>28</v>
      </c>
      <c r="C330" t="s">
        <v>40</v>
      </c>
      <c r="D330" t="s">
        <v>45</v>
      </c>
      <c r="E330">
        <v>23</v>
      </c>
      <c r="F330" t="s">
        <v>374</v>
      </c>
      <c r="G330" s="2">
        <v>44249</v>
      </c>
      <c r="H330" t="s">
        <v>723</v>
      </c>
      <c r="I330" t="s">
        <v>726</v>
      </c>
      <c r="J330" t="s">
        <v>738</v>
      </c>
      <c r="K330" t="s">
        <v>751</v>
      </c>
      <c r="L330" t="s">
        <v>758</v>
      </c>
      <c r="M330">
        <v>7970.71</v>
      </c>
      <c r="N330" t="s">
        <v>761</v>
      </c>
    </row>
    <row r="331" spans="1:14" x14ac:dyDescent="0.3">
      <c r="A331">
        <v>9988</v>
      </c>
      <c r="B331" t="s">
        <v>28</v>
      </c>
      <c r="C331" t="s">
        <v>43</v>
      </c>
      <c r="D331" t="s">
        <v>44</v>
      </c>
      <c r="E331">
        <v>46</v>
      </c>
      <c r="F331" t="s">
        <v>375</v>
      </c>
      <c r="G331" s="2">
        <v>43869</v>
      </c>
      <c r="H331" t="s">
        <v>720</v>
      </c>
      <c r="I331" t="s">
        <v>726</v>
      </c>
      <c r="J331" t="s">
        <v>738</v>
      </c>
      <c r="K331" t="s">
        <v>750</v>
      </c>
      <c r="L331" t="s">
        <v>753</v>
      </c>
      <c r="M331">
        <v>8807.2800000000007</v>
      </c>
      <c r="N331" t="s">
        <v>759</v>
      </c>
    </row>
    <row r="332" spans="1:14" x14ac:dyDescent="0.3">
      <c r="A332">
        <v>6217</v>
      </c>
      <c r="B332" t="s">
        <v>28</v>
      </c>
      <c r="C332" t="s">
        <v>39</v>
      </c>
      <c r="D332" t="s">
        <v>45</v>
      </c>
      <c r="E332">
        <v>10</v>
      </c>
      <c r="F332" t="s">
        <v>376</v>
      </c>
      <c r="G332" s="2">
        <v>45592</v>
      </c>
      <c r="H332" t="s">
        <v>723</v>
      </c>
      <c r="I332" t="s">
        <v>725</v>
      </c>
      <c r="J332" t="s">
        <v>734</v>
      </c>
      <c r="K332" t="s">
        <v>751</v>
      </c>
      <c r="L332" t="s">
        <v>754</v>
      </c>
      <c r="M332">
        <v>23211.599999999999</v>
      </c>
      <c r="N332" t="s">
        <v>759</v>
      </c>
    </row>
    <row r="333" spans="1:14" x14ac:dyDescent="0.3">
      <c r="A333">
        <v>8019</v>
      </c>
      <c r="B333" t="s">
        <v>23</v>
      </c>
      <c r="C333" t="s">
        <v>34</v>
      </c>
      <c r="D333" t="s">
        <v>44</v>
      </c>
      <c r="E333">
        <v>61</v>
      </c>
      <c r="F333" t="s">
        <v>377</v>
      </c>
      <c r="G333" s="2">
        <v>44340</v>
      </c>
      <c r="H333" t="s">
        <v>719</v>
      </c>
      <c r="I333" t="s">
        <v>726</v>
      </c>
      <c r="J333" t="s">
        <v>731</v>
      </c>
      <c r="K333" t="s">
        <v>751</v>
      </c>
      <c r="L333" t="s">
        <v>755</v>
      </c>
      <c r="M333">
        <v>15568.78</v>
      </c>
      <c r="N333" t="s">
        <v>761</v>
      </c>
    </row>
    <row r="334" spans="1:14" x14ac:dyDescent="0.3">
      <c r="A334">
        <v>8090</v>
      </c>
      <c r="B334" t="s">
        <v>28</v>
      </c>
      <c r="C334" t="s">
        <v>42</v>
      </c>
      <c r="D334" t="s">
        <v>44</v>
      </c>
      <c r="E334">
        <v>33</v>
      </c>
      <c r="F334" t="s">
        <v>378</v>
      </c>
      <c r="G334" s="2">
        <v>45668</v>
      </c>
      <c r="H334" t="s">
        <v>720</v>
      </c>
      <c r="I334" t="s">
        <v>727</v>
      </c>
      <c r="J334" t="s">
        <v>745</v>
      </c>
      <c r="K334" t="s">
        <v>748</v>
      </c>
      <c r="L334" t="s">
        <v>758</v>
      </c>
      <c r="M334">
        <v>35430.980000000003</v>
      </c>
      <c r="N334" t="s">
        <v>759</v>
      </c>
    </row>
    <row r="335" spans="1:14" x14ac:dyDescent="0.3">
      <c r="A335">
        <v>9509</v>
      </c>
      <c r="B335" t="s">
        <v>19</v>
      </c>
      <c r="C335" t="s">
        <v>41</v>
      </c>
      <c r="D335" t="s">
        <v>44</v>
      </c>
      <c r="E335">
        <v>74</v>
      </c>
      <c r="F335" t="s">
        <v>379</v>
      </c>
      <c r="G335" s="2">
        <v>44567</v>
      </c>
      <c r="H335" t="s">
        <v>721</v>
      </c>
      <c r="I335" t="s">
        <v>729</v>
      </c>
      <c r="J335" t="s">
        <v>743</v>
      </c>
      <c r="K335" t="s">
        <v>752</v>
      </c>
      <c r="L335" t="s">
        <v>757</v>
      </c>
      <c r="M335">
        <v>28392.94</v>
      </c>
      <c r="N335" t="s">
        <v>760</v>
      </c>
    </row>
    <row r="336" spans="1:14" x14ac:dyDescent="0.3">
      <c r="A336">
        <v>2695</v>
      </c>
      <c r="B336" t="s">
        <v>28</v>
      </c>
      <c r="C336" t="s">
        <v>39</v>
      </c>
      <c r="D336" t="s">
        <v>45</v>
      </c>
      <c r="E336">
        <v>43</v>
      </c>
      <c r="F336" t="s">
        <v>380</v>
      </c>
      <c r="G336" s="2">
        <v>44854</v>
      </c>
      <c r="H336" t="s">
        <v>723</v>
      </c>
      <c r="I336" t="s">
        <v>730</v>
      </c>
      <c r="J336" t="s">
        <v>731</v>
      </c>
      <c r="K336" t="s">
        <v>747</v>
      </c>
      <c r="L336" t="s">
        <v>754</v>
      </c>
      <c r="M336">
        <v>9680.02</v>
      </c>
      <c r="N336" t="s">
        <v>760</v>
      </c>
    </row>
    <row r="337" spans="1:14" x14ac:dyDescent="0.3">
      <c r="A337">
        <v>8290</v>
      </c>
      <c r="B337" t="s">
        <v>28</v>
      </c>
      <c r="C337" t="s">
        <v>40</v>
      </c>
      <c r="D337" t="s">
        <v>45</v>
      </c>
      <c r="E337">
        <v>20</v>
      </c>
      <c r="F337" t="s">
        <v>381</v>
      </c>
      <c r="G337" s="2">
        <v>45041</v>
      </c>
      <c r="H337" t="s">
        <v>719</v>
      </c>
      <c r="I337" t="s">
        <v>725</v>
      </c>
      <c r="J337" t="s">
        <v>744</v>
      </c>
      <c r="K337" t="s">
        <v>752</v>
      </c>
      <c r="L337" t="s">
        <v>755</v>
      </c>
      <c r="M337">
        <v>7443.15</v>
      </c>
      <c r="N337" t="s">
        <v>759</v>
      </c>
    </row>
    <row r="338" spans="1:14" x14ac:dyDescent="0.3">
      <c r="A338">
        <v>9771</v>
      </c>
      <c r="B338" t="s">
        <v>23</v>
      </c>
      <c r="C338" t="s">
        <v>40</v>
      </c>
      <c r="D338" t="s">
        <v>44</v>
      </c>
      <c r="E338">
        <v>51</v>
      </c>
      <c r="F338" t="s">
        <v>382</v>
      </c>
      <c r="G338" s="2">
        <v>43881</v>
      </c>
      <c r="H338" t="s">
        <v>721</v>
      </c>
      <c r="I338" t="s">
        <v>728</v>
      </c>
      <c r="J338" t="s">
        <v>743</v>
      </c>
      <c r="K338" t="s">
        <v>751</v>
      </c>
      <c r="L338" t="s">
        <v>755</v>
      </c>
      <c r="M338">
        <v>15092.11</v>
      </c>
      <c r="N338" t="s">
        <v>759</v>
      </c>
    </row>
    <row r="339" spans="1:14" x14ac:dyDescent="0.3">
      <c r="A339">
        <v>2891</v>
      </c>
      <c r="B339" t="s">
        <v>20</v>
      </c>
      <c r="C339" t="s">
        <v>39</v>
      </c>
      <c r="D339" t="s">
        <v>44</v>
      </c>
      <c r="E339">
        <v>42</v>
      </c>
      <c r="F339" t="s">
        <v>383</v>
      </c>
      <c r="G339" s="2">
        <v>44912</v>
      </c>
      <c r="H339" t="s">
        <v>719</v>
      </c>
      <c r="I339" t="s">
        <v>730</v>
      </c>
      <c r="J339" t="s">
        <v>736</v>
      </c>
      <c r="K339" t="s">
        <v>749</v>
      </c>
      <c r="L339" t="s">
        <v>756</v>
      </c>
      <c r="M339">
        <v>46838.31</v>
      </c>
      <c r="N339" t="s">
        <v>759</v>
      </c>
    </row>
    <row r="340" spans="1:14" x14ac:dyDescent="0.3">
      <c r="A340">
        <v>8128</v>
      </c>
      <c r="B340" t="s">
        <v>16</v>
      </c>
      <c r="C340" t="s">
        <v>36</v>
      </c>
      <c r="D340" t="s">
        <v>45</v>
      </c>
      <c r="E340">
        <v>65</v>
      </c>
      <c r="F340" t="s">
        <v>384</v>
      </c>
      <c r="G340" s="2">
        <v>44436</v>
      </c>
      <c r="H340" t="s">
        <v>718</v>
      </c>
      <c r="I340" t="s">
        <v>726</v>
      </c>
      <c r="J340" t="s">
        <v>744</v>
      </c>
      <c r="K340" t="s">
        <v>750</v>
      </c>
      <c r="L340" t="s">
        <v>754</v>
      </c>
      <c r="M340">
        <v>37704.629999999997</v>
      </c>
      <c r="N340" t="s">
        <v>759</v>
      </c>
    </row>
    <row r="341" spans="1:14" x14ac:dyDescent="0.3">
      <c r="A341">
        <v>8965</v>
      </c>
      <c r="B341" t="s">
        <v>17</v>
      </c>
      <c r="C341" t="s">
        <v>35</v>
      </c>
      <c r="D341" t="s">
        <v>44</v>
      </c>
      <c r="E341">
        <v>48</v>
      </c>
      <c r="F341" t="s">
        <v>385</v>
      </c>
      <c r="G341" s="2">
        <v>44719</v>
      </c>
      <c r="H341" t="s">
        <v>721</v>
      </c>
      <c r="I341" t="s">
        <v>727</v>
      </c>
      <c r="J341" t="s">
        <v>736</v>
      </c>
      <c r="K341" t="s">
        <v>748</v>
      </c>
      <c r="L341" t="s">
        <v>756</v>
      </c>
      <c r="M341">
        <v>24613.53</v>
      </c>
      <c r="N341" t="s">
        <v>759</v>
      </c>
    </row>
    <row r="342" spans="1:14" x14ac:dyDescent="0.3">
      <c r="A342">
        <v>7945</v>
      </c>
      <c r="B342" t="s">
        <v>27</v>
      </c>
      <c r="C342" t="s">
        <v>30</v>
      </c>
      <c r="D342" t="s">
        <v>44</v>
      </c>
      <c r="E342">
        <v>63</v>
      </c>
      <c r="F342" t="s">
        <v>386</v>
      </c>
      <c r="G342" s="2">
        <v>44863</v>
      </c>
      <c r="H342" t="s">
        <v>720</v>
      </c>
      <c r="I342" t="s">
        <v>730</v>
      </c>
      <c r="J342" t="s">
        <v>735</v>
      </c>
      <c r="K342" t="s">
        <v>750</v>
      </c>
      <c r="L342" t="s">
        <v>755</v>
      </c>
      <c r="M342">
        <v>16445.21</v>
      </c>
      <c r="N342" t="s">
        <v>759</v>
      </c>
    </row>
    <row r="343" spans="1:14" x14ac:dyDescent="0.3">
      <c r="A343">
        <v>2968</v>
      </c>
      <c r="B343" t="s">
        <v>23</v>
      </c>
      <c r="C343" t="s">
        <v>34</v>
      </c>
      <c r="D343" t="s">
        <v>44</v>
      </c>
      <c r="E343">
        <v>4</v>
      </c>
      <c r="F343" t="s">
        <v>387</v>
      </c>
      <c r="G343" s="2">
        <v>43979</v>
      </c>
      <c r="H343" t="s">
        <v>718</v>
      </c>
      <c r="I343" t="s">
        <v>729</v>
      </c>
      <c r="J343" t="s">
        <v>734</v>
      </c>
      <c r="K343" t="s">
        <v>746</v>
      </c>
      <c r="L343" t="s">
        <v>755</v>
      </c>
      <c r="M343">
        <v>21479.1</v>
      </c>
      <c r="N343" t="s">
        <v>761</v>
      </c>
    </row>
    <row r="344" spans="1:14" x14ac:dyDescent="0.3">
      <c r="A344">
        <v>3312</v>
      </c>
      <c r="B344" t="s">
        <v>24</v>
      </c>
      <c r="C344" t="s">
        <v>30</v>
      </c>
      <c r="D344" t="s">
        <v>44</v>
      </c>
      <c r="E344">
        <v>23</v>
      </c>
      <c r="F344" t="s">
        <v>388</v>
      </c>
      <c r="G344" s="2">
        <v>44911</v>
      </c>
      <c r="H344" t="s">
        <v>718</v>
      </c>
      <c r="I344" t="s">
        <v>730</v>
      </c>
      <c r="J344" t="s">
        <v>731</v>
      </c>
      <c r="K344" t="s">
        <v>747</v>
      </c>
      <c r="L344" t="s">
        <v>756</v>
      </c>
      <c r="M344">
        <v>47993.34</v>
      </c>
      <c r="N344" t="s">
        <v>760</v>
      </c>
    </row>
    <row r="345" spans="1:14" x14ac:dyDescent="0.3">
      <c r="A345">
        <v>7032</v>
      </c>
      <c r="B345" t="s">
        <v>15</v>
      </c>
      <c r="C345" t="s">
        <v>37</v>
      </c>
      <c r="D345" t="s">
        <v>44</v>
      </c>
      <c r="E345">
        <v>14</v>
      </c>
      <c r="F345" t="s">
        <v>389</v>
      </c>
      <c r="G345" s="2">
        <v>44730</v>
      </c>
      <c r="H345" t="s">
        <v>718</v>
      </c>
      <c r="I345" t="s">
        <v>728</v>
      </c>
      <c r="J345" t="s">
        <v>733</v>
      </c>
      <c r="K345" t="s">
        <v>751</v>
      </c>
      <c r="L345" t="s">
        <v>754</v>
      </c>
      <c r="M345">
        <v>38091.769999999997</v>
      </c>
      <c r="N345" t="s">
        <v>760</v>
      </c>
    </row>
    <row r="346" spans="1:14" x14ac:dyDescent="0.3">
      <c r="A346">
        <v>5310</v>
      </c>
      <c r="B346" t="s">
        <v>27</v>
      </c>
      <c r="C346" t="s">
        <v>37</v>
      </c>
      <c r="D346" t="s">
        <v>45</v>
      </c>
      <c r="E346">
        <v>77</v>
      </c>
      <c r="F346" t="s">
        <v>390</v>
      </c>
      <c r="G346" s="2">
        <v>45556</v>
      </c>
      <c r="H346" t="s">
        <v>719</v>
      </c>
      <c r="I346" t="s">
        <v>728</v>
      </c>
      <c r="J346" t="s">
        <v>745</v>
      </c>
      <c r="K346" t="s">
        <v>746</v>
      </c>
      <c r="L346" t="s">
        <v>754</v>
      </c>
      <c r="M346">
        <v>26869.07</v>
      </c>
      <c r="N346" t="s">
        <v>759</v>
      </c>
    </row>
    <row r="347" spans="1:14" x14ac:dyDescent="0.3">
      <c r="A347">
        <v>4501</v>
      </c>
      <c r="B347" t="s">
        <v>15</v>
      </c>
      <c r="C347" t="s">
        <v>30</v>
      </c>
      <c r="D347" t="s">
        <v>45</v>
      </c>
      <c r="E347">
        <v>73</v>
      </c>
      <c r="F347" t="s">
        <v>391</v>
      </c>
      <c r="G347" s="2">
        <v>45557</v>
      </c>
      <c r="H347" t="s">
        <v>723</v>
      </c>
      <c r="I347" t="s">
        <v>728</v>
      </c>
      <c r="J347" t="s">
        <v>732</v>
      </c>
      <c r="K347" t="s">
        <v>746</v>
      </c>
      <c r="L347" t="s">
        <v>753</v>
      </c>
      <c r="M347">
        <v>46371.92</v>
      </c>
      <c r="N347" t="s">
        <v>759</v>
      </c>
    </row>
    <row r="348" spans="1:14" x14ac:dyDescent="0.3">
      <c r="A348">
        <v>7358</v>
      </c>
      <c r="B348" t="s">
        <v>14</v>
      </c>
      <c r="C348" t="s">
        <v>34</v>
      </c>
      <c r="D348" t="s">
        <v>44</v>
      </c>
      <c r="E348">
        <v>48</v>
      </c>
      <c r="F348" t="s">
        <v>392</v>
      </c>
      <c r="G348" s="2">
        <v>45544</v>
      </c>
      <c r="H348" t="s">
        <v>722</v>
      </c>
      <c r="I348" t="s">
        <v>730</v>
      </c>
      <c r="J348" t="s">
        <v>733</v>
      </c>
      <c r="K348" t="s">
        <v>751</v>
      </c>
      <c r="L348" t="s">
        <v>753</v>
      </c>
      <c r="M348">
        <v>44808.27</v>
      </c>
      <c r="N348" t="s">
        <v>759</v>
      </c>
    </row>
    <row r="349" spans="1:14" x14ac:dyDescent="0.3">
      <c r="A349">
        <v>4245</v>
      </c>
      <c r="B349" t="s">
        <v>18</v>
      </c>
      <c r="C349" t="s">
        <v>39</v>
      </c>
      <c r="D349" t="s">
        <v>45</v>
      </c>
      <c r="E349">
        <v>81</v>
      </c>
      <c r="F349" t="s">
        <v>393</v>
      </c>
      <c r="G349" s="2">
        <v>45593</v>
      </c>
      <c r="H349" t="s">
        <v>719</v>
      </c>
      <c r="I349" t="s">
        <v>727</v>
      </c>
      <c r="J349" t="s">
        <v>740</v>
      </c>
      <c r="K349" t="s">
        <v>750</v>
      </c>
      <c r="L349" t="s">
        <v>754</v>
      </c>
      <c r="M349">
        <v>22940.16</v>
      </c>
      <c r="N349" t="s">
        <v>761</v>
      </c>
    </row>
    <row r="350" spans="1:14" x14ac:dyDescent="0.3">
      <c r="A350">
        <v>2218</v>
      </c>
      <c r="B350" t="s">
        <v>17</v>
      </c>
      <c r="C350" t="s">
        <v>35</v>
      </c>
      <c r="D350" t="s">
        <v>45</v>
      </c>
      <c r="E350">
        <v>6</v>
      </c>
      <c r="F350" t="s">
        <v>394</v>
      </c>
      <c r="G350" s="2">
        <v>45495</v>
      </c>
      <c r="H350" t="s">
        <v>718</v>
      </c>
      <c r="I350" t="s">
        <v>730</v>
      </c>
      <c r="J350" t="s">
        <v>733</v>
      </c>
      <c r="K350" t="s">
        <v>750</v>
      </c>
      <c r="L350" t="s">
        <v>755</v>
      </c>
      <c r="M350">
        <v>44227.05</v>
      </c>
      <c r="N350" t="s">
        <v>760</v>
      </c>
    </row>
    <row r="351" spans="1:14" x14ac:dyDescent="0.3">
      <c r="A351">
        <v>1665</v>
      </c>
      <c r="B351" t="s">
        <v>17</v>
      </c>
      <c r="C351" t="s">
        <v>30</v>
      </c>
      <c r="D351" t="s">
        <v>45</v>
      </c>
      <c r="E351">
        <v>9</v>
      </c>
      <c r="F351" t="s">
        <v>395</v>
      </c>
      <c r="G351" s="2">
        <v>44002</v>
      </c>
      <c r="H351" t="s">
        <v>723</v>
      </c>
      <c r="I351" t="s">
        <v>725</v>
      </c>
      <c r="J351" t="s">
        <v>737</v>
      </c>
      <c r="K351" t="s">
        <v>748</v>
      </c>
      <c r="L351" t="s">
        <v>757</v>
      </c>
      <c r="M351">
        <v>15137.48</v>
      </c>
      <c r="N351" t="s">
        <v>760</v>
      </c>
    </row>
    <row r="352" spans="1:14" x14ac:dyDescent="0.3">
      <c r="A352">
        <v>1210</v>
      </c>
      <c r="B352" t="s">
        <v>14</v>
      </c>
      <c r="C352" t="s">
        <v>33</v>
      </c>
      <c r="D352" t="s">
        <v>45</v>
      </c>
      <c r="E352">
        <v>12</v>
      </c>
      <c r="F352" t="s">
        <v>396</v>
      </c>
      <c r="G352" s="2">
        <v>44590</v>
      </c>
      <c r="H352" t="s">
        <v>724</v>
      </c>
      <c r="I352" t="s">
        <v>730</v>
      </c>
      <c r="J352" t="s">
        <v>740</v>
      </c>
      <c r="K352" t="s">
        <v>749</v>
      </c>
      <c r="L352" t="s">
        <v>756</v>
      </c>
      <c r="M352">
        <v>12236.71</v>
      </c>
      <c r="N352" t="s">
        <v>759</v>
      </c>
    </row>
    <row r="353" spans="1:14" x14ac:dyDescent="0.3">
      <c r="A353">
        <v>9542</v>
      </c>
      <c r="B353" t="s">
        <v>18</v>
      </c>
      <c r="C353" t="s">
        <v>34</v>
      </c>
      <c r="D353" t="s">
        <v>45</v>
      </c>
      <c r="E353">
        <v>60</v>
      </c>
      <c r="F353" t="s">
        <v>397</v>
      </c>
      <c r="G353" s="2">
        <v>45725</v>
      </c>
      <c r="H353" t="s">
        <v>721</v>
      </c>
      <c r="I353" t="s">
        <v>727</v>
      </c>
      <c r="J353" t="s">
        <v>743</v>
      </c>
      <c r="K353" t="s">
        <v>751</v>
      </c>
      <c r="L353" t="s">
        <v>756</v>
      </c>
      <c r="M353">
        <v>13409.77</v>
      </c>
      <c r="N353" t="s">
        <v>759</v>
      </c>
    </row>
    <row r="354" spans="1:14" x14ac:dyDescent="0.3">
      <c r="A354">
        <v>5736</v>
      </c>
      <c r="B354" t="s">
        <v>25</v>
      </c>
      <c r="C354" t="s">
        <v>33</v>
      </c>
      <c r="D354" t="s">
        <v>44</v>
      </c>
      <c r="E354">
        <v>28</v>
      </c>
      <c r="F354" t="s">
        <v>398</v>
      </c>
      <c r="G354" s="2">
        <v>44932</v>
      </c>
      <c r="H354" t="s">
        <v>721</v>
      </c>
      <c r="I354" t="s">
        <v>727</v>
      </c>
      <c r="J354" t="s">
        <v>743</v>
      </c>
      <c r="K354" t="s">
        <v>752</v>
      </c>
      <c r="L354" t="s">
        <v>758</v>
      </c>
      <c r="M354">
        <v>42198.5</v>
      </c>
      <c r="N354" t="s">
        <v>759</v>
      </c>
    </row>
    <row r="355" spans="1:14" x14ac:dyDescent="0.3">
      <c r="A355">
        <v>4216</v>
      </c>
      <c r="B355" t="s">
        <v>14</v>
      </c>
      <c r="C355" t="s">
        <v>41</v>
      </c>
      <c r="D355" t="s">
        <v>45</v>
      </c>
      <c r="E355">
        <v>28</v>
      </c>
      <c r="F355" t="s">
        <v>399</v>
      </c>
      <c r="G355" s="2">
        <v>45449</v>
      </c>
      <c r="H355" t="s">
        <v>724</v>
      </c>
      <c r="I355" t="s">
        <v>727</v>
      </c>
      <c r="J355" t="s">
        <v>745</v>
      </c>
      <c r="K355" t="s">
        <v>746</v>
      </c>
      <c r="L355" t="s">
        <v>758</v>
      </c>
      <c r="M355">
        <v>47636.18</v>
      </c>
      <c r="N355" t="s">
        <v>761</v>
      </c>
    </row>
    <row r="356" spans="1:14" x14ac:dyDescent="0.3">
      <c r="A356">
        <v>1303</v>
      </c>
      <c r="B356" t="s">
        <v>23</v>
      </c>
      <c r="C356" t="s">
        <v>39</v>
      </c>
      <c r="D356" t="s">
        <v>44</v>
      </c>
      <c r="E356">
        <v>19</v>
      </c>
      <c r="F356" t="s">
        <v>400</v>
      </c>
      <c r="G356" s="2">
        <v>44203</v>
      </c>
      <c r="H356" t="s">
        <v>724</v>
      </c>
      <c r="I356" t="s">
        <v>727</v>
      </c>
      <c r="J356" t="s">
        <v>738</v>
      </c>
      <c r="K356" t="s">
        <v>749</v>
      </c>
      <c r="L356" t="s">
        <v>753</v>
      </c>
      <c r="M356">
        <v>32102.799999999999</v>
      </c>
      <c r="N356" t="s">
        <v>760</v>
      </c>
    </row>
    <row r="357" spans="1:14" x14ac:dyDescent="0.3">
      <c r="A357">
        <v>7402</v>
      </c>
      <c r="B357" t="s">
        <v>28</v>
      </c>
      <c r="C357" t="s">
        <v>40</v>
      </c>
      <c r="D357" t="s">
        <v>45</v>
      </c>
      <c r="E357">
        <v>15</v>
      </c>
      <c r="F357" t="s">
        <v>401</v>
      </c>
      <c r="G357" s="2">
        <v>45107</v>
      </c>
      <c r="H357" t="s">
        <v>723</v>
      </c>
      <c r="I357" t="s">
        <v>727</v>
      </c>
      <c r="J357" t="s">
        <v>740</v>
      </c>
      <c r="K357" t="s">
        <v>746</v>
      </c>
      <c r="L357" t="s">
        <v>753</v>
      </c>
      <c r="M357">
        <v>3639.39</v>
      </c>
      <c r="N357" t="s">
        <v>761</v>
      </c>
    </row>
    <row r="358" spans="1:14" x14ac:dyDescent="0.3">
      <c r="A358">
        <v>7185</v>
      </c>
      <c r="B358" t="s">
        <v>20</v>
      </c>
      <c r="C358" t="s">
        <v>30</v>
      </c>
      <c r="D358" t="s">
        <v>45</v>
      </c>
      <c r="E358">
        <v>71</v>
      </c>
      <c r="F358" t="s">
        <v>402</v>
      </c>
      <c r="G358" s="2">
        <v>44371</v>
      </c>
      <c r="H358" t="s">
        <v>722</v>
      </c>
      <c r="I358" t="s">
        <v>725</v>
      </c>
      <c r="J358" t="s">
        <v>735</v>
      </c>
      <c r="K358" t="s">
        <v>752</v>
      </c>
      <c r="L358" t="s">
        <v>758</v>
      </c>
      <c r="M358">
        <v>20117.5</v>
      </c>
      <c r="N358" t="s">
        <v>759</v>
      </c>
    </row>
    <row r="359" spans="1:14" x14ac:dyDescent="0.3">
      <c r="A359">
        <v>9846</v>
      </c>
      <c r="B359" t="s">
        <v>26</v>
      </c>
      <c r="C359" t="s">
        <v>39</v>
      </c>
      <c r="D359" t="s">
        <v>45</v>
      </c>
      <c r="E359">
        <v>81</v>
      </c>
      <c r="F359" t="s">
        <v>403</v>
      </c>
      <c r="G359" s="2">
        <v>44477</v>
      </c>
      <c r="H359" t="s">
        <v>723</v>
      </c>
      <c r="I359" t="s">
        <v>729</v>
      </c>
      <c r="J359" t="s">
        <v>744</v>
      </c>
      <c r="K359" t="s">
        <v>747</v>
      </c>
      <c r="L359" t="s">
        <v>756</v>
      </c>
      <c r="M359">
        <v>9447.93</v>
      </c>
      <c r="N359" t="s">
        <v>761</v>
      </c>
    </row>
    <row r="360" spans="1:14" x14ac:dyDescent="0.3">
      <c r="A360">
        <v>5182</v>
      </c>
      <c r="B360" t="s">
        <v>18</v>
      </c>
      <c r="C360" t="s">
        <v>32</v>
      </c>
      <c r="D360" t="s">
        <v>44</v>
      </c>
      <c r="E360">
        <v>76</v>
      </c>
      <c r="F360" t="s">
        <v>404</v>
      </c>
      <c r="G360" s="2">
        <v>44745</v>
      </c>
      <c r="H360" t="s">
        <v>720</v>
      </c>
      <c r="I360" t="s">
        <v>726</v>
      </c>
      <c r="J360" t="s">
        <v>732</v>
      </c>
      <c r="K360" t="s">
        <v>750</v>
      </c>
      <c r="L360" t="s">
        <v>758</v>
      </c>
      <c r="M360">
        <v>27795.599999999999</v>
      </c>
      <c r="N360" t="s">
        <v>759</v>
      </c>
    </row>
    <row r="361" spans="1:14" x14ac:dyDescent="0.3">
      <c r="A361">
        <v>9497</v>
      </c>
      <c r="B361" t="s">
        <v>24</v>
      </c>
      <c r="C361" t="s">
        <v>31</v>
      </c>
      <c r="D361" t="s">
        <v>45</v>
      </c>
      <c r="E361">
        <v>18</v>
      </c>
      <c r="F361" t="s">
        <v>405</v>
      </c>
      <c r="G361" s="2">
        <v>45520</v>
      </c>
      <c r="H361" t="s">
        <v>721</v>
      </c>
      <c r="I361" t="s">
        <v>730</v>
      </c>
      <c r="J361" t="s">
        <v>731</v>
      </c>
      <c r="K361" t="s">
        <v>752</v>
      </c>
      <c r="L361" t="s">
        <v>758</v>
      </c>
      <c r="M361">
        <v>47643.23</v>
      </c>
      <c r="N361" t="s">
        <v>759</v>
      </c>
    </row>
    <row r="362" spans="1:14" x14ac:dyDescent="0.3">
      <c r="A362">
        <v>3415</v>
      </c>
      <c r="B362" t="s">
        <v>17</v>
      </c>
      <c r="C362" t="s">
        <v>30</v>
      </c>
      <c r="D362" t="s">
        <v>44</v>
      </c>
      <c r="E362">
        <v>55</v>
      </c>
      <c r="F362" t="s">
        <v>406</v>
      </c>
      <c r="G362" s="2">
        <v>44612</v>
      </c>
      <c r="H362" t="s">
        <v>721</v>
      </c>
      <c r="I362" t="s">
        <v>728</v>
      </c>
      <c r="J362" t="s">
        <v>739</v>
      </c>
      <c r="K362" t="s">
        <v>751</v>
      </c>
      <c r="L362" t="s">
        <v>757</v>
      </c>
      <c r="M362">
        <v>42510.22</v>
      </c>
      <c r="N362" t="s">
        <v>759</v>
      </c>
    </row>
    <row r="363" spans="1:14" x14ac:dyDescent="0.3">
      <c r="A363">
        <v>3926</v>
      </c>
      <c r="B363" t="s">
        <v>17</v>
      </c>
      <c r="C363" t="s">
        <v>38</v>
      </c>
      <c r="D363" t="s">
        <v>45</v>
      </c>
      <c r="E363">
        <v>17</v>
      </c>
      <c r="F363" t="s">
        <v>407</v>
      </c>
      <c r="G363" s="2">
        <v>45743</v>
      </c>
      <c r="H363" t="s">
        <v>720</v>
      </c>
      <c r="I363" t="s">
        <v>730</v>
      </c>
      <c r="J363" t="s">
        <v>734</v>
      </c>
      <c r="K363" t="s">
        <v>749</v>
      </c>
      <c r="L363" t="s">
        <v>753</v>
      </c>
      <c r="M363">
        <v>11341.67</v>
      </c>
      <c r="N363" t="s">
        <v>759</v>
      </c>
    </row>
    <row r="364" spans="1:14" x14ac:dyDescent="0.3">
      <c r="A364">
        <v>6635</v>
      </c>
      <c r="B364" t="s">
        <v>26</v>
      </c>
      <c r="C364" t="s">
        <v>41</v>
      </c>
      <c r="D364" t="s">
        <v>44</v>
      </c>
      <c r="E364">
        <v>79</v>
      </c>
      <c r="F364" t="s">
        <v>408</v>
      </c>
      <c r="G364" s="2">
        <v>45371</v>
      </c>
      <c r="H364" t="s">
        <v>721</v>
      </c>
      <c r="I364" t="s">
        <v>726</v>
      </c>
      <c r="J364" t="s">
        <v>732</v>
      </c>
      <c r="K364" t="s">
        <v>746</v>
      </c>
      <c r="L364" t="s">
        <v>754</v>
      </c>
      <c r="M364">
        <v>20953.54</v>
      </c>
      <c r="N364" t="s">
        <v>761</v>
      </c>
    </row>
    <row r="365" spans="1:14" x14ac:dyDescent="0.3">
      <c r="A365">
        <v>2817</v>
      </c>
      <c r="B365" t="s">
        <v>17</v>
      </c>
      <c r="C365" t="s">
        <v>36</v>
      </c>
      <c r="D365" t="s">
        <v>44</v>
      </c>
      <c r="E365">
        <v>65</v>
      </c>
      <c r="F365" t="s">
        <v>409</v>
      </c>
      <c r="G365" s="2">
        <v>44279</v>
      </c>
      <c r="H365" t="s">
        <v>720</v>
      </c>
      <c r="I365" t="s">
        <v>728</v>
      </c>
      <c r="J365" t="s">
        <v>736</v>
      </c>
      <c r="K365" t="s">
        <v>750</v>
      </c>
      <c r="L365" t="s">
        <v>755</v>
      </c>
      <c r="M365">
        <v>23614.25</v>
      </c>
      <c r="N365" t="s">
        <v>761</v>
      </c>
    </row>
    <row r="366" spans="1:14" x14ac:dyDescent="0.3">
      <c r="A366">
        <v>3478</v>
      </c>
      <c r="B366" t="s">
        <v>18</v>
      </c>
      <c r="C366" t="s">
        <v>37</v>
      </c>
      <c r="D366" t="s">
        <v>45</v>
      </c>
      <c r="E366">
        <v>36</v>
      </c>
      <c r="F366" t="s">
        <v>410</v>
      </c>
      <c r="G366" s="2">
        <v>45507</v>
      </c>
      <c r="H366" t="s">
        <v>720</v>
      </c>
      <c r="I366" t="s">
        <v>729</v>
      </c>
      <c r="J366" t="s">
        <v>734</v>
      </c>
      <c r="K366" t="s">
        <v>747</v>
      </c>
      <c r="L366" t="s">
        <v>757</v>
      </c>
      <c r="M366">
        <v>12013.03</v>
      </c>
      <c r="N366" t="s">
        <v>761</v>
      </c>
    </row>
    <row r="367" spans="1:14" x14ac:dyDescent="0.3">
      <c r="A367">
        <v>5503</v>
      </c>
      <c r="B367" t="s">
        <v>22</v>
      </c>
      <c r="C367" t="s">
        <v>39</v>
      </c>
      <c r="D367" t="s">
        <v>45</v>
      </c>
      <c r="E367">
        <v>38</v>
      </c>
      <c r="F367" t="s">
        <v>411</v>
      </c>
      <c r="G367" s="2">
        <v>44895</v>
      </c>
      <c r="H367" t="s">
        <v>719</v>
      </c>
      <c r="I367" t="s">
        <v>728</v>
      </c>
      <c r="J367" t="s">
        <v>731</v>
      </c>
      <c r="K367" t="s">
        <v>751</v>
      </c>
      <c r="L367" t="s">
        <v>754</v>
      </c>
      <c r="M367">
        <v>7979.36</v>
      </c>
      <c r="N367" t="s">
        <v>761</v>
      </c>
    </row>
    <row r="368" spans="1:14" x14ac:dyDescent="0.3">
      <c r="A368">
        <v>3420</v>
      </c>
      <c r="B368" t="s">
        <v>16</v>
      </c>
      <c r="C368" t="s">
        <v>35</v>
      </c>
      <c r="D368" t="s">
        <v>45</v>
      </c>
      <c r="E368">
        <v>62</v>
      </c>
      <c r="F368" t="s">
        <v>412</v>
      </c>
      <c r="G368" s="2">
        <v>44028</v>
      </c>
      <c r="H368" t="s">
        <v>721</v>
      </c>
      <c r="I368" t="s">
        <v>725</v>
      </c>
      <c r="J368" t="s">
        <v>741</v>
      </c>
      <c r="K368" t="s">
        <v>748</v>
      </c>
      <c r="L368" t="s">
        <v>754</v>
      </c>
      <c r="M368">
        <v>8877.3700000000008</v>
      </c>
      <c r="N368" t="s">
        <v>760</v>
      </c>
    </row>
    <row r="369" spans="1:14" x14ac:dyDescent="0.3">
      <c r="A369">
        <v>1875</v>
      </c>
      <c r="B369" t="s">
        <v>25</v>
      </c>
      <c r="C369" t="s">
        <v>39</v>
      </c>
      <c r="D369" t="s">
        <v>45</v>
      </c>
      <c r="E369">
        <v>48</v>
      </c>
      <c r="F369" t="s">
        <v>413</v>
      </c>
      <c r="G369" s="2">
        <v>45472</v>
      </c>
      <c r="H369" t="s">
        <v>720</v>
      </c>
      <c r="I369" t="s">
        <v>727</v>
      </c>
      <c r="J369" t="s">
        <v>737</v>
      </c>
      <c r="K369" t="s">
        <v>750</v>
      </c>
      <c r="L369" t="s">
        <v>758</v>
      </c>
      <c r="M369">
        <v>36660.71</v>
      </c>
      <c r="N369" t="s">
        <v>759</v>
      </c>
    </row>
    <row r="370" spans="1:14" x14ac:dyDescent="0.3">
      <c r="A370">
        <v>4752</v>
      </c>
      <c r="B370" t="s">
        <v>15</v>
      </c>
      <c r="C370" t="s">
        <v>31</v>
      </c>
      <c r="D370" t="s">
        <v>44</v>
      </c>
      <c r="E370">
        <v>4</v>
      </c>
      <c r="F370" t="s">
        <v>414</v>
      </c>
      <c r="G370" s="2">
        <v>44886</v>
      </c>
      <c r="H370" t="s">
        <v>722</v>
      </c>
      <c r="I370" t="s">
        <v>730</v>
      </c>
      <c r="J370" t="s">
        <v>735</v>
      </c>
      <c r="K370" t="s">
        <v>751</v>
      </c>
      <c r="L370" t="s">
        <v>753</v>
      </c>
      <c r="M370">
        <v>14093</v>
      </c>
      <c r="N370" t="s">
        <v>761</v>
      </c>
    </row>
    <row r="371" spans="1:14" x14ac:dyDescent="0.3">
      <c r="A371">
        <v>6625</v>
      </c>
      <c r="B371" t="s">
        <v>28</v>
      </c>
      <c r="C371" t="s">
        <v>37</v>
      </c>
      <c r="D371" t="s">
        <v>45</v>
      </c>
      <c r="E371">
        <v>5</v>
      </c>
      <c r="F371" t="s">
        <v>415</v>
      </c>
      <c r="G371" s="2">
        <v>44381</v>
      </c>
      <c r="H371" t="s">
        <v>720</v>
      </c>
      <c r="I371" t="s">
        <v>727</v>
      </c>
      <c r="J371" t="s">
        <v>737</v>
      </c>
      <c r="K371" t="s">
        <v>752</v>
      </c>
      <c r="L371" t="s">
        <v>758</v>
      </c>
      <c r="M371">
        <v>24984.78</v>
      </c>
      <c r="N371" t="s">
        <v>759</v>
      </c>
    </row>
    <row r="372" spans="1:14" x14ac:dyDescent="0.3">
      <c r="A372">
        <v>3246</v>
      </c>
      <c r="B372" t="s">
        <v>14</v>
      </c>
      <c r="C372" t="s">
        <v>33</v>
      </c>
      <c r="D372" t="s">
        <v>45</v>
      </c>
      <c r="E372">
        <v>55</v>
      </c>
      <c r="F372" t="s">
        <v>416</v>
      </c>
      <c r="G372" s="2">
        <v>44057</v>
      </c>
      <c r="H372" t="s">
        <v>719</v>
      </c>
      <c r="I372" t="s">
        <v>727</v>
      </c>
      <c r="J372" t="s">
        <v>734</v>
      </c>
      <c r="K372" t="s">
        <v>747</v>
      </c>
      <c r="L372" t="s">
        <v>756</v>
      </c>
      <c r="M372">
        <v>49717.94</v>
      </c>
      <c r="N372" t="s">
        <v>760</v>
      </c>
    </row>
    <row r="373" spans="1:14" x14ac:dyDescent="0.3">
      <c r="A373">
        <v>5759</v>
      </c>
      <c r="B373" t="s">
        <v>26</v>
      </c>
      <c r="C373" t="s">
        <v>35</v>
      </c>
      <c r="D373" t="s">
        <v>44</v>
      </c>
      <c r="E373">
        <v>80</v>
      </c>
      <c r="F373" t="s">
        <v>417</v>
      </c>
      <c r="G373" s="2">
        <v>44689</v>
      </c>
      <c r="H373" t="s">
        <v>723</v>
      </c>
      <c r="I373" t="s">
        <v>728</v>
      </c>
      <c r="J373" t="s">
        <v>742</v>
      </c>
      <c r="K373" t="s">
        <v>751</v>
      </c>
      <c r="L373" t="s">
        <v>758</v>
      </c>
      <c r="M373">
        <v>34823.94</v>
      </c>
      <c r="N373" t="s">
        <v>759</v>
      </c>
    </row>
    <row r="374" spans="1:14" x14ac:dyDescent="0.3">
      <c r="A374">
        <v>5401</v>
      </c>
      <c r="B374" t="s">
        <v>28</v>
      </c>
      <c r="C374" t="s">
        <v>31</v>
      </c>
      <c r="D374" t="s">
        <v>45</v>
      </c>
      <c r="E374">
        <v>66</v>
      </c>
      <c r="F374" t="s">
        <v>418</v>
      </c>
      <c r="G374" s="2">
        <v>44953</v>
      </c>
      <c r="H374" t="s">
        <v>723</v>
      </c>
      <c r="I374" t="s">
        <v>728</v>
      </c>
      <c r="J374" t="s">
        <v>736</v>
      </c>
      <c r="K374" t="s">
        <v>748</v>
      </c>
      <c r="L374" t="s">
        <v>753</v>
      </c>
      <c r="M374">
        <v>5203.63</v>
      </c>
      <c r="N374" t="s">
        <v>760</v>
      </c>
    </row>
    <row r="375" spans="1:14" x14ac:dyDescent="0.3">
      <c r="A375">
        <v>9101</v>
      </c>
      <c r="B375" t="s">
        <v>19</v>
      </c>
      <c r="C375" t="s">
        <v>31</v>
      </c>
      <c r="D375" t="s">
        <v>44</v>
      </c>
      <c r="E375">
        <v>18</v>
      </c>
      <c r="F375" t="s">
        <v>419</v>
      </c>
      <c r="G375" s="2">
        <v>44607</v>
      </c>
      <c r="H375" t="s">
        <v>722</v>
      </c>
      <c r="I375" t="s">
        <v>727</v>
      </c>
      <c r="J375" t="s">
        <v>733</v>
      </c>
      <c r="K375" t="s">
        <v>748</v>
      </c>
      <c r="L375" t="s">
        <v>758</v>
      </c>
      <c r="M375">
        <v>49226.77</v>
      </c>
      <c r="N375" t="s">
        <v>760</v>
      </c>
    </row>
    <row r="376" spans="1:14" x14ac:dyDescent="0.3">
      <c r="A376">
        <v>6973</v>
      </c>
      <c r="B376" t="s">
        <v>16</v>
      </c>
      <c r="C376" t="s">
        <v>32</v>
      </c>
      <c r="D376" t="s">
        <v>44</v>
      </c>
      <c r="E376">
        <v>32</v>
      </c>
      <c r="F376" t="s">
        <v>420</v>
      </c>
      <c r="G376" s="2">
        <v>44422</v>
      </c>
      <c r="H376" t="s">
        <v>719</v>
      </c>
      <c r="I376" t="s">
        <v>725</v>
      </c>
      <c r="J376" t="s">
        <v>745</v>
      </c>
      <c r="K376" t="s">
        <v>752</v>
      </c>
      <c r="L376" t="s">
        <v>756</v>
      </c>
      <c r="M376">
        <v>28295.279999999999</v>
      </c>
      <c r="N376" t="s">
        <v>760</v>
      </c>
    </row>
    <row r="377" spans="1:14" x14ac:dyDescent="0.3">
      <c r="A377">
        <v>4673</v>
      </c>
      <c r="B377" t="s">
        <v>25</v>
      </c>
      <c r="C377" t="s">
        <v>38</v>
      </c>
      <c r="D377" t="s">
        <v>45</v>
      </c>
      <c r="E377">
        <v>32</v>
      </c>
      <c r="F377" t="s">
        <v>421</v>
      </c>
      <c r="G377" s="2">
        <v>44301</v>
      </c>
      <c r="H377" t="s">
        <v>719</v>
      </c>
      <c r="I377" t="s">
        <v>725</v>
      </c>
      <c r="J377" t="s">
        <v>743</v>
      </c>
      <c r="K377" t="s">
        <v>748</v>
      </c>
      <c r="L377" t="s">
        <v>753</v>
      </c>
      <c r="M377">
        <v>40239.410000000003</v>
      </c>
      <c r="N377" t="s">
        <v>761</v>
      </c>
    </row>
    <row r="378" spans="1:14" x14ac:dyDescent="0.3">
      <c r="A378">
        <v>2047</v>
      </c>
      <c r="B378" t="s">
        <v>23</v>
      </c>
      <c r="C378" t="s">
        <v>42</v>
      </c>
      <c r="D378" t="s">
        <v>44</v>
      </c>
      <c r="E378">
        <v>63</v>
      </c>
      <c r="F378" t="s">
        <v>422</v>
      </c>
      <c r="G378" s="2">
        <v>45248</v>
      </c>
      <c r="H378" t="s">
        <v>719</v>
      </c>
      <c r="I378" t="s">
        <v>725</v>
      </c>
      <c r="J378" t="s">
        <v>734</v>
      </c>
      <c r="K378" t="s">
        <v>750</v>
      </c>
      <c r="L378" t="s">
        <v>756</v>
      </c>
      <c r="M378">
        <v>1217.49</v>
      </c>
      <c r="N378" t="s">
        <v>761</v>
      </c>
    </row>
    <row r="379" spans="1:14" x14ac:dyDescent="0.3">
      <c r="A379">
        <v>7476</v>
      </c>
      <c r="B379" t="s">
        <v>23</v>
      </c>
      <c r="C379" t="s">
        <v>41</v>
      </c>
      <c r="D379" t="s">
        <v>44</v>
      </c>
      <c r="E379">
        <v>4</v>
      </c>
      <c r="F379" t="s">
        <v>423</v>
      </c>
      <c r="G379" s="2">
        <v>44849</v>
      </c>
      <c r="H379" t="s">
        <v>718</v>
      </c>
      <c r="I379" t="s">
        <v>727</v>
      </c>
      <c r="J379" t="s">
        <v>742</v>
      </c>
      <c r="K379" t="s">
        <v>752</v>
      </c>
      <c r="L379" t="s">
        <v>753</v>
      </c>
      <c r="M379">
        <v>23115.66</v>
      </c>
      <c r="N379" t="s">
        <v>759</v>
      </c>
    </row>
    <row r="380" spans="1:14" x14ac:dyDescent="0.3">
      <c r="A380">
        <v>6006</v>
      </c>
      <c r="B380" t="s">
        <v>16</v>
      </c>
      <c r="C380" t="s">
        <v>30</v>
      </c>
      <c r="D380" t="s">
        <v>45</v>
      </c>
      <c r="E380">
        <v>27</v>
      </c>
      <c r="F380" t="s">
        <v>424</v>
      </c>
      <c r="G380" s="2">
        <v>44879</v>
      </c>
      <c r="H380" t="s">
        <v>718</v>
      </c>
      <c r="I380" t="s">
        <v>726</v>
      </c>
      <c r="J380" t="s">
        <v>739</v>
      </c>
      <c r="K380" t="s">
        <v>748</v>
      </c>
      <c r="L380" t="s">
        <v>754</v>
      </c>
      <c r="M380">
        <v>31503.45</v>
      </c>
      <c r="N380" t="s">
        <v>759</v>
      </c>
    </row>
    <row r="381" spans="1:14" x14ac:dyDescent="0.3">
      <c r="A381">
        <v>7530</v>
      </c>
      <c r="B381" t="s">
        <v>23</v>
      </c>
      <c r="C381" t="s">
        <v>41</v>
      </c>
      <c r="D381" t="s">
        <v>44</v>
      </c>
      <c r="E381">
        <v>18</v>
      </c>
      <c r="F381" t="s">
        <v>425</v>
      </c>
      <c r="G381" s="2">
        <v>45696</v>
      </c>
      <c r="H381" t="s">
        <v>719</v>
      </c>
      <c r="I381" t="s">
        <v>727</v>
      </c>
      <c r="J381" t="s">
        <v>739</v>
      </c>
      <c r="K381" t="s">
        <v>751</v>
      </c>
      <c r="L381" t="s">
        <v>755</v>
      </c>
      <c r="M381">
        <v>34317.93</v>
      </c>
      <c r="N381" t="s">
        <v>761</v>
      </c>
    </row>
    <row r="382" spans="1:14" x14ac:dyDescent="0.3">
      <c r="A382">
        <v>3959</v>
      </c>
      <c r="B382" t="s">
        <v>22</v>
      </c>
      <c r="C382" t="s">
        <v>34</v>
      </c>
      <c r="D382" t="s">
        <v>44</v>
      </c>
      <c r="E382">
        <v>54</v>
      </c>
      <c r="F382" t="s">
        <v>426</v>
      </c>
      <c r="G382" s="2">
        <v>45207</v>
      </c>
      <c r="H382" t="s">
        <v>721</v>
      </c>
      <c r="I382" t="s">
        <v>730</v>
      </c>
      <c r="J382" t="s">
        <v>745</v>
      </c>
      <c r="K382" t="s">
        <v>751</v>
      </c>
      <c r="L382" t="s">
        <v>755</v>
      </c>
      <c r="M382">
        <v>6716.67</v>
      </c>
      <c r="N382" t="s">
        <v>761</v>
      </c>
    </row>
    <row r="383" spans="1:14" x14ac:dyDescent="0.3">
      <c r="A383">
        <v>9732</v>
      </c>
      <c r="B383" t="s">
        <v>22</v>
      </c>
      <c r="C383" t="s">
        <v>30</v>
      </c>
      <c r="D383" t="s">
        <v>45</v>
      </c>
      <c r="E383">
        <v>71</v>
      </c>
      <c r="F383" t="s">
        <v>427</v>
      </c>
      <c r="G383" s="2">
        <v>44470</v>
      </c>
      <c r="H383" t="s">
        <v>720</v>
      </c>
      <c r="I383" t="s">
        <v>727</v>
      </c>
      <c r="J383" t="s">
        <v>742</v>
      </c>
      <c r="K383" t="s">
        <v>751</v>
      </c>
      <c r="L383" t="s">
        <v>756</v>
      </c>
      <c r="M383">
        <v>18832.41</v>
      </c>
      <c r="N383" t="s">
        <v>761</v>
      </c>
    </row>
    <row r="384" spans="1:14" x14ac:dyDescent="0.3">
      <c r="A384">
        <v>7016</v>
      </c>
      <c r="B384" t="s">
        <v>26</v>
      </c>
      <c r="C384" t="s">
        <v>35</v>
      </c>
      <c r="D384" t="s">
        <v>44</v>
      </c>
      <c r="E384">
        <v>2</v>
      </c>
      <c r="F384" t="s">
        <v>428</v>
      </c>
      <c r="G384" s="2">
        <v>44296</v>
      </c>
      <c r="H384" t="s">
        <v>724</v>
      </c>
      <c r="I384" t="s">
        <v>727</v>
      </c>
      <c r="J384" t="s">
        <v>731</v>
      </c>
      <c r="K384" t="s">
        <v>752</v>
      </c>
      <c r="L384" t="s">
        <v>755</v>
      </c>
      <c r="M384">
        <v>5904.29</v>
      </c>
      <c r="N384" t="s">
        <v>760</v>
      </c>
    </row>
    <row r="385" spans="1:14" x14ac:dyDescent="0.3">
      <c r="A385">
        <v>9770</v>
      </c>
      <c r="B385" t="s">
        <v>27</v>
      </c>
      <c r="C385" t="s">
        <v>29</v>
      </c>
      <c r="D385" t="s">
        <v>45</v>
      </c>
      <c r="E385">
        <v>1</v>
      </c>
      <c r="F385" t="s">
        <v>429</v>
      </c>
      <c r="G385" s="2">
        <v>45621</v>
      </c>
      <c r="H385" t="s">
        <v>720</v>
      </c>
      <c r="I385" t="s">
        <v>727</v>
      </c>
      <c r="J385" t="s">
        <v>733</v>
      </c>
      <c r="K385" t="s">
        <v>752</v>
      </c>
      <c r="L385" t="s">
        <v>758</v>
      </c>
      <c r="M385">
        <v>22651.73</v>
      </c>
      <c r="N385" t="s">
        <v>760</v>
      </c>
    </row>
    <row r="386" spans="1:14" x14ac:dyDescent="0.3">
      <c r="A386">
        <v>9647</v>
      </c>
      <c r="B386" t="s">
        <v>25</v>
      </c>
      <c r="C386" t="s">
        <v>31</v>
      </c>
      <c r="D386" t="s">
        <v>45</v>
      </c>
      <c r="E386">
        <v>61</v>
      </c>
      <c r="F386" t="s">
        <v>430</v>
      </c>
      <c r="G386" s="2">
        <v>44127</v>
      </c>
      <c r="H386" t="s">
        <v>719</v>
      </c>
      <c r="I386" t="s">
        <v>728</v>
      </c>
      <c r="J386" t="s">
        <v>738</v>
      </c>
      <c r="K386" t="s">
        <v>746</v>
      </c>
      <c r="L386" t="s">
        <v>756</v>
      </c>
      <c r="M386">
        <v>30939.27</v>
      </c>
      <c r="N386" t="s">
        <v>759</v>
      </c>
    </row>
    <row r="387" spans="1:14" x14ac:dyDescent="0.3">
      <c r="A387">
        <v>8075</v>
      </c>
      <c r="B387" t="s">
        <v>26</v>
      </c>
      <c r="C387" t="s">
        <v>43</v>
      </c>
      <c r="D387" t="s">
        <v>44</v>
      </c>
      <c r="E387">
        <v>30</v>
      </c>
      <c r="F387" t="s">
        <v>431</v>
      </c>
      <c r="G387" s="2">
        <v>44150</v>
      </c>
      <c r="H387" t="s">
        <v>718</v>
      </c>
      <c r="I387" t="s">
        <v>725</v>
      </c>
      <c r="J387" t="s">
        <v>743</v>
      </c>
      <c r="K387" t="s">
        <v>748</v>
      </c>
      <c r="L387" t="s">
        <v>754</v>
      </c>
      <c r="M387">
        <v>32520.35</v>
      </c>
      <c r="N387" t="s">
        <v>761</v>
      </c>
    </row>
    <row r="388" spans="1:14" x14ac:dyDescent="0.3">
      <c r="A388">
        <v>1464</v>
      </c>
      <c r="B388" t="s">
        <v>15</v>
      </c>
      <c r="C388" t="s">
        <v>34</v>
      </c>
      <c r="D388" t="s">
        <v>44</v>
      </c>
      <c r="E388">
        <v>22</v>
      </c>
      <c r="F388" t="s">
        <v>432</v>
      </c>
      <c r="G388" s="2">
        <v>45622</v>
      </c>
      <c r="H388" t="s">
        <v>723</v>
      </c>
      <c r="I388" t="s">
        <v>726</v>
      </c>
      <c r="J388" t="s">
        <v>734</v>
      </c>
      <c r="K388" t="s">
        <v>746</v>
      </c>
      <c r="L388" t="s">
        <v>758</v>
      </c>
      <c r="M388">
        <v>24580.639999999999</v>
      </c>
      <c r="N388" t="s">
        <v>761</v>
      </c>
    </row>
    <row r="389" spans="1:14" x14ac:dyDescent="0.3">
      <c r="A389">
        <v>5952</v>
      </c>
      <c r="B389" t="s">
        <v>18</v>
      </c>
      <c r="C389" t="s">
        <v>31</v>
      </c>
      <c r="D389" t="s">
        <v>44</v>
      </c>
      <c r="E389">
        <v>8</v>
      </c>
      <c r="F389" t="s">
        <v>433</v>
      </c>
      <c r="G389" s="2">
        <v>45652</v>
      </c>
      <c r="H389" t="s">
        <v>720</v>
      </c>
      <c r="I389" t="s">
        <v>730</v>
      </c>
      <c r="J389" t="s">
        <v>731</v>
      </c>
      <c r="K389" t="s">
        <v>751</v>
      </c>
      <c r="L389" t="s">
        <v>755</v>
      </c>
      <c r="M389">
        <v>22414.02</v>
      </c>
      <c r="N389" t="s">
        <v>761</v>
      </c>
    </row>
    <row r="390" spans="1:14" x14ac:dyDescent="0.3">
      <c r="A390">
        <v>1916</v>
      </c>
      <c r="B390" t="s">
        <v>25</v>
      </c>
      <c r="C390" t="s">
        <v>41</v>
      </c>
      <c r="D390" t="s">
        <v>45</v>
      </c>
      <c r="E390">
        <v>32</v>
      </c>
      <c r="F390" t="s">
        <v>434</v>
      </c>
      <c r="G390" s="2">
        <v>45096</v>
      </c>
      <c r="H390" t="s">
        <v>719</v>
      </c>
      <c r="I390" t="s">
        <v>730</v>
      </c>
      <c r="J390" t="s">
        <v>743</v>
      </c>
      <c r="K390" t="s">
        <v>746</v>
      </c>
      <c r="L390" t="s">
        <v>753</v>
      </c>
      <c r="M390">
        <v>48654.080000000002</v>
      </c>
      <c r="N390" t="s">
        <v>760</v>
      </c>
    </row>
    <row r="391" spans="1:14" x14ac:dyDescent="0.3">
      <c r="A391">
        <v>5195</v>
      </c>
      <c r="B391" t="s">
        <v>27</v>
      </c>
      <c r="C391" t="s">
        <v>41</v>
      </c>
      <c r="D391" t="s">
        <v>45</v>
      </c>
      <c r="E391">
        <v>51</v>
      </c>
      <c r="F391" t="s">
        <v>435</v>
      </c>
      <c r="G391" s="2">
        <v>43963</v>
      </c>
      <c r="H391" t="s">
        <v>724</v>
      </c>
      <c r="I391" t="s">
        <v>726</v>
      </c>
      <c r="J391" t="s">
        <v>745</v>
      </c>
      <c r="K391" t="s">
        <v>747</v>
      </c>
      <c r="L391" t="s">
        <v>757</v>
      </c>
      <c r="M391">
        <v>12722.32</v>
      </c>
      <c r="N391" t="s">
        <v>761</v>
      </c>
    </row>
    <row r="392" spans="1:14" x14ac:dyDescent="0.3">
      <c r="A392">
        <v>1248</v>
      </c>
      <c r="B392" t="s">
        <v>14</v>
      </c>
      <c r="C392" t="s">
        <v>35</v>
      </c>
      <c r="D392" t="s">
        <v>45</v>
      </c>
      <c r="E392">
        <v>68</v>
      </c>
      <c r="F392" t="s">
        <v>436</v>
      </c>
      <c r="G392" s="2">
        <v>44237</v>
      </c>
      <c r="H392" t="s">
        <v>719</v>
      </c>
      <c r="I392" t="s">
        <v>729</v>
      </c>
      <c r="J392" t="s">
        <v>739</v>
      </c>
      <c r="K392" t="s">
        <v>746</v>
      </c>
      <c r="L392" t="s">
        <v>755</v>
      </c>
      <c r="M392">
        <v>21061.88</v>
      </c>
      <c r="N392" t="s">
        <v>759</v>
      </c>
    </row>
    <row r="393" spans="1:14" x14ac:dyDescent="0.3">
      <c r="A393">
        <v>6473</v>
      </c>
      <c r="B393" t="s">
        <v>20</v>
      </c>
      <c r="C393" t="s">
        <v>43</v>
      </c>
      <c r="D393" t="s">
        <v>44</v>
      </c>
      <c r="E393">
        <v>3</v>
      </c>
      <c r="F393" t="s">
        <v>437</v>
      </c>
      <c r="G393" s="2">
        <v>45507</v>
      </c>
      <c r="H393" t="s">
        <v>718</v>
      </c>
      <c r="I393" t="s">
        <v>730</v>
      </c>
      <c r="J393" t="s">
        <v>740</v>
      </c>
      <c r="K393" t="s">
        <v>750</v>
      </c>
      <c r="L393" t="s">
        <v>755</v>
      </c>
      <c r="M393">
        <v>29335.9</v>
      </c>
      <c r="N393" t="s">
        <v>760</v>
      </c>
    </row>
    <row r="394" spans="1:14" x14ac:dyDescent="0.3">
      <c r="A394">
        <v>3517</v>
      </c>
      <c r="B394" t="s">
        <v>25</v>
      </c>
      <c r="C394" t="s">
        <v>30</v>
      </c>
      <c r="D394" t="s">
        <v>44</v>
      </c>
      <c r="E394">
        <v>22</v>
      </c>
      <c r="F394" t="s">
        <v>438</v>
      </c>
      <c r="G394" s="2">
        <v>43980</v>
      </c>
      <c r="H394" t="s">
        <v>718</v>
      </c>
      <c r="I394" t="s">
        <v>729</v>
      </c>
      <c r="J394" t="s">
        <v>733</v>
      </c>
      <c r="K394" t="s">
        <v>749</v>
      </c>
      <c r="L394" t="s">
        <v>753</v>
      </c>
      <c r="M394">
        <v>43175.16</v>
      </c>
      <c r="N394" t="s">
        <v>761</v>
      </c>
    </row>
    <row r="395" spans="1:14" x14ac:dyDescent="0.3">
      <c r="A395">
        <v>8958</v>
      </c>
      <c r="B395" t="s">
        <v>24</v>
      </c>
      <c r="C395" t="s">
        <v>31</v>
      </c>
      <c r="D395" t="s">
        <v>45</v>
      </c>
      <c r="E395">
        <v>26</v>
      </c>
      <c r="F395" t="s">
        <v>439</v>
      </c>
      <c r="G395" s="2">
        <v>44290</v>
      </c>
      <c r="H395" t="s">
        <v>724</v>
      </c>
      <c r="I395" t="s">
        <v>725</v>
      </c>
      <c r="J395" t="s">
        <v>736</v>
      </c>
      <c r="K395" t="s">
        <v>749</v>
      </c>
      <c r="L395" t="s">
        <v>753</v>
      </c>
      <c r="M395">
        <v>22430.17</v>
      </c>
      <c r="N395" t="s">
        <v>759</v>
      </c>
    </row>
    <row r="396" spans="1:14" x14ac:dyDescent="0.3">
      <c r="A396">
        <v>5410</v>
      </c>
      <c r="B396" t="s">
        <v>14</v>
      </c>
      <c r="C396" t="s">
        <v>29</v>
      </c>
      <c r="D396" t="s">
        <v>45</v>
      </c>
      <c r="E396">
        <v>51</v>
      </c>
      <c r="F396" t="s">
        <v>440</v>
      </c>
      <c r="G396" s="2">
        <v>45179</v>
      </c>
      <c r="H396" t="s">
        <v>719</v>
      </c>
      <c r="I396" t="s">
        <v>729</v>
      </c>
      <c r="J396" t="s">
        <v>736</v>
      </c>
      <c r="K396" t="s">
        <v>750</v>
      </c>
      <c r="L396" t="s">
        <v>758</v>
      </c>
      <c r="M396">
        <v>47777.79</v>
      </c>
      <c r="N396" t="s">
        <v>759</v>
      </c>
    </row>
    <row r="397" spans="1:14" x14ac:dyDescent="0.3">
      <c r="A397">
        <v>2685</v>
      </c>
      <c r="B397" t="s">
        <v>24</v>
      </c>
      <c r="C397" t="s">
        <v>34</v>
      </c>
      <c r="D397" t="s">
        <v>44</v>
      </c>
      <c r="E397">
        <v>26</v>
      </c>
      <c r="F397" t="s">
        <v>441</v>
      </c>
      <c r="G397" s="2">
        <v>45439</v>
      </c>
      <c r="H397" t="s">
        <v>719</v>
      </c>
      <c r="I397" t="s">
        <v>726</v>
      </c>
      <c r="J397" t="s">
        <v>733</v>
      </c>
      <c r="K397" t="s">
        <v>752</v>
      </c>
      <c r="L397" t="s">
        <v>754</v>
      </c>
      <c r="M397">
        <v>33820.36</v>
      </c>
      <c r="N397" t="s">
        <v>761</v>
      </c>
    </row>
    <row r="398" spans="1:14" x14ac:dyDescent="0.3">
      <c r="A398">
        <v>9726</v>
      </c>
      <c r="B398" t="s">
        <v>22</v>
      </c>
      <c r="C398" t="s">
        <v>35</v>
      </c>
      <c r="D398" t="s">
        <v>45</v>
      </c>
      <c r="E398">
        <v>2</v>
      </c>
      <c r="F398" t="s">
        <v>442</v>
      </c>
      <c r="G398" s="2">
        <v>44080</v>
      </c>
      <c r="H398" t="s">
        <v>719</v>
      </c>
      <c r="I398" t="s">
        <v>729</v>
      </c>
      <c r="J398" t="s">
        <v>733</v>
      </c>
      <c r="K398" t="s">
        <v>752</v>
      </c>
      <c r="L398" t="s">
        <v>756</v>
      </c>
      <c r="M398">
        <v>6126.29</v>
      </c>
      <c r="N398" t="s">
        <v>761</v>
      </c>
    </row>
    <row r="399" spans="1:14" x14ac:dyDescent="0.3">
      <c r="A399">
        <v>4836</v>
      </c>
      <c r="B399" t="s">
        <v>18</v>
      </c>
      <c r="C399" t="s">
        <v>40</v>
      </c>
      <c r="D399" t="s">
        <v>45</v>
      </c>
      <c r="E399">
        <v>3</v>
      </c>
      <c r="F399" t="s">
        <v>443</v>
      </c>
      <c r="G399" s="2">
        <v>45531</v>
      </c>
      <c r="H399" t="s">
        <v>721</v>
      </c>
      <c r="I399" t="s">
        <v>730</v>
      </c>
      <c r="J399" t="s">
        <v>742</v>
      </c>
      <c r="K399" t="s">
        <v>752</v>
      </c>
      <c r="L399" t="s">
        <v>758</v>
      </c>
      <c r="M399">
        <v>15862.17</v>
      </c>
      <c r="N399" t="s">
        <v>761</v>
      </c>
    </row>
    <row r="400" spans="1:14" x14ac:dyDescent="0.3">
      <c r="A400">
        <v>7827</v>
      </c>
      <c r="B400" t="s">
        <v>18</v>
      </c>
      <c r="C400" t="s">
        <v>43</v>
      </c>
      <c r="D400" t="s">
        <v>44</v>
      </c>
      <c r="E400">
        <v>4</v>
      </c>
      <c r="F400" t="s">
        <v>444</v>
      </c>
      <c r="G400" s="2">
        <v>45212</v>
      </c>
      <c r="H400" t="s">
        <v>724</v>
      </c>
      <c r="I400" t="s">
        <v>730</v>
      </c>
      <c r="J400" t="s">
        <v>744</v>
      </c>
      <c r="K400" t="s">
        <v>746</v>
      </c>
      <c r="L400" t="s">
        <v>754</v>
      </c>
      <c r="M400">
        <v>42705.71</v>
      </c>
      <c r="N400" t="s">
        <v>759</v>
      </c>
    </row>
    <row r="401" spans="1:14" x14ac:dyDescent="0.3">
      <c r="A401">
        <v>7061</v>
      </c>
      <c r="B401" t="s">
        <v>28</v>
      </c>
      <c r="C401" t="s">
        <v>31</v>
      </c>
      <c r="D401" t="s">
        <v>45</v>
      </c>
      <c r="E401">
        <v>40</v>
      </c>
      <c r="F401" t="s">
        <v>445</v>
      </c>
      <c r="G401" s="2">
        <v>44885</v>
      </c>
      <c r="H401" t="s">
        <v>718</v>
      </c>
      <c r="I401" t="s">
        <v>728</v>
      </c>
      <c r="J401" t="s">
        <v>741</v>
      </c>
      <c r="K401" t="s">
        <v>748</v>
      </c>
      <c r="L401" t="s">
        <v>755</v>
      </c>
      <c r="M401">
        <v>10192.120000000001</v>
      </c>
      <c r="N401" t="s">
        <v>760</v>
      </c>
    </row>
    <row r="402" spans="1:14" x14ac:dyDescent="0.3">
      <c r="A402">
        <v>8094</v>
      </c>
      <c r="B402" t="s">
        <v>19</v>
      </c>
      <c r="C402" t="s">
        <v>39</v>
      </c>
      <c r="D402" t="s">
        <v>45</v>
      </c>
      <c r="E402">
        <v>83</v>
      </c>
      <c r="F402" t="s">
        <v>446</v>
      </c>
      <c r="G402" s="2">
        <v>45735</v>
      </c>
      <c r="H402" t="s">
        <v>721</v>
      </c>
      <c r="I402" t="s">
        <v>727</v>
      </c>
      <c r="J402" t="s">
        <v>732</v>
      </c>
      <c r="K402" t="s">
        <v>747</v>
      </c>
      <c r="L402" t="s">
        <v>753</v>
      </c>
      <c r="M402">
        <v>44357.120000000003</v>
      </c>
      <c r="N402" t="s">
        <v>759</v>
      </c>
    </row>
    <row r="403" spans="1:14" x14ac:dyDescent="0.3">
      <c r="A403">
        <v>8262</v>
      </c>
      <c r="B403" t="s">
        <v>17</v>
      </c>
      <c r="C403" t="s">
        <v>43</v>
      </c>
      <c r="D403" t="s">
        <v>45</v>
      </c>
      <c r="E403">
        <v>19</v>
      </c>
      <c r="F403" t="s">
        <v>447</v>
      </c>
      <c r="G403" s="2">
        <v>44233</v>
      </c>
      <c r="H403" t="s">
        <v>724</v>
      </c>
      <c r="I403" t="s">
        <v>725</v>
      </c>
      <c r="J403" t="s">
        <v>736</v>
      </c>
      <c r="K403" t="s">
        <v>747</v>
      </c>
      <c r="L403" t="s">
        <v>756</v>
      </c>
      <c r="M403">
        <v>40832.43</v>
      </c>
      <c r="N403" t="s">
        <v>761</v>
      </c>
    </row>
    <row r="404" spans="1:14" x14ac:dyDescent="0.3">
      <c r="A404">
        <v>5738</v>
      </c>
      <c r="B404" t="s">
        <v>20</v>
      </c>
      <c r="C404" t="s">
        <v>34</v>
      </c>
      <c r="D404" t="s">
        <v>45</v>
      </c>
      <c r="E404">
        <v>68</v>
      </c>
      <c r="F404" t="s">
        <v>448</v>
      </c>
      <c r="G404" s="2">
        <v>45416</v>
      </c>
      <c r="H404" t="s">
        <v>724</v>
      </c>
      <c r="I404" t="s">
        <v>727</v>
      </c>
      <c r="J404" t="s">
        <v>739</v>
      </c>
      <c r="K404" t="s">
        <v>747</v>
      </c>
      <c r="L404" t="s">
        <v>753</v>
      </c>
      <c r="M404">
        <v>25397.07</v>
      </c>
      <c r="N404" t="s">
        <v>761</v>
      </c>
    </row>
    <row r="405" spans="1:14" x14ac:dyDescent="0.3">
      <c r="A405">
        <v>7334</v>
      </c>
      <c r="B405" t="s">
        <v>16</v>
      </c>
      <c r="C405" t="s">
        <v>38</v>
      </c>
      <c r="D405" t="s">
        <v>44</v>
      </c>
      <c r="E405">
        <v>34</v>
      </c>
      <c r="F405" t="s">
        <v>449</v>
      </c>
      <c r="G405" s="2">
        <v>45404</v>
      </c>
      <c r="H405" t="s">
        <v>724</v>
      </c>
      <c r="I405" t="s">
        <v>726</v>
      </c>
      <c r="J405" t="s">
        <v>736</v>
      </c>
      <c r="K405" t="s">
        <v>748</v>
      </c>
      <c r="L405" t="s">
        <v>757</v>
      </c>
      <c r="M405">
        <v>15444.39</v>
      </c>
      <c r="N405" t="s">
        <v>759</v>
      </c>
    </row>
    <row r="406" spans="1:14" x14ac:dyDescent="0.3">
      <c r="A406">
        <v>1782</v>
      </c>
      <c r="B406" t="s">
        <v>21</v>
      </c>
      <c r="C406" t="s">
        <v>32</v>
      </c>
      <c r="D406" t="s">
        <v>44</v>
      </c>
      <c r="E406">
        <v>47</v>
      </c>
      <c r="F406" t="s">
        <v>450</v>
      </c>
      <c r="G406" s="2">
        <v>45119</v>
      </c>
      <c r="H406" t="s">
        <v>724</v>
      </c>
      <c r="I406" t="s">
        <v>725</v>
      </c>
      <c r="J406" t="s">
        <v>736</v>
      </c>
      <c r="K406" t="s">
        <v>747</v>
      </c>
      <c r="L406" t="s">
        <v>755</v>
      </c>
      <c r="M406">
        <v>1975.6</v>
      </c>
      <c r="N406" t="s">
        <v>760</v>
      </c>
    </row>
    <row r="407" spans="1:14" x14ac:dyDescent="0.3">
      <c r="A407">
        <v>6949</v>
      </c>
      <c r="B407" t="s">
        <v>15</v>
      </c>
      <c r="C407" t="s">
        <v>29</v>
      </c>
      <c r="D407" t="s">
        <v>45</v>
      </c>
      <c r="E407">
        <v>39</v>
      </c>
      <c r="F407" t="s">
        <v>451</v>
      </c>
      <c r="G407" s="2">
        <v>45357</v>
      </c>
      <c r="H407" t="s">
        <v>723</v>
      </c>
      <c r="I407" t="s">
        <v>725</v>
      </c>
      <c r="J407" t="s">
        <v>745</v>
      </c>
      <c r="K407" t="s">
        <v>750</v>
      </c>
      <c r="L407" t="s">
        <v>754</v>
      </c>
      <c r="M407">
        <v>38830.57</v>
      </c>
      <c r="N407" t="s">
        <v>760</v>
      </c>
    </row>
    <row r="408" spans="1:14" x14ac:dyDescent="0.3">
      <c r="A408">
        <v>3384</v>
      </c>
      <c r="B408" t="s">
        <v>18</v>
      </c>
      <c r="C408" t="s">
        <v>34</v>
      </c>
      <c r="D408" t="s">
        <v>45</v>
      </c>
      <c r="E408">
        <v>9</v>
      </c>
      <c r="F408" t="s">
        <v>452</v>
      </c>
      <c r="G408" s="2">
        <v>44679</v>
      </c>
      <c r="H408" t="s">
        <v>721</v>
      </c>
      <c r="I408" t="s">
        <v>727</v>
      </c>
      <c r="J408" t="s">
        <v>740</v>
      </c>
      <c r="K408" t="s">
        <v>751</v>
      </c>
      <c r="L408" t="s">
        <v>754</v>
      </c>
      <c r="M408">
        <v>39277.78</v>
      </c>
      <c r="N408" t="s">
        <v>759</v>
      </c>
    </row>
    <row r="409" spans="1:14" x14ac:dyDescent="0.3">
      <c r="A409">
        <v>7843</v>
      </c>
      <c r="B409" t="s">
        <v>18</v>
      </c>
      <c r="C409" t="s">
        <v>29</v>
      </c>
      <c r="D409" t="s">
        <v>44</v>
      </c>
      <c r="E409">
        <v>65</v>
      </c>
      <c r="F409" t="s">
        <v>453</v>
      </c>
      <c r="G409" s="2">
        <v>45260</v>
      </c>
      <c r="H409" t="s">
        <v>719</v>
      </c>
      <c r="I409" t="s">
        <v>728</v>
      </c>
      <c r="J409" t="s">
        <v>738</v>
      </c>
      <c r="K409" t="s">
        <v>748</v>
      </c>
      <c r="L409" t="s">
        <v>756</v>
      </c>
      <c r="M409">
        <v>7785.94</v>
      </c>
      <c r="N409" t="s">
        <v>760</v>
      </c>
    </row>
    <row r="410" spans="1:14" x14ac:dyDescent="0.3">
      <c r="A410">
        <v>3901</v>
      </c>
      <c r="B410" t="s">
        <v>21</v>
      </c>
      <c r="C410" t="s">
        <v>31</v>
      </c>
      <c r="D410" t="s">
        <v>45</v>
      </c>
      <c r="E410">
        <v>64</v>
      </c>
      <c r="F410" t="s">
        <v>454</v>
      </c>
      <c r="G410" s="2">
        <v>45514</v>
      </c>
      <c r="H410" t="s">
        <v>722</v>
      </c>
      <c r="I410" t="s">
        <v>727</v>
      </c>
      <c r="J410" t="s">
        <v>743</v>
      </c>
      <c r="K410" t="s">
        <v>749</v>
      </c>
      <c r="L410" t="s">
        <v>756</v>
      </c>
      <c r="M410">
        <v>29991.09</v>
      </c>
      <c r="N410" t="s">
        <v>760</v>
      </c>
    </row>
    <row r="411" spans="1:14" x14ac:dyDescent="0.3">
      <c r="A411">
        <v>3090</v>
      </c>
      <c r="B411" t="s">
        <v>18</v>
      </c>
      <c r="C411" t="s">
        <v>33</v>
      </c>
      <c r="D411" t="s">
        <v>44</v>
      </c>
      <c r="E411">
        <v>65</v>
      </c>
      <c r="F411" t="s">
        <v>455</v>
      </c>
      <c r="G411" s="2">
        <v>44478</v>
      </c>
      <c r="H411" t="s">
        <v>724</v>
      </c>
      <c r="I411" t="s">
        <v>727</v>
      </c>
      <c r="J411" t="s">
        <v>741</v>
      </c>
      <c r="K411" t="s">
        <v>746</v>
      </c>
      <c r="L411" t="s">
        <v>753</v>
      </c>
      <c r="M411">
        <v>49125.39</v>
      </c>
      <c r="N411" t="s">
        <v>759</v>
      </c>
    </row>
    <row r="412" spans="1:14" x14ac:dyDescent="0.3">
      <c r="A412">
        <v>6088</v>
      </c>
      <c r="B412" t="s">
        <v>20</v>
      </c>
      <c r="C412" t="s">
        <v>34</v>
      </c>
      <c r="D412" t="s">
        <v>45</v>
      </c>
      <c r="E412">
        <v>10</v>
      </c>
      <c r="F412" t="s">
        <v>456</v>
      </c>
      <c r="G412" s="2">
        <v>44047</v>
      </c>
      <c r="H412" t="s">
        <v>724</v>
      </c>
      <c r="I412" t="s">
        <v>727</v>
      </c>
      <c r="J412" t="s">
        <v>733</v>
      </c>
      <c r="K412" t="s">
        <v>748</v>
      </c>
      <c r="L412" t="s">
        <v>754</v>
      </c>
      <c r="M412">
        <v>39820.269999999997</v>
      </c>
      <c r="N412" t="s">
        <v>761</v>
      </c>
    </row>
    <row r="413" spans="1:14" x14ac:dyDescent="0.3">
      <c r="A413">
        <v>9841</v>
      </c>
      <c r="B413" t="s">
        <v>23</v>
      </c>
      <c r="C413" t="s">
        <v>39</v>
      </c>
      <c r="D413" t="s">
        <v>45</v>
      </c>
      <c r="E413">
        <v>6</v>
      </c>
      <c r="F413" t="s">
        <v>457</v>
      </c>
      <c r="G413" s="2">
        <v>44855</v>
      </c>
      <c r="H413" t="s">
        <v>723</v>
      </c>
      <c r="I413" t="s">
        <v>730</v>
      </c>
      <c r="J413" t="s">
        <v>739</v>
      </c>
      <c r="K413" t="s">
        <v>749</v>
      </c>
      <c r="L413" t="s">
        <v>757</v>
      </c>
      <c r="M413">
        <v>31177.69</v>
      </c>
      <c r="N413" t="s">
        <v>761</v>
      </c>
    </row>
    <row r="414" spans="1:14" x14ac:dyDescent="0.3">
      <c r="A414">
        <v>3883</v>
      </c>
      <c r="B414" t="s">
        <v>18</v>
      </c>
      <c r="C414" t="s">
        <v>43</v>
      </c>
      <c r="D414" t="s">
        <v>45</v>
      </c>
      <c r="E414">
        <v>3</v>
      </c>
      <c r="F414" t="s">
        <v>458</v>
      </c>
      <c r="G414" s="2">
        <v>44834</v>
      </c>
      <c r="H414" t="s">
        <v>718</v>
      </c>
      <c r="I414" t="s">
        <v>725</v>
      </c>
      <c r="J414" t="s">
        <v>742</v>
      </c>
      <c r="K414" t="s">
        <v>747</v>
      </c>
      <c r="L414" t="s">
        <v>754</v>
      </c>
      <c r="M414">
        <v>35993.75</v>
      </c>
      <c r="N414" t="s">
        <v>760</v>
      </c>
    </row>
    <row r="415" spans="1:14" x14ac:dyDescent="0.3">
      <c r="A415">
        <v>7809</v>
      </c>
      <c r="B415" t="s">
        <v>28</v>
      </c>
      <c r="C415" t="s">
        <v>29</v>
      </c>
      <c r="D415" t="s">
        <v>45</v>
      </c>
      <c r="E415">
        <v>83</v>
      </c>
      <c r="F415" t="s">
        <v>459</v>
      </c>
      <c r="G415" s="2">
        <v>44240</v>
      </c>
      <c r="H415" t="s">
        <v>724</v>
      </c>
      <c r="I415" t="s">
        <v>729</v>
      </c>
      <c r="J415" t="s">
        <v>740</v>
      </c>
      <c r="K415" t="s">
        <v>748</v>
      </c>
      <c r="L415" t="s">
        <v>755</v>
      </c>
      <c r="M415">
        <v>3910.8</v>
      </c>
      <c r="N415" t="s">
        <v>760</v>
      </c>
    </row>
    <row r="416" spans="1:14" x14ac:dyDescent="0.3">
      <c r="A416">
        <v>6645</v>
      </c>
      <c r="B416" t="s">
        <v>21</v>
      </c>
      <c r="C416" t="s">
        <v>31</v>
      </c>
      <c r="D416" t="s">
        <v>44</v>
      </c>
      <c r="E416">
        <v>57</v>
      </c>
      <c r="F416" t="s">
        <v>460</v>
      </c>
      <c r="G416" s="2">
        <v>44408</v>
      </c>
      <c r="H416" t="s">
        <v>722</v>
      </c>
      <c r="I416" t="s">
        <v>727</v>
      </c>
      <c r="J416" t="s">
        <v>739</v>
      </c>
      <c r="K416" t="s">
        <v>749</v>
      </c>
      <c r="L416" t="s">
        <v>758</v>
      </c>
      <c r="M416">
        <v>45515.9</v>
      </c>
      <c r="N416" t="s">
        <v>761</v>
      </c>
    </row>
    <row r="417" spans="1:14" x14ac:dyDescent="0.3">
      <c r="A417">
        <v>1458</v>
      </c>
      <c r="B417" t="s">
        <v>18</v>
      </c>
      <c r="C417" t="s">
        <v>43</v>
      </c>
      <c r="D417" t="s">
        <v>44</v>
      </c>
      <c r="E417">
        <v>58</v>
      </c>
      <c r="F417" t="s">
        <v>461</v>
      </c>
      <c r="G417" s="2">
        <v>45390</v>
      </c>
      <c r="H417" t="s">
        <v>722</v>
      </c>
      <c r="I417" t="s">
        <v>725</v>
      </c>
      <c r="J417" t="s">
        <v>738</v>
      </c>
      <c r="K417" t="s">
        <v>750</v>
      </c>
      <c r="L417" t="s">
        <v>754</v>
      </c>
      <c r="M417">
        <v>4034.62</v>
      </c>
      <c r="N417" t="s">
        <v>760</v>
      </c>
    </row>
    <row r="418" spans="1:14" x14ac:dyDescent="0.3">
      <c r="A418">
        <v>3895</v>
      </c>
      <c r="B418" t="s">
        <v>24</v>
      </c>
      <c r="C418" t="s">
        <v>32</v>
      </c>
      <c r="D418" t="s">
        <v>44</v>
      </c>
      <c r="E418">
        <v>70</v>
      </c>
      <c r="F418" t="s">
        <v>462</v>
      </c>
      <c r="G418" s="2">
        <v>44763</v>
      </c>
      <c r="H418" t="s">
        <v>718</v>
      </c>
      <c r="I418" t="s">
        <v>728</v>
      </c>
      <c r="J418" t="s">
        <v>741</v>
      </c>
      <c r="K418" t="s">
        <v>750</v>
      </c>
      <c r="L418" t="s">
        <v>754</v>
      </c>
      <c r="M418">
        <v>18229.810000000001</v>
      </c>
      <c r="N418" t="s">
        <v>761</v>
      </c>
    </row>
    <row r="419" spans="1:14" x14ac:dyDescent="0.3">
      <c r="A419">
        <v>9653</v>
      </c>
      <c r="B419" t="s">
        <v>27</v>
      </c>
      <c r="C419" t="s">
        <v>29</v>
      </c>
      <c r="D419" t="s">
        <v>45</v>
      </c>
      <c r="E419">
        <v>8</v>
      </c>
      <c r="F419" t="s">
        <v>463</v>
      </c>
      <c r="G419" s="2">
        <v>44866</v>
      </c>
      <c r="H419" t="s">
        <v>723</v>
      </c>
      <c r="I419" t="s">
        <v>730</v>
      </c>
      <c r="J419" t="s">
        <v>742</v>
      </c>
      <c r="K419" t="s">
        <v>751</v>
      </c>
      <c r="L419" t="s">
        <v>757</v>
      </c>
      <c r="M419">
        <v>3881.22</v>
      </c>
      <c r="N419" t="s">
        <v>760</v>
      </c>
    </row>
    <row r="420" spans="1:14" x14ac:dyDescent="0.3">
      <c r="A420">
        <v>3755</v>
      </c>
      <c r="B420" t="s">
        <v>23</v>
      </c>
      <c r="C420" t="s">
        <v>39</v>
      </c>
      <c r="D420" t="s">
        <v>44</v>
      </c>
      <c r="E420">
        <v>70</v>
      </c>
      <c r="F420" t="s">
        <v>464</v>
      </c>
      <c r="G420" s="2">
        <v>44029</v>
      </c>
      <c r="H420" t="s">
        <v>722</v>
      </c>
      <c r="I420" t="s">
        <v>726</v>
      </c>
      <c r="J420" t="s">
        <v>741</v>
      </c>
      <c r="K420" t="s">
        <v>748</v>
      </c>
      <c r="L420" t="s">
        <v>755</v>
      </c>
      <c r="M420">
        <v>15767.86</v>
      </c>
      <c r="N420" t="s">
        <v>759</v>
      </c>
    </row>
    <row r="421" spans="1:14" x14ac:dyDescent="0.3">
      <c r="A421">
        <v>6940</v>
      </c>
      <c r="B421" t="s">
        <v>18</v>
      </c>
      <c r="C421" t="s">
        <v>43</v>
      </c>
      <c r="D421" t="s">
        <v>45</v>
      </c>
      <c r="E421">
        <v>72</v>
      </c>
      <c r="F421" t="s">
        <v>465</v>
      </c>
      <c r="G421" s="2">
        <v>45108</v>
      </c>
      <c r="H421" t="s">
        <v>718</v>
      </c>
      <c r="I421" t="s">
        <v>725</v>
      </c>
      <c r="J421" t="s">
        <v>734</v>
      </c>
      <c r="K421" t="s">
        <v>748</v>
      </c>
      <c r="L421" t="s">
        <v>754</v>
      </c>
      <c r="M421">
        <v>18255.39</v>
      </c>
      <c r="N421" t="s">
        <v>760</v>
      </c>
    </row>
    <row r="422" spans="1:14" x14ac:dyDescent="0.3">
      <c r="A422">
        <v>8761</v>
      </c>
      <c r="B422" t="s">
        <v>19</v>
      </c>
      <c r="C422" t="s">
        <v>34</v>
      </c>
      <c r="D422" t="s">
        <v>45</v>
      </c>
      <c r="E422">
        <v>50</v>
      </c>
      <c r="F422" t="s">
        <v>466</v>
      </c>
      <c r="G422" s="2">
        <v>44723</v>
      </c>
      <c r="H422" t="s">
        <v>723</v>
      </c>
      <c r="I422" t="s">
        <v>728</v>
      </c>
      <c r="J422" t="s">
        <v>738</v>
      </c>
      <c r="K422" t="s">
        <v>748</v>
      </c>
      <c r="L422" t="s">
        <v>756</v>
      </c>
      <c r="M422">
        <v>712.46</v>
      </c>
      <c r="N422" t="s">
        <v>761</v>
      </c>
    </row>
    <row r="423" spans="1:14" x14ac:dyDescent="0.3">
      <c r="A423">
        <v>8900</v>
      </c>
      <c r="B423" t="s">
        <v>16</v>
      </c>
      <c r="C423" t="s">
        <v>31</v>
      </c>
      <c r="D423" t="s">
        <v>44</v>
      </c>
      <c r="E423">
        <v>82</v>
      </c>
      <c r="F423" t="s">
        <v>467</v>
      </c>
      <c r="G423" s="2">
        <v>45645</v>
      </c>
      <c r="H423" t="s">
        <v>719</v>
      </c>
      <c r="I423" t="s">
        <v>726</v>
      </c>
      <c r="J423" t="s">
        <v>745</v>
      </c>
      <c r="K423" t="s">
        <v>751</v>
      </c>
      <c r="L423" t="s">
        <v>756</v>
      </c>
      <c r="M423">
        <v>15962.59</v>
      </c>
      <c r="N423" t="s">
        <v>760</v>
      </c>
    </row>
    <row r="424" spans="1:14" x14ac:dyDescent="0.3">
      <c r="A424">
        <v>6050</v>
      </c>
      <c r="B424" t="s">
        <v>17</v>
      </c>
      <c r="C424" t="s">
        <v>38</v>
      </c>
      <c r="D424" t="s">
        <v>44</v>
      </c>
      <c r="E424">
        <v>56</v>
      </c>
      <c r="F424" t="s">
        <v>468</v>
      </c>
      <c r="G424" s="2">
        <v>45384</v>
      </c>
      <c r="H424" t="s">
        <v>722</v>
      </c>
      <c r="I424" t="s">
        <v>730</v>
      </c>
      <c r="J424" t="s">
        <v>734</v>
      </c>
      <c r="K424" t="s">
        <v>751</v>
      </c>
      <c r="L424" t="s">
        <v>758</v>
      </c>
      <c r="M424">
        <v>45253.64</v>
      </c>
      <c r="N424" t="s">
        <v>761</v>
      </c>
    </row>
    <row r="425" spans="1:14" x14ac:dyDescent="0.3">
      <c r="A425">
        <v>5547</v>
      </c>
      <c r="B425" t="s">
        <v>27</v>
      </c>
      <c r="C425" t="s">
        <v>37</v>
      </c>
      <c r="D425" t="s">
        <v>45</v>
      </c>
      <c r="E425">
        <v>15</v>
      </c>
      <c r="F425" t="s">
        <v>469</v>
      </c>
      <c r="G425" s="2">
        <v>45656</v>
      </c>
      <c r="H425" t="s">
        <v>718</v>
      </c>
      <c r="I425" t="s">
        <v>730</v>
      </c>
      <c r="J425" t="s">
        <v>737</v>
      </c>
      <c r="K425" t="s">
        <v>748</v>
      </c>
      <c r="L425" t="s">
        <v>754</v>
      </c>
      <c r="M425">
        <v>10195.09</v>
      </c>
      <c r="N425" t="s">
        <v>761</v>
      </c>
    </row>
    <row r="426" spans="1:14" x14ac:dyDescent="0.3">
      <c r="A426">
        <v>9575</v>
      </c>
      <c r="B426" t="s">
        <v>26</v>
      </c>
      <c r="C426" t="s">
        <v>41</v>
      </c>
      <c r="D426" t="s">
        <v>45</v>
      </c>
      <c r="E426">
        <v>63</v>
      </c>
      <c r="F426" t="s">
        <v>470</v>
      </c>
      <c r="G426" s="2">
        <v>45587</v>
      </c>
      <c r="H426" t="s">
        <v>724</v>
      </c>
      <c r="I426" t="s">
        <v>726</v>
      </c>
      <c r="J426" t="s">
        <v>742</v>
      </c>
      <c r="K426" t="s">
        <v>748</v>
      </c>
      <c r="L426" t="s">
        <v>757</v>
      </c>
      <c r="M426">
        <v>45405.77</v>
      </c>
      <c r="N426" t="s">
        <v>761</v>
      </c>
    </row>
    <row r="427" spans="1:14" x14ac:dyDescent="0.3">
      <c r="A427">
        <v>1278</v>
      </c>
      <c r="B427" t="s">
        <v>19</v>
      </c>
      <c r="C427" t="s">
        <v>33</v>
      </c>
      <c r="D427" t="s">
        <v>44</v>
      </c>
      <c r="E427">
        <v>73</v>
      </c>
      <c r="F427" t="s">
        <v>471</v>
      </c>
      <c r="G427" s="2">
        <v>45121</v>
      </c>
      <c r="H427" t="s">
        <v>719</v>
      </c>
      <c r="I427" t="s">
        <v>730</v>
      </c>
      <c r="J427" t="s">
        <v>734</v>
      </c>
      <c r="K427" t="s">
        <v>752</v>
      </c>
      <c r="L427" t="s">
        <v>756</v>
      </c>
      <c r="M427">
        <v>16036.37</v>
      </c>
      <c r="N427" t="s">
        <v>759</v>
      </c>
    </row>
    <row r="428" spans="1:14" x14ac:dyDescent="0.3">
      <c r="A428">
        <v>3212</v>
      </c>
      <c r="B428" t="s">
        <v>15</v>
      </c>
      <c r="C428" t="s">
        <v>43</v>
      </c>
      <c r="D428" t="s">
        <v>44</v>
      </c>
      <c r="E428">
        <v>28</v>
      </c>
      <c r="F428" t="s">
        <v>472</v>
      </c>
      <c r="G428" s="2">
        <v>44968</v>
      </c>
      <c r="H428" t="s">
        <v>719</v>
      </c>
      <c r="I428" t="s">
        <v>728</v>
      </c>
      <c r="J428" t="s">
        <v>740</v>
      </c>
      <c r="K428" t="s">
        <v>751</v>
      </c>
      <c r="L428" t="s">
        <v>756</v>
      </c>
      <c r="M428">
        <v>22215.200000000001</v>
      </c>
      <c r="N428" t="s">
        <v>759</v>
      </c>
    </row>
    <row r="429" spans="1:14" x14ac:dyDescent="0.3">
      <c r="A429">
        <v>1750</v>
      </c>
      <c r="B429" t="s">
        <v>28</v>
      </c>
      <c r="C429" t="s">
        <v>31</v>
      </c>
      <c r="D429" t="s">
        <v>45</v>
      </c>
      <c r="E429">
        <v>12</v>
      </c>
      <c r="F429" t="s">
        <v>473</v>
      </c>
      <c r="G429" s="2">
        <v>44928</v>
      </c>
      <c r="H429" t="s">
        <v>720</v>
      </c>
      <c r="I429" t="s">
        <v>728</v>
      </c>
      <c r="J429" t="s">
        <v>745</v>
      </c>
      <c r="K429" t="s">
        <v>750</v>
      </c>
      <c r="L429" t="s">
        <v>758</v>
      </c>
      <c r="M429">
        <v>46683.98</v>
      </c>
      <c r="N429" t="s">
        <v>759</v>
      </c>
    </row>
    <row r="430" spans="1:14" x14ac:dyDescent="0.3">
      <c r="A430">
        <v>1460</v>
      </c>
      <c r="B430" t="s">
        <v>24</v>
      </c>
      <c r="C430" t="s">
        <v>34</v>
      </c>
      <c r="D430" t="s">
        <v>45</v>
      </c>
      <c r="E430">
        <v>24</v>
      </c>
      <c r="F430" t="s">
        <v>474</v>
      </c>
      <c r="G430" s="2">
        <v>44408</v>
      </c>
      <c r="H430" t="s">
        <v>721</v>
      </c>
      <c r="I430" t="s">
        <v>730</v>
      </c>
      <c r="J430" t="s">
        <v>739</v>
      </c>
      <c r="K430" t="s">
        <v>749</v>
      </c>
      <c r="L430" t="s">
        <v>756</v>
      </c>
      <c r="M430">
        <v>13950.48</v>
      </c>
      <c r="N430" t="s">
        <v>759</v>
      </c>
    </row>
    <row r="431" spans="1:14" x14ac:dyDescent="0.3">
      <c r="A431">
        <v>3094</v>
      </c>
      <c r="B431" t="s">
        <v>26</v>
      </c>
      <c r="C431" t="s">
        <v>43</v>
      </c>
      <c r="D431" t="s">
        <v>45</v>
      </c>
      <c r="E431">
        <v>82</v>
      </c>
      <c r="F431" t="s">
        <v>475</v>
      </c>
      <c r="G431" s="2">
        <v>44148</v>
      </c>
      <c r="H431" t="s">
        <v>721</v>
      </c>
      <c r="I431" t="s">
        <v>726</v>
      </c>
      <c r="J431" t="s">
        <v>732</v>
      </c>
      <c r="K431" t="s">
        <v>749</v>
      </c>
      <c r="L431" t="s">
        <v>754</v>
      </c>
      <c r="M431">
        <v>1168.53</v>
      </c>
      <c r="N431" t="s">
        <v>759</v>
      </c>
    </row>
    <row r="432" spans="1:14" x14ac:dyDescent="0.3">
      <c r="A432">
        <v>5076</v>
      </c>
      <c r="B432" t="s">
        <v>20</v>
      </c>
      <c r="C432" t="s">
        <v>32</v>
      </c>
      <c r="D432" t="s">
        <v>44</v>
      </c>
      <c r="E432">
        <v>2</v>
      </c>
      <c r="F432" t="s">
        <v>476</v>
      </c>
      <c r="G432" s="2">
        <v>44216</v>
      </c>
      <c r="H432" t="s">
        <v>720</v>
      </c>
      <c r="I432" t="s">
        <v>725</v>
      </c>
      <c r="J432" t="s">
        <v>738</v>
      </c>
      <c r="K432" t="s">
        <v>748</v>
      </c>
      <c r="L432" t="s">
        <v>758</v>
      </c>
      <c r="M432">
        <v>47912.84</v>
      </c>
      <c r="N432" t="s">
        <v>761</v>
      </c>
    </row>
    <row r="433" spans="1:14" x14ac:dyDescent="0.3">
      <c r="A433">
        <v>3352</v>
      </c>
      <c r="B433" t="s">
        <v>16</v>
      </c>
      <c r="C433" t="s">
        <v>38</v>
      </c>
      <c r="D433" t="s">
        <v>44</v>
      </c>
      <c r="E433">
        <v>45</v>
      </c>
      <c r="F433" t="s">
        <v>477</v>
      </c>
      <c r="G433" s="2">
        <v>44543</v>
      </c>
      <c r="H433" t="s">
        <v>724</v>
      </c>
      <c r="I433" t="s">
        <v>728</v>
      </c>
      <c r="J433" t="s">
        <v>739</v>
      </c>
      <c r="K433" t="s">
        <v>749</v>
      </c>
      <c r="L433" t="s">
        <v>757</v>
      </c>
      <c r="M433">
        <v>39809.14</v>
      </c>
      <c r="N433" t="s">
        <v>760</v>
      </c>
    </row>
    <row r="434" spans="1:14" x14ac:dyDescent="0.3">
      <c r="A434">
        <v>4657</v>
      </c>
      <c r="B434" t="s">
        <v>18</v>
      </c>
      <c r="C434" t="s">
        <v>36</v>
      </c>
      <c r="D434" t="s">
        <v>44</v>
      </c>
      <c r="E434">
        <v>47</v>
      </c>
      <c r="F434" t="s">
        <v>478</v>
      </c>
      <c r="G434" s="2">
        <v>43927</v>
      </c>
      <c r="H434" t="s">
        <v>718</v>
      </c>
      <c r="I434" t="s">
        <v>728</v>
      </c>
      <c r="J434" t="s">
        <v>744</v>
      </c>
      <c r="K434" t="s">
        <v>752</v>
      </c>
      <c r="L434" t="s">
        <v>756</v>
      </c>
      <c r="M434">
        <v>27707.54</v>
      </c>
      <c r="N434" t="s">
        <v>761</v>
      </c>
    </row>
    <row r="435" spans="1:14" x14ac:dyDescent="0.3">
      <c r="A435">
        <v>2118</v>
      </c>
      <c r="B435" t="s">
        <v>15</v>
      </c>
      <c r="C435" t="s">
        <v>34</v>
      </c>
      <c r="D435" t="s">
        <v>44</v>
      </c>
      <c r="E435">
        <v>43</v>
      </c>
      <c r="F435" t="s">
        <v>479</v>
      </c>
      <c r="G435" s="2">
        <v>44367</v>
      </c>
      <c r="H435" t="s">
        <v>723</v>
      </c>
      <c r="I435" t="s">
        <v>730</v>
      </c>
      <c r="J435" t="s">
        <v>736</v>
      </c>
      <c r="K435" t="s">
        <v>747</v>
      </c>
      <c r="L435" t="s">
        <v>758</v>
      </c>
      <c r="M435">
        <v>4989.4399999999996</v>
      </c>
      <c r="N435" t="s">
        <v>761</v>
      </c>
    </row>
    <row r="436" spans="1:14" x14ac:dyDescent="0.3">
      <c r="A436">
        <v>3174</v>
      </c>
      <c r="B436" t="s">
        <v>15</v>
      </c>
      <c r="C436" t="s">
        <v>37</v>
      </c>
      <c r="D436" t="s">
        <v>45</v>
      </c>
      <c r="E436">
        <v>37</v>
      </c>
      <c r="F436" t="s">
        <v>480</v>
      </c>
      <c r="G436" s="2">
        <v>45405</v>
      </c>
      <c r="H436" t="s">
        <v>721</v>
      </c>
      <c r="I436" t="s">
        <v>725</v>
      </c>
      <c r="J436" t="s">
        <v>745</v>
      </c>
      <c r="K436" t="s">
        <v>748</v>
      </c>
      <c r="L436" t="s">
        <v>758</v>
      </c>
      <c r="M436">
        <v>28641.919999999998</v>
      </c>
      <c r="N436" t="s">
        <v>761</v>
      </c>
    </row>
    <row r="437" spans="1:14" x14ac:dyDescent="0.3">
      <c r="A437">
        <v>6430</v>
      </c>
      <c r="B437" t="s">
        <v>24</v>
      </c>
      <c r="C437" t="s">
        <v>34</v>
      </c>
      <c r="D437" t="s">
        <v>45</v>
      </c>
      <c r="E437">
        <v>17</v>
      </c>
      <c r="F437" t="s">
        <v>481</v>
      </c>
      <c r="G437" s="2">
        <v>45402</v>
      </c>
      <c r="H437" t="s">
        <v>723</v>
      </c>
      <c r="I437" t="s">
        <v>725</v>
      </c>
      <c r="J437" t="s">
        <v>744</v>
      </c>
      <c r="K437" t="s">
        <v>752</v>
      </c>
      <c r="L437" t="s">
        <v>754</v>
      </c>
      <c r="M437">
        <v>2708.91</v>
      </c>
      <c r="N437" t="s">
        <v>760</v>
      </c>
    </row>
    <row r="438" spans="1:14" x14ac:dyDescent="0.3">
      <c r="A438">
        <v>4169</v>
      </c>
      <c r="B438" t="s">
        <v>28</v>
      </c>
      <c r="C438" t="s">
        <v>39</v>
      </c>
      <c r="D438" t="s">
        <v>45</v>
      </c>
      <c r="E438">
        <v>8</v>
      </c>
      <c r="F438" t="s">
        <v>482</v>
      </c>
      <c r="G438" s="2">
        <v>43963</v>
      </c>
      <c r="H438" t="s">
        <v>719</v>
      </c>
      <c r="I438" t="s">
        <v>729</v>
      </c>
      <c r="J438" t="s">
        <v>735</v>
      </c>
      <c r="K438" t="s">
        <v>748</v>
      </c>
      <c r="L438" t="s">
        <v>758</v>
      </c>
      <c r="M438">
        <v>12772.93</v>
      </c>
      <c r="N438" t="s">
        <v>760</v>
      </c>
    </row>
    <row r="439" spans="1:14" x14ac:dyDescent="0.3">
      <c r="A439">
        <v>9074</v>
      </c>
      <c r="B439" t="s">
        <v>20</v>
      </c>
      <c r="C439" t="s">
        <v>36</v>
      </c>
      <c r="D439" t="s">
        <v>44</v>
      </c>
      <c r="E439">
        <v>3</v>
      </c>
      <c r="F439" t="s">
        <v>483</v>
      </c>
      <c r="G439" s="2">
        <v>44262</v>
      </c>
      <c r="H439" t="s">
        <v>720</v>
      </c>
      <c r="I439" t="s">
        <v>725</v>
      </c>
      <c r="J439" t="s">
        <v>742</v>
      </c>
      <c r="K439" t="s">
        <v>748</v>
      </c>
      <c r="L439" t="s">
        <v>756</v>
      </c>
      <c r="M439">
        <v>17998.310000000001</v>
      </c>
      <c r="N439" t="s">
        <v>761</v>
      </c>
    </row>
    <row r="440" spans="1:14" x14ac:dyDescent="0.3">
      <c r="A440">
        <v>2771</v>
      </c>
      <c r="B440" t="s">
        <v>27</v>
      </c>
      <c r="C440" t="s">
        <v>43</v>
      </c>
      <c r="D440" t="s">
        <v>44</v>
      </c>
      <c r="E440">
        <v>36</v>
      </c>
      <c r="F440" t="s">
        <v>484</v>
      </c>
      <c r="G440" s="2">
        <v>44333</v>
      </c>
      <c r="H440" t="s">
        <v>722</v>
      </c>
      <c r="I440" t="s">
        <v>726</v>
      </c>
      <c r="J440" t="s">
        <v>741</v>
      </c>
      <c r="K440" t="s">
        <v>750</v>
      </c>
      <c r="L440" t="s">
        <v>758</v>
      </c>
      <c r="M440">
        <v>9672.5</v>
      </c>
      <c r="N440" t="s">
        <v>760</v>
      </c>
    </row>
    <row r="441" spans="1:14" x14ac:dyDescent="0.3">
      <c r="A441">
        <v>6515</v>
      </c>
      <c r="B441" t="s">
        <v>20</v>
      </c>
      <c r="C441" t="s">
        <v>37</v>
      </c>
      <c r="D441" t="s">
        <v>44</v>
      </c>
      <c r="E441">
        <v>60</v>
      </c>
      <c r="F441" t="s">
        <v>485</v>
      </c>
      <c r="G441" s="2">
        <v>45445</v>
      </c>
      <c r="H441" t="s">
        <v>721</v>
      </c>
      <c r="I441" t="s">
        <v>728</v>
      </c>
      <c r="J441" t="s">
        <v>743</v>
      </c>
      <c r="K441" t="s">
        <v>747</v>
      </c>
      <c r="L441" t="s">
        <v>755</v>
      </c>
      <c r="M441">
        <v>48227.94</v>
      </c>
      <c r="N441" t="s">
        <v>761</v>
      </c>
    </row>
    <row r="442" spans="1:14" x14ac:dyDescent="0.3">
      <c r="A442">
        <v>7111</v>
      </c>
      <c r="B442" t="s">
        <v>28</v>
      </c>
      <c r="C442" t="s">
        <v>37</v>
      </c>
      <c r="D442" t="s">
        <v>44</v>
      </c>
      <c r="E442">
        <v>22</v>
      </c>
      <c r="F442" t="s">
        <v>486</v>
      </c>
      <c r="G442" s="2">
        <v>44953</v>
      </c>
      <c r="H442" t="s">
        <v>724</v>
      </c>
      <c r="I442" t="s">
        <v>730</v>
      </c>
      <c r="J442" t="s">
        <v>733</v>
      </c>
      <c r="K442" t="s">
        <v>749</v>
      </c>
      <c r="L442" t="s">
        <v>753</v>
      </c>
      <c r="M442">
        <v>25409.34</v>
      </c>
      <c r="N442" t="s">
        <v>759</v>
      </c>
    </row>
    <row r="443" spans="1:14" x14ac:dyDescent="0.3">
      <c r="A443">
        <v>2384</v>
      </c>
      <c r="B443" t="s">
        <v>27</v>
      </c>
      <c r="C443" t="s">
        <v>34</v>
      </c>
      <c r="D443" t="s">
        <v>44</v>
      </c>
      <c r="E443">
        <v>21</v>
      </c>
      <c r="F443" t="s">
        <v>487</v>
      </c>
      <c r="G443" s="2">
        <v>44506</v>
      </c>
      <c r="H443" t="s">
        <v>721</v>
      </c>
      <c r="I443" t="s">
        <v>729</v>
      </c>
      <c r="J443" t="s">
        <v>736</v>
      </c>
      <c r="K443" t="s">
        <v>749</v>
      </c>
      <c r="L443" t="s">
        <v>757</v>
      </c>
      <c r="M443">
        <v>28699.64</v>
      </c>
      <c r="N443" t="s">
        <v>759</v>
      </c>
    </row>
    <row r="444" spans="1:14" x14ac:dyDescent="0.3">
      <c r="A444">
        <v>1077</v>
      </c>
      <c r="B444" t="s">
        <v>22</v>
      </c>
      <c r="C444" t="s">
        <v>40</v>
      </c>
      <c r="D444" t="s">
        <v>44</v>
      </c>
      <c r="E444">
        <v>48</v>
      </c>
      <c r="F444" t="s">
        <v>488</v>
      </c>
      <c r="G444" s="2">
        <v>44243</v>
      </c>
      <c r="H444" t="s">
        <v>720</v>
      </c>
      <c r="I444" t="s">
        <v>727</v>
      </c>
      <c r="J444" t="s">
        <v>737</v>
      </c>
      <c r="K444" t="s">
        <v>749</v>
      </c>
      <c r="L444" t="s">
        <v>757</v>
      </c>
      <c r="M444">
        <v>13644.53</v>
      </c>
      <c r="N444" t="s">
        <v>759</v>
      </c>
    </row>
    <row r="445" spans="1:14" x14ac:dyDescent="0.3">
      <c r="A445">
        <v>7916</v>
      </c>
      <c r="B445" t="s">
        <v>26</v>
      </c>
      <c r="C445" t="s">
        <v>31</v>
      </c>
      <c r="D445" t="s">
        <v>44</v>
      </c>
      <c r="E445">
        <v>85</v>
      </c>
      <c r="F445" t="s">
        <v>489</v>
      </c>
      <c r="G445" s="2">
        <v>45188</v>
      </c>
      <c r="H445" t="s">
        <v>719</v>
      </c>
      <c r="I445" t="s">
        <v>730</v>
      </c>
      <c r="J445" t="s">
        <v>736</v>
      </c>
      <c r="K445" t="s">
        <v>751</v>
      </c>
      <c r="L445" t="s">
        <v>755</v>
      </c>
      <c r="M445">
        <v>22871.79</v>
      </c>
      <c r="N445" t="s">
        <v>760</v>
      </c>
    </row>
    <row r="446" spans="1:14" x14ac:dyDescent="0.3">
      <c r="A446">
        <v>8675</v>
      </c>
      <c r="B446" t="s">
        <v>14</v>
      </c>
      <c r="C446" t="s">
        <v>39</v>
      </c>
      <c r="D446" t="s">
        <v>45</v>
      </c>
      <c r="E446">
        <v>85</v>
      </c>
      <c r="F446" t="s">
        <v>490</v>
      </c>
      <c r="G446" s="2">
        <v>45158</v>
      </c>
      <c r="H446" t="s">
        <v>718</v>
      </c>
      <c r="I446" t="s">
        <v>727</v>
      </c>
      <c r="J446" t="s">
        <v>737</v>
      </c>
      <c r="K446" t="s">
        <v>752</v>
      </c>
      <c r="L446" t="s">
        <v>757</v>
      </c>
      <c r="M446">
        <v>43175.06</v>
      </c>
      <c r="N446" t="s">
        <v>760</v>
      </c>
    </row>
    <row r="447" spans="1:14" x14ac:dyDescent="0.3">
      <c r="A447">
        <v>2258</v>
      </c>
      <c r="B447" t="s">
        <v>23</v>
      </c>
      <c r="C447" t="s">
        <v>43</v>
      </c>
      <c r="D447" t="s">
        <v>45</v>
      </c>
      <c r="E447">
        <v>80</v>
      </c>
      <c r="F447" t="s">
        <v>491</v>
      </c>
      <c r="G447" s="2">
        <v>45304</v>
      </c>
      <c r="H447" t="s">
        <v>720</v>
      </c>
      <c r="I447" t="s">
        <v>729</v>
      </c>
      <c r="J447" t="s">
        <v>744</v>
      </c>
      <c r="K447" t="s">
        <v>750</v>
      </c>
      <c r="L447" t="s">
        <v>758</v>
      </c>
      <c r="M447">
        <v>5270.03</v>
      </c>
      <c r="N447" t="s">
        <v>761</v>
      </c>
    </row>
    <row r="448" spans="1:14" x14ac:dyDescent="0.3">
      <c r="A448">
        <v>6904</v>
      </c>
      <c r="B448" t="s">
        <v>26</v>
      </c>
      <c r="C448" t="s">
        <v>37</v>
      </c>
      <c r="D448" t="s">
        <v>44</v>
      </c>
      <c r="E448">
        <v>24</v>
      </c>
      <c r="F448" t="s">
        <v>492</v>
      </c>
      <c r="G448" s="2">
        <v>45371</v>
      </c>
      <c r="H448" t="s">
        <v>721</v>
      </c>
      <c r="I448" t="s">
        <v>726</v>
      </c>
      <c r="J448" t="s">
        <v>735</v>
      </c>
      <c r="K448" t="s">
        <v>750</v>
      </c>
      <c r="L448" t="s">
        <v>755</v>
      </c>
      <c r="M448">
        <v>24520.68</v>
      </c>
      <c r="N448" t="s">
        <v>761</v>
      </c>
    </row>
    <row r="449" spans="1:14" x14ac:dyDescent="0.3">
      <c r="A449">
        <v>1352</v>
      </c>
      <c r="B449" t="s">
        <v>15</v>
      </c>
      <c r="C449" t="s">
        <v>30</v>
      </c>
      <c r="D449" t="s">
        <v>44</v>
      </c>
      <c r="E449">
        <v>37</v>
      </c>
      <c r="F449" t="s">
        <v>493</v>
      </c>
      <c r="G449" s="2">
        <v>45386</v>
      </c>
      <c r="H449" t="s">
        <v>720</v>
      </c>
      <c r="I449" t="s">
        <v>726</v>
      </c>
      <c r="J449" t="s">
        <v>731</v>
      </c>
      <c r="K449" t="s">
        <v>749</v>
      </c>
      <c r="L449" t="s">
        <v>753</v>
      </c>
      <c r="M449">
        <v>38072.69</v>
      </c>
      <c r="N449" t="s">
        <v>759</v>
      </c>
    </row>
    <row r="450" spans="1:14" x14ac:dyDescent="0.3">
      <c r="A450">
        <v>5606</v>
      </c>
      <c r="B450" t="s">
        <v>28</v>
      </c>
      <c r="C450" t="s">
        <v>33</v>
      </c>
      <c r="D450" t="s">
        <v>45</v>
      </c>
      <c r="E450">
        <v>38</v>
      </c>
      <c r="F450" t="s">
        <v>494</v>
      </c>
      <c r="G450" s="2">
        <v>44714</v>
      </c>
      <c r="H450" t="s">
        <v>720</v>
      </c>
      <c r="I450" t="s">
        <v>728</v>
      </c>
      <c r="J450" t="s">
        <v>731</v>
      </c>
      <c r="K450" t="s">
        <v>751</v>
      </c>
      <c r="L450" t="s">
        <v>757</v>
      </c>
      <c r="M450">
        <v>7685</v>
      </c>
      <c r="N450" t="s">
        <v>759</v>
      </c>
    </row>
    <row r="451" spans="1:14" x14ac:dyDescent="0.3">
      <c r="A451">
        <v>2368</v>
      </c>
      <c r="B451" t="s">
        <v>27</v>
      </c>
      <c r="C451" t="s">
        <v>39</v>
      </c>
      <c r="D451" t="s">
        <v>45</v>
      </c>
      <c r="E451">
        <v>53</v>
      </c>
      <c r="F451" t="s">
        <v>495</v>
      </c>
      <c r="G451" s="2">
        <v>45364</v>
      </c>
      <c r="H451" t="s">
        <v>718</v>
      </c>
      <c r="I451" t="s">
        <v>727</v>
      </c>
      <c r="J451" t="s">
        <v>731</v>
      </c>
      <c r="K451" t="s">
        <v>748</v>
      </c>
      <c r="L451" t="s">
        <v>754</v>
      </c>
      <c r="M451">
        <v>5509.5</v>
      </c>
      <c r="N451" t="s">
        <v>760</v>
      </c>
    </row>
    <row r="452" spans="1:14" x14ac:dyDescent="0.3">
      <c r="A452">
        <v>8197</v>
      </c>
      <c r="B452" t="s">
        <v>17</v>
      </c>
      <c r="C452" t="s">
        <v>33</v>
      </c>
      <c r="D452" t="s">
        <v>44</v>
      </c>
      <c r="E452">
        <v>71</v>
      </c>
      <c r="F452" t="s">
        <v>496</v>
      </c>
      <c r="G452" s="2">
        <v>44711</v>
      </c>
      <c r="H452" t="s">
        <v>720</v>
      </c>
      <c r="I452" t="s">
        <v>727</v>
      </c>
      <c r="J452" t="s">
        <v>745</v>
      </c>
      <c r="K452" t="s">
        <v>750</v>
      </c>
      <c r="L452" t="s">
        <v>758</v>
      </c>
      <c r="M452">
        <v>38357.949999999997</v>
      </c>
      <c r="N452" t="s">
        <v>759</v>
      </c>
    </row>
    <row r="453" spans="1:14" x14ac:dyDescent="0.3">
      <c r="A453">
        <v>7978</v>
      </c>
      <c r="B453" t="s">
        <v>19</v>
      </c>
      <c r="C453" t="s">
        <v>31</v>
      </c>
      <c r="D453" t="s">
        <v>44</v>
      </c>
      <c r="E453">
        <v>75</v>
      </c>
      <c r="F453" t="s">
        <v>497</v>
      </c>
      <c r="G453" s="2">
        <v>43874</v>
      </c>
      <c r="H453" t="s">
        <v>723</v>
      </c>
      <c r="I453" t="s">
        <v>727</v>
      </c>
      <c r="J453" t="s">
        <v>732</v>
      </c>
      <c r="K453" t="s">
        <v>749</v>
      </c>
      <c r="L453" t="s">
        <v>755</v>
      </c>
      <c r="M453">
        <v>16655.03</v>
      </c>
      <c r="N453" t="s">
        <v>760</v>
      </c>
    </row>
    <row r="454" spans="1:14" x14ac:dyDescent="0.3">
      <c r="A454">
        <v>6590</v>
      </c>
      <c r="B454" t="s">
        <v>21</v>
      </c>
      <c r="C454" t="s">
        <v>40</v>
      </c>
      <c r="D454" t="s">
        <v>44</v>
      </c>
      <c r="E454">
        <v>13</v>
      </c>
      <c r="F454" t="s">
        <v>498</v>
      </c>
      <c r="G454" s="2">
        <v>45347</v>
      </c>
      <c r="H454" t="s">
        <v>724</v>
      </c>
      <c r="I454" t="s">
        <v>730</v>
      </c>
      <c r="J454" t="s">
        <v>740</v>
      </c>
      <c r="K454" t="s">
        <v>748</v>
      </c>
      <c r="L454" t="s">
        <v>758</v>
      </c>
      <c r="M454">
        <v>45614.02</v>
      </c>
      <c r="N454" t="s">
        <v>760</v>
      </c>
    </row>
    <row r="455" spans="1:14" x14ac:dyDescent="0.3">
      <c r="A455">
        <v>4895</v>
      </c>
      <c r="B455" t="s">
        <v>17</v>
      </c>
      <c r="C455" t="s">
        <v>41</v>
      </c>
      <c r="D455" t="s">
        <v>45</v>
      </c>
      <c r="E455">
        <v>28</v>
      </c>
      <c r="F455" t="s">
        <v>499</v>
      </c>
      <c r="G455" s="2">
        <v>43921</v>
      </c>
      <c r="H455" t="s">
        <v>724</v>
      </c>
      <c r="I455" t="s">
        <v>728</v>
      </c>
      <c r="J455" t="s">
        <v>744</v>
      </c>
      <c r="K455" t="s">
        <v>751</v>
      </c>
      <c r="L455" t="s">
        <v>757</v>
      </c>
      <c r="M455">
        <v>6542.17</v>
      </c>
      <c r="N455" t="s">
        <v>761</v>
      </c>
    </row>
    <row r="456" spans="1:14" x14ac:dyDescent="0.3">
      <c r="A456">
        <v>9628</v>
      </c>
      <c r="B456" t="s">
        <v>18</v>
      </c>
      <c r="C456" t="s">
        <v>43</v>
      </c>
      <c r="D456" t="s">
        <v>45</v>
      </c>
      <c r="E456">
        <v>66</v>
      </c>
      <c r="F456" t="s">
        <v>500</v>
      </c>
      <c r="G456" s="2">
        <v>45613</v>
      </c>
      <c r="H456" t="s">
        <v>720</v>
      </c>
      <c r="I456" t="s">
        <v>728</v>
      </c>
      <c r="J456" t="s">
        <v>732</v>
      </c>
      <c r="K456" t="s">
        <v>747</v>
      </c>
      <c r="L456" t="s">
        <v>754</v>
      </c>
      <c r="M456">
        <v>4817.2</v>
      </c>
      <c r="N456" t="s">
        <v>761</v>
      </c>
    </row>
    <row r="457" spans="1:14" x14ac:dyDescent="0.3">
      <c r="A457">
        <v>2661</v>
      </c>
      <c r="B457" t="s">
        <v>15</v>
      </c>
      <c r="C457" t="s">
        <v>36</v>
      </c>
      <c r="D457" t="s">
        <v>44</v>
      </c>
      <c r="E457">
        <v>1</v>
      </c>
      <c r="F457" t="s">
        <v>501</v>
      </c>
      <c r="G457" s="2">
        <v>43936</v>
      </c>
      <c r="H457" t="s">
        <v>720</v>
      </c>
      <c r="I457" t="s">
        <v>729</v>
      </c>
      <c r="J457" t="s">
        <v>740</v>
      </c>
      <c r="K457" t="s">
        <v>750</v>
      </c>
      <c r="L457" t="s">
        <v>756</v>
      </c>
      <c r="M457">
        <v>48078.34</v>
      </c>
      <c r="N457" t="s">
        <v>761</v>
      </c>
    </row>
    <row r="458" spans="1:14" x14ac:dyDescent="0.3">
      <c r="A458">
        <v>5163</v>
      </c>
      <c r="B458" t="s">
        <v>14</v>
      </c>
      <c r="C458" t="s">
        <v>36</v>
      </c>
      <c r="D458" t="s">
        <v>45</v>
      </c>
      <c r="E458">
        <v>12</v>
      </c>
      <c r="F458" t="s">
        <v>502</v>
      </c>
      <c r="G458" s="2">
        <v>43936</v>
      </c>
      <c r="H458" t="s">
        <v>721</v>
      </c>
      <c r="I458" t="s">
        <v>729</v>
      </c>
      <c r="J458" t="s">
        <v>737</v>
      </c>
      <c r="K458" t="s">
        <v>748</v>
      </c>
      <c r="L458" t="s">
        <v>756</v>
      </c>
      <c r="M458">
        <v>32555.14</v>
      </c>
      <c r="N458" t="s">
        <v>759</v>
      </c>
    </row>
    <row r="459" spans="1:14" x14ac:dyDescent="0.3">
      <c r="A459">
        <v>4881</v>
      </c>
      <c r="B459" t="s">
        <v>19</v>
      </c>
      <c r="C459" t="s">
        <v>40</v>
      </c>
      <c r="D459" t="s">
        <v>45</v>
      </c>
      <c r="E459">
        <v>70</v>
      </c>
      <c r="F459" t="s">
        <v>503</v>
      </c>
      <c r="G459" s="2">
        <v>44641</v>
      </c>
      <c r="H459" t="s">
        <v>719</v>
      </c>
      <c r="I459" t="s">
        <v>727</v>
      </c>
      <c r="J459" t="s">
        <v>736</v>
      </c>
      <c r="K459" t="s">
        <v>751</v>
      </c>
      <c r="L459" t="s">
        <v>757</v>
      </c>
      <c r="M459">
        <v>34457.760000000002</v>
      </c>
      <c r="N459" t="s">
        <v>761</v>
      </c>
    </row>
    <row r="460" spans="1:14" x14ac:dyDescent="0.3">
      <c r="A460">
        <v>6221</v>
      </c>
      <c r="B460" t="s">
        <v>22</v>
      </c>
      <c r="C460" t="s">
        <v>43</v>
      </c>
      <c r="D460" t="s">
        <v>45</v>
      </c>
      <c r="E460">
        <v>1</v>
      </c>
      <c r="F460" t="s">
        <v>504</v>
      </c>
      <c r="G460" s="2">
        <v>45003</v>
      </c>
      <c r="H460" t="s">
        <v>723</v>
      </c>
      <c r="I460" t="s">
        <v>727</v>
      </c>
      <c r="J460" t="s">
        <v>743</v>
      </c>
      <c r="K460" t="s">
        <v>749</v>
      </c>
      <c r="L460" t="s">
        <v>754</v>
      </c>
      <c r="M460">
        <v>11115.49</v>
      </c>
      <c r="N460" t="s">
        <v>761</v>
      </c>
    </row>
    <row r="461" spans="1:14" x14ac:dyDescent="0.3">
      <c r="A461">
        <v>3999</v>
      </c>
      <c r="B461" t="s">
        <v>24</v>
      </c>
      <c r="C461" t="s">
        <v>39</v>
      </c>
      <c r="D461" t="s">
        <v>45</v>
      </c>
      <c r="E461">
        <v>55</v>
      </c>
      <c r="F461" t="s">
        <v>505</v>
      </c>
      <c r="G461" s="2">
        <v>44296</v>
      </c>
      <c r="H461" t="s">
        <v>721</v>
      </c>
      <c r="I461" t="s">
        <v>728</v>
      </c>
      <c r="J461" t="s">
        <v>738</v>
      </c>
      <c r="K461" t="s">
        <v>746</v>
      </c>
      <c r="L461" t="s">
        <v>756</v>
      </c>
      <c r="M461">
        <v>49739.13</v>
      </c>
      <c r="N461" t="s">
        <v>761</v>
      </c>
    </row>
    <row r="462" spans="1:14" x14ac:dyDescent="0.3">
      <c r="A462">
        <v>1424</v>
      </c>
      <c r="B462" t="s">
        <v>14</v>
      </c>
      <c r="C462" t="s">
        <v>43</v>
      </c>
      <c r="D462" t="s">
        <v>45</v>
      </c>
      <c r="E462">
        <v>40</v>
      </c>
      <c r="F462" t="s">
        <v>506</v>
      </c>
      <c r="G462" s="2">
        <v>44625</v>
      </c>
      <c r="H462" t="s">
        <v>719</v>
      </c>
      <c r="I462" t="s">
        <v>728</v>
      </c>
      <c r="J462" t="s">
        <v>745</v>
      </c>
      <c r="K462" t="s">
        <v>750</v>
      </c>
      <c r="L462" t="s">
        <v>757</v>
      </c>
      <c r="M462">
        <v>46163.519999999997</v>
      </c>
      <c r="N462" t="s">
        <v>761</v>
      </c>
    </row>
    <row r="463" spans="1:14" x14ac:dyDescent="0.3">
      <c r="A463">
        <v>8234</v>
      </c>
      <c r="B463" t="s">
        <v>14</v>
      </c>
      <c r="C463" t="s">
        <v>35</v>
      </c>
      <c r="D463" t="s">
        <v>45</v>
      </c>
      <c r="E463">
        <v>6</v>
      </c>
      <c r="F463" t="s">
        <v>507</v>
      </c>
      <c r="G463" s="2">
        <v>45354</v>
      </c>
      <c r="H463" t="s">
        <v>721</v>
      </c>
      <c r="I463" t="s">
        <v>727</v>
      </c>
      <c r="J463" t="s">
        <v>732</v>
      </c>
      <c r="K463" t="s">
        <v>749</v>
      </c>
      <c r="L463" t="s">
        <v>753</v>
      </c>
      <c r="M463">
        <v>9234.11</v>
      </c>
      <c r="N463" t="s">
        <v>761</v>
      </c>
    </row>
    <row r="464" spans="1:14" x14ac:dyDescent="0.3">
      <c r="A464">
        <v>2549</v>
      </c>
      <c r="B464" t="s">
        <v>26</v>
      </c>
      <c r="C464" t="s">
        <v>35</v>
      </c>
      <c r="D464" t="s">
        <v>45</v>
      </c>
      <c r="E464">
        <v>14</v>
      </c>
      <c r="F464" t="s">
        <v>508</v>
      </c>
      <c r="G464" s="2">
        <v>44338</v>
      </c>
      <c r="H464" t="s">
        <v>721</v>
      </c>
      <c r="I464" t="s">
        <v>729</v>
      </c>
      <c r="J464" t="s">
        <v>735</v>
      </c>
      <c r="K464" t="s">
        <v>748</v>
      </c>
      <c r="L464" t="s">
        <v>758</v>
      </c>
      <c r="M464">
        <v>44379.34</v>
      </c>
      <c r="N464" t="s">
        <v>761</v>
      </c>
    </row>
    <row r="465" spans="1:14" x14ac:dyDescent="0.3">
      <c r="A465">
        <v>1327</v>
      </c>
      <c r="B465" t="s">
        <v>27</v>
      </c>
      <c r="C465" t="s">
        <v>36</v>
      </c>
      <c r="D465" t="s">
        <v>45</v>
      </c>
      <c r="E465">
        <v>38</v>
      </c>
      <c r="F465" t="s">
        <v>509</v>
      </c>
      <c r="G465" s="2">
        <v>44069</v>
      </c>
      <c r="H465" t="s">
        <v>724</v>
      </c>
      <c r="I465" t="s">
        <v>726</v>
      </c>
      <c r="J465" t="s">
        <v>739</v>
      </c>
      <c r="K465" t="s">
        <v>746</v>
      </c>
      <c r="L465" t="s">
        <v>754</v>
      </c>
      <c r="M465">
        <v>16059.71</v>
      </c>
      <c r="N465" t="s">
        <v>760</v>
      </c>
    </row>
    <row r="466" spans="1:14" x14ac:dyDescent="0.3">
      <c r="A466">
        <v>7576</v>
      </c>
      <c r="B466" t="s">
        <v>22</v>
      </c>
      <c r="C466" t="s">
        <v>38</v>
      </c>
      <c r="D466" t="s">
        <v>44</v>
      </c>
      <c r="E466">
        <v>26</v>
      </c>
      <c r="F466" t="s">
        <v>510</v>
      </c>
      <c r="G466" s="2">
        <v>45255</v>
      </c>
      <c r="H466" t="s">
        <v>724</v>
      </c>
      <c r="I466" t="s">
        <v>729</v>
      </c>
      <c r="J466" t="s">
        <v>734</v>
      </c>
      <c r="K466" t="s">
        <v>751</v>
      </c>
      <c r="L466" t="s">
        <v>755</v>
      </c>
      <c r="M466">
        <v>35032.769999999997</v>
      </c>
      <c r="N466" t="s">
        <v>761</v>
      </c>
    </row>
    <row r="467" spans="1:14" x14ac:dyDescent="0.3">
      <c r="A467">
        <v>1770</v>
      </c>
      <c r="B467" t="s">
        <v>25</v>
      </c>
      <c r="C467" t="s">
        <v>29</v>
      </c>
      <c r="D467" t="s">
        <v>44</v>
      </c>
      <c r="E467">
        <v>50</v>
      </c>
      <c r="F467" t="s">
        <v>511</v>
      </c>
      <c r="G467" s="2">
        <v>44796</v>
      </c>
      <c r="H467" t="s">
        <v>720</v>
      </c>
      <c r="I467" t="s">
        <v>730</v>
      </c>
      <c r="J467" t="s">
        <v>743</v>
      </c>
      <c r="K467" t="s">
        <v>751</v>
      </c>
      <c r="L467" t="s">
        <v>755</v>
      </c>
      <c r="M467">
        <v>15263.67</v>
      </c>
      <c r="N467" t="s">
        <v>761</v>
      </c>
    </row>
    <row r="468" spans="1:14" x14ac:dyDescent="0.3">
      <c r="A468">
        <v>7984</v>
      </c>
      <c r="B468" t="s">
        <v>19</v>
      </c>
      <c r="C468" t="s">
        <v>40</v>
      </c>
      <c r="D468" t="s">
        <v>45</v>
      </c>
      <c r="E468">
        <v>68</v>
      </c>
      <c r="F468" t="s">
        <v>512</v>
      </c>
      <c r="G468" s="2">
        <v>44945</v>
      </c>
      <c r="H468" t="s">
        <v>722</v>
      </c>
      <c r="I468" t="s">
        <v>726</v>
      </c>
      <c r="J468" t="s">
        <v>742</v>
      </c>
      <c r="K468" t="s">
        <v>746</v>
      </c>
      <c r="L468" t="s">
        <v>757</v>
      </c>
      <c r="M468">
        <v>26912.720000000001</v>
      </c>
      <c r="N468" t="s">
        <v>759</v>
      </c>
    </row>
    <row r="469" spans="1:14" x14ac:dyDescent="0.3">
      <c r="A469">
        <v>3220</v>
      </c>
      <c r="B469" t="s">
        <v>25</v>
      </c>
      <c r="C469" t="s">
        <v>39</v>
      </c>
      <c r="D469" t="s">
        <v>45</v>
      </c>
      <c r="E469">
        <v>79</v>
      </c>
      <c r="F469" t="s">
        <v>513</v>
      </c>
      <c r="G469" s="2">
        <v>45733</v>
      </c>
      <c r="H469" t="s">
        <v>720</v>
      </c>
      <c r="I469" t="s">
        <v>730</v>
      </c>
      <c r="J469" t="s">
        <v>738</v>
      </c>
      <c r="K469" t="s">
        <v>750</v>
      </c>
      <c r="L469" t="s">
        <v>755</v>
      </c>
      <c r="M469">
        <v>2084.9699999999998</v>
      </c>
      <c r="N469" t="s">
        <v>759</v>
      </c>
    </row>
    <row r="470" spans="1:14" x14ac:dyDescent="0.3">
      <c r="A470">
        <v>1746</v>
      </c>
      <c r="B470" t="s">
        <v>21</v>
      </c>
      <c r="C470" t="s">
        <v>33</v>
      </c>
      <c r="D470" t="s">
        <v>44</v>
      </c>
      <c r="E470">
        <v>81</v>
      </c>
      <c r="F470" t="s">
        <v>514</v>
      </c>
      <c r="G470" s="2">
        <v>44327</v>
      </c>
      <c r="H470" t="s">
        <v>724</v>
      </c>
      <c r="I470" t="s">
        <v>730</v>
      </c>
      <c r="J470" t="s">
        <v>740</v>
      </c>
      <c r="K470" t="s">
        <v>750</v>
      </c>
      <c r="L470" t="s">
        <v>753</v>
      </c>
      <c r="M470">
        <v>46281.07</v>
      </c>
      <c r="N470" t="s">
        <v>760</v>
      </c>
    </row>
    <row r="471" spans="1:14" x14ac:dyDescent="0.3">
      <c r="A471">
        <v>7033</v>
      </c>
      <c r="B471" t="s">
        <v>19</v>
      </c>
      <c r="C471" t="s">
        <v>30</v>
      </c>
      <c r="D471" t="s">
        <v>44</v>
      </c>
      <c r="E471">
        <v>60</v>
      </c>
      <c r="F471" t="s">
        <v>515</v>
      </c>
      <c r="G471" s="2">
        <v>43994</v>
      </c>
      <c r="H471" t="s">
        <v>721</v>
      </c>
      <c r="I471" t="s">
        <v>727</v>
      </c>
      <c r="J471" t="s">
        <v>739</v>
      </c>
      <c r="K471" t="s">
        <v>748</v>
      </c>
      <c r="L471" t="s">
        <v>755</v>
      </c>
      <c r="M471">
        <v>29821.25</v>
      </c>
      <c r="N471" t="s">
        <v>761</v>
      </c>
    </row>
    <row r="472" spans="1:14" x14ac:dyDescent="0.3">
      <c r="A472">
        <v>7431</v>
      </c>
      <c r="B472" t="s">
        <v>23</v>
      </c>
      <c r="C472" t="s">
        <v>36</v>
      </c>
      <c r="D472" t="s">
        <v>45</v>
      </c>
      <c r="E472">
        <v>53</v>
      </c>
      <c r="F472" t="s">
        <v>516</v>
      </c>
      <c r="G472" s="2">
        <v>45548</v>
      </c>
      <c r="H472" t="s">
        <v>722</v>
      </c>
      <c r="I472" t="s">
        <v>729</v>
      </c>
      <c r="J472" t="s">
        <v>733</v>
      </c>
      <c r="K472" t="s">
        <v>751</v>
      </c>
      <c r="L472" t="s">
        <v>753</v>
      </c>
      <c r="M472">
        <v>10266.15</v>
      </c>
      <c r="N472" t="s">
        <v>759</v>
      </c>
    </row>
    <row r="473" spans="1:14" x14ac:dyDescent="0.3">
      <c r="A473">
        <v>2424</v>
      </c>
      <c r="B473" t="s">
        <v>22</v>
      </c>
      <c r="C473" t="s">
        <v>43</v>
      </c>
      <c r="D473" t="s">
        <v>44</v>
      </c>
      <c r="E473">
        <v>17</v>
      </c>
      <c r="F473" t="s">
        <v>517</v>
      </c>
      <c r="G473" s="2">
        <v>44105</v>
      </c>
      <c r="H473" t="s">
        <v>720</v>
      </c>
      <c r="I473" t="s">
        <v>726</v>
      </c>
      <c r="J473" t="s">
        <v>741</v>
      </c>
      <c r="K473" t="s">
        <v>750</v>
      </c>
      <c r="L473" t="s">
        <v>754</v>
      </c>
      <c r="M473">
        <v>36598.559999999998</v>
      </c>
      <c r="N473" t="s">
        <v>759</v>
      </c>
    </row>
    <row r="474" spans="1:14" x14ac:dyDescent="0.3">
      <c r="A474">
        <v>2912</v>
      </c>
      <c r="B474" t="s">
        <v>26</v>
      </c>
      <c r="C474" t="s">
        <v>34</v>
      </c>
      <c r="D474" t="s">
        <v>44</v>
      </c>
      <c r="E474">
        <v>60</v>
      </c>
      <c r="F474" t="s">
        <v>518</v>
      </c>
      <c r="G474" s="2">
        <v>44482</v>
      </c>
      <c r="H474" t="s">
        <v>719</v>
      </c>
      <c r="I474" t="s">
        <v>725</v>
      </c>
      <c r="J474" t="s">
        <v>744</v>
      </c>
      <c r="K474" t="s">
        <v>746</v>
      </c>
      <c r="L474" t="s">
        <v>754</v>
      </c>
      <c r="M474">
        <v>29721.42</v>
      </c>
      <c r="N474" t="s">
        <v>759</v>
      </c>
    </row>
    <row r="475" spans="1:14" x14ac:dyDescent="0.3">
      <c r="A475">
        <v>3550</v>
      </c>
      <c r="B475" t="s">
        <v>26</v>
      </c>
      <c r="C475" t="s">
        <v>38</v>
      </c>
      <c r="D475" t="s">
        <v>45</v>
      </c>
      <c r="E475">
        <v>69</v>
      </c>
      <c r="F475" t="s">
        <v>519</v>
      </c>
      <c r="G475" s="2">
        <v>45627</v>
      </c>
      <c r="H475" t="s">
        <v>720</v>
      </c>
      <c r="I475" t="s">
        <v>725</v>
      </c>
      <c r="J475" t="s">
        <v>735</v>
      </c>
      <c r="K475" t="s">
        <v>750</v>
      </c>
      <c r="L475" t="s">
        <v>757</v>
      </c>
      <c r="M475">
        <v>19521.32</v>
      </c>
      <c r="N475" t="s">
        <v>761</v>
      </c>
    </row>
    <row r="476" spans="1:14" x14ac:dyDescent="0.3">
      <c r="A476">
        <v>7648</v>
      </c>
      <c r="B476" t="s">
        <v>17</v>
      </c>
      <c r="C476" t="s">
        <v>31</v>
      </c>
      <c r="D476" t="s">
        <v>44</v>
      </c>
      <c r="E476">
        <v>39</v>
      </c>
      <c r="F476" t="s">
        <v>520</v>
      </c>
      <c r="G476" s="2">
        <v>44200</v>
      </c>
      <c r="H476" t="s">
        <v>722</v>
      </c>
      <c r="I476" t="s">
        <v>725</v>
      </c>
      <c r="J476" t="s">
        <v>732</v>
      </c>
      <c r="K476" t="s">
        <v>746</v>
      </c>
      <c r="L476" t="s">
        <v>753</v>
      </c>
      <c r="M476">
        <v>20628.740000000002</v>
      </c>
      <c r="N476" t="s">
        <v>759</v>
      </c>
    </row>
    <row r="477" spans="1:14" x14ac:dyDescent="0.3">
      <c r="A477">
        <v>7005</v>
      </c>
      <c r="B477" t="s">
        <v>20</v>
      </c>
      <c r="C477" t="s">
        <v>32</v>
      </c>
      <c r="D477" t="s">
        <v>45</v>
      </c>
      <c r="E477">
        <v>3</v>
      </c>
      <c r="F477" t="s">
        <v>521</v>
      </c>
      <c r="G477" s="2">
        <v>44911</v>
      </c>
      <c r="H477" t="s">
        <v>718</v>
      </c>
      <c r="I477" t="s">
        <v>727</v>
      </c>
      <c r="J477" t="s">
        <v>732</v>
      </c>
      <c r="K477" t="s">
        <v>750</v>
      </c>
      <c r="L477" t="s">
        <v>757</v>
      </c>
      <c r="M477">
        <v>45599.67</v>
      </c>
      <c r="N477" t="s">
        <v>761</v>
      </c>
    </row>
    <row r="478" spans="1:14" x14ac:dyDescent="0.3">
      <c r="A478">
        <v>6526</v>
      </c>
      <c r="B478" t="s">
        <v>20</v>
      </c>
      <c r="C478" t="s">
        <v>30</v>
      </c>
      <c r="D478" t="s">
        <v>44</v>
      </c>
      <c r="E478">
        <v>19</v>
      </c>
      <c r="F478" t="s">
        <v>522</v>
      </c>
      <c r="G478" s="2">
        <v>44529</v>
      </c>
      <c r="H478" t="s">
        <v>722</v>
      </c>
      <c r="I478" t="s">
        <v>730</v>
      </c>
      <c r="J478" t="s">
        <v>732</v>
      </c>
      <c r="K478" t="s">
        <v>749</v>
      </c>
      <c r="L478" t="s">
        <v>758</v>
      </c>
      <c r="M478">
        <v>18046.310000000001</v>
      </c>
      <c r="N478" t="s">
        <v>759</v>
      </c>
    </row>
    <row r="479" spans="1:14" x14ac:dyDescent="0.3">
      <c r="A479">
        <v>2285</v>
      </c>
      <c r="B479" t="s">
        <v>26</v>
      </c>
      <c r="C479" t="s">
        <v>33</v>
      </c>
      <c r="D479" t="s">
        <v>44</v>
      </c>
      <c r="E479">
        <v>77</v>
      </c>
      <c r="F479" t="s">
        <v>523</v>
      </c>
      <c r="G479" s="2">
        <v>45193</v>
      </c>
      <c r="H479" t="s">
        <v>721</v>
      </c>
      <c r="I479" t="s">
        <v>728</v>
      </c>
      <c r="J479" t="s">
        <v>735</v>
      </c>
      <c r="K479" t="s">
        <v>749</v>
      </c>
      <c r="L479" t="s">
        <v>755</v>
      </c>
      <c r="M479">
        <v>45224.59</v>
      </c>
      <c r="N479" t="s">
        <v>761</v>
      </c>
    </row>
    <row r="480" spans="1:14" x14ac:dyDescent="0.3">
      <c r="A480">
        <v>4783</v>
      </c>
      <c r="B480" t="s">
        <v>23</v>
      </c>
      <c r="C480" t="s">
        <v>30</v>
      </c>
      <c r="D480" t="s">
        <v>45</v>
      </c>
      <c r="E480">
        <v>8</v>
      </c>
      <c r="F480" t="s">
        <v>524</v>
      </c>
      <c r="G480" s="2">
        <v>44215</v>
      </c>
      <c r="H480" t="s">
        <v>720</v>
      </c>
      <c r="I480" t="s">
        <v>726</v>
      </c>
      <c r="J480" t="s">
        <v>744</v>
      </c>
      <c r="K480" t="s">
        <v>750</v>
      </c>
      <c r="L480" t="s">
        <v>757</v>
      </c>
      <c r="M480">
        <v>24216.44</v>
      </c>
      <c r="N480" t="s">
        <v>760</v>
      </c>
    </row>
    <row r="481" spans="1:14" x14ac:dyDescent="0.3">
      <c r="A481">
        <v>7832</v>
      </c>
      <c r="B481" t="s">
        <v>18</v>
      </c>
      <c r="C481" t="s">
        <v>32</v>
      </c>
      <c r="D481" t="s">
        <v>45</v>
      </c>
      <c r="E481">
        <v>48</v>
      </c>
      <c r="F481" t="s">
        <v>525</v>
      </c>
      <c r="G481" s="2">
        <v>44486</v>
      </c>
      <c r="H481" t="s">
        <v>723</v>
      </c>
      <c r="I481" t="s">
        <v>726</v>
      </c>
      <c r="J481" t="s">
        <v>742</v>
      </c>
      <c r="K481" t="s">
        <v>747</v>
      </c>
      <c r="L481" t="s">
        <v>755</v>
      </c>
      <c r="M481">
        <v>16545.080000000002</v>
      </c>
      <c r="N481" t="s">
        <v>759</v>
      </c>
    </row>
    <row r="482" spans="1:14" x14ac:dyDescent="0.3">
      <c r="A482">
        <v>7786</v>
      </c>
      <c r="B482" t="s">
        <v>18</v>
      </c>
      <c r="C482" t="s">
        <v>35</v>
      </c>
      <c r="D482" t="s">
        <v>45</v>
      </c>
      <c r="E482">
        <v>34</v>
      </c>
      <c r="F482" t="s">
        <v>526</v>
      </c>
      <c r="G482" s="2">
        <v>45741</v>
      </c>
      <c r="H482" t="s">
        <v>721</v>
      </c>
      <c r="I482" t="s">
        <v>727</v>
      </c>
      <c r="J482" t="s">
        <v>734</v>
      </c>
      <c r="K482" t="s">
        <v>748</v>
      </c>
      <c r="L482" t="s">
        <v>754</v>
      </c>
      <c r="M482">
        <v>7382.74</v>
      </c>
      <c r="N482" t="s">
        <v>761</v>
      </c>
    </row>
    <row r="483" spans="1:14" x14ac:dyDescent="0.3">
      <c r="A483">
        <v>8384</v>
      </c>
      <c r="B483" t="s">
        <v>23</v>
      </c>
      <c r="C483" t="s">
        <v>43</v>
      </c>
      <c r="D483" t="s">
        <v>45</v>
      </c>
      <c r="E483">
        <v>83</v>
      </c>
      <c r="F483" t="s">
        <v>527</v>
      </c>
      <c r="G483" s="2">
        <v>45190</v>
      </c>
      <c r="H483" t="s">
        <v>720</v>
      </c>
      <c r="I483" t="s">
        <v>728</v>
      </c>
      <c r="J483" t="s">
        <v>736</v>
      </c>
      <c r="K483" t="s">
        <v>748</v>
      </c>
      <c r="L483" t="s">
        <v>757</v>
      </c>
      <c r="M483">
        <v>47215.89</v>
      </c>
      <c r="N483" t="s">
        <v>760</v>
      </c>
    </row>
    <row r="484" spans="1:14" x14ac:dyDescent="0.3">
      <c r="A484">
        <v>4211</v>
      </c>
      <c r="B484" t="s">
        <v>16</v>
      </c>
      <c r="C484" t="s">
        <v>37</v>
      </c>
      <c r="D484" t="s">
        <v>44</v>
      </c>
      <c r="E484">
        <v>79</v>
      </c>
      <c r="F484" t="s">
        <v>528</v>
      </c>
      <c r="G484" s="2">
        <v>44394</v>
      </c>
      <c r="H484" t="s">
        <v>724</v>
      </c>
      <c r="I484" t="s">
        <v>728</v>
      </c>
      <c r="J484" t="s">
        <v>743</v>
      </c>
      <c r="K484" t="s">
        <v>752</v>
      </c>
      <c r="L484" t="s">
        <v>755</v>
      </c>
      <c r="M484">
        <v>11950.99</v>
      </c>
      <c r="N484" t="s">
        <v>761</v>
      </c>
    </row>
    <row r="485" spans="1:14" x14ac:dyDescent="0.3">
      <c r="A485">
        <v>3994</v>
      </c>
      <c r="B485" t="s">
        <v>22</v>
      </c>
      <c r="C485" t="s">
        <v>43</v>
      </c>
      <c r="D485" t="s">
        <v>45</v>
      </c>
      <c r="E485">
        <v>71</v>
      </c>
      <c r="F485" t="s">
        <v>529</v>
      </c>
      <c r="G485" s="2">
        <v>43963</v>
      </c>
      <c r="H485" t="s">
        <v>719</v>
      </c>
      <c r="I485" t="s">
        <v>728</v>
      </c>
      <c r="J485" t="s">
        <v>744</v>
      </c>
      <c r="K485" t="s">
        <v>751</v>
      </c>
      <c r="L485" t="s">
        <v>753</v>
      </c>
      <c r="M485">
        <v>13408.5</v>
      </c>
      <c r="N485" t="s">
        <v>760</v>
      </c>
    </row>
    <row r="486" spans="1:14" x14ac:dyDescent="0.3">
      <c r="A486">
        <v>8209</v>
      </c>
      <c r="B486" t="s">
        <v>20</v>
      </c>
      <c r="C486" t="s">
        <v>38</v>
      </c>
      <c r="D486" t="s">
        <v>44</v>
      </c>
      <c r="E486">
        <v>47</v>
      </c>
      <c r="F486" t="s">
        <v>530</v>
      </c>
      <c r="G486" s="2">
        <v>44030</v>
      </c>
      <c r="H486" t="s">
        <v>719</v>
      </c>
      <c r="I486" t="s">
        <v>726</v>
      </c>
      <c r="J486" t="s">
        <v>742</v>
      </c>
      <c r="K486" t="s">
        <v>752</v>
      </c>
      <c r="L486" t="s">
        <v>754</v>
      </c>
      <c r="M486">
        <v>24264.86</v>
      </c>
      <c r="N486" t="s">
        <v>760</v>
      </c>
    </row>
    <row r="487" spans="1:14" x14ac:dyDescent="0.3">
      <c r="A487">
        <v>2941</v>
      </c>
      <c r="B487" t="s">
        <v>24</v>
      </c>
      <c r="C487" t="s">
        <v>41</v>
      </c>
      <c r="D487" t="s">
        <v>45</v>
      </c>
      <c r="E487">
        <v>75</v>
      </c>
      <c r="F487" t="s">
        <v>531</v>
      </c>
      <c r="G487" s="2">
        <v>44201</v>
      </c>
      <c r="H487" t="s">
        <v>722</v>
      </c>
      <c r="I487" t="s">
        <v>729</v>
      </c>
      <c r="J487" t="s">
        <v>732</v>
      </c>
      <c r="K487" t="s">
        <v>747</v>
      </c>
      <c r="L487" t="s">
        <v>755</v>
      </c>
      <c r="M487">
        <v>8996.49</v>
      </c>
      <c r="N487" t="s">
        <v>760</v>
      </c>
    </row>
    <row r="488" spans="1:14" x14ac:dyDescent="0.3">
      <c r="A488">
        <v>8567</v>
      </c>
      <c r="B488" t="s">
        <v>16</v>
      </c>
      <c r="C488" t="s">
        <v>38</v>
      </c>
      <c r="D488" t="s">
        <v>44</v>
      </c>
      <c r="E488">
        <v>83</v>
      </c>
      <c r="F488" t="s">
        <v>532</v>
      </c>
      <c r="G488" s="2">
        <v>45351</v>
      </c>
      <c r="H488" t="s">
        <v>723</v>
      </c>
      <c r="I488" t="s">
        <v>726</v>
      </c>
      <c r="J488" t="s">
        <v>732</v>
      </c>
      <c r="K488" t="s">
        <v>749</v>
      </c>
      <c r="L488" t="s">
        <v>757</v>
      </c>
      <c r="M488">
        <v>10223.23</v>
      </c>
      <c r="N488" t="s">
        <v>759</v>
      </c>
    </row>
    <row r="489" spans="1:14" x14ac:dyDescent="0.3">
      <c r="A489">
        <v>6691</v>
      </c>
      <c r="B489" t="s">
        <v>22</v>
      </c>
      <c r="C489" t="s">
        <v>33</v>
      </c>
      <c r="D489" t="s">
        <v>45</v>
      </c>
      <c r="E489">
        <v>58</v>
      </c>
      <c r="F489" t="s">
        <v>533</v>
      </c>
      <c r="G489" s="2">
        <v>44265</v>
      </c>
      <c r="H489" t="s">
        <v>718</v>
      </c>
      <c r="I489" t="s">
        <v>729</v>
      </c>
      <c r="J489" t="s">
        <v>733</v>
      </c>
      <c r="K489" t="s">
        <v>748</v>
      </c>
      <c r="L489" t="s">
        <v>754</v>
      </c>
      <c r="M489">
        <v>28361.19</v>
      </c>
      <c r="N489" t="s">
        <v>761</v>
      </c>
    </row>
    <row r="490" spans="1:14" x14ac:dyDescent="0.3">
      <c r="A490">
        <v>7268</v>
      </c>
      <c r="B490" t="s">
        <v>16</v>
      </c>
      <c r="C490" t="s">
        <v>33</v>
      </c>
      <c r="D490" t="s">
        <v>45</v>
      </c>
      <c r="E490">
        <v>12</v>
      </c>
      <c r="F490" t="s">
        <v>534</v>
      </c>
      <c r="G490" s="2">
        <v>45075</v>
      </c>
      <c r="H490" t="s">
        <v>721</v>
      </c>
      <c r="I490" t="s">
        <v>726</v>
      </c>
      <c r="J490" t="s">
        <v>735</v>
      </c>
      <c r="K490" t="s">
        <v>749</v>
      </c>
      <c r="L490" t="s">
        <v>753</v>
      </c>
      <c r="M490">
        <v>4154.16</v>
      </c>
      <c r="N490" t="s">
        <v>759</v>
      </c>
    </row>
    <row r="491" spans="1:14" x14ac:dyDescent="0.3">
      <c r="A491">
        <v>4716</v>
      </c>
      <c r="B491" t="s">
        <v>16</v>
      </c>
      <c r="C491" t="s">
        <v>37</v>
      </c>
      <c r="D491" t="s">
        <v>44</v>
      </c>
      <c r="E491">
        <v>63</v>
      </c>
      <c r="F491" t="s">
        <v>535</v>
      </c>
      <c r="G491" s="2">
        <v>45360</v>
      </c>
      <c r="H491" t="s">
        <v>718</v>
      </c>
      <c r="I491" t="s">
        <v>727</v>
      </c>
      <c r="J491" t="s">
        <v>740</v>
      </c>
      <c r="K491" t="s">
        <v>751</v>
      </c>
      <c r="L491" t="s">
        <v>756</v>
      </c>
      <c r="M491">
        <v>26500.54</v>
      </c>
      <c r="N491" t="s">
        <v>759</v>
      </c>
    </row>
    <row r="492" spans="1:14" x14ac:dyDescent="0.3">
      <c r="A492">
        <v>4002</v>
      </c>
      <c r="B492" t="s">
        <v>15</v>
      </c>
      <c r="C492" t="s">
        <v>29</v>
      </c>
      <c r="D492" t="s">
        <v>44</v>
      </c>
      <c r="E492">
        <v>77</v>
      </c>
      <c r="F492" t="s">
        <v>536</v>
      </c>
      <c r="G492" s="2">
        <v>45049</v>
      </c>
      <c r="H492" t="s">
        <v>723</v>
      </c>
      <c r="I492" t="s">
        <v>729</v>
      </c>
      <c r="J492" t="s">
        <v>745</v>
      </c>
      <c r="K492" t="s">
        <v>749</v>
      </c>
      <c r="L492" t="s">
        <v>757</v>
      </c>
      <c r="M492">
        <v>35122.449999999997</v>
      </c>
      <c r="N492" t="s">
        <v>761</v>
      </c>
    </row>
    <row r="493" spans="1:14" x14ac:dyDescent="0.3">
      <c r="A493">
        <v>8338</v>
      </c>
      <c r="B493" t="s">
        <v>15</v>
      </c>
      <c r="C493" t="s">
        <v>38</v>
      </c>
      <c r="D493" t="s">
        <v>44</v>
      </c>
      <c r="E493">
        <v>12</v>
      </c>
      <c r="F493" t="s">
        <v>537</v>
      </c>
      <c r="G493" s="2">
        <v>44619</v>
      </c>
      <c r="H493" t="s">
        <v>723</v>
      </c>
      <c r="I493" t="s">
        <v>725</v>
      </c>
      <c r="J493" t="s">
        <v>743</v>
      </c>
      <c r="K493" t="s">
        <v>750</v>
      </c>
      <c r="L493" t="s">
        <v>754</v>
      </c>
      <c r="M493">
        <v>30193.8</v>
      </c>
      <c r="N493" t="s">
        <v>759</v>
      </c>
    </row>
    <row r="494" spans="1:14" x14ac:dyDescent="0.3">
      <c r="A494">
        <v>4435</v>
      </c>
      <c r="B494" t="s">
        <v>23</v>
      </c>
      <c r="C494" t="s">
        <v>41</v>
      </c>
      <c r="D494" t="s">
        <v>44</v>
      </c>
      <c r="E494">
        <v>71</v>
      </c>
      <c r="F494" t="s">
        <v>538</v>
      </c>
      <c r="G494" s="2">
        <v>45505</v>
      </c>
      <c r="H494" t="s">
        <v>720</v>
      </c>
      <c r="I494" t="s">
        <v>728</v>
      </c>
      <c r="J494" t="s">
        <v>734</v>
      </c>
      <c r="K494" t="s">
        <v>751</v>
      </c>
      <c r="L494" t="s">
        <v>753</v>
      </c>
      <c r="M494">
        <v>24849.69</v>
      </c>
      <c r="N494" t="s">
        <v>759</v>
      </c>
    </row>
    <row r="495" spans="1:14" x14ac:dyDescent="0.3">
      <c r="A495">
        <v>8052</v>
      </c>
      <c r="B495" t="s">
        <v>14</v>
      </c>
      <c r="C495" t="s">
        <v>43</v>
      </c>
      <c r="D495" t="s">
        <v>45</v>
      </c>
      <c r="E495">
        <v>65</v>
      </c>
      <c r="F495" t="s">
        <v>539</v>
      </c>
      <c r="G495" s="2">
        <v>43902</v>
      </c>
      <c r="H495" t="s">
        <v>721</v>
      </c>
      <c r="I495" t="s">
        <v>727</v>
      </c>
      <c r="J495" t="s">
        <v>737</v>
      </c>
      <c r="K495" t="s">
        <v>748</v>
      </c>
      <c r="L495" t="s">
        <v>757</v>
      </c>
      <c r="M495">
        <v>24264.66</v>
      </c>
      <c r="N495" t="s">
        <v>759</v>
      </c>
    </row>
    <row r="496" spans="1:14" x14ac:dyDescent="0.3">
      <c r="A496">
        <v>3162</v>
      </c>
      <c r="B496" t="s">
        <v>22</v>
      </c>
      <c r="C496" t="s">
        <v>38</v>
      </c>
      <c r="D496" t="s">
        <v>44</v>
      </c>
      <c r="E496">
        <v>9</v>
      </c>
      <c r="F496" t="s">
        <v>540</v>
      </c>
      <c r="G496" s="2">
        <v>45334</v>
      </c>
      <c r="H496" t="s">
        <v>719</v>
      </c>
      <c r="I496" t="s">
        <v>726</v>
      </c>
      <c r="J496" t="s">
        <v>734</v>
      </c>
      <c r="K496" t="s">
        <v>746</v>
      </c>
      <c r="L496" t="s">
        <v>758</v>
      </c>
      <c r="M496">
        <v>49511.95</v>
      </c>
      <c r="N496" t="s">
        <v>761</v>
      </c>
    </row>
    <row r="497" spans="1:14" x14ac:dyDescent="0.3">
      <c r="A497">
        <v>6090</v>
      </c>
      <c r="B497" t="s">
        <v>22</v>
      </c>
      <c r="C497" t="s">
        <v>43</v>
      </c>
      <c r="D497" t="s">
        <v>45</v>
      </c>
      <c r="E497">
        <v>51</v>
      </c>
      <c r="F497" t="s">
        <v>541</v>
      </c>
      <c r="G497" s="2">
        <v>44783</v>
      </c>
      <c r="H497" t="s">
        <v>718</v>
      </c>
      <c r="I497" t="s">
        <v>728</v>
      </c>
      <c r="J497" t="s">
        <v>738</v>
      </c>
      <c r="K497" t="s">
        <v>748</v>
      </c>
      <c r="L497" t="s">
        <v>758</v>
      </c>
      <c r="M497">
        <v>17240.07</v>
      </c>
      <c r="N497" t="s">
        <v>761</v>
      </c>
    </row>
    <row r="498" spans="1:14" x14ac:dyDescent="0.3">
      <c r="A498">
        <v>5980</v>
      </c>
      <c r="B498" t="s">
        <v>25</v>
      </c>
      <c r="C498" t="s">
        <v>38</v>
      </c>
      <c r="D498" t="s">
        <v>44</v>
      </c>
      <c r="E498">
        <v>67</v>
      </c>
      <c r="F498" t="s">
        <v>542</v>
      </c>
      <c r="G498" s="2">
        <v>45017</v>
      </c>
      <c r="H498" t="s">
        <v>723</v>
      </c>
      <c r="I498" t="s">
        <v>730</v>
      </c>
      <c r="J498" t="s">
        <v>731</v>
      </c>
      <c r="K498" t="s">
        <v>752</v>
      </c>
      <c r="L498" t="s">
        <v>756</v>
      </c>
      <c r="M498">
        <v>9028.52</v>
      </c>
      <c r="N498" t="s">
        <v>760</v>
      </c>
    </row>
    <row r="499" spans="1:14" x14ac:dyDescent="0.3">
      <c r="A499">
        <v>4404</v>
      </c>
      <c r="B499" t="s">
        <v>27</v>
      </c>
      <c r="C499" t="s">
        <v>40</v>
      </c>
      <c r="D499" t="s">
        <v>44</v>
      </c>
      <c r="E499">
        <v>57</v>
      </c>
      <c r="F499" t="s">
        <v>543</v>
      </c>
      <c r="G499" s="2">
        <v>44630</v>
      </c>
      <c r="H499" t="s">
        <v>724</v>
      </c>
      <c r="I499" t="s">
        <v>727</v>
      </c>
      <c r="J499" t="s">
        <v>736</v>
      </c>
      <c r="K499" t="s">
        <v>752</v>
      </c>
      <c r="L499" t="s">
        <v>756</v>
      </c>
      <c r="M499">
        <v>41079.68</v>
      </c>
      <c r="N499" t="s">
        <v>761</v>
      </c>
    </row>
    <row r="500" spans="1:14" x14ac:dyDescent="0.3">
      <c r="A500">
        <v>5468</v>
      </c>
      <c r="B500" t="s">
        <v>18</v>
      </c>
      <c r="C500" t="s">
        <v>39</v>
      </c>
      <c r="D500" t="s">
        <v>44</v>
      </c>
      <c r="E500">
        <v>83</v>
      </c>
      <c r="F500" t="s">
        <v>544</v>
      </c>
      <c r="G500" s="2">
        <v>44168</v>
      </c>
      <c r="H500" t="s">
        <v>721</v>
      </c>
      <c r="I500" t="s">
        <v>726</v>
      </c>
      <c r="J500" t="s">
        <v>744</v>
      </c>
      <c r="K500" t="s">
        <v>747</v>
      </c>
      <c r="L500" t="s">
        <v>753</v>
      </c>
      <c r="M500">
        <v>24145.13</v>
      </c>
      <c r="N500" t="s">
        <v>761</v>
      </c>
    </row>
    <row r="501" spans="1:14" x14ac:dyDescent="0.3">
      <c r="A501">
        <v>4568</v>
      </c>
      <c r="B501" t="s">
        <v>24</v>
      </c>
      <c r="C501" t="s">
        <v>40</v>
      </c>
      <c r="D501" t="s">
        <v>45</v>
      </c>
      <c r="E501">
        <v>68</v>
      </c>
      <c r="F501" t="s">
        <v>545</v>
      </c>
      <c r="G501" s="2">
        <v>44598</v>
      </c>
      <c r="H501" t="s">
        <v>718</v>
      </c>
      <c r="I501" t="s">
        <v>728</v>
      </c>
      <c r="J501" t="s">
        <v>735</v>
      </c>
      <c r="K501" t="s">
        <v>748</v>
      </c>
      <c r="L501" t="s">
        <v>755</v>
      </c>
      <c r="M501">
        <v>1735.7</v>
      </c>
      <c r="N501" t="s">
        <v>759</v>
      </c>
    </row>
    <row r="502" spans="1:14" x14ac:dyDescent="0.3">
      <c r="A502">
        <v>5006</v>
      </c>
      <c r="B502" t="s">
        <v>22</v>
      </c>
      <c r="C502" t="s">
        <v>42</v>
      </c>
      <c r="D502" t="s">
        <v>44</v>
      </c>
      <c r="E502">
        <v>80</v>
      </c>
      <c r="F502" t="s">
        <v>546</v>
      </c>
      <c r="G502" s="2">
        <v>44717</v>
      </c>
      <c r="H502" t="s">
        <v>722</v>
      </c>
      <c r="I502" t="s">
        <v>730</v>
      </c>
      <c r="J502" t="s">
        <v>745</v>
      </c>
      <c r="K502" t="s">
        <v>747</v>
      </c>
      <c r="L502" t="s">
        <v>753</v>
      </c>
      <c r="M502">
        <v>7455.56</v>
      </c>
      <c r="N502" t="s">
        <v>760</v>
      </c>
    </row>
    <row r="503" spans="1:14" x14ac:dyDescent="0.3">
      <c r="A503">
        <v>6209</v>
      </c>
      <c r="B503" t="s">
        <v>21</v>
      </c>
      <c r="C503" t="s">
        <v>31</v>
      </c>
      <c r="D503" t="s">
        <v>45</v>
      </c>
      <c r="E503">
        <v>27</v>
      </c>
      <c r="F503" t="s">
        <v>547</v>
      </c>
      <c r="G503" s="2">
        <v>44290</v>
      </c>
      <c r="H503" t="s">
        <v>720</v>
      </c>
      <c r="I503" t="s">
        <v>728</v>
      </c>
      <c r="J503" t="s">
        <v>741</v>
      </c>
      <c r="K503" t="s">
        <v>752</v>
      </c>
      <c r="L503" t="s">
        <v>754</v>
      </c>
      <c r="M503">
        <v>44654.52</v>
      </c>
      <c r="N503" t="s">
        <v>759</v>
      </c>
    </row>
    <row r="504" spans="1:14" x14ac:dyDescent="0.3">
      <c r="A504">
        <v>2100</v>
      </c>
      <c r="B504" t="s">
        <v>18</v>
      </c>
      <c r="C504" t="s">
        <v>29</v>
      </c>
      <c r="D504" t="s">
        <v>44</v>
      </c>
      <c r="E504">
        <v>85</v>
      </c>
      <c r="F504" t="s">
        <v>548</v>
      </c>
      <c r="G504" s="2">
        <v>45513</v>
      </c>
      <c r="H504" t="s">
        <v>718</v>
      </c>
      <c r="I504" t="s">
        <v>730</v>
      </c>
      <c r="J504" t="s">
        <v>743</v>
      </c>
      <c r="K504" t="s">
        <v>747</v>
      </c>
      <c r="L504" t="s">
        <v>758</v>
      </c>
      <c r="M504">
        <v>37388.47</v>
      </c>
      <c r="N504" t="s">
        <v>760</v>
      </c>
    </row>
    <row r="505" spans="1:14" x14ac:dyDescent="0.3">
      <c r="A505">
        <v>6644</v>
      </c>
      <c r="B505" t="s">
        <v>15</v>
      </c>
      <c r="C505" t="s">
        <v>30</v>
      </c>
      <c r="D505" t="s">
        <v>44</v>
      </c>
      <c r="E505">
        <v>14</v>
      </c>
      <c r="F505" t="s">
        <v>549</v>
      </c>
      <c r="G505" s="2">
        <v>44305</v>
      </c>
      <c r="H505" t="s">
        <v>718</v>
      </c>
      <c r="I505" t="s">
        <v>727</v>
      </c>
      <c r="J505" t="s">
        <v>732</v>
      </c>
      <c r="K505" t="s">
        <v>752</v>
      </c>
      <c r="L505" t="s">
        <v>754</v>
      </c>
      <c r="M505">
        <v>28312.63</v>
      </c>
      <c r="N505" t="s">
        <v>761</v>
      </c>
    </row>
    <row r="506" spans="1:14" x14ac:dyDescent="0.3">
      <c r="A506">
        <v>5127</v>
      </c>
      <c r="B506" t="s">
        <v>22</v>
      </c>
      <c r="C506" t="s">
        <v>39</v>
      </c>
      <c r="D506" t="s">
        <v>45</v>
      </c>
      <c r="E506">
        <v>40</v>
      </c>
      <c r="F506" t="s">
        <v>550</v>
      </c>
      <c r="G506" s="2">
        <v>45222</v>
      </c>
      <c r="H506" t="s">
        <v>719</v>
      </c>
      <c r="I506" t="s">
        <v>727</v>
      </c>
      <c r="J506" t="s">
        <v>744</v>
      </c>
      <c r="K506" t="s">
        <v>748</v>
      </c>
      <c r="L506" t="s">
        <v>756</v>
      </c>
      <c r="M506">
        <v>19256.48</v>
      </c>
      <c r="N506" t="s">
        <v>760</v>
      </c>
    </row>
    <row r="507" spans="1:14" x14ac:dyDescent="0.3">
      <c r="A507">
        <v>9525</v>
      </c>
      <c r="B507" t="s">
        <v>14</v>
      </c>
      <c r="C507" t="s">
        <v>31</v>
      </c>
      <c r="D507" t="s">
        <v>44</v>
      </c>
      <c r="E507">
        <v>2</v>
      </c>
      <c r="F507" t="s">
        <v>551</v>
      </c>
      <c r="G507" s="2">
        <v>45723</v>
      </c>
      <c r="H507" t="s">
        <v>724</v>
      </c>
      <c r="I507" t="s">
        <v>729</v>
      </c>
      <c r="J507" t="s">
        <v>740</v>
      </c>
      <c r="K507" t="s">
        <v>750</v>
      </c>
      <c r="L507" t="s">
        <v>757</v>
      </c>
      <c r="M507">
        <v>18214.02</v>
      </c>
      <c r="N507" t="s">
        <v>759</v>
      </c>
    </row>
    <row r="508" spans="1:14" x14ac:dyDescent="0.3">
      <c r="A508">
        <v>8667</v>
      </c>
      <c r="B508" t="s">
        <v>22</v>
      </c>
      <c r="C508" t="s">
        <v>42</v>
      </c>
      <c r="D508" t="s">
        <v>44</v>
      </c>
      <c r="E508">
        <v>21</v>
      </c>
      <c r="F508" t="s">
        <v>552</v>
      </c>
      <c r="G508" s="2">
        <v>44344</v>
      </c>
      <c r="H508" t="s">
        <v>723</v>
      </c>
      <c r="I508" t="s">
        <v>729</v>
      </c>
      <c r="J508" t="s">
        <v>735</v>
      </c>
      <c r="K508" t="s">
        <v>747</v>
      </c>
      <c r="L508" t="s">
        <v>757</v>
      </c>
      <c r="M508">
        <v>13697.65</v>
      </c>
      <c r="N508" t="s">
        <v>761</v>
      </c>
    </row>
    <row r="509" spans="1:14" x14ac:dyDescent="0.3">
      <c r="A509">
        <v>7522</v>
      </c>
      <c r="B509" t="s">
        <v>22</v>
      </c>
      <c r="C509" t="s">
        <v>35</v>
      </c>
      <c r="D509" t="s">
        <v>44</v>
      </c>
      <c r="E509">
        <v>16</v>
      </c>
      <c r="F509" t="s">
        <v>553</v>
      </c>
      <c r="G509" s="2">
        <v>44339</v>
      </c>
      <c r="H509" t="s">
        <v>723</v>
      </c>
      <c r="I509" t="s">
        <v>730</v>
      </c>
      <c r="J509" t="s">
        <v>744</v>
      </c>
      <c r="K509" t="s">
        <v>751</v>
      </c>
      <c r="L509" t="s">
        <v>756</v>
      </c>
      <c r="M509">
        <v>8340.7199999999993</v>
      </c>
      <c r="N509" t="s">
        <v>759</v>
      </c>
    </row>
    <row r="510" spans="1:14" x14ac:dyDescent="0.3">
      <c r="A510">
        <v>8189</v>
      </c>
      <c r="B510" t="s">
        <v>28</v>
      </c>
      <c r="C510" t="s">
        <v>35</v>
      </c>
      <c r="D510" t="s">
        <v>44</v>
      </c>
      <c r="E510">
        <v>64</v>
      </c>
      <c r="F510" t="s">
        <v>554</v>
      </c>
      <c r="G510" s="2">
        <v>45518</v>
      </c>
      <c r="H510" t="s">
        <v>720</v>
      </c>
      <c r="I510" t="s">
        <v>730</v>
      </c>
      <c r="J510" t="s">
        <v>740</v>
      </c>
      <c r="K510" t="s">
        <v>748</v>
      </c>
      <c r="L510" t="s">
        <v>753</v>
      </c>
      <c r="M510">
        <v>44137.03</v>
      </c>
      <c r="N510" t="s">
        <v>761</v>
      </c>
    </row>
    <row r="511" spans="1:14" x14ac:dyDescent="0.3">
      <c r="A511">
        <v>8974</v>
      </c>
      <c r="B511" t="s">
        <v>26</v>
      </c>
      <c r="C511" t="s">
        <v>32</v>
      </c>
      <c r="D511" t="s">
        <v>45</v>
      </c>
      <c r="E511">
        <v>43</v>
      </c>
      <c r="F511" t="s">
        <v>555</v>
      </c>
      <c r="G511" s="2">
        <v>45109</v>
      </c>
      <c r="H511" t="s">
        <v>720</v>
      </c>
      <c r="I511" t="s">
        <v>729</v>
      </c>
      <c r="J511" t="s">
        <v>732</v>
      </c>
      <c r="K511" t="s">
        <v>749</v>
      </c>
      <c r="L511" t="s">
        <v>753</v>
      </c>
      <c r="M511">
        <v>33157.480000000003</v>
      </c>
      <c r="N511" t="s">
        <v>759</v>
      </c>
    </row>
    <row r="512" spans="1:14" x14ac:dyDescent="0.3">
      <c r="A512">
        <v>3777</v>
      </c>
      <c r="B512" t="s">
        <v>17</v>
      </c>
      <c r="C512" t="s">
        <v>29</v>
      </c>
      <c r="D512" t="s">
        <v>45</v>
      </c>
      <c r="E512">
        <v>34</v>
      </c>
      <c r="F512" t="s">
        <v>556</v>
      </c>
      <c r="G512" s="2">
        <v>44817</v>
      </c>
      <c r="H512" t="s">
        <v>718</v>
      </c>
      <c r="I512" t="s">
        <v>727</v>
      </c>
      <c r="J512" t="s">
        <v>744</v>
      </c>
      <c r="K512" t="s">
        <v>749</v>
      </c>
      <c r="L512" t="s">
        <v>757</v>
      </c>
      <c r="M512">
        <v>45988.28</v>
      </c>
      <c r="N512" t="s">
        <v>761</v>
      </c>
    </row>
    <row r="513" spans="1:14" x14ac:dyDescent="0.3">
      <c r="A513">
        <v>2111</v>
      </c>
      <c r="B513" t="s">
        <v>15</v>
      </c>
      <c r="C513" t="s">
        <v>29</v>
      </c>
      <c r="D513" t="s">
        <v>45</v>
      </c>
      <c r="E513">
        <v>22</v>
      </c>
      <c r="F513" t="s">
        <v>557</v>
      </c>
      <c r="G513" s="2">
        <v>44359</v>
      </c>
      <c r="H513" t="s">
        <v>719</v>
      </c>
      <c r="I513" t="s">
        <v>727</v>
      </c>
      <c r="J513" t="s">
        <v>742</v>
      </c>
      <c r="K513" t="s">
        <v>749</v>
      </c>
      <c r="L513" t="s">
        <v>753</v>
      </c>
      <c r="M513">
        <v>45663.03</v>
      </c>
      <c r="N513" t="s">
        <v>759</v>
      </c>
    </row>
    <row r="514" spans="1:14" x14ac:dyDescent="0.3">
      <c r="A514">
        <v>8324</v>
      </c>
      <c r="B514" t="s">
        <v>19</v>
      </c>
      <c r="C514" t="s">
        <v>33</v>
      </c>
      <c r="D514" t="s">
        <v>44</v>
      </c>
      <c r="E514">
        <v>57</v>
      </c>
      <c r="F514" t="s">
        <v>558</v>
      </c>
      <c r="G514" s="2">
        <v>43866</v>
      </c>
      <c r="H514" t="s">
        <v>722</v>
      </c>
      <c r="I514" t="s">
        <v>726</v>
      </c>
      <c r="J514" t="s">
        <v>745</v>
      </c>
      <c r="K514" t="s">
        <v>750</v>
      </c>
      <c r="L514" t="s">
        <v>755</v>
      </c>
      <c r="M514">
        <v>4012.42</v>
      </c>
      <c r="N514" t="s">
        <v>759</v>
      </c>
    </row>
    <row r="515" spans="1:14" x14ac:dyDescent="0.3">
      <c r="A515">
        <v>4289</v>
      </c>
      <c r="B515" t="s">
        <v>26</v>
      </c>
      <c r="C515" t="s">
        <v>42</v>
      </c>
      <c r="D515" t="s">
        <v>44</v>
      </c>
      <c r="E515">
        <v>31</v>
      </c>
      <c r="F515" t="s">
        <v>559</v>
      </c>
      <c r="G515" s="2">
        <v>45500</v>
      </c>
      <c r="H515" t="s">
        <v>722</v>
      </c>
      <c r="I515" t="s">
        <v>730</v>
      </c>
      <c r="J515" t="s">
        <v>733</v>
      </c>
      <c r="K515" t="s">
        <v>752</v>
      </c>
      <c r="L515" t="s">
        <v>757</v>
      </c>
      <c r="M515">
        <v>11777.85</v>
      </c>
      <c r="N515" t="s">
        <v>761</v>
      </c>
    </row>
    <row r="516" spans="1:14" x14ac:dyDescent="0.3">
      <c r="A516">
        <v>5014</v>
      </c>
      <c r="B516" t="s">
        <v>17</v>
      </c>
      <c r="C516" t="s">
        <v>34</v>
      </c>
      <c r="D516" t="s">
        <v>44</v>
      </c>
      <c r="E516">
        <v>12</v>
      </c>
      <c r="F516" t="s">
        <v>560</v>
      </c>
      <c r="G516" s="2">
        <v>45523</v>
      </c>
      <c r="H516" t="s">
        <v>722</v>
      </c>
      <c r="I516" t="s">
        <v>729</v>
      </c>
      <c r="J516" t="s">
        <v>739</v>
      </c>
      <c r="K516" t="s">
        <v>751</v>
      </c>
      <c r="L516" t="s">
        <v>754</v>
      </c>
      <c r="M516">
        <v>18142.04</v>
      </c>
      <c r="N516" t="s">
        <v>760</v>
      </c>
    </row>
    <row r="517" spans="1:14" x14ac:dyDescent="0.3">
      <c r="A517">
        <v>3964</v>
      </c>
      <c r="B517" t="s">
        <v>24</v>
      </c>
      <c r="C517" t="s">
        <v>40</v>
      </c>
      <c r="D517" t="s">
        <v>45</v>
      </c>
      <c r="E517">
        <v>29</v>
      </c>
      <c r="F517" t="s">
        <v>561</v>
      </c>
      <c r="G517" s="2">
        <v>45361</v>
      </c>
      <c r="H517" t="s">
        <v>723</v>
      </c>
      <c r="I517" t="s">
        <v>725</v>
      </c>
      <c r="J517" t="s">
        <v>745</v>
      </c>
      <c r="K517" t="s">
        <v>748</v>
      </c>
      <c r="L517" t="s">
        <v>757</v>
      </c>
      <c r="M517">
        <v>14810.48</v>
      </c>
      <c r="N517" t="s">
        <v>760</v>
      </c>
    </row>
    <row r="518" spans="1:14" x14ac:dyDescent="0.3">
      <c r="A518">
        <v>8343</v>
      </c>
      <c r="B518" t="s">
        <v>18</v>
      </c>
      <c r="C518" t="s">
        <v>38</v>
      </c>
      <c r="D518" t="s">
        <v>45</v>
      </c>
      <c r="E518">
        <v>12</v>
      </c>
      <c r="F518" t="s">
        <v>562</v>
      </c>
      <c r="G518" s="2">
        <v>45201</v>
      </c>
      <c r="H518" t="s">
        <v>723</v>
      </c>
      <c r="I518" t="s">
        <v>730</v>
      </c>
      <c r="J518" t="s">
        <v>733</v>
      </c>
      <c r="K518" t="s">
        <v>752</v>
      </c>
      <c r="L518" t="s">
        <v>757</v>
      </c>
      <c r="M518">
        <v>31622.38</v>
      </c>
      <c r="N518" t="s">
        <v>759</v>
      </c>
    </row>
    <row r="519" spans="1:14" x14ac:dyDescent="0.3">
      <c r="A519">
        <v>9528</v>
      </c>
      <c r="B519" t="s">
        <v>26</v>
      </c>
      <c r="C519" t="s">
        <v>35</v>
      </c>
      <c r="D519" t="s">
        <v>44</v>
      </c>
      <c r="E519">
        <v>71</v>
      </c>
      <c r="F519" t="s">
        <v>563</v>
      </c>
      <c r="G519" s="2">
        <v>44178</v>
      </c>
      <c r="H519" t="s">
        <v>719</v>
      </c>
      <c r="I519" t="s">
        <v>726</v>
      </c>
      <c r="J519" t="s">
        <v>745</v>
      </c>
      <c r="K519" t="s">
        <v>752</v>
      </c>
      <c r="L519" t="s">
        <v>754</v>
      </c>
      <c r="M519">
        <v>33986.949999999997</v>
      </c>
      <c r="N519" t="s">
        <v>759</v>
      </c>
    </row>
    <row r="520" spans="1:14" x14ac:dyDescent="0.3">
      <c r="A520">
        <v>2297</v>
      </c>
      <c r="B520" t="s">
        <v>19</v>
      </c>
      <c r="C520" t="s">
        <v>40</v>
      </c>
      <c r="D520" t="s">
        <v>45</v>
      </c>
      <c r="E520">
        <v>64</v>
      </c>
      <c r="F520" t="s">
        <v>564</v>
      </c>
      <c r="G520" s="2">
        <v>44316</v>
      </c>
      <c r="H520" t="s">
        <v>720</v>
      </c>
      <c r="I520" t="s">
        <v>726</v>
      </c>
      <c r="J520" t="s">
        <v>740</v>
      </c>
      <c r="K520" t="s">
        <v>746</v>
      </c>
      <c r="L520" t="s">
        <v>758</v>
      </c>
      <c r="M520">
        <v>30097.18</v>
      </c>
      <c r="N520" t="s">
        <v>761</v>
      </c>
    </row>
    <row r="521" spans="1:14" x14ac:dyDescent="0.3">
      <c r="A521">
        <v>4104</v>
      </c>
      <c r="B521" t="s">
        <v>19</v>
      </c>
      <c r="C521" t="s">
        <v>31</v>
      </c>
      <c r="D521" t="s">
        <v>45</v>
      </c>
      <c r="E521">
        <v>55</v>
      </c>
      <c r="F521" t="s">
        <v>565</v>
      </c>
      <c r="G521" s="2">
        <v>45447</v>
      </c>
      <c r="H521" t="s">
        <v>724</v>
      </c>
      <c r="I521" t="s">
        <v>730</v>
      </c>
      <c r="J521" t="s">
        <v>733</v>
      </c>
      <c r="K521" t="s">
        <v>747</v>
      </c>
      <c r="L521" t="s">
        <v>753</v>
      </c>
      <c r="M521">
        <v>15887.5</v>
      </c>
      <c r="N521" t="s">
        <v>761</v>
      </c>
    </row>
    <row r="522" spans="1:14" x14ac:dyDescent="0.3">
      <c r="A522">
        <v>7842</v>
      </c>
      <c r="B522" t="s">
        <v>28</v>
      </c>
      <c r="C522" t="s">
        <v>41</v>
      </c>
      <c r="D522" t="s">
        <v>45</v>
      </c>
      <c r="E522">
        <v>57</v>
      </c>
      <c r="F522" t="s">
        <v>566</v>
      </c>
      <c r="G522" s="2">
        <v>45389</v>
      </c>
      <c r="H522" t="s">
        <v>720</v>
      </c>
      <c r="I522" t="s">
        <v>730</v>
      </c>
      <c r="J522" t="s">
        <v>745</v>
      </c>
      <c r="K522" t="s">
        <v>748</v>
      </c>
      <c r="L522" t="s">
        <v>756</v>
      </c>
      <c r="M522">
        <v>35937.120000000003</v>
      </c>
      <c r="N522" t="s">
        <v>761</v>
      </c>
    </row>
    <row r="523" spans="1:14" x14ac:dyDescent="0.3">
      <c r="A523">
        <v>7595</v>
      </c>
      <c r="B523" t="s">
        <v>20</v>
      </c>
      <c r="C523" t="s">
        <v>42</v>
      </c>
      <c r="D523" t="s">
        <v>44</v>
      </c>
      <c r="E523">
        <v>35</v>
      </c>
      <c r="F523" t="s">
        <v>567</v>
      </c>
      <c r="G523" s="2">
        <v>44035</v>
      </c>
      <c r="H523" t="s">
        <v>723</v>
      </c>
      <c r="I523" t="s">
        <v>725</v>
      </c>
      <c r="J523" t="s">
        <v>733</v>
      </c>
      <c r="K523" t="s">
        <v>751</v>
      </c>
      <c r="L523" t="s">
        <v>754</v>
      </c>
      <c r="M523">
        <v>7785.62</v>
      </c>
      <c r="N523" t="s">
        <v>761</v>
      </c>
    </row>
    <row r="524" spans="1:14" x14ac:dyDescent="0.3">
      <c r="A524">
        <v>5153</v>
      </c>
      <c r="B524" t="s">
        <v>26</v>
      </c>
      <c r="C524" t="s">
        <v>37</v>
      </c>
      <c r="D524" t="s">
        <v>44</v>
      </c>
      <c r="E524">
        <v>15</v>
      </c>
      <c r="F524" t="s">
        <v>568</v>
      </c>
      <c r="G524" s="2">
        <v>45135</v>
      </c>
      <c r="H524" t="s">
        <v>724</v>
      </c>
      <c r="I524" t="s">
        <v>728</v>
      </c>
      <c r="J524" t="s">
        <v>733</v>
      </c>
      <c r="K524" t="s">
        <v>751</v>
      </c>
      <c r="L524" t="s">
        <v>753</v>
      </c>
      <c r="M524">
        <v>31494.33</v>
      </c>
      <c r="N524" t="s">
        <v>760</v>
      </c>
    </row>
    <row r="525" spans="1:14" x14ac:dyDescent="0.3">
      <c r="A525">
        <v>3539</v>
      </c>
      <c r="B525" t="s">
        <v>23</v>
      </c>
      <c r="C525" t="s">
        <v>32</v>
      </c>
      <c r="D525" t="s">
        <v>44</v>
      </c>
      <c r="E525">
        <v>34</v>
      </c>
      <c r="F525" t="s">
        <v>569</v>
      </c>
      <c r="G525" s="2">
        <v>44622</v>
      </c>
      <c r="H525" t="s">
        <v>720</v>
      </c>
      <c r="I525" t="s">
        <v>729</v>
      </c>
      <c r="J525" t="s">
        <v>731</v>
      </c>
      <c r="K525" t="s">
        <v>748</v>
      </c>
      <c r="L525" t="s">
        <v>753</v>
      </c>
      <c r="M525">
        <v>33779.89</v>
      </c>
      <c r="N525" t="s">
        <v>759</v>
      </c>
    </row>
    <row r="526" spans="1:14" x14ac:dyDescent="0.3">
      <c r="A526">
        <v>5383</v>
      </c>
      <c r="B526" t="s">
        <v>27</v>
      </c>
      <c r="C526" t="s">
        <v>42</v>
      </c>
      <c r="D526" t="s">
        <v>44</v>
      </c>
      <c r="E526">
        <v>52</v>
      </c>
      <c r="F526" t="s">
        <v>570</v>
      </c>
      <c r="G526" s="2">
        <v>44978</v>
      </c>
      <c r="H526" t="s">
        <v>718</v>
      </c>
      <c r="I526" t="s">
        <v>729</v>
      </c>
      <c r="J526" t="s">
        <v>745</v>
      </c>
      <c r="K526" t="s">
        <v>747</v>
      </c>
      <c r="L526" t="s">
        <v>755</v>
      </c>
      <c r="M526">
        <v>34810.660000000003</v>
      </c>
      <c r="N526" t="s">
        <v>761</v>
      </c>
    </row>
    <row r="527" spans="1:14" x14ac:dyDescent="0.3">
      <c r="A527">
        <v>4476</v>
      </c>
      <c r="B527" t="s">
        <v>14</v>
      </c>
      <c r="C527" t="s">
        <v>39</v>
      </c>
      <c r="D527" t="s">
        <v>45</v>
      </c>
      <c r="E527">
        <v>20</v>
      </c>
      <c r="F527" t="s">
        <v>571</v>
      </c>
      <c r="G527" s="2">
        <v>44438</v>
      </c>
      <c r="H527" t="s">
        <v>720</v>
      </c>
      <c r="I527" t="s">
        <v>728</v>
      </c>
      <c r="J527" t="s">
        <v>735</v>
      </c>
      <c r="K527" t="s">
        <v>748</v>
      </c>
      <c r="L527" t="s">
        <v>756</v>
      </c>
      <c r="M527">
        <v>9891.24</v>
      </c>
      <c r="N527" t="s">
        <v>760</v>
      </c>
    </row>
    <row r="528" spans="1:14" x14ac:dyDescent="0.3">
      <c r="A528">
        <v>1488</v>
      </c>
      <c r="B528" t="s">
        <v>22</v>
      </c>
      <c r="C528" t="s">
        <v>29</v>
      </c>
      <c r="D528" t="s">
        <v>45</v>
      </c>
      <c r="E528">
        <v>76</v>
      </c>
      <c r="F528" t="s">
        <v>572</v>
      </c>
      <c r="G528" s="2">
        <v>44833</v>
      </c>
      <c r="H528" t="s">
        <v>721</v>
      </c>
      <c r="I528" t="s">
        <v>729</v>
      </c>
      <c r="J528" t="s">
        <v>745</v>
      </c>
      <c r="K528" t="s">
        <v>747</v>
      </c>
      <c r="L528" t="s">
        <v>755</v>
      </c>
      <c r="M528">
        <v>8179.88</v>
      </c>
      <c r="N528" t="s">
        <v>759</v>
      </c>
    </row>
    <row r="529" spans="1:14" x14ac:dyDescent="0.3">
      <c r="A529">
        <v>1167</v>
      </c>
      <c r="B529" t="s">
        <v>27</v>
      </c>
      <c r="C529" t="s">
        <v>39</v>
      </c>
      <c r="D529" t="s">
        <v>44</v>
      </c>
      <c r="E529">
        <v>78</v>
      </c>
      <c r="F529" t="s">
        <v>573</v>
      </c>
      <c r="G529" s="2">
        <v>45069</v>
      </c>
      <c r="H529" t="s">
        <v>718</v>
      </c>
      <c r="I529" t="s">
        <v>730</v>
      </c>
      <c r="J529" t="s">
        <v>731</v>
      </c>
      <c r="K529" t="s">
        <v>747</v>
      </c>
      <c r="L529" t="s">
        <v>757</v>
      </c>
      <c r="M529">
        <v>11299.59</v>
      </c>
      <c r="N529" t="s">
        <v>759</v>
      </c>
    </row>
    <row r="530" spans="1:14" x14ac:dyDescent="0.3">
      <c r="A530">
        <v>6380</v>
      </c>
      <c r="B530" t="s">
        <v>19</v>
      </c>
      <c r="C530" t="s">
        <v>29</v>
      </c>
      <c r="D530" t="s">
        <v>45</v>
      </c>
      <c r="E530">
        <v>63</v>
      </c>
      <c r="F530" t="s">
        <v>574</v>
      </c>
      <c r="G530" s="2">
        <v>45742</v>
      </c>
      <c r="H530" t="s">
        <v>722</v>
      </c>
      <c r="I530" t="s">
        <v>725</v>
      </c>
      <c r="J530" t="s">
        <v>733</v>
      </c>
      <c r="K530" t="s">
        <v>751</v>
      </c>
      <c r="L530" t="s">
        <v>756</v>
      </c>
      <c r="M530">
        <v>43357.13</v>
      </c>
      <c r="N530" t="s">
        <v>759</v>
      </c>
    </row>
    <row r="531" spans="1:14" x14ac:dyDescent="0.3">
      <c r="A531">
        <v>5753</v>
      </c>
      <c r="B531" t="s">
        <v>22</v>
      </c>
      <c r="C531" t="s">
        <v>30</v>
      </c>
      <c r="D531" t="s">
        <v>45</v>
      </c>
      <c r="E531">
        <v>7</v>
      </c>
      <c r="F531" t="s">
        <v>575</v>
      </c>
      <c r="G531" s="2">
        <v>44777</v>
      </c>
      <c r="H531" t="s">
        <v>719</v>
      </c>
      <c r="I531" t="s">
        <v>725</v>
      </c>
      <c r="J531" t="s">
        <v>743</v>
      </c>
      <c r="K531" t="s">
        <v>752</v>
      </c>
      <c r="L531" t="s">
        <v>757</v>
      </c>
      <c r="M531">
        <v>34050.86</v>
      </c>
      <c r="N531" t="s">
        <v>761</v>
      </c>
    </row>
    <row r="532" spans="1:14" x14ac:dyDescent="0.3">
      <c r="A532">
        <v>7936</v>
      </c>
      <c r="B532" t="s">
        <v>21</v>
      </c>
      <c r="C532" t="s">
        <v>43</v>
      </c>
      <c r="D532" t="s">
        <v>45</v>
      </c>
      <c r="E532">
        <v>37</v>
      </c>
      <c r="F532" t="s">
        <v>576</v>
      </c>
      <c r="G532" s="2">
        <v>44053</v>
      </c>
      <c r="H532" t="s">
        <v>720</v>
      </c>
      <c r="I532" t="s">
        <v>725</v>
      </c>
      <c r="J532" t="s">
        <v>733</v>
      </c>
      <c r="K532" t="s">
        <v>748</v>
      </c>
      <c r="L532" t="s">
        <v>754</v>
      </c>
      <c r="M532">
        <v>34802.769999999997</v>
      </c>
      <c r="N532" t="s">
        <v>759</v>
      </c>
    </row>
    <row r="533" spans="1:14" x14ac:dyDescent="0.3">
      <c r="A533">
        <v>1819</v>
      </c>
      <c r="B533" t="s">
        <v>28</v>
      </c>
      <c r="C533" t="s">
        <v>29</v>
      </c>
      <c r="D533" t="s">
        <v>45</v>
      </c>
      <c r="E533">
        <v>76</v>
      </c>
      <c r="F533" t="s">
        <v>577</v>
      </c>
      <c r="G533" s="2">
        <v>44491</v>
      </c>
      <c r="H533" t="s">
        <v>718</v>
      </c>
      <c r="I533" t="s">
        <v>727</v>
      </c>
      <c r="J533" t="s">
        <v>740</v>
      </c>
      <c r="K533" t="s">
        <v>750</v>
      </c>
      <c r="L533" t="s">
        <v>756</v>
      </c>
      <c r="M533">
        <v>26068.75</v>
      </c>
      <c r="N533" t="s">
        <v>760</v>
      </c>
    </row>
    <row r="534" spans="1:14" x14ac:dyDescent="0.3">
      <c r="A534">
        <v>5065</v>
      </c>
      <c r="B534" t="s">
        <v>25</v>
      </c>
      <c r="C534" t="s">
        <v>37</v>
      </c>
      <c r="D534" t="s">
        <v>44</v>
      </c>
      <c r="E534">
        <v>61</v>
      </c>
      <c r="F534" t="s">
        <v>578</v>
      </c>
      <c r="G534" s="2">
        <v>44891</v>
      </c>
      <c r="H534" t="s">
        <v>722</v>
      </c>
      <c r="I534" t="s">
        <v>727</v>
      </c>
      <c r="J534" t="s">
        <v>734</v>
      </c>
      <c r="K534" t="s">
        <v>748</v>
      </c>
      <c r="L534" t="s">
        <v>753</v>
      </c>
      <c r="M534">
        <v>44732.45</v>
      </c>
      <c r="N534" t="s">
        <v>759</v>
      </c>
    </row>
    <row r="535" spans="1:14" x14ac:dyDescent="0.3">
      <c r="A535">
        <v>8407</v>
      </c>
      <c r="B535" t="s">
        <v>27</v>
      </c>
      <c r="C535" t="s">
        <v>40</v>
      </c>
      <c r="D535" t="s">
        <v>45</v>
      </c>
      <c r="E535">
        <v>16</v>
      </c>
      <c r="F535" t="s">
        <v>579</v>
      </c>
      <c r="G535" s="2">
        <v>44153</v>
      </c>
      <c r="H535" t="s">
        <v>722</v>
      </c>
      <c r="I535" t="s">
        <v>730</v>
      </c>
      <c r="J535" t="s">
        <v>739</v>
      </c>
      <c r="K535" t="s">
        <v>747</v>
      </c>
      <c r="L535" t="s">
        <v>758</v>
      </c>
      <c r="M535">
        <v>23523.1</v>
      </c>
      <c r="N535" t="s">
        <v>760</v>
      </c>
    </row>
    <row r="536" spans="1:14" x14ac:dyDescent="0.3">
      <c r="A536">
        <v>1675</v>
      </c>
      <c r="B536" t="s">
        <v>17</v>
      </c>
      <c r="C536" t="s">
        <v>33</v>
      </c>
      <c r="D536" t="s">
        <v>45</v>
      </c>
      <c r="E536">
        <v>4</v>
      </c>
      <c r="F536" t="s">
        <v>580</v>
      </c>
      <c r="G536" s="2">
        <v>45492</v>
      </c>
      <c r="H536" t="s">
        <v>722</v>
      </c>
      <c r="I536" t="s">
        <v>730</v>
      </c>
      <c r="J536" t="s">
        <v>736</v>
      </c>
      <c r="K536" t="s">
        <v>752</v>
      </c>
      <c r="L536" t="s">
        <v>754</v>
      </c>
      <c r="M536">
        <v>4749.24</v>
      </c>
      <c r="N536" t="s">
        <v>759</v>
      </c>
    </row>
    <row r="537" spans="1:14" x14ac:dyDescent="0.3">
      <c r="A537">
        <v>1057</v>
      </c>
      <c r="B537" t="s">
        <v>28</v>
      </c>
      <c r="C537" t="s">
        <v>31</v>
      </c>
      <c r="D537" t="s">
        <v>45</v>
      </c>
      <c r="E537">
        <v>12</v>
      </c>
      <c r="F537" t="s">
        <v>581</v>
      </c>
      <c r="G537" s="2">
        <v>45424</v>
      </c>
      <c r="H537" t="s">
        <v>718</v>
      </c>
      <c r="I537" t="s">
        <v>728</v>
      </c>
      <c r="J537" t="s">
        <v>735</v>
      </c>
      <c r="K537" t="s">
        <v>746</v>
      </c>
      <c r="L537" t="s">
        <v>753</v>
      </c>
      <c r="M537">
        <v>45575.35</v>
      </c>
      <c r="N537" t="s">
        <v>760</v>
      </c>
    </row>
    <row r="538" spans="1:14" x14ac:dyDescent="0.3">
      <c r="A538">
        <v>4765</v>
      </c>
      <c r="B538" t="s">
        <v>18</v>
      </c>
      <c r="C538" t="s">
        <v>31</v>
      </c>
      <c r="D538" t="s">
        <v>45</v>
      </c>
      <c r="E538">
        <v>16</v>
      </c>
      <c r="F538" t="s">
        <v>582</v>
      </c>
      <c r="G538" s="2">
        <v>45605</v>
      </c>
      <c r="H538" t="s">
        <v>724</v>
      </c>
      <c r="I538" t="s">
        <v>727</v>
      </c>
      <c r="J538" t="s">
        <v>733</v>
      </c>
      <c r="K538" t="s">
        <v>747</v>
      </c>
      <c r="L538" t="s">
        <v>757</v>
      </c>
      <c r="M538">
        <v>34503.089999999997</v>
      </c>
      <c r="N538" t="s">
        <v>760</v>
      </c>
    </row>
    <row r="539" spans="1:14" x14ac:dyDescent="0.3">
      <c r="A539">
        <v>2114</v>
      </c>
      <c r="B539" t="s">
        <v>18</v>
      </c>
      <c r="C539" t="s">
        <v>33</v>
      </c>
      <c r="D539" t="s">
        <v>45</v>
      </c>
      <c r="E539">
        <v>72</v>
      </c>
      <c r="F539" t="s">
        <v>583</v>
      </c>
      <c r="G539" s="2">
        <v>45172</v>
      </c>
      <c r="H539" t="s">
        <v>722</v>
      </c>
      <c r="I539" t="s">
        <v>727</v>
      </c>
      <c r="J539" t="s">
        <v>735</v>
      </c>
      <c r="K539" t="s">
        <v>746</v>
      </c>
      <c r="L539" t="s">
        <v>753</v>
      </c>
      <c r="M539">
        <v>31396.87</v>
      </c>
      <c r="N539" t="s">
        <v>761</v>
      </c>
    </row>
    <row r="540" spans="1:14" x14ac:dyDescent="0.3">
      <c r="A540">
        <v>8725</v>
      </c>
      <c r="B540" t="s">
        <v>27</v>
      </c>
      <c r="C540" t="s">
        <v>41</v>
      </c>
      <c r="D540" t="s">
        <v>44</v>
      </c>
      <c r="E540">
        <v>6</v>
      </c>
      <c r="F540" t="s">
        <v>584</v>
      </c>
      <c r="G540" s="2">
        <v>45589</v>
      </c>
      <c r="H540" t="s">
        <v>722</v>
      </c>
      <c r="I540" t="s">
        <v>730</v>
      </c>
      <c r="J540" t="s">
        <v>737</v>
      </c>
      <c r="K540" t="s">
        <v>752</v>
      </c>
      <c r="L540" t="s">
        <v>754</v>
      </c>
      <c r="M540">
        <v>47003.68</v>
      </c>
      <c r="N540" t="s">
        <v>761</v>
      </c>
    </row>
    <row r="541" spans="1:14" x14ac:dyDescent="0.3">
      <c r="A541">
        <v>9884</v>
      </c>
      <c r="B541" t="s">
        <v>28</v>
      </c>
      <c r="C541" t="s">
        <v>42</v>
      </c>
      <c r="D541" t="s">
        <v>44</v>
      </c>
      <c r="E541">
        <v>35</v>
      </c>
      <c r="F541" t="s">
        <v>585</v>
      </c>
      <c r="G541" s="2">
        <v>45098</v>
      </c>
      <c r="H541" t="s">
        <v>723</v>
      </c>
      <c r="I541" t="s">
        <v>727</v>
      </c>
      <c r="J541" t="s">
        <v>731</v>
      </c>
      <c r="K541" t="s">
        <v>746</v>
      </c>
      <c r="L541" t="s">
        <v>757</v>
      </c>
      <c r="M541">
        <v>12010.07</v>
      </c>
      <c r="N541" t="s">
        <v>759</v>
      </c>
    </row>
    <row r="542" spans="1:14" x14ac:dyDescent="0.3">
      <c r="A542">
        <v>6728</v>
      </c>
      <c r="B542" t="s">
        <v>28</v>
      </c>
      <c r="C542" t="s">
        <v>40</v>
      </c>
      <c r="D542" t="s">
        <v>45</v>
      </c>
      <c r="E542">
        <v>40</v>
      </c>
      <c r="F542" t="s">
        <v>586</v>
      </c>
      <c r="G542" s="2">
        <v>45384</v>
      </c>
      <c r="H542" t="s">
        <v>719</v>
      </c>
      <c r="I542" t="s">
        <v>730</v>
      </c>
      <c r="J542" t="s">
        <v>741</v>
      </c>
      <c r="K542" t="s">
        <v>746</v>
      </c>
      <c r="L542" t="s">
        <v>757</v>
      </c>
      <c r="M542">
        <v>49252.28</v>
      </c>
      <c r="N542" t="s">
        <v>760</v>
      </c>
    </row>
    <row r="543" spans="1:14" x14ac:dyDescent="0.3">
      <c r="A543">
        <v>3265</v>
      </c>
      <c r="B543" t="s">
        <v>22</v>
      </c>
      <c r="C543" t="s">
        <v>32</v>
      </c>
      <c r="D543" t="s">
        <v>44</v>
      </c>
      <c r="E543">
        <v>64</v>
      </c>
      <c r="F543" t="s">
        <v>587</v>
      </c>
      <c r="G543" s="2">
        <v>44378</v>
      </c>
      <c r="H543" t="s">
        <v>721</v>
      </c>
      <c r="I543" t="s">
        <v>729</v>
      </c>
      <c r="J543" t="s">
        <v>744</v>
      </c>
      <c r="K543" t="s">
        <v>752</v>
      </c>
      <c r="L543" t="s">
        <v>755</v>
      </c>
      <c r="M543">
        <v>2882.82</v>
      </c>
      <c r="N543" t="s">
        <v>760</v>
      </c>
    </row>
    <row r="544" spans="1:14" x14ac:dyDescent="0.3">
      <c r="A544">
        <v>9441</v>
      </c>
      <c r="B544" t="s">
        <v>14</v>
      </c>
      <c r="C544" t="s">
        <v>42</v>
      </c>
      <c r="D544" t="s">
        <v>45</v>
      </c>
      <c r="E544">
        <v>52</v>
      </c>
      <c r="F544" t="s">
        <v>588</v>
      </c>
      <c r="G544" s="2">
        <v>44659</v>
      </c>
      <c r="H544" t="s">
        <v>723</v>
      </c>
      <c r="I544" t="s">
        <v>730</v>
      </c>
      <c r="J544" t="s">
        <v>735</v>
      </c>
      <c r="K544" t="s">
        <v>749</v>
      </c>
      <c r="L544" t="s">
        <v>758</v>
      </c>
      <c r="M544">
        <v>3964.75</v>
      </c>
      <c r="N544" t="s">
        <v>759</v>
      </c>
    </row>
    <row r="545" spans="1:14" x14ac:dyDescent="0.3">
      <c r="A545">
        <v>8743</v>
      </c>
      <c r="B545" t="s">
        <v>24</v>
      </c>
      <c r="C545" t="s">
        <v>43</v>
      </c>
      <c r="D545" t="s">
        <v>44</v>
      </c>
      <c r="E545">
        <v>40</v>
      </c>
      <c r="F545" t="s">
        <v>589</v>
      </c>
      <c r="G545" s="2">
        <v>45400</v>
      </c>
      <c r="H545" t="s">
        <v>719</v>
      </c>
      <c r="I545" t="s">
        <v>726</v>
      </c>
      <c r="J545" t="s">
        <v>741</v>
      </c>
      <c r="K545" t="s">
        <v>748</v>
      </c>
      <c r="L545" t="s">
        <v>755</v>
      </c>
      <c r="M545">
        <v>35418.519999999997</v>
      </c>
      <c r="N545" t="s">
        <v>761</v>
      </c>
    </row>
    <row r="546" spans="1:14" x14ac:dyDescent="0.3">
      <c r="A546">
        <v>2903</v>
      </c>
      <c r="B546" t="s">
        <v>14</v>
      </c>
      <c r="C546" t="s">
        <v>36</v>
      </c>
      <c r="D546" t="s">
        <v>45</v>
      </c>
      <c r="E546">
        <v>39</v>
      </c>
      <c r="F546" t="s">
        <v>590</v>
      </c>
      <c r="G546" s="2">
        <v>44948</v>
      </c>
      <c r="H546" t="s">
        <v>718</v>
      </c>
      <c r="I546" t="s">
        <v>726</v>
      </c>
      <c r="J546" t="s">
        <v>734</v>
      </c>
      <c r="K546" t="s">
        <v>749</v>
      </c>
      <c r="L546" t="s">
        <v>753</v>
      </c>
      <c r="M546">
        <v>10005.209999999999</v>
      </c>
      <c r="N546" t="s">
        <v>761</v>
      </c>
    </row>
    <row r="547" spans="1:14" x14ac:dyDescent="0.3">
      <c r="A547">
        <v>1919</v>
      </c>
      <c r="B547" t="s">
        <v>22</v>
      </c>
      <c r="C547" t="s">
        <v>38</v>
      </c>
      <c r="D547" t="s">
        <v>45</v>
      </c>
      <c r="E547">
        <v>32</v>
      </c>
      <c r="F547" t="s">
        <v>591</v>
      </c>
      <c r="G547" s="2">
        <v>44189</v>
      </c>
      <c r="H547" t="s">
        <v>721</v>
      </c>
      <c r="I547" t="s">
        <v>726</v>
      </c>
      <c r="J547" t="s">
        <v>733</v>
      </c>
      <c r="K547" t="s">
        <v>747</v>
      </c>
      <c r="L547" t="s">
        <v>758</v>
      </c>
      <c r="M547">
        <v>13625.44</v>
      </c>
      <c r="N547" t="s">
        <v>761</v>
      </c>
    </row>
    <row r="548" spans="1:14" x14ac:dyDescent="0.3">
      <c r="A548">
        <v>8623</v>
      </c>
      <c r="B548" t="s">
        <v>19</v>
      </c>
      <c r="C548" t="s">
        <v>38</v>
      </c>
      <c r="D548" t="s">
        <v>44</v>
      </c>
      <c r="E548">
        <v>66</v>
      </c>
      <c r="F548" t="s">
        <v>592</v>
      </c>
      <c r="G548" s="2">
        <v>45576</v>
      </c>
      <c r="H548" t="s">
        <v>724</v>
      </c>
      <c r="I548" t="s">
        <v>725</v>
      </c>
      <c r="J548" t="s">
        <v>742</v>
      </c>
      <c r="K548" t="s">
        <v>747</v>
      </c>
      <c r="L548" t="s">
        <v>757</v>
      </c>
      <c r="M548">
        <v>43416.11</v>
      </c>
      <c r="N548" t="s">
        <v>761</v>
      </c>
    </row>
    <row r="549" spans="1:14" x14ac:dyDescent="0.3">
      <c r="A549">
        <v>5427</v>
      </c>
      <c r="B549" t="s">
        <v>15</v>
      </c>
      <c r="C549" t="s">
        <v>31</v>
      </c>
      <c r="D549" t="s">
        <v>45</v>
      </c>
      <c r="E549">
        <v>24</v>
      </c>
      <c r="F549" t="s">
        <v>593</v>
      </c>
      <c r="G549" s="2">
        <v>43919</v>
      </c>
      <c r="H549" t="s">
        <v>722</v>
      </c>
      <c r="I549" t="s">
        <v>729</v>
      </c>
      <c r="J549" t="s">
        <v>739</v>
      </c>
      <c r="K549" t="s">
        <v>748</v>
      </c>
      <c r="L549" t="s">
        <v>758</v>
      </c>
      <c r="M549">
        <v>15530.91</v>
      </c>
      <c r="N549" t="s">
        <v>760</v>
      </c>
    </row>
    <row r="550" spans="1:14" x14ac:dyDescent="0.3">
      <c r="A550">
        <v>8253</v>
      </c>
      <c r="B550" t="s">
        <v>21</v>
      </c>
      <c r="C550" t="s">
        <v>31</v>
      </c>
      <c r="D550" t="s">
        <v>44</v>
      </c>
      <c r="E550">
        <v>74</v>
      </c>
      <c r="F550" t="s">
        <v>594</v>
      </c>
      <c r="G550" s="2">
        <v>45473</v>
      </c>
      <c r="H550" t="s">
        <v>720</v>
      </c>
      <c r="I550" t="s">
        <v>730</v>
      </c>
      <c r="J550" t="s">
        <v>739</v>
      </c>
      <c r="K550" t="s">
        <v>746</v>
      </c>
      <c r="L550" t="s">
        <v>755</v>
      </c>
      <c r="M550">
        <v>48545.99</v>
      </c>
      <c r="N550" t="s">
        <v>761</v>
      </c>
    </row>
    <row r="551" spans="1:14" x14ac:dyDescent="0.3">
      <c r="A551">
        <v>7285</v>
      </c>
      <c r="B551" t="s">
        <v>23</v>
      </c>
      <c r="C551" t="s">
        <v>36</v>
      </c>
      <c r="D551" t="s">
        <v>45</v>
      </c>
      <c r="E551">
        <v>33</v>
      </c>
      <c r="F551" t="s">
        <v>595</v>
      </c>
      <c r="G551" s="2">
        <v>44354</v>
      </c>
      <c r="H551" t="s">
        <v>721</v>
      </c>
      <c r="I551" t="s">
        <v>728</v>
      </c>
      <c r="J551" t="s">
        <v>735</v>
      </c>
      <c r="K551" t="s">
        <v>750</v>
      </c>
      <c r="L551" t="s">
        <v>753</v>
      </c>
      <c r="M551">
        <v>37448.76</v>
      </c>
      <c r="N551" t="s">
        <v>760</v>
      </c>
    </row>
    <row r="552" spans="1:14" x14ac:dyDescent="0.3">
      <c r="A552">
        <v>8037</v>
      </c>
      <c r="B552" t="s">
        <v>27</v>
      </c>
      <c r="C552" t="s">
        <v>33</v>
      </c>
      <c r="D552" t="s">
        <v>45</v>
      </c>
      <c r="E552">
        <v>59</v>
      </c>
      <c r="F552" t="s">
        <v>596</v>
      </c>
      <c r="G552" s="2">
        <v>44806</v>
      </c>
      <c r="H552" t="s">
        <v>721</v>
      </c>
      <c r="I552" t="s">
        <v>730</v>
      </c>
      <c r="J552" t="s">
        <v>742</v>
      </c>
      <c r="K552" t="s">
        <v>750</v>
      </c>
      <c r="L552" t="s">
        <v>757</v>
      </c>
      <c r="M552">
        <v>17885.89</v>
      </c>
      <c r="N552" t="s">
        <v>759</v>
      </c>
    </row>
    <row r="553" spans="1:14" x14ac:dyDescent="0.3">
      <c r="A553">
        <v>9711</v>
      </c>
      <c r="B553" t="s">
        <v>18</v>
      </c>
      <c r="C553" t="s">
        <v>36</v>
      </c>
      <c r="D553" t="s">
        <v>44</v>
      </c>
      <c r="E553">
        <v>62</v>
      </c>
      <c r="F553" t="s">
        <v>597</v>
      </c>
      <c r="G553" s="2">
        <v>44729</v>
      </c>
      <c r="H553" t="s">
        <v>719</v>
      </c>
      <c r="I553" t="s">
        <v>726</v>
      </c>
      <c r="J553" t="s">
        <v>732</v>
      </c>
      <c r="K553" t="s">
        <v>750</v>
      </c>
      <c r="L553" t="s">
        <v>757</v>
      </c>
      <c r="M553">
        <v>15902.02</v>
      </c>
      <c r="N553" t="s">
        <v>761</v>
      </c>
    </row>
    <row r="554" spans="1:14" x14ac:dyDescent="0.3">
      <c r="A554">
        <v>7206</v>
      </c>
      <c r="B554" t="s">
        <v>19</v>
      </c>
      <c r="C554" t="s">
        <v>35</v>
      </c>
      <c r="D554" t="s">
        <v>44</v>
      </c>
      <c r="E554">
        <v>70</v>
      </c>
      <c r="F554" t="s">
        <v>598</v>
      </c>
      <c r="G554" s="2">
        <v>44674</v>
      </c>
      <c r="H554" t="s">
        <v>719</v>
      </c>
      <c r="I554" t="s">
        <v>727</v>
      </c>
      <c r="J554" t="s">
        <v>734</v>
      </c>
      <c r="K554" t="s">
        <v>746</v>
      </c>
      <c r="L554" t="s">
        <v>756</v>
      </c>
      <c r="M554">
        <v>12611.76</v>
      </c>
      <c r="N554" t="s">
        <v>759</v>
      </c>
    </row>
    <row r="555" spans="1:14" x14ac:dyDescent="0.3">
      <c r="A555">
        <v>4118</v>
      </c>
      <c r="B555" t="s">
        <v>22</v>
      </c>
      <c r="C555" t="s">
        <v>43</v>
      </c>
      <c r="D555" t="s">
        <v>45</v>
      </c>
      <c r="E555">
        <v>48</v>
      </c>
      <c r="F555" t="s">
        <v>599</v>
      </c>
      <c r="G555" s="2">
        <v>44410</v>
      </c>
      <c r="H555" t="s">
        <v>720</v>
      </c>
      <c r="I555" t="s">
        <v>728</v>
      </c>
      <c r="J555" t="s">
        <v>741</v>
      </c>
      <c r="K555" t="s">
        <v>746</v>
      </c>
      <c r="L555" t="s">
        <v>756</v>
      </c>
      <c r="M555">
        <v>42312.06</v>
      </c>
      <c r="N555" t="s">
        <v>759</v>
      </c>
    </row>
    <row r="556" spans="1:14" x14ac:dyDescent="0.3">
      <c r="A556">
        <v>4184</v>
      </c>
      <c r="B556" t="s">
        <v>18</v>
      </c>
      <c r="C556" t="s">
        <v>43</v>
      </c>
      <c r="D556" t="s">
        <v>45</v>
      </c>
      <c r="E556">
        <v>20</v>
      </c>
      <c r="F556" t="s">
        <v>600</v>
      </c>
      <c r="G556" s="2">
        <v>44811</v>
      </c>
      <c r="H556" t="s">
        <v>722</v>
      </c>
      <c r="I556" t="s">
        <v>728</v>
      </c>
      <c r="J556" t="s">
        <v>744</v>
      </c>
      <c r="K556" t="s">
        <v>752</v>
      </c>
      <c r="L556" t="s">
        <v>753</v>
      </c>
      <c r="M556">
        <v>34493.68</v>
      </c>
      <c r="N556" t="s">
        <v>760</v>
      </c>
    </row>
    <row r="557" spans="1:14" x14ac:dyDescent="0.3">
      <c r="A557">
        <v>4845</v>
      </c>
      <c r="B557" t="s">
        <v>14</v>
      </c>
      <c r="C557" t="s">
        <v>42</v>
      </c>
      <c r="D557" t="s">
        <v>44</v>
      </c>
      <c r="E557">
        <v>70</v>
      </c>
      <c r="F557" t="s">
        <v>601</v>
      </c>
      <c r="G557" s="2">
        <v>45640</v>
      </c>
      <c r="H557" t="s">
        <v>723</v>
      </c>
      <c r="I557" t="s">
        <v>726</v>
      </c>
      <c r="J557" t="s">
        <v>740</v>
      </c>
      <c r="K557" t="s">
        <v>747</v>
      </c>
      <c r="L557" t="s">
        <v>755</v>
      </c>
      <c r="M557">
        <v>21979.93</v>
      </c>
      <c r="N557" t="s">
        <v>761</v>
      </c>
    </row>
    <row r="558" spans="1:14" x14ac:dyDescent="0.3">
      <c r="A558">
        <v>7705</v>
      </c>
      <c r="B558" t="s">
        <v>26</v>
      </c>
      <c r="C558" t="s">
        <v>40</v>
      </c>
      <c r="D558" t="s">
        <v>44</v>
      </c>
      <c r="E558">
        <v>55</v>
      </c>
      <c r="F558" t="s">
        <v>602</v>
      </c>
      <c r="G558" s="2">
        <v>45596</v>
      </c>
      <c r="H558" t="s">
        <v>724</v>
      </c>
      <c r="I558" t="s">
        <v>730</v>
      </c>
      <c r="J558" t="s">
        <v>745</v>
      </c>
      <c r="K558" t="s">
        <v>746</v>
      </c>
      <c r="L558" t="s">
        <v>755</v>
      </c>
      <c r="M558">
        <v>3216.05</v>
      </c>
      <c r="N558" t="s">
        <v>761</v>
      </c>
    </row>
    <row r="559" spans="1:14" x14ac:dyDescent="0.3">
      <c r="A559">
        <v>6602</v>
      </c>
      <c r="B559" t="s">
        <v>24</v>
      </c>
      <c r="C559" t="s">
        <v>31</v>
      </c>
      <c r="D559" t="s">
        <v>44</v>
      </c>
      <c r="E559">
        <v>44</v>
      </c>
      <c r="F559" t="s">
        <v>603</v>
      </c>
      <c r="G559" s="2">
        <v>44008</v>
      </c>
      <c r="H559" t="s">
        <v>718</v>
      </c>
      <c r="I559" t="s">
        <v>730</v>
      </c>
      <c r="J559" t="s">
        <v>735</v>
      </c>
      <c r="K559" t="s">
        <v>751</v>
      </c>
      <c r="L559" t="s">
        <v>755</v>
      </c>
      <c r="M559">
        <v>12427.68</v>
      </c>
      <c r="N559" t="s">
        <v>761</v>
      </c>
    </row>
    <row r="560" spans="1:14" x14ac:dyDescent="0.3">
      <c r="A560">
        <v>5734</v>
      </c>
      <c r="B560" t="s">
        <v>27</v>
      </c>
      <c r="C560" t="s">
        <v>35</v>
      </c>
      <c r="D560" t="s">
        <v>45</v>
      </c>
      <c r="E560">
        <v>17</v>
      </c>
      <c r="F560" t="s">
        <v>604</v>
      </c>
      <c r="G560" s="2">
        <v>45543</v>
      </c>
      <c r="H560" t="s">
        <v>719</v>
      </c>
      <c r="I560" t="s">
        <v>729</v>
      </c>
      <c r="J560" t="s">
        <v>741</v>
      </c>
      <c r="K560" t="s">
        <v>748</v>
      </c>
      <c r="L560" t="s">
        <v>753</v>
      </c>
      <c r="M560">
        <v>4349.41</v>
      </c>
      <c r="N560" t="s">
        <v>759</v>
      </c>
    </row>
    <row r="561" spans="1:14" x14ac:dyDescent="0.3">
      <c r="A561">
        <v>3516</v>
      </c>
      <c r="B561" t="s">
        <v>14</v>
      </c>
      <c r="C561" t="s">
        <v>33</v>
      </c>
      <c r="D561" t="s">
        <v>45</v>
      </c>
      <c r="E561">
        <v>47</v>
      </c>
      <c r="F561" t="s">
        <v>605</v>
      </c>
      <c r="G561" s="2">
        <v>44963</v>
      </c>
      <c r="H561" t="s">
        <v>722</v>
      </c>
      <c r="I561" t="s">
        <v>726</v>
      </c>
      <c r="J561" t="s">
        <v>745</v>
      </c>
      <c r="K561" t="s">
        <v>749</v>
      </c>
      <c r="L561" t="s">
        <v>753</v>
      </c>
      <c r="M561">
        <v>24527.759999999998</v>
      </c>
      <c r="N561" t="s">
        <v>760</v>
      </c>
    </row>
    <row r="562" spans="1:14" x14ac:dyDescent="0.3">
      <c r="A562">
        <v>5807</v>
      </c>
      <c r="B562" t="s">
        <v>18</v>
      </c>
      <c r="C562" t="s">
        <v>35</v>
      </c>
      <c r="D562" t="s">
        <v>44</v>
      </c>
      <c r="E562">
        <v>62</v>
      </c>
      <c r="F562" t="s">
        <v>606</v>
      </c>
      <c r="G562" s="2">
        <v>45580</v>
      </c>
      <c r="H562" t="s">
        <v>724</v>
      </c>
      <c r="I562" t="s">
        <v>726</v>
      </c>
      <c r="J562" t="s">
        <v>732</v>
      </c>
      <c r="K562" t="s">
        <v>746</v>
      </c>
      <c r="L562" t="s">
        <v>757</v>
      </c>
      <c r="M562">
        <v>20495.169999999998</v>
      </c>
      <c r="N562" t="s">
        <v>759</v>
      </c>
    </row>
    <row r="563" spans="1:14" x14ac:dyDescent="0.3">
      <c r="A563">
        <v>7550</v>
      </c>
      <c r="B563" t="s">
        <v>17</v>
      </c>
      <c r="C563" t="s">
        <v>35</v>
      </c>
      <c r="D563" t="s">
        <v>44</v>
      </c>
      <c r="E563">
        <v>18</v>
      </c>
      <c r="F563" t="s">
        <v>607</v>
      </c>
      <c r="G563" s="2">
        <v>44440</v>
      </c>
      <c r="H563" t="s">
        <v>718</v>
      </c>
      <c r="I563" t="s">
        <v>725</v>
      </c>
      <c r="J563" t="s">
        <v>741</v>
      </c>
      <c r="K563" t="s">
        <v>751</v>
      </c>
      <c r="L563" t="s">
        <v>754</v>
      </c>
      <c r="M563">
        <v>36596.21</v>
      </c>
      <c r="N563" t="s">
        <v>759</v>
      </c>
    </row>
    <row r="564" spans="1:14" x14ac:dyDescent="0.3">
      <c r="A564">
        <v>8572</v>
      </c>
      <c r="B564" t="s">
        <v>24</v>
      </c>
      <c r="C564" t="s">
        <v>41</v>
      </c>
      <c r="D564" t="s">
        <v>44</v>
      </c>
      <c r="E564">
        <v>37</v>
      </c>
      <c r="F564" t="s">
        <v>608</v>
      </c>
      <c r="G564" s="2">
        <v>45018</v>
      </c>
      <c r="H564" t="s">
        <v>718</v>
      </c>
      <c r="I564" t="s">
        <v>726</v>
      </c>
      <c r="J564" t="s">
        <v>743</v>
      </c>
      <c r="K564" t="s">
        <v>752</v>
      </c>
      <c r="L564" t="s">
        <v>754</v>
      </c>
      <c r="M564">
        <v>5930</v>
      </c>
      <c r="N564" t="s">
        <v>761</v>
      </c>
    </row>
    <row r="565" spans="1:14" x14ac:dyDescent="0.3">
      <c r="A565">
        <v>1234</v>
      </c>
      <c r="B565" t="s">
        <v>27</v>
      </c>
      <c r="C565" t="s">
        <v>36</v>
      </c>
      <c r="D565" t="s">
        <v>44</v>
      </c>
      <c r="E565">
        <v>29</v>
      </c>
      <c r="F565" t="s">
        <v>609</v>
      </c>
      <c r="G565" s="2">
        <v>45241</v>
      </c>
      <c r="H565" t="s">
        <v>719</v>
      </c>
      <c r="I565" t="s">
        <v>729</v>
      </c>
      <c r="J565" t="s">
        <v>737</v>
      </c>
      <c r="K565" t="s">
        <v>746</v>
      </c>
      <c r="L565" t="s">
        <v>754</v>
      </c>
      <c r="M565">
        <v>28282.27</v>
      </c>
      <c r="N565" t="s">
        <v>760</v>
      </c>
    </row>
    <row r="566" spans="1:14" x14ac:dyDescent="0.3">
      <c r="A566">
        <v>6637</v>
      </c>
      <c r="B566" t="s">
        <v>25</v>
      </c>
      <c r="C566" t="s">
        <v>29</v>
      </c>
      <c r="D566" t="s">
        <v>45</v>
      </c>
      <c r="E566">
        <v>76</v>
      </c>
      <c r="F566" t="s">
        <v>610</v>
      </c>
      <c r="G566" s="2">
        <v>44635</v>
      </c>
      <c r="H566" t="s">
        <v>720</v>
      </c>
      <c r="I566" t="s">
        <v>729</v>
      </c>
      <c r="J566" t="s">
        <v>737</v>
      </c>
      <c r="K566" t="s">
        <v>747</v>
      </c>
      <c r="L566" t="s">
        <v>758</v>
      </c>
      <c r="M566">
        <v>25396.75</v>
      </c>
      <c r="N566" t="s">
        <v>761</v>
      </c>
    </row>
    <row r="567" spans="1:14" x14ac:dyDescent="0.3">
      <c r="A567">
        <v>8887</v>
      </c>
      <c r="B567" t="s">
        <v>22</v>
      </c>
      <c r="C567" t="s">
        <v>35</v>
      </c>
      <c r="D567" t="s">
        <v>44</v>
      </c>
      <c r="E567">
        <v>9</v>
      </c>
      <c r="F567" t="s">
        <v>611</v>
      </c>
      <c r="G567" s="2">
        <v>44336</v>
      </c>
      <c r="H567" t="s">
        <v>719</v>
      </c>
      <c r="I567" t="s">
        <v>726</v>
      </c>
      <c r="J567" t="s">
        <v>743</v>
      </c>
      <c r="K567" t="s">
        <v>749</v>
      </c>
      <c r="L567" t="s">
        <v>755</v>
      </c>
      <c r="M567">
        <v>35560.97</v>
      </c>
      <c r="N567" t="s">
        <v>761</v>
      </c>
    </row>
    <row r="568" spans="1:14" x14ac:dyDescent="0.3">
      <c r="A568">
        <v>5450</v>
      </c>
      <c r="B568" t="s">
        <v>22</v>
      </c>
      <c r="C568" t="s">
        <v>39</v>
      </c>
      <c r="D568" t="s">
        <v>44</v>
      </c>
      <c r="E568">
        <v>33</v>
      </c>
      <c r="F568" t="s">
        <v>612</v>
      </c>
      <c r="G568" s="2">
        <v>43938</v>
      </c>
      <c r="H568" t="s">
        <v>723</v>
      </c>
      <c r="I568" t="s">
        <v>725</v>
      </c>
      <c r="J568" t="s">
        <v>740</v>
      </c>
      <c r="K568" t="s">
        <v>746</v>
      </c>
      <c r="L568" t="s">
        <v>756</v>
      </c>
      <c r="M568">
        <v>40099.79</v>
      </c>
      <c r="N568" t="s">
        <v>761</v>
      </c>
    </row>
    <row r="569" spans="1:14" x14ac:dyDescent="0.3">
      <c r="A569">
        <v>5053</v>
      </c>
      <c r="B569" t="s">
        <v>16</v>
      </c>
      <c r="C569" t="s">
        <v>42</v>
      </c>
      <c r="D569" t="s">
        <v>44</v>
      </c>
      <c r="E569">
        <v>10</v>
      </c>
      <c r="F569" t="s">
        <v>613</v>
      </c>
      <c r="G569" s="2">
        <v>44428</v>
      </c>
      <c r="H569" t="s">
        <v>723</v>
      </c>
      <c r="I569" t="s">
        <v>728</v>
      </c>
      <c r="J569" t="s">
        <v>734</v>
      </c>
      <c r="K569" t="s">
        <v>750</v>
      </c>
      <c r="L569" t="s">
        <v>757</v>
      </c>
      <c r="M569">
        <v>38428.65</v>
      </c>
      <c r="N569" t="s">
        <v>759</v>
      </c>
    </row>
    <row r="570" spans="1:14" x14ac:dyDescent="0.3">
      <c r="A570">
        <v>4629</v>
      </c>
      <c r="B570" t="s">
        <v>20</v>
      </c>
      <c r="C570" t="s">
        <v>34</v>
      </c>
      <c r="D570" t="s">
        <v>44</v>
      </c>
      <c r="E570">
        <v>58</v>
      </c>
      <c r="F570" t="s">
        <v>614</v>
      </c>
      <c r="G570" s="2">
        <v>45201</v>
      </c>
      <c r="H570" t="s">
        <v>721</v>
      </c>
      <c r="I570" t="s">
        <v>725</v>
      </c>
      <c r="J570" t="s">
        <v>739</v>
      </c>
      <c r="K570" t="s">
        <v>752</v>
      </c>
      <c r="L570" t="s">
        <v>754</v>
      </c>
      <c r="M570">
        <v>21388.17</v>
      </c>
      <c r="N570" t="s">
        <v>759</v>
      </c>
    </row>
    <row r="571" spans="1:14" x14ac:dyDescent="0.3">
      <c r="A571">
        <v>8436</v>
      </c>
      <c r="B571" t="s">
        <v>23</v>
      </c>
      <c r="C571" t="s">
        <v>39</v>
      </c>
      <c r="D571" t="s">
        <v>45</v>
      </c>
      <c r="E571">
        <v>11</v>
      </c>
      <c r="F571" t="s">
        <v>615</v>
      </c>
      <c r="G571" s="2">
        <v>45687</v>
      </c>
      <c r="H571" t="s">
        <v>724</v>
      </c>
      <c r="I571" t="s">
        <v>730</v>
      </c>
      <c r="J571" t="s">
        <v>737</v>
      </c>
      <c r="K571" t="s">
        <v>751</v>
      </c>
      <c r="L571" t="s">
        <v>757</v>
      </c>
      <c r="M571">
        <v>29439.5</v>
      </c>
      <c r="N571" t="s">
        <v>759</v>
      </c>
    </row>
    <row r="572" spans="1:14" x14ac:dyDescent="0.3">
      <c r="A572">
        <v>8224</v>
      </c>
      <c r="B572" t="s">
        <v>19</v>
      </c>
      <c r="C572" t="s">
        <v>43</v>
      </c>
      <c r="D572" t="s">
        <v>45</v>
      </c>
      <c r="E572">
        <v>51</v>
      </c>
      <c r="F572" t="s">
        <v>616</v>
      </c>
      <c r="G572" s="2">
        <v>43881</v>
      </c>
      <c r="H572" t="s">
        <v>720</v>
      </c>
      <c r="I572" t="s">
        <v>729</v>
      </c>
      <c r="J572" t="s">
        <v>743</v>
      </c>
      <c r="K572" t="s">
        <v>750</v>
      </c>
      <c r="L572" t="s">
        <v>754</v>
      </c>
      <c r="M572">
        <v>24023.85</v>
      </c>
      <c r="N572" t="s">
        <v>761</v>
      </c>
    </row>
    <row r="573" spans="1:14" x14ac:dyDescent="0.3">
      <c r="A573">
        <v>5331</v>
      </c>
      <c r="B573" t="s">
        <v>26</v>
      </c>
      <c r="C573" t="s">
        <v>41</v>
      </c>
      <c r="D573" t="s">
        <v>44</v>
      </c>
      <c r="E573">
        <v>32</v>
      </c>
      <c r="F573" t="s">
        <v>617</v>
      </c>
      <c r="G573" s="2">
        <v>44372</v>
      </c>
      <c r="H573" t="s">
        <v>718</v>
      </c>
      <c r="I573" t="s">
        <v>725</v>
      </c>
      <c r="J573" t="s">
        <v>732</v>
      </c>
      <c r="K573" t="s">
        <v>747</v>
      </c>
      <c r="L573" t="s">
        <v>754</v>
      </c>
      <c r="M573">
        <v>12384.6</v>
      </c>
      <c r="N573" t="s">
        <v>760</v>
      </c>
    </row>
    <row r="574" spans="1:14" x14ac:dyDescent="0.3">
      <c r="A574">
        <v>6351</v>
      </c>
      <c r="B574" t="s">
        <v>26</v>
      </c>
      <c r="C574" t="s">
        <v>42</v>
      </c>
      <c r="D574" t="s">
        <v>44</v>
      </c>
      <c r="E574">
        <v>81</v>
      </c>
      <c r="F574" t="s">
        <v>618</v>
      </c>
      <c r="G574" s="2">
        <v>45460</v>
      </c>
      <c r="H574" t="s">
        <v>722</v>
      </c>
      <c r="I574" t="s">
        <v>726</v>
      </c>
      <c r="J574" t="s">
        <v>743</v>
      </c>
      <c r="K574" t="s">
        <v>749</v>
      </c>
      <c r="L574" t="s">
        <v>757</v>
      </c>
      <c r="M574">
        <v>35003.910000000003</v>
      </c>
      <c r="N574" t="s">
        <v>760</v>
      </c>
    </row>
    <row r="575" spans="1:14" x14ac:dyDescent="0.3">
      <c r="A575">
        <v>5442</v>
      </c>
      <c r="B575" t="s">
        <v>16</v>
      </c>
      <c r="C575" t="s">
        <v>33</v>
      </c>
      <c r="D575" t="s">
        <v>44</v>
      </c>
      <c r="E575">
        <v>73</v>
      </c>
      <c r="F575" t="s">
        <v>619</v>
      </c>
      <c r="G575" s="2">
        <v>44719</v>
      </c>
      <c r="H575" t="s">
        <v>724</v>
      </c>
      <c r="I575" t="s">
        <v>729</v>
      </c>
      <c r="J575" t="s">
        <v>733</v>
      </c>
      <c r="K575" t="s">
        <v>749</v>
      </c>
      <c r="L575" t="s">
        <v>755</v>
      </c>
      <c r="M575">
        <v>10596.58</v>
      </c>
      <c r="N575" t="s">
        <v>761</v>
      </c>
    </row>
    <row r="576" spans="1:14" x14ac:dyDescent="0.3">
      <c r="A576">
        <v>5135</v>
      </c>
      <c r="B576" t="s">
        <v>25</v>
      </c>
      <c r="C576" t="s">
        <v>34</v>
      </c>
      <c r="D576" t="s">
        <v>45</v>
      </c>
      <c r="E576">
        <v>5</v>
      </c>
      <c r="F576" t="s">
        <v>620</v>
      </c>
      <c r="G576" s="2">
        <v>44113</v>
      </c>
      <c r="H576" t="s">
        <v>720</v>
      </c>
      <c r="I576" t="s">
        <v>725</v>
      </c>
      <c r="J576" t="s">
        <v>744</v>
      </c>
      <c r="K576" t="s">
        <v>749</v>
      </c>
      <c r="L576" t="s">
        <v>757</v>
      </c>
      <c r="M576">
        <v>23440.04</v>
      </c>
      <c r="N576" t="s">
        <v>761</v>
      </c>
    </row>
    <row r="577" spans="1:14" x14ac:dyDescent="0.3">
      <c r="A577">
        <v>5884</v>
      </c>
      <c r="B577" t="s">
        <v>20</v>
      </c>
      <c r="C577" t="s">
        <v>30</v>
      </c>
      <c r="D577" t="s">
        <v>44</v>
      </c>
      <c r="E577">
        <v>52</v>
      </c>
      <c r="F577" t="s">
        <v>621</v>
      </c>
      <c r="G577" s="2">
        <v>44385</v>
      </c>
      <c r="H577" t="s">
        <v>720</v>
      </c>
      <c r="I577" t="s">
        <v>726</v>
      </c>
      <c r="J577" t="s">
        <v>731</v>
      </c>
      <c r="K577" t="s">
        <v>746</v>
      </c>
      <c r="L577" t="s">
        <v>756</v>
      </c>
      <c r="M577">
        <v>13398.3</v>
      </c>
      <c r="N577" t="s">
        <v>761</v>
      </c>
    </row>
    <row r="578" spans="1:14" x14ac:dyDescent="0.3">
      <c r="A578">
        <v>1153</v>
      </c>
      <c r="B578" t="s">
        <v>27</v>
      </c>
      <c r="C578" t="s">
        <v>31</v>
      </c>
      <c r="D578" t="s">
        <v>44</v>
      </c>
      <c r="E578">
        <v>81</v>
      </c>
      <c r="F578" t="s">
        <v>622</v>
      </c>
      <c r="G578" s="2">
        <v>45279</v>
      </c>
      <c r="H578" t="s">
        <v>718</v>
      </c>
      <c r="I578" t="s">
        <v>729</v>
      </c>
      <c r="J578" t="s">
        <v>731</v>
      </c>
      <c r="K578" t="s">
        <v>747</v>
      </c>
      <c r="L578" t="s">
        <v>755</v>
      </c>
      <c r="M578">
        <v>41181.160000000003</v>
      </c>
      <c r="N578" t="s">
        <v>760</v>
      </c>
    </row>
    <row r="579" spans="1:14" x14ac:dyDescent="0.3">
      <c r="A579">
        <v>5896</v>
      </c>
      <c r="B579" t="s">
        <v>27</v>
      </c>
      <c r="C579" t="s">
        <v>30</v>
      </c>
      <c r="D579" t="s">
        <v>45</v>
      </c>
      <c r="E579">
        <v>62</v>
      </c>
      <c r="F579" t="s">
        <v>623</v>
      </c>
      <c r="G579" s="2">
        <v>44534</v>
      </c>
      <c r="H579" t="s">
        <v>718</v>
      </c>
      <c r="I579" t="s">
        <v>729</v>
      </c>
      <c r="J579" t="s">
        <v>731</v>
      </c>
      <c r="K579" t="s">
        <v>748</v>
      </c>
      <c r="L579" t="s">
        <v>753</v>
      </c>
      <c r="M579">
        <v>31422.95</v>
      </c>
      <c r="N579" t="s">
        <v>759</v>
      </c>
    </row>
    <row r="580" spans="1:14" x14ac:dyDescent="0.3">
      <c r="A580">
        <v>7014</v>
      </c>
      <c r="B580" t="s">
        <v>19</v>
      </c>
      <c r="C580" t="s">
        <v>35</v>
      </c>
      <c r="D580" t="s">
        <v>45</v>
      </c>
      <c r="E580">
        <v>14</v>
      </c>
      <c r="F580" t="s">
        <v>624</v>
      </c>
      <c r="G580" s="2">
        <v>45644</v>
      </c>
      <c r="H580" t="s">
        <v>724</v>
      </c>
      <c r="I580" t="s">
        <v>727</v>
      </c>
      <c r="J580" t="s">
        <v>737</v>
      </c>
      <c r="K580" t="s">
        <v>746</v>
      </c>
      <c r="L580" t="s">
        <v>753</v>
      </c>
      <c r="M580">
        <v>44792.33</v>
      </c>
      <c r="N580" t="s">
        <v>761</v>
      </c>
    </row>
    <row r="581" spans="1:14" x14ac:dyDescent="0.3">
      <c r="A581">
        <v>5923</v>
      </c>
      <c r="B581" t="s">
        <v>20</v>
      </c>
      <c r="C581" t="s">
        <v>32</v>
      </c>
      <c r="D581" t="s">
        <v>45</v>
      </c>
      <c r="E581">
        <v>71</v>
      </c>
      <c r="F581" t="s">
        <v>625</v>
      </c>
      <c r="G581" s="2">
        <v>44047</v>
      </c>
      <c r="H581" t="s">
        <v>719</v>
      </c>
      <c r="I581" t="s">
        <v>729</v>
      </c>
      <c r="J581" t="s">
        <v>739</v>
      </c>
      <c r="K581" t="s">
        <v>748</v>
      </c>
      <c r="L581" t="s">
        <v>757</v>
      </c>
      <c r="M581">
        <v>35620.74</v>
      </c>
      <c r="N581" t="s">
        <v>760</v>
      </c>
    </row>
    <row r="582" spans="1:14" x14ac:dyDescent="0.3">
      <c r="A582">
        <v>3443</v>
      </c>
      <c r="B582" t="s">
        <v>20</v>
      </c>
      <c r="C582" t="s">
        <v>31</v>
      </c>
      <c r="D582" t="s">
        <v>44</v>
      </c>
      <c r="E582">
        <v>3</v>
      </c>
      <c r="F582" t="s">
        <v>626</v>
      </c>
      <c r="G582" s="2">
        <v>45662</v>
      </c>
      <c r="H582" t="s">
        <v>723</v>
      </c>
      <c r="I582" t="s">
        <v>725</v>
      </c>
      <c r="J582" t="s">
        <v>736</v>
      </c>
      <c r="K582" t="s">
        <v>749</v>
      </c>
      <c r="L582" t="s">
        <v>756</v>
      </c>
      <c r="M582">
        <v>5533.57</v>
      </c>
      <c r="N582" t="s">
        <v>759</v>
      </c>
    </row>
    <row r="583" spans="1:14" x14ac:dyDescent="0.3">
      <c r="A583">
        <v>6405</v>
      </c>
      <c r="B583" t="s">
        <v>18</v>
      </c>
      <c r="C583" t="s">
        <v>42</v>
      </c>
      <c r="D583" t="s">
        <v>45</v>
      </c>
      <c r="E583">
        <v>2</v>
      </c>
      <c r="F583" t="s">
        <v>627</v>
      </c>
      <c r="G583" s="2">
        <v>45697</v>
      </c>
      <c r="H583" t="s">
        <v>721</v>
      </c>
      <c r="I583" t="s">
        <v>730</v>
      </c>
      <c r="J583" t="s">
        <v>738</v>
      </c>
      <c r="K583" t="s">
        <v>752</v>
      </c>
      <c r="L583" t="s">
        <v>756</v>
      </c>
      <c r="M583">
        <v>43344.29</v>
      </c>
      <c r="N583" t="s">
        <v>759</v>
      </c>
    </row>
    <row r="584" spans="1:14" x14ac:dyDescent="0.3">
      <c r="A584">
        <v>5377</v>
      </c>
      <c r="B584" t="s">
        <v>25</v>
      </c>
      <c r="C584" t="s">
        <v>33</v>
      </c>
      <c r="D584" t="s">
        <v>44</v>
      </c>
      <c r="E584">
        <v>9</v>
      </c>
      <c r="F584" t="s">
        <v>628</v>
      </c>
      <c r="G584" s="2">
        <v>45564</v>
      </c>
      <c r="H584" t="s">
        <v>720</v>
      </c>
      <c r="I584" t="s">
        <v>727</v>
      </c>
      <c r="J584" t="s">
        <v>740</v>
      </c>
      <c r="K584" t="s">
        <v>748</v>
      </c>
      <c r="L584" t="s">
        <v>754</v>
      </c>
      <c r="M584">
        <v>37167.78</v>
      </c>
      <c r="N584" t="s">
        <v>760</v>
      </c>
    </row>
    <row r="585" spans="1:14" x14ac:dyDescent="0.3">
      <c r="A585">
        <v>6760</v>
      </c>
      <c r="B585" t="s">
        <v>16</v>
      </c>
      <c r="C585" t="s">
        <v>39</v>
      </c>
      <c r="D585" t="s">
        <v>45</v>
      </c>
      <c r="E585">
        <v>81</v>
      </c>
      <c r="F585" t="s">
        <v>629</v>
      </c>
      <c r="G585" s="2">
        <v>44964</v>
      </c>
      <c r="H585" t="s">
        <v>723</v>
      </c>
      <c r="I585" t="s">
        <v>730</v>
      </c>
      <c r="J585" t="s">
        <v>745</v>
      </c>
      <c r="K585" t="s">
        <v>748</v>
      </c>
      <c r="L585" t="s">
        <v>756</v>
      </c>
      <c r="M585">
        <v>7314.5</v>
      </c>
      <c r="N585" t="s">
        <v>760</v>
      </c>
    </row>
    <row r="586" spans="1:14" x14ac:dyDescent="0.3">
      <c r="A586">
        <v>7040</v>
      </c>
      <c r="B586" t="s">
        <v>16</v>
      </c>
      <c r="C586" t="s">
        <v>37</v>
      </c>
      <c r="D586" t="s">
        <v>45</v>
      </c>
      <c r="E586">
        <v>54</v>
      </c>
      <c r="F586" t="s">
        <v>630</v>
      </c>
      <c r="G586" s="2">
        <v>44864</v>
      </c>
      <c r="H586" t="s">
        <v>721</v>
      </c>
      <c r="I586" t="s">
        <v>728</v>
      </c>
      <c r="J586" t="s">
        <v>738</v>
      </c>
      <c r="K586" t="s">
        <v>751</v>
      </c>
      <c r="L586" t="s">
        <v>757</v>
      </c>
      <c r="M586">
        <v>1546.34</v>
      </c>
      <c r="N586" t="s">
        <v>760</v>
      </c>
    </row>
    <row r="587" spans="1:14" x14ac:dyDescent="0.3">
      <c r="A587">
        <v>6783</v>
      </c>
      <c r="B587" t="s">
        <v>14</v>
      </c>
      <c r="C587" t="s">
        <v>39</v>
      </c>
      <c r="D587" t="s">
        <v>45</v>
      </c>
      <c r="E587">
        <v>65</v>
      </c>
      <c r="F587" t="s">
        <v>631</v>
      </c>
      <c r="G587" s="2">
        <v>44797</v>
      </c>
      <c r="H587" t="s">
        <v>722</v>
      </c>
      <c r="I587" t="s">
        <v>727</v>
      </c>
      <c r="J587" t="s">
        <v>739</v>
      </c>
      <c r="K587" t="s">
        <v>746</v>
      </c>
      <c r="L587" t="s">
        <v>756</v>
      </c>
      <c r="M587">
        <v>29951.85</v>
      </c>
      <c r="N587" t="s">
        <v>761</v>
      </c>
    </row>
    <row r="588" spans="1:14" x14ac:dyDescent="0.3">
      <c r="A588">
        <v>9626</v>
      </c>
      <c r="B588" t="s">
        <v>20</v>
      </c>
      <c r="C588" t="s">
        <v>30</v>
      </c>
      <c r="D588" t="s">
        <v>44</v>
      </c>
      <c r="E588">
        <v>46</v>
      </c>
      <c r="F588" t="s">
        <v>632</v>
      </c>
      <c r="G588" s="2">
        <v>45308</v>
      </c>
      <c r="H588" t="s">
        <v>718</v>
      </c>
      <c r="I588" t="s">
        <v>728</v>
      </c>
      <c r="J588" t="s">
        <v>737</v>
      </c>
      <c r="K588" t="s">
        <v>748</v>
      </c>
      <c r="L588" t="s">
        <v>758</v>
      </c>
      <c r="M588">
        <v>48238.11</v>
      </c>
      <c r="N588" t="s">
        <v>760</v>
      </c>
    </row>
    <row r="589" spans="1:14" x14ac:dyDescent="0.3">
      <c r="A589">
        <v>3596</v>
      </c>
      <c r="B589" t="s">
        <v>24</v>
      </c>
      <c r="C589" t="s">
        <v>34</v>
      </c>
      <c r="D589" t="s">
        <v>44</v>
      </c>
      <c r="E589">
        <v>48</v>
      </c>
      <c r="F589" t="s">
        <v>633</v>
      </c>
      <c r="G589" s="2">
        <v>44916</v>
      </c>
      <c r="H589" t="s">
        <v>720</v>
      </c>
      <c r="I589" t="s">
        <v>727</v>
      </c>
      <c r="J589" t="s">
        <v>734</v>
      </c>
      <c r="K589" t="s">
        <v>751</v>
      </c>
      <c r="L589" t="s">
        <v>757</v>
      </c>
      <c r="M589">
        <v>14181.73</v>
      </c>
      <c r="N589" t="s">
        <v>760</v>
      </c>
    </row>
    <row r="590" spans="1:14" x14ac:dyDescent="0.3">
      <c r="A590">
        <v>2225</v>
      </c>
      <c r="B590" t="s">
        <v>22</v>
      </c>
      <c r="C590" t="s">
        <v>35</v>
      </c>
      <c r="D590" t="s">
        <v>44</v>
      </c>
      <c r="E590">
        <v>43</v>
      </c>
      <c r="F590" t="s">
        <v>634</v>
      </c>
      <c r="G590" s="2">
        <v>45424</v>
      </c>
      <c r="H590" t="s">
        <v>722</v>
      </c>
      <c r="I590" t="s">
        <v>727</v>
      </c>
      <c r="J590" t="s">
        <v>739</v>
      </c>
      <c r="K590" t="s">
        <v>750</v>
      </c>
      <c r="L590" t="s">
        <v>758</v>
      </c>
      <c r="M590">
        <v>3537.21</v>
      </c>
      <c r="N590" t="s">
        <v>761</v>
      </c>
    </row>
    <row r="591" spans="1:14" x14ac:dyDescent="0.3">
      <c r="A591">
        <v>3172</v>
      </c>
      <c r="B591" t="s">
        <v>22</v>
      </c>
      <c r="C591" t="s">
        <v>39</v>
      </c>
      <c r="D591" t="s">
        <v>44</v>
      </c>
      <c r="E591">
        <v>24</v>
      </c>
      <c r="F591" t="s">
        <v>635</v>
      </c>
      <c r="G591" s="2">
        <v>44092</v>
      </c>
      <c r="H591" t="s">
        <v>718</v>
      </c>
      <c r="I591" t="s">
        <v>725</v>
      </c>
      <c r="J591" t="s">
        <v>732</v>
      </c>
      <c r="K591" t="s">
        <v>748</v>
      </c>
      <c r="L591" t="s">
        <v>753</v>
      </c>
      <c r="M591">
        <v>42603.040000000001</v>
      </c>
      <c r="N591" t="s">
        <v>761</v>
      </c>
    </row>
    <row r="592" spans="1:14" x14ac:dyDescent="0.3">
      <c r="A592">
        <v>9298</v>
      </c>
      <c r="B592" t="s">
        <v>17</v>
      </c>
      <c r="C592" t="s">
        <v>39</v>
      </c>
      <c r="D592" t="s">
        <v>45</v>
      </c>
      <c r="E592">
        <v>11</v>
      </c>
      <c r="F592" t="s">
        <v>636</v>
      </c>
      <c r="G592" s="2">
        <v>44888</v>
      </c>
      <c r="H592" t="s">
        <v>720</v>
      </c>
      <c r="I592" t="s">
        <v>730</v>
      </c>
      <c r="J592" t="s">
        <v>740</v>
      </c>
      <c r="K592" t="s">
        <v>746</v>
      </c>
      <c r="L592" t="s">
        <v>754</v>
      </c>
      <c r="M592">
        <v>23243.18</v>
      </c>
      <c r="N592" t="s">
        <v>761</v>
      </c>
    </row>
    <row r="593" spans="1:14" x14ac:dyDescent="0.3">
      <c r="A593">
        <v>5177</v>
      </c>
      <c r="B593" t="s">
        <v>28</v>
      </c>
      <c r="C593" t="s">
        <v>33</v>
      </c>
      <c r="D593" t="s">
        <v>45</v>
      </c>
      <c r="E593">
        <v>40</v>
      </c>
      <c r="F593" t="s">
        <v>637</v>
      </c>
      <c r="G593" s="2">
        <v>44332</v>
      </c>
      <c r="H593" t="s">
        <v>723</v>
      </c>
      <c r="I593" t="s">
        <v>729</v>
      </c>
      <c r="J593" t="s">
        <v>731</v>
      </c>
      <c r="K593" t="s">
        <v>748</v>
      </c>
      <c r="L593" t="s">
        <v>758</v>
      </c>
      <c r="M593">
        <v>24344.06</v>
      </c>
      <c r="N593" t="s">
        <v>760</v>
      </c>
    </row>
    <row r="594" spans="1:14" x14ac:dyDescent="0.3">
      <c r="A594">
        <v>9285</v>
      </c>
      <c r="B594" t="s">
        <v>28</v>
      </c>
      <c r="C594" t="s">
        <v>33</v>
      </c>
      <c r="D594" t="s">
        <v>44</v>
      </c>
      <c r="E594">
        <v>73</v>
      </c>
      <c r="F594" t="s">
        <v>638</v>
      </c>
      <c r="G594" s="2">
        <v>44867</v>
      </c>
      <c r="H594" t="s">
        <v>719</v>
      </c>
      <c r="I594" t="s">
        <v>725</v>
      </c>
      <c r="J594" t="s">
        <v>745</v>
      </c>
      <c r="K594" t="s">
        <v>746</v>
      </c>
      <c r="L594" t="s">
        <v>756</v>
      </c>
      <c r="M594">
        <v>49568.76</v>
      </c>
      <c r="N594" t="s">
        <v>760</v>
      </c>
    </row>
    <row r="595" spans="1:14" x14ac:dyDescent="0.3">
      <c r="A595">
        <v>7706</v>
      </c>
      <c r="B595" t="s">
        <v>17</v>
      </c>
      <c r="C595" t="s">
        <v>42</v>
      </c>
      <c r="D595" t="s">
        <v>44</v>
      </c>
      <c r="E595">
        <v>25</v>
      </c>
      <c r="F595" t="s">
        <v>639</v>
      </c>
      <c r="G595" s="2">
        <v>44881</v>
      </c>
      <c r="H595" t="s">
        <v>721</v>
      </c>
      <c r="I595" t="s">
        <v>728</v>
      </c>
      <c r="J595" t="s">
        <v>745</v>
      </c>
      <c r="K595" t="s">
        <v>750</v>
      </c>
      <c r="L595" t="s">
        <v>757</v>
      </c>
      <c r="M595">
        <v>10710.79</v>
      </c>
      <c r="N595" t="s">
        <v>760</v>
      </c>
    </row>
    <row r="596" spans="1:14" x14ac:dyDescent="0.3">
      <c r="A596">
        <v>6540</v>
      </c>
      <c r="B596" t="s">
        <v>15</v>
      </c>
      <c r="C596" t="s">
        <v>39</v>
      </c>
      <c r="D596" t="s">
        <v>44</v>
      </c>
      <c r="E596">
        <v>14</v>
      </c>
      <c r="F596" t="s">
        <v>640</v>
      </c>
      <c r="G596" s="2">
        <v>45085</v>
      </c>
      <c r="H596" t="s">
        <v>721</v>
      </c>
      <c r="I596" t="s">
        <v>728</v>
      </c>
      <c r="J596" t="s">
        <v>743</v>
      </c>
      <c r="K596" t="s">
        <v>750</v>
      </c>
      <c r="L596" t="s">
        <v>755</v>
      </c>
      <c r="M596">
        <v>29230.18</v>
      </c>
      <c r="N596" t="s">
        <v>761</v>
      </c>
    </row>
    <row r="597" spans="1:14" x14ac:dyDescent="0.3">
      <c r="A597">
        <v>6915</v>
      </c>
      <c r="B597" t="s">
        <v>14</v>
      </c>
      <c r="C597" t="s">
        <v>33</v>
      </c>
      <c r="D597" t="s">
        <v>44</v>
      </c>
      <c r="E597">
        <v>38</v>
      </c>
      <c r="F597" t="s">
        <v>641</v>
      </c>
      <c r="G597" s="2">
        <v>44763</v>
      </c>
      <c r="H597" t="s">
        <v>722</v>
      </c>
      <c r="I597" t="s">
        <v>730</v>
      </c>
      <c r="J597" t="s">
        <v>740</v>
      </c>
      <c r="K597" t="s">
        <v>748</v>
      </c>
      <c r="L597" t="s">
        <v>756</v>
      </c>
      <c r="M597">
        <v>43186.94</v>
      </c>
      <c r="N597" t="s">
        <v>761</v>
      </c>
    </row>
    <row r="598" spans="1:14" x14ac:dyDescent="0.3">
      <c r="A598">
        <v>8032</v>
      </c>
      <c r="B598" t="s">
        <v>25</v>
      </c>
      <c r="C598" t="s">
        <v>43</v>
      </c>
      <c r="D598" t="s">
        <v>45</v>
      </c>
      <c r="E598">
        <v>36</v>
      </c>
      <c r="F598" t="s">
        <v>642</v>
      </c>
      <c r="G598" s="2">
        <v>44328</v>
      </c>
      <c r="H598" t="s">
        <v>723</v>
      </c>
      <c r="I598" t="s">
        <v>730</v>
      </c>
      <c r="J598" t="s">
        <v>737</v>
      </c>
      <c r="K598" t="s">
        <v>751</v>
      </c>
      <c r="L598" t="s">
        <v>758</v>
      </c>
      <c r="M598">
        <v>22536.2</v>
      </c>
      <c r="N598" t="s">
        <v>760</v>
      </c>
    </row>
    <row r="599" spans="1:14" x14ac:dyDescent="0.3">
      <c r="A599">
        <v>5382</v>
      </c>
      <c r="B599" t="s">
        <v>15</v>
      </c>
      <c r="C599" t="s">
        <v>30</v>
      </c>
      <c r="D599" t="s">
        <v>45</v>
      </c>
      <c r="E599">
        <v>51</v>
      </c>
      <c r="F599" t="s">
        <v>643</v>
      </c>
      <c r="G599" s="2">
        <v>44977</v>
      </c>
      <c r="H599" t="s">
        <v>724</v>
      </c>
      <c r="I599" t="s">
        <v>730</v>
      </c>
      <c r="J599" t="s">
        <v>740</v>
      </c>
      <c r="K599" t="s">
        <v>750</v>
      </c>
      <c r="L599" t="s">
        <v>755</v>
      </c>
      <c r="M599">
        <v>18916.14</v>
      </c>
      <c r="N599" t="s">
        <v>759</v>
      </c>
    </row>
    <row r="600" spans="1:14" x14ac:dyDescent="0.3">
      <c r="A600">
        <v>7685</v>
      </c>
      <c r="B600" t="s">
        <v>18</v>
      </c>
      <c r="C600" t="s">
        <v>41</v>
      </c>
      <c r="D600" t="s">
        <v>44</v>
      </c>
      <c r="E600">
        <v>68</v>
      </c>
      <c r="F600" t="s">
        <v>644</v>
      </c>
      <c r="G600" s="2">
        <v>45261</v>
      </c>
      <c r="H600" t="s">
        <v>722</v>
      </c>
      <c r="I600" t="s">
        <v>725</v>
      </c>
      <c r="J600" t="s">
        <v>731</v>
      </c>
      <c r="K600" t="s">
        <v>746</v>
      </c>
      <c r="L600" t="s">
        <v>757</v>
      </c>
      <c r="M600">
        <v>11110.91</v>
      </c>
      <c r="N600" t="s">
        <v>760</v>
      </c>
    </row>
    <row r="601" spans="1:14" x14ac:dyDescent="0.3">
      <c r="A601">
        <v>9211</v>
      </c>
      <c r="B601" t="s">
        <v>26</v>
      </c>
      <c r="C601" t="s">
        <v>33</v>
      </c>
      <c r="D601" t="s">
        <v>45</v>
      </c>
      <c r="E601">
        <v>65</v>
      </c>
      <c r="F601" t="s">
        <v>645</v>
      </c>
      <c r="G601" s="2">
        <v>44464</v>
      </c>
      <c r="H601" t="s">
        <v>718</v>
      </c>
      <c r="I601" t="s">
        <v>729</v>
      </c>
      <c r="J601" t="s">
        <v>743</v>
      </c>
      <c r="K601" t="s">
        <v>748</v>
      </c>
      <c r="L601" t="s">
        <v>754</v>
      </c>
      <c r="M601">
        <v>10301.469999999999</v>
      </c>
      <c r="N601" t="s">
        <v>760</v>
      </c>
    </row>
    <row r="602" spans="1:14" x14ac:dyDescent="0.3">
      <c r="A602">
        <v>9016</v>
      </c>
      <c r="B602" t="s">
        <v>27</v>
      </c>
      <c r="C602" t="s">
        <v>31</v>
      </c>
      <c r="D602" t="s">
        <v>45</v>
      </c>
      <c r="E602">
        <v>7</v>
      </c>
      <c r="F602" t="s">
        <v>646</v>
      </c>
      <c r="G602" s="2">
        <v>45196</v>
      </c>
      <c r="H602" t="s">
        <v>721</v>
      </c>
      <c r="I602" t="s">
        <v>730</v>
      </c>
      <c r="J602" t="s">
        <v>734</v>
      </c>
      <c r="K602" t="s">
        <v>752</v>
      </c>
      <c r="L602" t="s">
        <v>754</v>
      </c>
      <c r="M602">
        <v>31871.08</v>
      </c>
      <c r="N602" t="s">
        <v>760</v>
      </c>
    </row>
    <row r="603" spans="1:14" x14ac:dyDescent="0.3">
      <c r="A603">
        <v>4939</v>
      </c>
      <c r="B603" t="s">
        <v>14</v>
      </c>
      <c r="C603" t="s">
        <v>34</v>
      </c>
      <c r="D603" t="s">
        <v>44</v>
      </c>
      <c r="E603">
        <v>18</v>
      </c>
      <c r="F603" t="s">
        <v>647</v>
      </c>
      <c r="G603" s="2">
        <v>45631</v>
      </c>
      <c r="H603" t="s">
        <v>718</v>
      </c>
      <c r="I603" t="s">
        <v>729</v>
      </c>
      <c r="J603" t="s">
        <v>742</v>
      </c>
      <c r="K603" t="s">
        <v>749</v>
      </c>
      <c r="L603" t="s">
        <v>758</v>
      </c>
      <c r="M603">
        <v>27685.919999999998</v>
      </c>
      <c r="N603" t="s">
        <v>759</v>
      </c>
    </row>
    <row r="604" spans="1:14" x14ac:dyDescent="0.3">
      <c r="A604">
        <v>7483</v>
      </c>
      <c r="B604" t="s">
        <v>26</v>
      </c>
      <c r="C604" t="s">
        <v>33</v>
      </c>
      <c r="D604" t="s">
        <v>45</v>
      </c>
      <c r="E604">
        <v>27</v>
      </c>
      <c r="F604" t="s">
        <v>648</v>
      </c>
      <c r="G604" s="2">
        <v>45556</v>
      </c>
      <c r="H604" t="s">
        <v>724</v>
      </c>
      <c r="I604" t="s">
        <v>729</v>
      </c>
      <c r="J604" t="s">
        <v>732</v>
      </c>
      <c r="K604" t="s">
        <v>746</v>
      </c>
      <c r="L604" t="s">
        <v>754</v>
      </c>
      <c r="M604">
        <v>28062.76</v>
      </c>
      <c r="N604" t="s">
        <v>760</v>
      </c>
    </row>
    <row r="605" spans="1:14" x14ac:dyDescent="0.3">
      <c r="A605">
        <v>7710</v>
      </c>
      <c r="B605" t="s">
        <v>22</v>
      </c>
      <c r="C605" t="s">
        <v>31</v>
      </c>
      <c r="D605" t="s">
        <v>44</v>
      </c>
      <c r="E605">
        <v>33</v>
      </c>
      <c r="F605" t="s">
        <v>649</v>
      </c>
      <c r="G605" s="2">
        <v>44184</v>
      </c>
      <c r="H605" t="s">
        <v>720</v>
      </c>
      <c r="I605" t="s">
        <v>729</v>
      </c>
      <c r="J605" t="s">
        <v>733</v>
      </c>
      <c r="K605" t="s">
        <v>748</v>
      </c>
      <c r="L605" t="s">
        <v>755</v>
      </c>
      <c r="M605">
        <v>48616.07</v>
      </c>
      <c r="N605" t="s">
        <v>759</v>
      </c>
    </row>
    <row r="606" spans="1:14" x14ac:dyDescent="0.3">
      <c r="A606">
        <v>6873</v>
      </c>
      <c r="B606" t="s">
        <v>19</v>
      </c>
      <c r="C606" t="s">
        <v>35</v>
      </c>
      <c r="D606" t="s">
        <v>44</v>
      </c>
      <c r="E606">
        <v>59</v>
      </c>
      <c r="F606" t="s">
        <v>650</v>
      </c>
      <c r="G606" s="2">
        <v>45383</v>
      </c>
      <c r="H606" t="s">
        <v>720</v>
      </c>
      <c r="I606" t="s">
        <v>730</v>
      </c>
      <c r="J606" t="s">
        <v>738</v>
      </c>
      <c r="K606" t="s">
        <v>751</v>
      </c>
      <c r="L606" t="s">
        <v>756</v>
      </c>
      <c r="M606">
        <v>41084.519999999997</v>
      </c>
      <c r="N606" t="s">
        <v>760</v>
      </c>
    </row>
    <row r="607" spans="1:14" x14ac:dyDescent="0.3">
      <c r="A607">
        <v>9468</v>
      </c>
      <c r="B607" t="s">
        <v>22</v>
      </c>
      <c r="C607" t="s">
        <v>41</v>
      </c>
      <c r="D607" t="s">
        <v>45</v>
      </c>
      <c r="E607">
        <v>80</v>
      </c>
      <c r="F607" t="s">
        <v>651</v>
      </c>
      <c r="G607" s="2">
        <v>44410</v>
      </c>
      <c r="H607" t="s">
        <v>722</v>
      </c>
      <c r="I607" t="s">
        <v>726</v>
      </c>
      <c r="J607" t="s">
        <v>732</v>
      </c>
      <c r="K607" t="s">
        <v>752</v>
      </c>
      <c r="L607" t="s">
        <v>753</v>
      </c>
      <c r="M607">
        <v>18626.98</v>
      </c>
      <c r="N607" t="s">
        <v>761</v>
      </c>
    </row>
    <row r="608" spans="1:14" x14ac:dyDescent="0.3">
      <c r="A608">
        <v>1092</v>
      </c>
      <c r="B608" t="s">
        <v>16</v>
      </c>
      <c r="C608" t="s">
        <v>30</v>
      </c>
      <c r="D608" t="s">
        <v>44</v>
      </c>
      <c r="E608">
        <v>9</v>
      </c>
      <c r="F608" t="s">
        <v>652</v>
      </c>
      <c r="G608" s="2">
        <v>45746</v>
      </c>
      <c r="H608" t="s">
        <v>722</v>
      </c>
      <c r="I608" t="s">
        <v>727</v>
      </c>
      <c r="J608" t="s">
        <v>737</v>
      </c>
      <c r="K608" t="s">
        <v>749</v>
      </c>
      <c r="L608" t="s">
        <v>754</v>
      </c>
      <c r="M608">
        <v>29484.26</v>
      </c>
      <c r="N608" t="s">
        <v>760</v>
      </c>
    </row>
    <row r="609" spans="1:14" x14ac:dyDescent="0.3">
      <c r="A609">
        <v>4776</v>
      </c>
      <c r="B609" t="s">
        <v>25</v>
      </c>
      <c r="C609" t="s">
        <v>35</v>
      </c>
      <c r="D609" t="s">
        <v>45</v>
      </c>
      <c r="E609">
        <v>66</v>
      </c>
      <c r="F609" t="s">
        <v>653</v>
      </c>
      <c r="G609" s="2">
        <v>45583</v>
      </c>
      <c r="H609" t="s">
        <v>724</v>
      </c>
      <c r="I609" t="s">
        <v>726</v>
      </c>
      <c r="J609" t="s">
        <v>734</v>
      </c>
      <c r="K609" t="s">
        <v>750</v>
      </c>
      <c r="L609" t="s">
        <v>758</v>
      </c>
      <c r="M609">
        <v>1942.52</v>
      </c>
      <c r="N609" t="s">
        <v>760</v>
      </c>
    </row>
    <row r="610" spans="1:14" x14ac:dyDescent="0.3">
      <c r="A610">
        <v>2307</v>
      </c>
      <c r="B610" t="s">
        <v>18</v>
      </c>
      <c r="C610" t="s">
        <v>34</v>
      </c>
      <c r="D610" t="s">
        <v>45</v>
      </c>
      <c r="E610">
        <v>10</v>
      </c>
      <c r="F610" t="s">
        <v>654</v>
      </c>
      <c r="G610" s="2">
        <v>44698</v>
      </c>
      <c r="H610" t="s">
        <v>718</v>
      </c>
      <c r="I610" t="s">
        <v>728</v>
      </c>
      <c r="J610" t="s">
        <v>735</v>
      </c>
      <c r="K610" t="s">
        <v>749</v>
      </c>
      <c r="L610" t="s">
        <v>754</v>
      </c>
      <c r="M610">
        <v>48048.4</v>
      </c>
      <c r="N610" t="s">
        <v>760</v>
      </c>
    </row>
    <row r="611" spans="1:14" x14ac:dyDescent="0.3">
      <c r="A611">
        <v>9046</v>
      </c>
      <c r="B611" t="s">
        <v>25</v>
      </c>
      <c r="C611" t="s">
        <v>36</v>
      </c>
      <c r="D611" t="s">
        <v>45</v>
      </c>
      <c r="E611">
        <v>32</v>
      </c>
      <c r="F611" t="s">
        <v>655</v>
      </c>
      <c r="G611" s="2">
        <v>45369</v>
      </c>
      <c r="H611" t="s">
        <v>724</v>
      </c>
      <c r="I611" t="s">
        <v>729</v>
      </c>
      <c r="J611" t="s">
        <v>731</v>
      </c>
      <c r="K611" t="s">
        <v>748</v>
      </c>
      <c r="L611" t="s">
        <v>753</v>
      </c>
      <c r="M611">
        <v>22087.62</v>
      </c>
      <c r="N611" t="s">
        <v>761</v>
      </c>
    </row>
    <row r="612" spans="1:14" x14ac:dyDescent="0.3">
      <c r="A612">
        <v>4094</v>
      </c>
      <c r="B612" t="s">
        <v>26</v>
      </c>
      <c r="C612" t="s">
        <v>37</v>
      </c>
      <c r="D612" t="s">
        <v>44</v>
      </c>
      <c r="E612">
        <v>34</v>
      </c>
      <c r="F612" t="s">
        <v>656</v>
      </c>
      <c r="G612" s="2">
        <v>44776</v>
      </c>
      <c r="H612" t="s">
        <v>722</v>
      </c>
      <c r="I612" t="s">
        <v>727</v>
      </c>
      <c r="J612" t="s">
        <v>744</v>
      </c>
      <c r="K612" t="s">
        <v>750</v>
      </c>
      <c r="L612" t="s">
        <v>755</v>
      </c>
      <c r="M612">
        <v>37031.050000000003</v>
      </c>
      <c r="N612" t="s">
        <v>759</v>
      </c>
    </row>
    <row r="613" spans="1:14" x14ac:dyDescent="0.3">
      <c r="A613">
        <v>3308</v>
      </c>
      <c r="B613" t="s">
        <v>19</v>
      </c>
      <c r="C613" t="s">
        <v>34</v>
      </c>
      <c r="D613" t="s">
        <v>45</v>
      </c>
      <c r="E613">
        <v>73</v>
      </c>
      <c r="F613" t="s">
        <v>657</v>
      </c>
      <c r="G613" s="2">
        <v>45023</v>
      </c>
      <c r="H613" t="s">
        <v>719</v>
      </c>
      <c r="I613" t="s">
        <v>730</v>
      </c>
      <c r="J613" t="s">
        <v>744</v>
      </c>
      <c r="K613" t="s">
        <v>750</v>
      </c>
      <c r="L613" t="s">
        <v>757</v>
      </c>
      <c r="M613">
        <v>5175.1899999999996</v>
      </c>
      <c r="N613" t="s">
        <v>759</v>
      </c>
    </row>
    <row r="614" spans="1:14" x14ac:dyDescent="0.3">
      <c r="A614">
        <v>6886</v>
      </c>
      <c r="B614" t="s">
        <v>21</v>
      </c>
      <c r="C614" t="s">
        <v>35</v>
      </c>
      <c r="D614" t="s">
        <v>44</v>
      </c>
      <c r="E614">
        <v>2</v>
      </c>
      <c r="F614" t="s">
        <v>658</v>
      </c>
      <c r="G614" s="2">
        <v>45707</v>
      </c>
      <c r="H614" t="s">
        <v>718</v>
      </c>
      <c r="I614" t="s">
        <v>727</v>
      </c>
      <c r="J614" t="s">
        <v>732</v>
      </c>
      <c r="K614" t="s">
        <v>749</v>
      </c>
      <c r="L614" t="s">
        <v>755</v>
      </c>
      <c r="M614">
        <v>40141.64</v>
      </c>
      <c r="N614" t="s">
        <v>760</v>
      </c>
    </row>
    <row r="615" spans="1:14" x14ac:dyDescent="0.3">
      <c r="A615">
        <v>1566</v>
      </c>
      <c r="B615" t="s">
        <v>14</v>
      </c>
      <c r="C615" t="s">
        <v>30</v>
      </c>
      <c r="D615" t="s">
        <v>45</v>
      </c>
      <c r="E615">
        <v>67</v>
      </c>
      <c r="F615" t="s">
        <v>659</v>
      </c>
      <c r="G615" s="2">
        <v>45661</v>
      </c>
      <c r="H615" t="s">
        <v>723</v>
      </c>
      <c r="I615" t="s">
        <v>729</v>
      </c>
      <c r="J615" t="s">
        <v>731</v>
      </c>
      <c r="K615" t="s">
        <v>751</v>
      </c>
      <c r="L615" t="s">
        <v>753</v>
      </c>
      <c r="M615">
        <v>32542.92</v>
      </c>
      <c r="N615" t="s">
        <v>759</v>
      </c>
    </row>
    <row r="616" spans="1:14" x14ac:dyDescent="0.3">
      <c r="A616">
        <v>7934</v>
      </c>
      <c r="B616" t="s">
        <v>24</v>
      </c>
      <c r="C616" t="s">
        <v>42</v>
      </c>
      <c r="D616" t="s">
        <v>44</v>
      </c>
      <c r="E616">
        <v>52</v>
      </c>
      <c r="F616" t="s">
        <v>660</v>
      </c>
      <c r="G616" s="2">
        <v>43936</v>
      </c>
      <c r="H616" t="s">
        <v>720</v>
      </c>
      <c r="I616" t="s">
        <v>728</v>
      </c>
      <c r="J616" t="s">
        <v>732</v>
      </c>
      <c r="K616" t="s">
        <v>751</v>
      </c>
      <c r="L616" t="s">
        <v>754</v>
      </c>
      <c r="M616">
        <v>4834.57</v>
      </c>
      <c r="N616" t="s">
        <v>761</v>
      </c>
    </row>
    <row r="617" spans="1:14" x14ac:dyDescent="0.3">
      <c r="A617">
        <v>1366</v>
      </c>
      <c r="B617" t="s">
        <v>18</v>
      </c>
      <c r="C617" t="s">
        <v>32</v>
      </c>
      <c r="D617" t="s">
        <v>45</v>
      </c>
      <c r="E617">
        <v>71</v>
      </c>
      <c r="F617" t="s">
        <v>661</v>
      </c>
      <c r="G617" s="2">
        <v>45400</v>
      </c>
      <c r="H617" t="s">
        <v>718</v>
      </c>
      <c r="I617" t="s">
        <v>727</v>
      </c>
      <c r="J617" t="s">
        <v>732</v>
      </c>
      <c r="K617" t="s">
        <v>747</v>
      </c>
      <c r="L617" t="s">
        <v>755</v>
      </c>
      <c r="M617">
        <v>10715.24</v>
      </c>
      <c r="N617" t="s">
        <v>760</v>
      </c>
    </row>
    <row r="618" spans="1:14" x14ac:dyDescent="0.3">
      <c r="A618">
        <v>7976</v>
      </c>
      <c r="B618" t="s">
        <v>22</v>
      </c>
      <c r="C618" t="s">
        <v>31</v>
      </c>
      <c r="D618" t="s">
        <v>44</v>
      </c>
      <c r="E618">
        <v>6</v>
      </c>
      <c r="F618" t="s">
        <v>662</v>
      </c>
      <c r="G618" s="2">
        <v>45089</v>
      </c>
      <c r="H618" t="s">
        <v>722</v>
      </c>
      <c r="I618" t="s">
        <v>729</v>
      </c>
      <c r="J618" t="s">
        <v>742</v>
      </c>
      <c r="K618" t="s">
        <v>751</v>
      </c>
      <c r="L618" t="s">
        <v>753</v>
      </c>
      <c r="M618">
        <v>10232.59</v>
      </c>
      <c r="N618" t="s">
        <v>759</v>
      </c>
    </row>
    <row r="619" spans="1:14" x14ac:dyDescent="0.3">
      <c r="A619">
        <v>8044</v>
      </c>
      <c r="B619" t="s">
        <v>20</v>
      </c>
      <c r="C619" t="s">
        <v>35</v>
      </c>
      <c r="D619" t="s">
        <v>45</v>
      </c>
      <c r="E619">
        <v>34</v>
      </c>
      <c r="F619" t="s">
        <v>663</v>
      </c>
      <c r="G619" s="2">
        <v>45025</v>
      </c>
      <c r="H619" t="s">
        <v>720</v>
      </c>
      <c r="I619" t="s">
        <v>727</v>
      </c>
      <c r="J619" t="s">
        <v>743</v>
      </c>
      <c r="K619" t="s">
        <v>751</v>
      </c>
      <c r="L619" t="s">
        <v>753</v>
      </c>
      <c r="M619">
        <v>7375.68</v>
      </c>
      <c r="N619" t="s">
        <v>759</v>
      </c>
    </row>
    <row r="620" spans="1:14" x14ac:dyDescent="0.3">
      <c r="A620">
        <v>4060</v>
      </c>
      <c r="B620" t="s">
        <v>19</v>
      </c>
      <c r="C620" t="s">
        <v>31</v>
      </c>
      <c r="D620" t="s">
        <v>44</v>
      </c>
      <c r="E620">
        <v>26</v>
      </c>
      <c r="F620" t="s">
        <v>664</v>
      </c>
      <c r="G620" s="2">
        <v>44047</v>
      </c>
      <c r="H620" t="s">
        <v>720</v>
      </c>
      <c r="I620" t="s">
        <v>730</v>
      </c>
      <c r="J620" t="s">
        <v>738</v>
      </c>
      <c r="K620" t="s">
        <v>748</v>
      </c>
      <c r="L620" t="s">
        <v>757</v>
      </c>
      <c r="M620">
        <v>19577.04</v>
      </c>
      <c r="N620" t="s">
        <v>761</v>
      </c>
    </row>
    <row r="621" spans="1:14" x14ac:dyDescent="0.3">
      <c r="A621">
        <v>5359</v>
      </c>
      <c r="B621" t="s">
        <v>26</v>
      </c>
      <c r="C621" t="s">
        <v>40</v>
      </c>
      <c r="D621" t="s">
        <v>44</v>
      </c>
      <c r="E621">
        <v>59</v>
      </c>
      <c r="F621" t="s">
        <v>665</v>
      </c>
      <c r="G621" s="2">
        <v>45737</v>
      </c>
      <c r="H621" t="s">
        <v>720</v>
      </c>
      <c r="I621" t="s">
        <v>728</v>
      </c>
      <c r="J621" t="s">
        <v>740</v>
      </c>
      <c r="K621" t="s">
        <v>751</v>
      </c>
      <c r="L621" t="s">
        <v>755</v>
      </c>
      <c r="M621">
        <v>36571.06</v>
      </c>
      <c r="N621" t="s">
        <v>760</v>
      </c>
    </row>
    <row r="622" spans="1:14" x14ac:dyDescent="0.3">
      <c r="A622">
        <v>1341</v>
      </c>
      <c r="B622" t="s">
        <v>21</v>
      </c>
      <c r="C622" t="s">
        <v>41</v>
      </c>
      <c r="D622" t="s">
        <v>44</v>
      </c>
      <c r="E622">
        <v>68</v>
      </c>
      <c r="F622" t="s">
        <v>666</v>
      </c>
      <c r="G622" s="2">
        <v>45650</v>
      </c>
      <c r="H622" t="s">
        <v>724</v>
      </c>
      <c r="I622" t="s">
        <v>725</v>
      </c>
      <c r="J622" t="s">
        <v>737</v>
      </c>
      <c r="K622" t="s">
        <v>748</v>
      </c>
      <c r="L622" t="s">
        <v>756</v>
      </c>
      <c r="M622">
        <v>27115.63</v>
      </c>
      <c r="N622" t="s">
        <v>760</v>
      </c>
    </row>
    <row r="623" spans="1:14" x14ac:dyDescent="0.3">
      <c r="A623">
        <v>9112</v>
      </c>
      <c r="B623" t="s">
        <v>18</v>
      </c>
      <c r="C623" t="s">
        <v>30</v>
      </c>
      <c r="D623" t="s">
        <v>45</v>
      </c>
      <c r="E623">
        <v>65</v>
      </c>
      <c r="F623" t="s">
        <v>667</v>
      </c>
      <c r="G623" s="2">
        <v>44433</v>
      </c>
      <c r="H623" t="s">
        <v>722</v>
      </c>
      <c r="I623" t="s">
        <v>729</v>
      </c>
      <c r="J623" t="s">
        <v>742</v>
      </c>
      <c r="K623" t="s">
        <v>746</v>
      </c>
      <c r="L623" t="s">
        <v>758</v>
      </c>
      <c r="M623">
        <v>9249.02</v>
      </c>
      <c r="N623" t="s">
        <v>759</v>
      </c>
    </row>
    <row r="624" spans="1:14" x14ac:dyDescent="0.3">
      <c r="A624">
        <v>3693</v>
      </c>
      <c r="B624" t="s">
        <v>20</v>
      </c>
      <c r="C624" t="s">
        <v>31</v>
      </c>
      <c r="D624" t="s">
        <v>45</v>
      </c>
      <c r="E624">
        <v>71</v>
      </c>
      <c r="F624" t="s">
        <v>668</v>
      </c>
      <c r="G624" s="2">
        <v>43960</v>
      </c>
      <c r="H624" t="s">
        <v>720</v>
      </c>
      <c r="I624" t="s">
        <v>729</v>
      </c>
      <c r="J624" t="s">
        <v>738</v>
      </c>
      <c r="K624" t="s">
        <v>751</v>
      </c>
      <c r="L624" t="s">
        <v>754</v>
      </c>
      <c r="M624">
        <v>43920.480000000003</v>
      </c>
      <c r="N624" t="s">
        <v>761</v>
      </c>
    </row>
    <row r="625" spans="1:14" x14ac:dyDescent="0.3">
      <c r="A625">
        <v>8036</v>
      </c>
      <c r="B625" t="s">
        <v>20</v>
      </c>
      <c r="C625" t="s">
        <v>41</v>
      </c>
      <c r="D625" t="s">
        <v>45</v>
      </c>
      <c r="E625">
        <v>36</v>
      </c>
      <c r="F625" t="s">
        <v>669</v>
      </c>
      <c r="G625" s="2">
        <v>44498</v>
      </c>
      <c r="H625" t="s">
        <v>721</v>
      </c>
      <c r="I625" t="s">
        <v>726</v>
      </c>
      <c r="J625" t="s">
        <v>733</v>
      </c>
      <c r="K625" t="s">
        <v>746</v>
      </c>
      <c r="L625" t="s">
        <v>756</v>
      </c>
      <c r="M625">
        <v>24574.04</v>
      </c>
      <c r="N625" t="s">
        <v>759</v>
      </c>
    </row>
    <row r="626" spans="1:14" x14ac:dyDescent="0.3">
      <c r="A626">
        <v>2877</v>
      </c>
      <c r="B626" t="s">
        <v>18</v>
      </c>
      <c r="C626" t="s">
        <v>34</v>
      </c>
      <c r="D626" t="s">
        <v>45</v>
      </c>
      <c r="E626">
        <v>50</v>
      </c>
      <c r="F626" t="s">
        <v>670</v>
      </c>
      <c r="G626" s="2">
        <v>45099</v>
      </c>
      <c r="H626" t="s">
        <v>723</v>
      </c>
      <c r="I626" t="s">
        <v>727</v>
      </c>
      <c r="J626" t="s">
        <v>740</v>
      </c>
      <c r="K626" t="s">
        <v>749</v>
      </c>
      <c r="L626" t="s">
        <v>754</v>
      </c>
      <c r="M626">
        <v>7540.9</v>
      </c>
      <c r="N626" t="s">
        <v>760</v>
      </c>
    </row>
    <row r="627" spans="1:14" x14ac:dyDescent="0.3">
      <c r="A627">
        <v>4595</v>
      </c>
      <c r="B627" t="s">
        <v>18</v>
      </c>
      <c r="C627" t="s">
        <v>33</v>
      </c>
      <c r="D627" t="s">
        <v>44</v>
      </c>
      <c r="E627">
        <v>70</v>
      </c>
      <c r="F627" t="s">
        <v>671</v>
      </c>
      <c r="G627" s="2">
        <v>44162</v>
      </c>
      <c r="H627" t="s">
        <v>718</v>
      </c>
      <c r="I627" t="s">
        <v>729</v>
      </c>
      <c r="J627" t="s">
        <v>740</v>
      </c>
      <c r="K627" t="s">
        <v>747</v>
      </c>
      <c r="L627" t="s">
        <v>755</v>
      </c>
      <c r="M627">
        <v>43958.83</v>
      </c>
      <c r="N627" t="s">
        <v>760</v>
      </c>
    </row>
    <row r="628" spans="1:14" x14ac:dyDescent="0.3">
      <c r="A628">
        <v>6553</v>
      </c>
      <c r="B628" t="s">
        <v>21</v>
      </c>
      <c r="C628" t="s">
        <v>34</v>
      </c>
      <c r="D628" t="s">
        <v>45</v>
      </c>
      <c r="E628">
        <v>78</v>
      </c>
      <c r="F628" t="s">
        <v>672</v>
      </c>
      <c r="G628" s="2">
        <v>45089</v>
      </c>
      <c r="H628" t="s">
        <v>723</v>
      </c>
      <c r="I628" t="s">
        <v>729</v>
      </c>
      <c r="J628" t="s">
        <v>734</v>
      </c>
      <c r="K628" t="s">
        <v>747</v>
      </c>
      <c r="L628" t="s">
        <v>756</v>
      </c>
      <c r="M628">
        <v>21517.119999999999</v>
      </c>
      <c r="N628" t="s">
        <v>760</v>
      </c>
    </row>
    <row r="629" spans="1:14" x14ac:dyDescent="0.3">
      <c r="A629">
        <v>2509</v>
      </c>
      <c r="B629" t="s">
        <v>17</v>
      </c>
      <c r="C629" t="s">
        <v>36</v>
      </c>
      <c r="D629" t="s">
        <v>45</v>
      </c>
      <c r="E629">
        <v>54</v>
      </c>
      <c r="F629" t="s">
        <v>673</v>
      </c>
      <c r="G629" s="2">
        <v>44180</v>
      </c>
      <c r="H629" t="s">
        <v>721</v>
      </c>
      <c r="I629" t="s">
        <v>725</v>
      </c>
      <c r="J629" t="s">
        <v>738</v>
      </c>
      <c r="K629" t="s">
        <v>746</v>
      </c>
      <c r="L629" t="s">
        <v>756</v>
      </c>
      <c r="M629">
        <v>33808.160000000003</v>
      </c>
      <c r="N629" t="s">
        <v>761</v>
      </c>
    </row>
    <row r="630" spans="1:14" x14ac:dyDescent="0.3">
      <c r="A630">
        <v>1489</v>
      </c>
      <c r="B630" t="s">
        <v>23</v>
      </c>
      <c r="C630" t="s">
        <v>38</v>
      </c>
      <c r="D630" t="s">
        <v>45</v>
      </c>
      <c r="E630">
        <v>14</v>
      </c>
      <c r="F630" t="s">
        <v>674</v>
      </c>
      <c r="G630" s="2">
        <v>44759</v>
      </c>
      <c r="H630" t="s">
        <v>721</v>
      </c>
      <c r="I630" t="s">
        <v>725</v>
      </c>
      <c r="J630" t="s">
        <v>743</v>
      </c>
      <c r="K630" t="s">
        <v>748</v>
      </c>
      <c r="L630" t="s">
        <v>755</v>
      </c>
      <c r="M630">
        <v>29129.58</v>
      </c>
      <c r="N630" t="s">
        <v>759</v>
      </c>
    </row>
    <row r="631" spans="1:14" x14ac:dyDescent="0.3">
      <c r="A631">
        <v>5233</v>
      </c>
      <c r="B631" t="s">
        <v>23</v>
      </c>
      <c r="C631" t="s">
        <v>42</v>
      </c>
      <c r="D631" t="s">
        <v>45</v>
      </c>
      <c r="E631">
        <v>25</v>
      </c>
      <c r="F631" t="s">
        <v>675</v>
      </c>
      <c r="G631" s="2">
        <v>45681</v>
      </c>
      <c r="H631" t="s">
        <v>719</v>
      </c>
      <c r="I631" t="s">
        <v>726</v>
      </c>
      <c r="J631" t="s">
        <v>736</v>
      </c>
      <c r="K631" t="s">
        <v>749</v>
      </c>
      <c r="L631" t="s">
        <v>758</v>
      </c>
      <c r="M631">
        <v>49855.09</v>
      </c>
      <c r="N631" t="s">
        <v>759</v>
      </c>
    </row>
    <row r="632" spans="1:14" x14ac:dyDescent="0.3">
      <c r="A632">
        <v>7658</v>
      </c>
      <c r="B632" t="s">
        <v>28</v>
      </c>
      <c r="C632" t="s">
        <v>31</v>
      </c>
      <c r="D632" t="s">
        <v>44</v>
      </c>
      <c r="E632">
        <v>44</v>
      </c>
      <c r="F632" t="s">
        <v>676</v>
      </c>
      <c r="G632" s="2">
        <v>45066</v>
      </c>
      <c r="H632" t="s">
        <v>721</v>
      </c>
      <c r="I632" t="s">
        <v>729</v>
      </c>
      <c r="J632" t="s">
        <v>742</v>
      </c>
      <c r="K632" t="s">
        <v>751</v>
      </c>
      <c r="L632" t="s">
        <v>753</v>
      </c>
      <c r="M632">
        <v>45433.93</v>
      </c>
      <c r="N632" t="s">
        <v>760</v>
      </c>
    </row>
    <row r="633" spans="1:14" x14ac:dyDescent="0.3">
      <c r="A633">
        <v>8861</v>
      </c>
      <c r="B633" t="s">
        <v>17</v>
      </c>
      <c r="C633" t="s">
        <v>43</v>
      </c>
      <c r="D633" t="s">
        <v>44</v>
      </c>
      <c r="E633">
        <v>8</v>
      </c>
      <c r="F633" t="s">
        <v>677</v>
      </c>
      <c r="G633" s="2">
        <v>44255</v>
      </c>
      <c r="H633" t="s">
        <v>724</v>
      </c>
      <c r="I633" t="s">
        <v>725</v>
      </c>
      <c r="J633" t="s">
        <v>732</v>
      </c>
      <c r="K633" t="s">
        <v>749</v>
      </c>
      <c r="L633" t="s">
        <v>755</v>
      </c>
      <c r="M633">
        <v>634.98</v>
      </c>
      <c r="N633" t="s">
        <v>760</v>
      </c>
    </row>
    <row r="634" spans="1:14" x14ac:dyDescent="0.3">
      <c r="A634">
        <v>7349</v>
      </c>
      <c r="B634" t="s">
        <v>21</v>
      </c>
      <c r="C634" t="s">
        <v>43</v>
      </c>
      <c r="D634" t="s">
        <v>45</v>
      </c>
      <c r="E634">
        <v>16</v>
      </c>
      <c r="F634" t="s">
        <v>678</v>
      </c>
      <c r="G634" s="2">
        <v>44823</v>
      </c>
      <c r="H634" t="s">
        <v>724</v>
      </c>
      <c r="I634" t="s">
        <v>725</v>
      </c>
      <c r="J634" t="s">
        <v>744</v>
      </c>
      <c r="K634" t="s">
        <v>750</v>
      </c>
      <c r="L634" t="s">
        <v>756</v>
      </c>
      <c r="M634">
        <v>26177.71</v>
      </c>
      <c r="N634" t="s">
        <v>760</v>
      </c>
    </row>
    <row r="635" spans="1:14" x14ac:dyDescent="0.3">
      <c r="A635">
        <v>4598</v>
      </c>
      <c r="B635" t="s">
        <v>20</v>
      </c>
      <c r="C635" t="s">
        <v>40</v>
      </c>
      <c r="D635" t="s">
        <v>44</v>
      </c>
      <c r="E635">
        <v>36</v>
      </c>
      <c r="F635" t="s">
        <v>679</v>
      </c>
      <c r="G635" s="2">
        <v>44168</v>
      </c>
      <c r="H635" t="s">
        <v>720</v>
      </c>
      <c r="I635" t="s">
        <v>730</v>
      </c>
      <c r="J635" t="s">
        <v>738</v>
      </c>
      <c r="K635" t="s">
        <v>748</v>
      </c>
      <c r="L635" t="s">
        <v>756</v>
      </c>
      <c r="M635">
        <v>5792.24</v>
      </c>
      <c r="N635" t="s">
        <v>761</v>
      </c>
    </row>
    <row r="636" spans="1:14" x14ac:dyDescent="0.3">
      <c r="A636">
        <v>9548</v>
      </c>
      <c r="B636" t="s">
        <v>26</v>
      </c>
      <c r="C636" t="s">
        <v>39</v>
      </c>
      <c r="D636" t="s">
        <v>44</v>
      </c>
      <c r="E636">
        <v>8</v>
      </c>
      <c r="F636" t="s">
        <v>680</v>
      </c>
      <c r="G636" s="2">
        <v>44863</v>
      </c>
      <c r="H636" t="s">
        <v>718</v>
      </c>
      <c r="I636" t="s">
        <v>730</v>
      </c>
      <c r="J636" t="s">
        <v>732</v>
      </c>
      <c r="K636" t="s">
        <v>749</v>
      </c>
      <c r="L636" t="s">
        <v>754</v>
      </c>
      <c r="M636">
        <v>3827.28</v>
      </c>
      <c r="N636" t="s">
        <v>760</v>
      </c>
    </row>
    <row r="637" spans="1:14" x14ac:dyDescent="0.3">
      <c r="A637">
        <v>1382</v>
      </c>
      <c r="B637" t="s">
        <v>16</v>
      </c>
      <c r="C637" t="s">
        <v>31</v>
      </c>
      <c r="D637" t="s">
        <v>44</v>
      </c>
      <c r="E637">
        <v>74</v>
      </c>
      <c r="F637" t="s">
        <v>681</v>
      </c>
      <c r="G637" s="2">
        <v>44056</v>
      </c>
      <c r="H637" t="s">
        <v>724</v>
      </c>
      <c r="I637" t="s">
        <v>729</v>
      </c>
      <c r="J637" t="s">
        <v>739</v>
      </c>
      <c r="K637" t="s">
        <v>750</v>
      </c>
      <c r="L637" t="s">
        <v>758</v>
      </c>
      <c r="M637">
        <v>45575.98</v>
      </c>
      <c r="N637" t="s">
        <v>760</v>
      </c>
    </row>
    <row r="638" spans="1:14" x14ac:dyDescent="0.3">
      <c r="A638">
        <v>6493</v>
      </c>
      <c r="B638" t="s">
        <v>25</v>
      </c>
      <c r="C638" t="s">
        <v>33</v>
      </c>
      <c r="D638" t="s">
        <v>44</v>
      </c>
      <c r="E638">
        <v>70</v>
      </c>
      <c r="F638" t="s">
        <v>682</v>
      </c>
      <c r="G638" s="2">
        <v>44019</v>
      </c>
      <c r="H638" t="s">
        <v>718</v>
      </c>
      <c r="I638" t="s">
        <v>725</v>
      </c>
      <c r="J638" t="s">
        <v>744</v>
      </c>
      <c r="K638" t="s">
        <v>746</v>
      </c>
      <c r="L638" t="s">
        <v>754</v>
      </c>
      <c r="M638">
        <v>31467.01</v>
      </c>
      <c r="N638" t="s">
        <v>760</v>
      </c>
    </row>
    <row r="639" spans="1:14" x14ac:dyDescent="0.3">
      <c r="A639">
        <v>1310</v>
      </c>
      <c r="B639" t="s">
        <v>15</v>
      </c>
      <c r="C639" t="s">
        <v>40</v>
      </c>
      <c r="D639" t="s">
        <v>44</v>
      </c>
      <c r="E639">
        <v>27</v>
      </c>
      <c r="F639" t="s">
        <v>683</v>
      </c>
      <c r="G639" s="2">
        <v>44678</v>
      </c>
      <c r="H639" t="s">
        <v>724</v>
      </c>
      <c r="I639" t="s">
        <v>727</v>
      </c>
      <c r="J639" t="s">
        <v>731</v>
      </c>
      <c r="K639" t="s">
        <v>752</v>
      </c>
      <c r="L639" t="s">
        <v>755</v>
      </c>
      <c r="M639">
        <v>13610.74</v>
      </c>
      <c r="N639" t="s">
        <v>761</v>
      </c>
    </row>
    <row r="640" spans="1:14" x14ac:dyDescent="0.3">
      <c r="A640">
        <v>4117</v>
      </c>
      <c r="B640" t="s">
        <v>14</v>
      </c>
      <c r="C640" t="s">
        <v>39</v>
      </c>
      <c r="D640" t="s">
        <v>44</v>
      </c>
      <c r="E640">
        <v>84</v>
      </c>
      <c r="F640" t="s">
        <v>684</v>
      </c>
      <c r="G640" s="2">
        <v>44232</v>
      </c>
      <c r="H640" t="s">
        <v>718</v>
      </c>
      <c r="I640" t="s">
        <v>727</v>
      </c>
      <c r="J640" t="s">
        <v>731</v>
      </c>
      <c r="K640" t="s">
        <v>747</v>
      </c>
      <c r="L640" t="s">
        <v>753</v>
      </c>
      <c r="M640">
        <v>37195.519999999997</v>
      </c>
      <c r="N640" t="s">
        <v>761</v>
      </c>
    </row>
    <row r="641" spans="1:14" x14ac:dyDescent="0.3">
      <c r="A641">
        <v>4537</v>
      </c>
      <c r="B641" t="s">
        <v>22</v>
      </c>
      <c r="C641" t="s">
        <v>40</v>
      </c>
      <c r="D641" t="s">
        <v>45</v>
      </c>
      <c r="E641">
        <v>9</v>
      </c>
      <c r="F641" t="s">
        <v>685</v>
      </c>
      <c r="G641" s="2">
        <v>44598</v>
      </c>
      <c r="H641" t="s">
        <v>722</v>
      </c>
      <c r="I641" t="s">
        <v>730</v>
      </c>
      <c r="J641" t="s">
        <v>745</v>
      </c>
      <c r="K641" t="s">
        <v>747</v>
      </c>
      <c r="L641" t="s">
        <v>755</v>
      </c>
      <c r="M641">
        <v>40811.29</v>
      </c>
      <c r="N641" t="s">
        <v>759</v>
      </c>
    </row>
    <row r="642" spans="1:14" x14ac:dyDescent="0.3">
      <c r="A642">
        <v>5973</v>
      </c>
      <c r="B642" t="s">
        <v>22</v>
      </c>
      <c r="C642" t="s">
        <v>43</v>
      </c>
      <c r="D642" t="s">
        <v>44</v>
      </c>
      <c r="E642">
        <v>8</v>
      </c>
      <c r="F642" t="s">
        <v>686</v>
      </c>
      <c r="G642" s="2">
        <v>45362</v>
      </c>
      <c r="H642" t="s">
        <v>723</v>
      </c>
      <c r="I642" t="s">
        <v>726</v>
      </c>
      <c r="J642" t="s">
        <v>742</v>
      </c>
      <c r="K642" t="s">
        <v>752</v>
      </c>
      <c r="L642" t="s">
        <v>754</v>
      </c>
      <c r="M642">
        <v>44862.25</v>
      </c>
      <c r="N642" t="s">
        <v>761</v>
      </c>
    </row>
    <row r="643" spans="1:14" x14ac:dyDescent="0.3">
      <c r="A643">
        <v>5413</v>
      </c>
      <c r="B643" t="s">
        <v>21</v>
      </c>
      <c r="C643" t="s">
        <v>32</v>
      </c>
      <c r="D643" t="s">
        <v>45</v>
      </c>
      <c r="E643">
        <v>45</v>
      </c>
      <c r="F643" t="s">
        <v>687</v>
      </c>
      <c r="G643" s="2">
        <v>45274</v>
      </c>
      <c r="H643" t="s">
        <v>721</v>
      </c>
      <c r="I643" t="s">
        <v>725</v>
      </c>
      <c r="J643" t="s">
        <v>745</v>
      </c>
      <c r="K643" t="s">
        <v>751</v>
      </c>
      <c r="L643" t="s">
        <v>757</v>
      </c>
      <c r="M643">
        <v>41497.360000000001</v>
      </c>
      <c r="N643" t="s">
        <v>760</v>
      </c>
    </row>
    <row r="644" spans="1:14" x14ac:dyDescent="0.3">
      <c r="A644">
        <v>2184</v>
      </c>
      <c r="B644" t="s">
        <v>17</v>
      </c>
      <c r="C644" t="s">
        <v>39</v>
      </c>
      <c r="D644" t="s">
        <v>45</v>
      </c>
      <c r="E644">
        <v>26</v>
      </c>
      <c r="F644" t="s">
        <v>688</v>
      </c>
      <c r="G644" s="2">
        <v>44371</v>
      </c>
      <c r="H644" t="s">
        <v>720</v>
      </c>
      <c r="I644" t="s">
        <v>726</v>
      </c>
      <c r="J644" t="s">
        <v>737</v>
      </c>
      <c r="K644" t="s">
        <v>746</v>
      </c>
      <c r="L644" t="s">
        <v>757</v>
      </c>
      <c r="M644">
        <v>47700.97</v>
      </c>
      <c r="N644" t="s">
        <v>761</v>
      </c>
    </row>
    <row r="645" spans="1:14" x14ac:dyDescent="0.3">
      <c r="A645">
        <v>1322</v>
      </c>
      <c r="B645" t="s">
        <v>14</v>
      </c>
      <c r="C645" t="s">
        <v>31</v>
      </c>
      <c r="D645" t="s">
        <v>45</v>
      </c>
      <c r="E645">
        <v>12</v>
      </c>
      <c r="F645" t="s">
        <v>689</v>
      </c>
      <c r="G645" s="2">
        <v>45243</v>
      </c>
      <c r="H645" t="s">
        <v>724</v>
      </c>
      <c r="I645" t="s">
        <v>730</v>
      </c>
      <c r="J645" t="s">
        <v>733</v>
      </c>
      <c r="K645" t="s">
        <v>746</v>
      </c>
      <c r="L645" t="s">
        <v>754</v>
      </c>
      <c r="M645">
        <v>30187.19</v>
      </c>
      <c r="N645" t="s">
        <v>760</v>
      </c>
    </row>
    <row r="646" spans="1:14" x14ac:dyDescent="0.3">
      <c r="A646">
        <v>1690</v>
      </c>
      <c r="B646" t="s">
        <v>20</v>
      </c>
      <c r="C646" t="s">
        <v>33</v>
      </c>
      <c r="D646" t="s">
        <v>44</v>
      </c>
      <c r="E646">
        <v>84</v>
      </c>
      <c r="F646" t="s">
        <v>690</v>
      </c>
      <c r="G646" s="2">
        <v>44512</v>
      </c>
      <c r="H646" t="s">
        <v>719</v>
      </c>
      <c r="I646" t="s">
        <v>725</v>
      </c>
      <c r="J646" t="s">
        <v>741</v>
      </c>
      <c r="K646" t="s">
        <v>750</v>
      </c>
      <c r="L646" t="s">
        <v>757</v>
      </c>
      <c r="M646">
        <v>9139.81</v>
      </c>
      <c r="N646" t="s">
        <v>760</v>
      </c>
    </row>
    <row r="647" spans="1:14" x14ac:dyDescent="0.3">
      <c r="A647">
        <v>1145</v>
      </c>
      <c r="B647" t="s">
        <v>16</v>
      </c>
      <c r="C647" t="s">
        <v>42</v>
      </c>
      <c r="D647" t="s">
        <v>44</v>
      </c>
      <c r="E647">
        <v>22</v>
      </c>
      <c r="F647" t="s">
        <v>691</v>
      </c>
      <c r="G647" s="2">
        <v>43982</v>
      </c>
      <c r="H647" t="s">
        <v>718</v>
      </c>
      <c r="I647" t="s">
        <v>725</v>
      </c>
      <c r="J647" t="s">
        <v>744</v>
      </c>
      <c r="K647" t="s">
        <v>748</v>
      </c>
      <c r="L647" t="s">
        <v>755</v>
      </c>
      <c r="M647">
        <v>25073.07</v>
      </c>
      <c r="N647" t="s">
        <v>760</v>
      </c>
    </row>
    <row r="648" spans="1:14" x14ac:dyDescent="0.3">
      <c r="A648">
        <v>3865</v>
      </c>
      <c r="B648" t="s">
        <v>14</v>
      </c>
      <c r="C648" t="s">
        <v>33</v>
      </c>
      <c r="D648" t="s">
        <v>45</v>
      </c>
      <c r="E648">
        <v>29</v>
      </c>
      <c r="F648" t="s">
        <v>692</v>
      </c>
      <c r="G648" s="2">
        <v>44172</v>
      </c>
      <c r="H648" t="s">
        <v>718</v>
      </c>
      <c r="I648" t="s">
        <v>729</v>
      </c>
      <c r="J648" t="s">
        <v>732</v>
      </c>
      <c r="K648" t="s">
        <v>748</v>
      </c>
      <c r="L648" t="s">
        <v>753</v>
      </c>
      <c r="M648">
        <v>10355.31</v>
      </c>
      <c r="N648" t="s">
        <v>759</v>
      </c>
    </row>
    <row r="649" spans="1:14" x14ac:dyDescent="0.3">
      <c r="A649">
        <v>8231</v>
      </c>
      <c r="B649" t="s">
        <v>19</v>
      </c>
      <c r="C649" t="s">
        <v>38</v>
      </c>
      <c r="D649" t="s">
        <v>44</v>
      </c>
      <c r="E649">
        <v>72</v>
      </c>
      <c r="F649" t="s">
        <v>693</v>
      </c>
      <c r="G649" s="2">
        <v>44628</v>
      </c>
      <c r="H649" t="s">
        <v>718</v>
      </c>
      <c r="I649" t="s">
        <v>725</v>
      </c>
      <c r="J649" t="s">
        <v>731</v>
      </c>
      <c r="K649" t="s">
        <v>749</v>
      </c>
      <c r="L649" t="s">
        <v>758</v>
      </c>
      <c r="M649">
        <v>28113.25</v>
      </c>
      <c r="N649" t="s">
        <v>759</v>
      </c>
    </row>
    <row r="650" spans="1:14" x14ac:dyDescent="0.3">
      <c r="A650">
        <v>9068</v>
      </c>
      <c r="B650" t="s">
        <v>17</v>
      </c>
      <c r="C650" t="s">
        <v>29</v>
      </c>
      <c r="D650" t="s">
        <v>44</v>
      </c>
      <c r="E650">
        <v>4</v>
      </c>
      <c r="F650" t="s">
        <v>694</v>
      </c>
      <c r="G650" s="2">
        <v>45289</v>
      </c>
      <c r="H650" t="s">
        <v>724</v>
      </c>
      <c r="I650" t="s">
        <v>728</v>
      </c>
      <c r="J650" t="s">
        <v>737</v>
      </c>
      <c r="K650" t="s">
        <v>750</v>
      </c>
      <c r="L650" t="s">
        <v>753</v>
      </c>
      <c r="M650">
        <v>35443.58</v>
      </c>
      <c r="N650" t="s">
        <v>760</v>
      </c>
    </row>
    <row r="651" spans="1:14" x14ac:dyDescent="0.3">
      <c r="A651">
        <v>3195</v>
      </c>
      <c r="B651" t="s">
        <v>27</v>
      </c>
      <c r="C651" t="s">
        <v>40</v>
      </c>
      <c r="D651" t="s">
        <v>44</v>
      </c>
      <c r="E651">
        <v>48</v>
      </c>
      <c r="F651" t="s">
        <v>695</v>
      </c>
      <c r="G651" s="2">
        <v>45398</v>
      </c>
      <c r="H651" t="s">
        <v>723</v>
      </c>
      <c r="I651" t="s">
        <v>729</v>
      </c>
      <c r="J651" t="s">
        <v>733</v>
      </c>
      <c r="K651" t="s">
        <v>752</v>
      </c>
      <c r="L651" t="s">
        <v>753</v>
      </c>
      <c r="M651">
        <v>11631.58</v>
      </c>
      <c r="N651" t="s">
        <v>759</v>
      </c>
    </row>
    <row r="652" spans="1:14" x14ac:dyDescent="0.3">
      <c r="A652">
        <v>6018</v>
      </c>
      <c r="B652" t="s">
        <v>24</v>
      </c>
      <c r="C652" t="s">
        <v>33</v>
      </c>
      <c r="D652" t="s">
        <v>44</v>
      </c>
      <c r="E652">
        <v>33</v>
      </c>
      <c r="F652" t="s">
        <v>696</v>
      </c>
      <c r="G652" s="2">
        <v>44220</v>
      </c>
      <c r="H652" t="s">
        <v>718</v>
      </c>
      <c r="I652" t="s">
        <v>728</v>
      </c>
      <c r="J652" t="s">
        <v>742</v>
      </c>
      <c r="K652" t="s">
        <v>747</v>
      </c>
      <c r="L652" t="s">
        <v>757</v>
      </c>
      <c r="M652">
        <v>10314.209999999999</v>
      </c>
      <c r="N652" t="s">
        <v>761</v>
      </c>
    </row>
    <row r="653" spans="1:14" x14ac:dyDescent="0.3">
      <c r="A653">
        <v>5678</v>
      </c>
      <c r="B653" t="s">
        <v>14</v>
      </c>
      <c r="C653" t="s">
        <v>30</v>
      </c>
      <c r="D653" t="s">
        <v>44</v>
      </c>
      <c r="E653">
        <v>54</v>
      </c>
      <c r="F653" t="s">
        <v>697</v>
      </c>
      <c r="G653" s="2">
        <v>44479</v>
      </c>
      <c r="H653" t="s">
        <v>719</v>
      </c>
      <c r="I653" t="s">
        <v>726</v>
      </c>
      <c r="J653" t="s">
        <v>739</v>
      </c>
      <c r="K653" t="s">
        <v>750</v>
      </c>
      <c r="L653" t="s">
        <v>756</v>
      </c>
      <c r="M653">
        <v>1304.53</v>
      </c>
      <c r="N653" t="s">
        <v>760</v>
      </c>
    </row>
    <row r="654" spans="1:14" x14ac:dyDescent="0.3">
      <c r="A654">
        <v>2004</v>
      </c>
      <c r="B654" t="s">
        <v>15</v>
      </c>
      <c r="C654" t="s">
        <v>29</v>
      </c>
      <c r="D654" t="s">
        <v>45</v>
      </c>
      <c r="E654">
        <v>71</v>
      </c>
      <c r="F654" t="s">
        <v>698</v>
      </c>
      <c r="G654" s="2">
        <v>44811</v>
      </c>
      <c r="H654" t="s">
        <v>721</v>
      </c>
      <c r="I654" t="s">
        <v>725</v>
      </c>
      <c r="J654" t="s">
        <v>741</v>
      </c>
      <c r="K654" t="s">
        <v>746</v>
      </c>
      <c r="L654" t="s">
        <v>758</v>
      </c>
      <c r="M654">
        <v>36952.49</v>
      </c>
      <c r="N654" t="s">
        <v>759</v>
      </c>
    </row>
    <row r="655" spans="1:14" x14ac:dyDescent="0.3">
      <c r="A655">
        <v>2862</v>
      </c>
      <c r="B655" t="s">
        <v>20</v>
      </c>
      <c r="C655" t="s">
        <v>29</v>
      </c>
      <c r="D655" t="s">
        <v>45</v>
      </c>
      <c r="E655">
        <v>67</v>
      </c>
      <c r="F655" t="s">
        <v>699</v>
      </c>
      <c r="G655" s="2">
        <v>44085</v>
      </c>
      <c r="H655" t="s">
        <v>723</v>
      </c>
      <c r="I655" t="s">
        <v>725</v>
      </c>
      <c r="J655" t="s">
        <v>735</v>
      </c>
      <c r="K655" t="s">
        <v>750</v>
      </c>
      <c r="L655" t="s">
        <v>754</v>
      </c>
      <c r="M655">
        <v>13660.49</v>
      </c>
      <c r="N655" t="s">
        <v>760</v>
      </c>
    </row>
    <row r="656" spans="1:14" x14ac:dyDescent="0.3">
      <c r="A656">
        <v>9451</v>
      </c>
      <c r="B656" t="s">
        <v>18</v>
      </c>
      <c r="C656" t="s">
        <v>43</v>
      </c>
      <c r="D656" t="s">
        <v>44</v>
      </c>
      <c r="E656">
        <v>42</v>
      </c>
      <c r="F656" t="s">
        <v>700</v>
      </c>
      <c r="G656" s="2">
        <v>44743</v>
      </c>
      <c r="H656" t="s">
        <v>722</v>
      </c>
      <c r="I656" t="s">
        <v>729</v>
      </c>
      <c r="J656" t="s">
        <v>745</v>
      </c>
      <c r="K656" t="s">
        <v>750</v>
      </c>
      <c r="L656" t="s">
        <v>754</v>
      </c>
      <c r="M656">
        <v>39795.26</v>
      </c>
      <c r="N656" t="s">
        <v>761</v>
      </c>
    </row>
    <row r="657" spans="1:14" x14ac:dyDescent="0.3">
      <c r="A657">
        <v>2436</v>
      </c>
      <c r="B657" t="s">
        <v>24</v>
      </c>
      <c r="C657" t="s">
        <v>39</v>
      </c>
      <c r="D657" t="s">
        <v>45</v>
      </c>
      <c r="E657">
        <v>56</v>
      </c>
      <c r="F657" t="s">
        <v>701</v>
      </c>
      <c r="G657" s="2">
        <v>45012</v>
      </c>
      <c r="H657" t="s">
        <v>719</v>
      </c>
      <c r="I657" t="s">
        <v>727</v>
      </c>
      <c r="J657" t="s">
        <v>735</v>
      </c>
      <c r="K657" t="s">
        <v>749</v>
      </c>
      <c r="L657" t="s">
        <v>753</v>
      </c>
      <c r="M657">
        <v>41439.919999999998</v>
      </c>
      <c r="N657" t="s">
        <v>760</v>
      </c>
    </row>
    <row r="658" spans="1:14" x14ac:dyDescent="0.3">
      <c r="A658">
        <v>3931</v>
      </c>
      <c r="B658" t="s">
        <v>14</v>
      </c>
      <c r="C658" t="s">
        <v>35</v>
      </c>
      <c r="D658" t="s">
        <v>44</v>
      </c>
      <c r="E658">
        <v>11</v>
      </c>
      <c r="F658" t="s">
        <v>702</v>
      </c>
      <c r="G658" s="2">
        <v>45016</v>
      </c>
      <c r="H658" t="s">
        <v>723</v>
      </c>
      <c r="I658" t="s">
        <v>730</v>
      </c>
      <c r="J658" t="s">
        <v>737</v>
      </c>
      <c r="K658" t="s">
        <v>752</v>
      </c>
      <c r="L658" t="s">
        <v>755</v>
      </c>
      <c r="M658">
        <v>41351.19</v>
      </c>
      <c r="N658" t="s">
        <v>759</v>
      </c>
    </row>
    <row r="659" spans="1:14" x14ac:dyDescent="0.3">
      <c r="A659">
        <v>7512</v>
      </c>
      <c r="B659" t="s">
        <v>14</v>
      </c>
      <c r="C659" t="s">
        <v>36</v>
      </c>
      <c r="D659" t="s">
        <v>45</v>
      </c>
      <c r="E659">
        <v>59</v>
      </c>
      <c r="F659" t="s">
        <v>703</v>
      </c>
      <c r="G659" s="2">
        <v>45441</v>
      </c>
      <c r="H659" t="s">
        <v>720</v>
      </c>
      <c r="I659" t="s">
        <v>725</v>
      </c>
      <c r="J659" t="s">
        <v>743</v>
      </c>
      <c r="K659" t="s">
        <v>752</v>
      </c>
      <c r="L659" t="s">
        <v>755</v>
      </c>
      <c r="M659">
        <v>41691.379999999997</v>
      </c>
      <c r="N659" t="s">
        <v>759</v>
      </c>
    </row>
    <row r="660" spans="1:14" x14ac:dyDescent="0.3">
      <c r="A660">
        <v>8360</v>
      </c>
      <c r="B660" t="s">
        <v>21</v>
      </c>
      <c r="C660" t="s">
        <v>37</v>
      </c>
      <c r="D660" t="s">
        <v>45</v>
      </c>
      <c r="E660">
        <v>73</v>
      </c>
      <c r="F660" t="s">
        <v>704</v>
      </c>
      <c r="G660" s="2">
        <v>44541</v>
      </c>
      <c r="H660" t="s">
        <v>723</v>
      </c>
      <c r="I660" t="s">
        <v>727</v>
      </c>
      <c r="J660" t="s">
        <v>731</v>
      </c>
      <c r="K660" t="s">
        <v>749</v>
      </c>
      <c r="L660" t="s">
        <v>756</v>
      </c>
      <c r="M660">
        <v>38613.21</v>
      </c>
      <c r="N660" t="s">
        <v>759</v>
      </c>
    </row>
    <row r="661" spans="1:14" x14ac:dyDescent="0.3">
      <c r="A661">
        <v>1229</v>
      </c>
      <c r="B661" t="s">
        <v>21</v>
      </c>
      <c r="C661" t="s">
        <v>39</v>
      </c>
      <c r="D661" t="s">
        <v>44</v>
      </c>
      <c r="E661">
        <v>36</v>
      </c>
      <c r="F661" t="s">
        <v>705</v>
      </c>
      <c r="G661" s="2">
        <v>44139</v>
      </c>
      <c r="H661" t="s">
        <v>721</v>
      </c>
      <c r="I661" t="s">
        <v>729</v>
      </c>
      <c r="J661" t="s">
        <v>744</v>
      </c>
      <c r="K661" t="s">
        <v>748</v>
      </c>
      <c r="L661" t="s">
        <v>755</v>
      </c>
      <c r="M661">
        <v>28391.71</v>
      </c>
      <c r="N661" t="s">
        <v>761</v>
      </c>
    </row>
    <row r="662" spans="1:14" x14ac:dyDescent="0.3">
      <c r="A662">
        <v>8016</v>
      </c>
      <c r="B662" t="s">
        <v>22</v>
      </c>
      <c r="C662" t="s">
        <v>41</v>
      </c>
      <c r="D662" t="s">
        <v>45</v>
      </c>
      <c r="E662">
        <v>6</v>
      </c>
      <c r="F662" t="s">
        <v>706</v>
      </c>
      <c r="G662" s="2">
        <v>43882</v>
      </c>
      <c r="H662" t="s">
        <v>723</v>
      </c>
      <c r="I662" t="s">
        <v>727</v>
      </c>
      <c r="J662" t="s">
        <v>736</v>
      </c>
      <c r="K662" t="s">
        <v>751</v>
      </c>
      <c r="L662" t="s">
        <v>753</v>
      </c>
      <c r="M662">
        <v>27626.799999999999</v>
      </c>
      <c r="N662" t="s">
        <v>761</v>
      </c>
    </row>
    <row r="663" spans="1:14" x14ac:dyDescent="0.3">
      <c r="A663">
        <v>1054</v>
      </c>
      <c r="B663" t="s">
        <v>15</v>
      </c>
      <c r="C663" t="s">
        <v>39</v>
      </c>
      <c r="D663" t="s">
        <v>44</v>
      </c>
      <c r="E663">
        <v>83</v>
      </c>
      <c r="F663" t="s">
        <v>707</v>
      </c>
      <c r="G663" s="2">
        <v>44433</v>
      </c>
      <c r="H663" t="s">
        <v>724</v>
      </c>
      <c r="I663" t="s">
        <v>727</v>
      </c>
      <c r="J663" t="s">
        <v>743</v>
      </c>
      <c r="K663" t="s">
        <v>750</v>
      </c>
      <c r="L663" t="s">
        <v>754</v>
      </c>
      <c r="M663">
        <v>49218.73</v>
      </c>
      <c r="N663" t="s">
        <v>760</v>
      </c>
    </row>
    <row r="664" spans="1:14" x14ac:dyDescent="0.3">
      <c r="A664">
        <v>4171</v>
      </c>
      <c r="B664" t="s">
        <v>19</v>
      </c>
      <c r="C664" t="s">
        <v>42</v>
      </c>
      <c r="D664" t="s">
        <v>45</v>
      </c>
      <c r="E664">
        <v>23</v>
      </c>
      <c r="F664" t="s">
        <v>708</v>
      </c>
      <c r="G664" s="2">
        <v>45374</v>
      </c>
      <c r="H664" t="s">
        <v>719</v>
      </c>
      <c r="I664" t="s">
        <v>727</v>
      </c>
      <c r="J664" t="s">
        <v>736</v>
      </c>
      <c r="K664" t="s">
        <v>752</v>
      </c>
      <c r="L664" t="s">
        <v>756</v>
      </c>
      <c r="M664">
        <v>10446.41</v>
      </c>
      <c r="N664" t="s">
        <v>759</v>
      </c>
    </row>
    <row r="665" spans="1:14" x14ac:dyDescent="0.3">
      <c r="A665">
        <v>1128</v>
      </c>
      <c r="B665" t="s">
        <v>16</v>
      </c>
      <c r="C665" t="s">
        <v>33</v>
      </c>
      <c r="D665" t="s">
        <v>44</v>
      </c>
      <c r="E665">
        <v>1</v>
      </c>
      <c r="F665" t="s">
        <v>709</v>
      </c>
      <c r="G665" s="2">
        <v>43966</v>
      </c>
      <c r="H665" t="s">
        <v>723</v>
      </c>
      <c r="I665" t="s">
        <v>729</v>
      </c>
      <c r="J665" t="s">
        <v>742</v>
      </c>
      <c r="K665" t="s">
        <v>746</v>
      </c>
      <c r="L665" t="s">
        <v>758</v>
      </c>
      <c r="M665">
        <v>44241.85</v>
      </c>
      <c r="N665" t="s">
        <v>759</v>
      </c>
    </row>
    <row r="666" spans="1:14" x14ac:dyDescent="0.3">
      <c r="A666">
        <v>2405</v>
      </c>
      <c r="B666" t="s">
        <v>28</v>
      </c>
      <c r="C666" t="s">
        <v>35</v>
      </c>
      <c r="D666" t="s">
        <v>44</v>
      </c>
      <c r="E666">
        <v>44</v>
      </c>
      <c r="F666" t="s">
        <v>710</v>
      </c>
      <c r="G666" s="2">
        <v>45001</v>
      </c>
      <c r="H666" t="s">
        <v>720</v>
      </c>
      <c r="I666" t="s">
        <v>728</v>
      </c>
      <c r="J666" t="s">
        <v>733</v>
      </c>
      <c r="K666" t="s">
        <v>750</v>
      </c>
      <c r="L666" t="s">
        <v>757</v>
      </c>
      <c r="M666">
        <v>38518.01</v>
      </c>
      <c r="N666" t="s">
        <v>760</v>
      </c>
    </row>
    <row r="667" spans="1:14" x14ac:dyDescent="0.3">
      <c r="A667">
        <v>6539</v>
      </c>
      <c r="B667" t="s">
        <v>22</v>
      </c>
      <c r="C667" t="s">
        <v>40</v>
      </c>
      <c r="D667" t="s">
        <v>45</v>
      </c>
      <c r="E667">
        <v>59</v>
      </c>
      <c r="F667" t="s">
        <v>711</v>
      </c>
      <c r="G667" s="2">
        <v>44494</v>
      </c>
      <c r="H667" t="s">
        <v>724</v>
      </c>
      <c r="I667" t="s">
        <v>726</v>
      </c>
      <c r="J667" t="s">
        <v>734</v>
      </c>
      <c r="K667" t="s">
        <v>751</v>
      </c>
      <c r="L667" t="s">
        <v>756</v>
      </c>
      <c r="M667">
        <v>7056.04</v>
      </c>
      <c r="N667" t="s">
        <v>761</v>
      </c>
    </row>
    <row r="668" spans="1:14" x14ac:dyDescent="0.3">
      <c r="A668">
        <v>6522</v>
      </c>
      <c r="B668" t="s">
        <v>27</v>
      </c>
      <c r="C668" t="s">
        <v>38</v>
      </c>
      <c r="D668" t="s">
        <v>44</v>
      </c>
      <c r="E668">
        <v>31</v>
      </c>
      <c r="F668" t="s">
        <v>712</v>
      </c>
      <c r="G668" s="2">
        <v>45387</v>
      </c>
      <c r="H668" t="s">
        <v>721</v>
      </c>
      <c r="I668" t="s">
        <v>725</v>
      </c>
      <c r="J668" t="s">
        <v>735</v>
      </c>
      <c r="K668" t="s">
        <v>747</v>
      </c>
      <c r="L668" t="s">
        <v>757</v>
      </c>
      <c r="M668">
        <v>17116.32</v>
      </c>
      <c r="N668" t="s">
        <v>760</v>
      </c>
    </row>
    <row r="669" spans="1:14" x14ac:dyDescent="0.3">
      <c r="A669">
        <v>3888</v>
      </c>
      <c r="B669" t="s">
        <v>16</v>
      </c>
      <c r="C669" t="s">
        <v>38</v>
      </c>
      <c r="D669" t="s">
        <v>45</v>
      </c>
      <c r="E669">
        <v>5</v>
      </c>
      <c r="F669" t="s">
        <v>713</v>
      </c>
      <c r="G669" s="2">
        <v>44461</v>
      </c>
      <c r="H669" t="s">
        <v>720</v>
      </c>
      <c r="I669" t="s">
        <v>725</v>
      </c>
      <c r="J669" t="s">
        <v>733</v>
      </c>
      <c r="K669" t="s">
        <v>749</v>
      </c>
      <c r="L669" t="s">
        <v>756</v>
      </c>
      <c r="M669">
        <v>8314.82</v>
      </c>
      <c r="N669" t="s">
        <v>759</v>
      </c>
    </row>
    <row r="670" spans="1:14" x14ac:dyDescent="0.3">
      <c r="A670">
        <v>4290</v>
      </c>
      <c r="B670" t="s">
        <v>23</v>
      </c>
      <c r="C670" t="s">
        <v>29</v>
      </c>
      <c r="D670" t="s">
        <v>44</v>
      </c>
      <c r="E670">
        <v>52</v>
      </c>
      <c r="F670" t="s">
        <v>714</v>
      </c>
      <c r="G670" s="2">
        <v>45409</v>
      </c>
      <c r="H670" t="s">
        <v>721</v>
      </c>
      <c r="I670" t="s">
        <v>725</v>
      </c>
      <c r="J670" t="s">
        <v>731</v>
      </c>
      <c r="K670" t="s">
        <v>747</v>
      </c>
      <c r="L670" t="s">
        <v>754</v>
      </c>
      <c r="M670">
        <v>6734.55</v>
      </c>
      <c r="N670" t="s">
        <v>759</v>
      </c>
    </row>
    <row r="671" spans="1:14" x14ac:dyDescent="0.3">
      <c r="A671">
        <v>2129</v>
      </c>
      <c r="B671" t="s">
        <v>20</v>
      </c>
      <c r="C671" t="s">
        <v>30</v>
      </c>
      <c r="D671" t="s">
        <v>44</v>
      </c>
      <c r="E671">
        <v>45</v>
      </c>
      <c r="F671" t="s">
        <v>715</v>
      </c>
      <c r="G671" s="2">
        <v>44963</v>
      </c>
      <c r="H671" t="s">
        <v>724</v>
      </c>
      <c r="I671" t="s">
        <v>730</v>
      </c>
      <c r="J671" t="s">
        <v>731</v>
      </c>
      <c r="K671" t="s">
        <v>749</v>
      </c>
      <c r="L671" t="s">
        <v>758</v>
      </c>
      <c r="M671">
        <v>36120.370000000003</v>
      </c>
      <c r="N671" t="s">
        <v>760</v>
      </c>
    </row>
    <row r="672" spans="1:14" x14ac:dyDescent="0.3">
      <c r="A672">
        <v>9903</v>
      </c>
      <c r="B672" t="s">
        <v>17</v>
      </c>
      <c r="C672" t="s">
        <v>42</v>
      </c>
      <c r="D672" t="s">
        <v>44</v>
      </c>
      <c r="E672">
        <v>50</v>
      </c>
      <c r="F672" t="s">
        <v>716</v>
      </c>
      <c r="G672" s="2">
        <v>44416</v>
      </c>
      <c r="H672" t="s">
        <v>723</v>
      </c>
      <c r="I672" t="s">
        <v>730</v>
      </c>
      <c r="J672" t="s">
        <v>744</v>
      </c>
      <c r="K672" t="s">
        <v>749</v>
      </c>
      <c r="L672" t="s">
        <v>756</v>
      </c>
      <c r="M672">
        <v>49760.79</v>
      </c>
      <c r="N672" t="s">
        <v>760</v>
      </c>
    </row>
    <row r="673" spans="1:14" x14ac:dyDescent="0.3">
      <c r="A673">
        <v>6986</v>
      </c>
      <c r="B673" t="s">
        <v>27</v>
      </c>
      <c r="C673" t="s">
        <v>37</v>
      </c>
      <c r="D673" t="s">
        <v>44</v>
      </c>
      <c r="E673">
        <v>53</v>
      </c>
      <c r="F673" t="s">
        <v>717</v>
      </c>
      <c r="G673" s="2">
        <v>44225</v>
      </c>
      <c r="H673" t="s">
        <v>719</v>
      </c>
      <c r="I673" t="s">
        <v>726</v>
      </c>
      <c r="J673" t="s">
        <v>737</v>
      </c>
      <c r="K673" t="s">
        <v>750</v>
      </c>
      <c r="L673" t="s">
        <v>757</v>
      </c>
      <c r="M673">
        <v>4029.61</v>
      </c>
      <c r="N673" t="s">
        <v>761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82"/>
  <sheetViews>
    <sheetView tabSelected="1" topLeftCell="D1" zoomScale="86" zoomScaleNormal="86" workbookViewId="0">
      <selection activeCell="F10" sqref="F10"/>
    </sheetView>
  </sheetViews>
  <sheetFormatPr defaultRowHeight="14.4" x14ac:dyDescent="0.3"/>
  <cols>
    <col min="1" max="1" width="9.21875" style="3" bestFit="1" customWidth="1"/>
    <col min="2" max="2" width="9.88671875" style="3" bestFit="1" customWidth="1"/>
    <col min="3" max="3" width="9.77734375" style="3" bestFit="1" customWidth="1"/>
    <col min="4" max="4" width="26.88671875" style="3" bestFit="1" customWidth="1"/>
    <col min="5" max="5" width="7.109375" style="3" bestFit="1" customWidth="1"/>
    <col min="6" max="6" width="4.21875" style="3" customWidth="1"/>
    <col min="7" max="7" width="16.21875" style="3" bestFit="1" customWidth="1"/>
    <col min="8" max="8" width="13.33203125" style="3" bestFit="1" customWidth="1"/>
    <col min="9" max="9" width="14.109375" style="3" bestFit="1" customWidth="1"/>
    <col min="10" max="10" width="11.109375" style="3" bestFit="1" customWidth="1"/>
    <col min="11" max="11" width="11.88671875" style="3" bestFit="1" customWidth="1"/>
    <col min="12" max="12" width="14" style="3" bestFit="1" customWidth="1"/>
    <col min="13" max="13" width="12.33203125" style="3" bestFit="1" customWidth="1"/>
    <col min="14" max="14" width="18.5546875" style="3" bestFit="1" customWidth="1"/>
    <col min="15" max="15" width="18.44140625" style="3" bestFit="1" customWidth="1"/>
    <col min="16" max="16" width="31.88671875" style="3" bestFit="1" customWidth="1"/>
    <col min="17" max="17" width="19" style="3" bestFit="1" customWidth="1"/>
    <col min="18" max="18" width="16.77734375" style="3" bestFit="1" customWidth="1"/>
    <col min="19" max="19" width="62" style="3" bestFit="1" customWidth="1"/>
    <col min="20" max="21" width="8.88671875" style="3"/>
    <col min="22" max="22" width="18.6640625" style="3" bestFit="1" customWidth="1"/>
    <col min="23" max="23" width="8" style="3" bestFit="1" customWidth="1"/>
    <col min="24" max="16384" width="8.88671875" style="3"/>
  </cols>
  <sheetData>
    <row r="1" spans="1:20" x14ac:dyDescent="0.3">
      <c r="A1" s="1" t="s">
        <v>0</v>
      </c>
      <c r="B1" s="1" t="s">
        <v>1</v>
      </c>
      <c r="C1" s="1" t="s">
        <v>2</v>
      </c>
      <c r="D1" s="1" t="s">
        <v>762</v>
      </c>
      <c r="E1" s="1" t="s">
        <v>3</v>
      </c>
      <c r="F1" s="1" t="s">
        <v>4</v>
      </c>
      <c r="G1" s="1" t="s">
        <v>763</v>
      </c>
      <c r="H1" s="1" t="s">
        <v>764</v>
      </c>
      <c r="I1" s="1" t="s">
        <v>5</v>
      </c>
      <c r="J1" s="1" t="s">
        <v>6</v>
      </c>
      <c r="K1" s="1" t="s">
        <v>7</v>
      </c>
      <c r="L1" s="1" t="s">
        <v>8</v>
      </c>
      <c r="M1" s="1" t="s">
        <v>9</v>
      </c>
      <c r="N1" s="1" t="s">
        <v>10</v>
      </c>
      <c r="O1" s="1" t="s">
        <v>11</v>
      </c>
      <c r="P1" s="1" t="s">
        <v>12</v>
      </c>
      <c r="Q1" s="1" t="s">
        <v>13</v>
      </c>
      <c r="R1" s="3" t="s">
        <v>769</v>
      </c>
    </row>
    <row r="2" spans="1:20" x14ac:dyDescent="0.3">
      <c r="A2" s="3">
        <v>6892</v>
      </c>
      <c r="B2" s="3" t="s">
        <v>14</v>
      </c>
      <c r="C2" s="3" t="s">
        <v>29</v>
      </c>
      <c r="D2" s="3" t="str">
        <f>LOWER(CONCATENATE(B2,".",C2,"@email.com"))</f>
        <v>jane.mutua@email.com</v>
      </c>
      <c r="E2" s="3" t="s">
        <v>44</v>
      </c>
      <c r="F2" s="3">
        <v>63</v>
      </c>
      <c r="G2" s="3" t="str">
        <f>IF(F2&lt;=12,"Child",IF(F2&lt;=19,"Teenager",IF(F2&lt;=60,"Adult","Senior")))</f>
        <v>Senior</v>
      </c>
      <c r="H2" s="3">
        <f t="shared" ref="H2:H65" si="0">MAX( F2:F673) - (F2)</f>
        <v>22</v>
      </c>
      <c r="I2" s="3" t="s">
        <v>46</v>
      </c>
      <c r="J2" s="4">
        <v>45523</v>
      </c>
      <c r="K2" s="3" t="s">
        <v>718</v>
      </c>
      <c r="L2" s="3" t="s">
        <v>725</v>
      </c>
      <c r="M2" s="3" t="s">
        <v>731</v>
      </c>
      <c r="N2" s="3" t="s">
        <v>746</v>
      </c>
      <c r="O2" s="3" t="s">
        <v>753</v>
      </c>
      <c r="P2" s="3">
        <v>28108.15</v>
      </c>
      <c r="Q2" s="3" t="s">
        <v>759</v>
      </c>
      <c r="S2" s="3" t="s">
        <v>771</v>
      </c>
      <c r="T2" s="3">
        <f t="array" ref="T2">MAX(IF(K2:K673="Hypertension", F2:F673))</f>
        <v>85</v>
      </c>
    </row>
    <row r="3" spans="1:20" x14ac:dyDescent="0.3">
      <c r="A3" s="3">
        <v>6413</v>
      </c>
      <c r="B3" s="3" t="s">
        <v>15</v>
      </c>
      <c r="C3" s="3" t="s">
        <v>30</v>
      </c>
      <c r="D3" s="3" t="str">
        <f t="shared" ref="D3:D66" si="1">LOWER(CONCATENATE(B3,".",C3,"@email.com"))</f>
        <v>james.atieno@email.com</v>
      </c>
      <c r="E3" s="3" t="s">
        <v>45</v>
      </c>
      <c r="F3" s="3">
        <v>9</v>
      </c>
      <c r="G3" s="3" t="str">
        <f t="shared" ref="G3:G66" si="2">IF(F3&lt;=12,"Child",IF(F3&lt;=19,"Teenager",IF(F3&lt;=60,"Adult","Senior")))</f>
        <v>Child</v>
      </c>
      <c r="H3" s="3">
        <f t="shared" si="0"/>
        <v>76</v>
      </c>
      <c r="I3" s="3" t="s">
        <v>47</v>
      </c>
      <c r="J3" s="4">
        <v>45424</v>
      </c>
      <c r="K3" s="3" t="s">
        <v>719</v>
      </c>
      <c r="L3" s="3" t="s">
        <v>726</v>
      </c>
      <c r="M3" s="3" t="s">
        <v>732</v>
      </c>
      <c r="N3" s="3" t="s">
        <v>747</v>
      </c>
      <c r="O3" s="3" t="s">
        <v>754</v>
      </c>
      <c r="P3" s="3">
        <v>27742.06</v>
      </c>
      <c r="Q3" s="3" t="s">
        <v>760</v>
      </c>
      <c r="T3" s="3">
        <f>MATCH(MAX(IF(K2:K673="Hypertension", F2:F673)), F2:F673, 0)</f>
        <v>196</v>
      </c>
    </row>
    <row r="4" spans="1:20" x14ac:dyDescent="0.3">
      <c r="A4" s="3">
        <v>4073</v>
      </c>
      <c r="B4" s="3" t="s">
        <v>16</v>
      </c>
      <c r="C4" s="3" t="s">
        <v>31</v>
      </c>
      <c r="D4" s="3" t="str">
        <f t="shared" si="1"/>
        <v>john.kamau@email.com</v>
      </c>
      <c r="E4" s="3" t="s">
        <v>45</v>
      </c>
      <c r="F4" s="3">
        <v>58</v>
      </c>
      <c r="G4" s="3" t="str">
        <f t="shared" si="2"/>
        <v>Adult</v>
      </c>
      <c r="H4" s="3">
        <f t="shared" si="0"/>
        <v>27</v>
      </c>
      <c r="I4" s="3" t="s">
        <v>48</v>
      </c>
      <c r="J4" s="4">
        <v>44751</v>
      </c>
      <c r="K4" s="3" t="s">
        <v>720</v>
      </c>
      <c r="L4" s="3" t="s">
        <v>726</v>
      </c>
      <c r="M4" s="3" t="s">
        <v>733</v>
      </c>
      <c r="N4" s="3" t="s">
        <v>747</v>
      </c>
      <c r="O4" s="3" t="s">
        <v>754</v>
      </c>
      <c r="P4" s="3">
        <v>21428.48</v>
      </c>
      <c r="Q4" s="3" t="s">
        <v>760</v>
      </c>
      <c r="T4" s="3" t="str">
        <f t="array" ref="T4">INDEX(B2:B673, MATCH(MAX(IF(K2:K673="Hypertension", F2:F673)), F2:F673, 0))</f>
        <v>John</v>
      </c>
    </row>
    <row r="5" spans="1:20" x14ac:dyDescent="0.3">
      <c r="A5" s="3">
        <v>9754</v>
      </c>
      <c r="B5" s="3" t="s">
        <v>17</v>
      </c>
      <c r="C5" s="3" t="s">
        <v>29</v>
      </c>
      <c r="D5" s="3" t="str">
        <f t="shared" si="1"/>
        <v>anne.mutua@email.com</v>
      </c>
      <c r="E5" s="3" t="s">
        <v>44</v>
      </c>
      <c r="F5" s="3">
        <v>70</v>
      </c>
      <c r="G5" s="3" t="str">
        <f t="shared" si="2"/>
        <v>Senior</v>
      </c>
      <c r="H5" s="3">
        <f t="shared" si="0"/>
        <v>15</v>
      </c>
      <c r="I5" s="3" t="s">
        <v>49</v>
      </c>
      <c r="J5" s="4">
        <v>45211</v>
      </c>
      <c r="K5" s="3" t="s">
        <v>718</v>
      </c>
      <c r="L5" s="3" t="s">
        <v>726</v>
      </c>
      <c r="M5" s="3" t="s">
        <v>734</v>
      </c>
      <c r="N5" s="3" t="s">
        <v>746</v>
      </c>
      <c r="O5" s="3" t="s">
        <v>753</v>
      </c>
      <c r="P5" s="3">
        <v>24371.93</v>
      </c>
      <c r="Q5" s="3" t="s">
        <v>761</v>
      </c>
    </row>
    <row r="6" spans="1:20" x14ac:dyDescent="0.3">
      <c r="A6" s="3">
        <v>6382</v>
      </c>
      <c r="B6" s="3" t="s">
        <v>18</v>
      </c>
      <c r="C6" s="3" t="s">
        <v>32</v>
      </c>
      <c r="D6" s="3" t="str">
        <f t="shared" si="1"/>
        <v>susan.odhiambo@email.com</v>
      </c>
      <c r="E6" s="3" t="s">
        <v>45</v>
      </c>
      <c r="F6" s="3">
        <v>17</v>
      </c>
      <c r="G6" s="3" t="str">
        <f t="shared" si="2"/>
        <v>Teenager</v>
      </c>
      <c r="H6" s="3">
        <f t="shared" si="0"/>
        <v>68</v>
      </c>
      <c r="I6" s="3" t="s">
        <v>50</v>
      </c>
      <c r="J6" s="4">
        <v>45490</v>
      </c>
      <c r="K6" s="3" t="s">
        <v>718</v>
      </c>
      <c r="L6" s="3" t="s">
        <v>727</v>
      </c>
      <c r="M6" s="3" t="s">
        <v>735</v>
      </c>
      <c r="N6" s="3" t="s">
        <v>748</v>
      </c>
      <c r="O6" s="3" t="s">
        <v>755</v>
      </c>
      <c r="P6" s="3">
        <v>49712.43</v>
      </c>
      <c r="Q6" s="3" t="s">
        <v>759</v>
      </c>
    </row>
    <row r="7" spans="1:20" x14ac:dyDescent="0.3">
      <c r="A7" s="3">
        <v>5961</v>
      </c>
      <c r="B7" s="3" t="s">
        <v>19</v>
      </c>
      <c r="C7" s="3" t="s">
        <v>33</v>
      </c>
      <c r="D7" s="3" t="str">
        <f t="shared" si="1"/>
        <v>michael.kiplagat@email.com</v>
      </c>
      <c r="E7" s="3" t="s">
        <v>45</v>
      </c>
      <c r="F7" s="3">
        <v>76</v>
      </c>
      <c r="G7" s="3" t="str">
        <f t="shared" si="2"/>
        <v>Senior</v>
      </c>
      <c r="H7" s="3">
        <f t="shared" si="0"/>
        <v>9</v>
      </c>
      <c r="I7" s="3" t="s">
        <v>51</v>
      </c>
      <c r="J7" s="4">
        <v>44807</v>
      </c>
      <c r="K7" s="3" t="s">
        <v>720</v>
      </c>
      <c r="L7" s="3" t="s">
        <v>725</v>
      </c>
      <c r="M7" s="3" t="s">
        <v>731</v>
      </c>
      <c r="N7" s="3" t="s">
        <v>748</v>
      </c>
      <c r="O7" s="3" t="s">
        <v>756</v>
      </c>
      <c r="P7" s="3">
        <v>39893.1</v>
      </c>
      <c r="Q7" s="3" t="s">
        <v>760</v>
      </c>
    </row>
    <row r="8" spans="1:20" x14ac:dyDescent="0.3">
      <c r="A8" s="3">
        <v>5661</v>
      </c>
      <c r="B8" s="3" t="s">
        <v>14</v>
      </c>
      <c r="C8" s="3" t="s">
        <v>34</v>
      </c>
      <c r="D8" s="3" t="str">
        <f t="shared" si="1"/>
        <v>jane.cherono@email.com</v>
      </c>
      <c r="E8" s="3" t="s">
        <v>44</v>
      </c>
      <c r="F8" s="3">
        <v>58</v>
      </c>
      <c r="G8" s="3" t="str">
        <f t="shared" si="2"/>
        <v>Adult</v>
      </c>
      <c r="H8" s="3">
        <f t="shared" si="0"/>
        <v>27</v>
      </c>
      <c r="I8" s="3" t="s">
        <v>52</v>
      </c>
      <c r="J8" s="4">
        <v>45533</v>
      </c>
      <c r="K8" s="3" t="s">
        <v>721</v>
      </c>
      <c r="L8" s="3" t="s">
        <v>725</v>
      </c>
      <c r="M8" s="3" t="s">
        <v>736</v>
      </c>
      <c r="N8" s="3" t="s">
        <v>749</v>
      </c>
      <c r="O8" s="3" t="s">
        <v>754</v>
      </c>
      <c r="P8" s="3">
        <v>753.46</v>
      </c>
      <c r="Q8" s="3" t="s">
        <v>761</v>
      </c>
      <c r="S8" s="3" t="s">
        <v>775</v>
      </c>
      <c r="T8" s="3">
        <f t="array" ref="T8">AVERAGE(IF((K2:K673="Asthma")*(Q2:Q673="Pending"), F2:F673))</f>
        <v>44.756097560975611</v>
      </c>
    </row>
    <row r="9" spans="1:20" x14ac:dyDescent="0.3">
      <c r="A9" s="3">
        <v>9297</v>
      </c>
      <c r="B9" s="3" t="s">
        <v>14</v>
      </c>
      <c r="C9" s="3" t="s">
        <v>35</v>
      </c>
      <c r="D9" s="3" t="str">
        <f t="shared" si="1"/>
        <v>jane.mugambi@email.com</v>
      </c>
      <c r="E9" s="3" t="s">
        <v>45</v>
      </c>
      <c r="F9" s="3">
        <v>59</v>
      </c>
      <c r="G9" s="3" t="str">
        <f t="shared" si="2"/>
        <v>Adult</v>
      </c>
      <c r="H9" s="3">
        <f t="shared" si="0"/>
        <v>26</v>
      </c>
      <c r="I9" s="3" t="s">
        <v>53</v>
      </c>
      <c r="J9" s="4">
        <v>44466</v>
      </c>
      <c r="K9" s="3" t="s">
        <v>721</v>
      </c>
      <c r="L9" s="3" t="s">
        <v>725</v>
      </c>
      <c r="M9" s="3" t="s">
        <v>737</v>
      </c>
      <c r="N9" s="3" t="s">
        <v>748</v>
      </c>
      <c r="O9" s="3" t="s">
        <v>753</v>
      </c>
      <c r="P9" s="3">
        <v>29099.119999999999</v>
      </c>
      <c r="Q9" s="3" t="s">
        <v>761</v>
      </c>
    </row>
    <row r="10" spans="1:20" x14ac:dyDescent="0.3">
      <c r="A10" s="3">
        <v>7884</v>
      </c>
      <c r="B10" s="3" t="s">
        <v>20</v>
      </c>
      <c r="C10" s="3" t="s">
        <v>36</v>
      </c>
      <c r="D10" s="3" t="str">
        <f t="shared" si="1"/>
        <v>kevin.mwangi@email.com</v>
      </c>
      <c r="E10" s="3" t="s">
        <v>45</v>
      </c>
      <c r="F10" s="3">
        <v>3</v>
      </c>
      <c r="G10" s="3" t="str">
        <f t="shared" si="2"/>
        <v>Child</v>
      </c>
      <c r="H10" s="3">
        <f t="shared" si="0"/>
        <v>82</v>
      </c>
      <c r="I10" s="3" t="s">
        <v>54</v>
      </c>
      <c r="J10" s="4">
        <v>45161</v>
      </c>
      <c r="K10" s="3" t="s">
        <v>718</v>
      </c>
      <c r="L10" s="3" t="s">
        <v>725</v>
      </c>
      <c r="M10" s="3" t="s">
        <v>734</v>
      </c>
      <c r="N10" s="3" t="s">
        <v>750</v>
      </c>
      <c r="O10" s="3" t="s">
        <v>757</v>
      </c>
      <c r="P10" s="3">
        <v>48658.45</v>
      </c>
      <c r="Q10" s="3" t="s">
        <v>759</v>
      </c>
    </row>
    <row r="11" spans="1:20" x14ac:dyDescent="0.3">
      <c r="A11" s="3">
        <v>8654</v>
      </c>
      <c r="B11" s="3" t="s">
        <v>16</v>
      </c>
      <c r="C11" s="3" t="s">
        <v>35</v>
      </c>
      <c r="D11" s="3" t="str">
        <f t="shared" si="1"/>
        <v>john.mugambi@email.com</v>
      </c>
      <c r="E11" s="3" t="s">
        <v>45</v>
      </c>
      <c r="F11" s="3">
        <v>84</v>
      </c>
      <c r="G11" s="3" t="str">
        <f t="shared" si="2"/>
        <v>Senior</v>
      </c>
      <c r="H11" s="3">
        <f t="shared" si="0"/>
        <v>1</v>
      </c>
      <c r="I11" s="3" t="s">
        <v>55</v>
      </c>
      <c r="J11" s="4">
        <v>44964</v>
      </c>
      <c r="K11" s="3" t="s">
        <v>722</v>
      </c>
      <c r="L11" s="3" t="s">
        <v>728</v>
      </c>
      <c r="M11" s="3" t="s">
        <v>738</v>
      </c>
      <c r="N11" s="3" t="s">
        <v>747</v>
      </c>
      <c r="O11" s="3" t="s">
        <v>753</v>
      </c>
      <c r="P11" s="3">
        <v>11724.16</v>
      </c>
      <c r="Q11" s="3" t="s">
        <v>760</v>
      </c>
    </row>
    <row r="12" spans="1:20" x14ac:dyDescent="0.3">
      <c r="A12" s="3">
        <v>4921</v>
      </c>
      <c r="B12" s="3" t="s">
        <v>18</v>
      </c>
      <c r="C12" s="3" t="s">
        <v>33</v>
      </c>
      <c r="D12" s="3" t="str">
        <f t="shared" si="1"/>
        <v>susan.kiplagat@email.com</v>
      </c>
      <c r="E12" s="3" t="s">
        <v>45</v>
      </c>
      <c r="F12" s="3">
        <v>71</v>
      </c>
      <c r="G12" s="3" t="str">
        <f t="shared" si="2"/>
        <v>Senior</v>
      </c>
      <c r="H12" s="3">
        <f t="shared" si="0"/>
        <v>14</v>
      </c>
      <c r="I12" s="3" t="s">
        <v>56</v>
      </c>
      <c r="J12" s="4">
        <v>45469</v>
      </c>
      <c r="K12" s="3" t="s">
        <v>719</v>
      </c>
      <c r="L12" s="3" t="s">
        <v>725</v>
      </c>
      <c r="M12" s="3" t="s">
        <v>738</v>
      </c>
      <c r="N12" s="3" t="s">
        <v>751</v>
      </c>
      <c r="O12" s="3" t="s">
        <v>758</v>
      </c>
      <c r="P12" s="3">
        <v>7895.16</v>
      </c>
      <c r="Q12" s="3" t="s">
        <v>760</v>
      </c>
    </row>
    <row r="13" spans="1:20" x14ac:dyDescent="0.3">
      <c r="A13" s="3">
        <v>6550</v>
      </c>
      <c r="B13" s="3" t="s">
        <v>21</v>
      </c>
      <c r="C13" s="3" t="s">
        <v>32</v>
      </c>
      <c r="D13" s="3" t="str">
        <f t="shared" si="1"/>
        <v>grace.odhiambo@email.com</v>
      </c>
      <c r="E13" s="3" t="s">
        <v>45</v>
      </c>
      <c r="F13" s="3">
        <v>35</v>
      </c>
      <c r="G13" s="3" t="str">
        <f t="shared" si="2"/>
        <v>Adult</v>
      </c>
      <c r="H13" s="3">
        <f t="shared" si="0"/>
        <v>50</v>
      </c>
      <c r="I13" s="3" t="s">
        <v>57</v>
      </c>
      <c r="J13" s="4">
        <v>45093</v>
      </c>
      <c r="K13" s="3" t="s">
        <v>723</v>
      </c>
      <c r="L13" s="3" t="s">
        <v>728</v>
      </c>
      <c r="M13" s="3" t="s">
        <v>739</v>
      </c>
      <c r="N13" s="3" t="s">
        <v>746</v>
      </c>
      <c r="O13" s="3" t="s">
        <v>757</v>
      </c>
      <c r="P13" s="3">
        <v>22671.02</v>
      </c>
      <c r="Q13" s="3" t="s">
        <v>761</v>
      </c>
    </row>
    <row r="14" spans="1:20" x14ac:dyDescent="0.3">
      <c r="A14" s="3">
        <v>2227</v>
      </c>
      <c r="B14" s="3" t="s">
        <v>22</v>
      </c>
      <c r="C14" s="3" t="s">
        <v>31</v>
      </c>
      <c r="D14" s="3" t="str">
        <f t="shared" si="1"/>
        <v>mercy.kamau@email.com</v>
      </c>
      <c r="E14" s="3" t="s">
        <v>45</v>
      </c>
      <c r="F14" s="3">
        <v>81</v>
      </c>
      <c r="G14" s="3" t="str">
        <f t="shared" si="2"/>
        <v>Senior</v>
      </c>
      <c r="H14" s="3">
        <f t="shared" si="0"/>
        <v>4</v>
      </c>
      <c r="I14" s="3" t="s">
        <v>58</v>
      </c>
      <c r="J14" s="4">
        <v>44149</v>
      </c>
      <c r="K14" s="3" t="s">
        <v>721</v>
      </c>
      <c r="L14" s="3" t="s">
        <v>727</v>
      </c>
      <c r="M14" s="3" t="s">
        <v>740</v>
      </c>
      <c r="N14" s="3" t="s">
        <v>751</v>
      </c>
      <c r="O14" s="3" t="s">
        <v>756</v>
      </c>
      <c r="P14" s="3">
        <v>30474.27</v>
      </c>
      <c r="Q14" s="3" t="s">
        <v>759</v>
      </c>
    </row>
    <row r="15" spans="1:20" x14ac:dyDescent="0.3">
      <c r="A15" s="3">
        <v>9941</v>
      </c>
      <c r="B15" s="3" t="s">
        <v>17</v>
      </c>
      <c r="C15" s="3" t="s">
        <v>34</v>
      </c>
      <c r="D15" s="3" t="str">
        <f t="shared" si="1"/>
        <v>anne.cherono@email.com</v>
      </c>
      <c r="E15" s="3" t="s">
        <v>45</v>
      </c>
      <c r="F15" s="3">
        <v>61</v>
      </c>
      <c r="G15" s="3" t="str">
        <f t="shared" si="2"/>
        <v>Senior</v>
      </c>
      <c r="H15" s="3">
        <f t="shared" si="0"/>
        <v>24</v>
      </c>
      <c r="I15" s="3" t="s">
        <v>59</v>
      </c>
      <c r="J15" s="4">
        <v>45052</v>
      </c>
      <c r="K15" s="3" t="s">
        <v>720</v>
      </c>
      <c r="L15" s="3" t="s">
        <v>728</v>
      </c>
      <c r="M15" s="3" t="s">
        <v>740</v>
      </c>
      <c r="N15" s="3" t="s">
        <v>750</v>
      </c>
      <c r="O15" s="3" t="s">
        <v>755</v>
      </c>
      <c r="P15" s="3">
        <v>38208.94</v>
      </c>
      <c r="Q15" s="3" t="s">
        <v>759</v>
      </c>
    </row>
    <row r="16" spans="1:20" x14ac:dyDescent="0.3">
      <c r="A16" s="3">
        <v>2152</v>
      </c>
      <c r="B16" s="3" t="s">
        <v>23</v>
      </c>
      <c r="C16" s="3" t="s">
        <v>37</v>
      </c>
      <c r="D16" s="3" t="str">
        <f t="shared" si="1"/>
        <v>peter.otieno@email.com</v>
      </c>
      <c r="E16" s="3" t="s">
        <v>45</v>
      </c>
      <c r="F16" s="3">
        <v>33</v>
      </c>
      <c r="G16" s="3" t="str">
        <f t="shared" si="2"/>
        <v>Adult</v>
      </c>
      <c r="H16" s="3">
        <f t="shared" si="0"/>
        <v>52</v>
      </c>
      <c r="I16" s="3" t="s">
        <v>60</v>
      </c>
      <c r="J16" s="4">
        <v>44285</v>
      </c>
      <c r="K16" s="3" t="s">
        <v>719</v>
      </c>
      <c r="L16" s="3" t="s">
        <v>728</v>
      </c>
      <c r="M16" s="3" t="s">
        <v>741</v>
      </c>
      <c r="N16" s="3" t="s">
        <v>751</v>
      </c>
      <c r="O16" s="3" t="s">
        <v>755</v>
      </c>
      <c r="P16" s="3">
        <v>39552.32</v>
      </c>
      <c r="Q16" s="3" t="s">
        <v>759</v>
      </c>
    </row>
    <row r="17" spans="1:17" x14ac:dyDescent="0.3">
      <c r="A17" s="3">
        <v>2994</v>
      </c>
      <c r="B17" s="3" t="s">
        <v>16</v>
      </c>
      <c r="C17" s="3" t="s">
        <v>38</v>
      </c>
      <c r="D17" s="3" t="str">
        <f t="shared" si="1"/>
        <v>john.njeri@email.com</v>
      </c>
      <c r="E17" s="3" t="s">
        <v>45</v>
      </c>
      <c r="F17" s="3">
        <v>65</v>
      </c>
      <c r="G17" s="3" t="str">
        <f t="shared" si="2"/>
        <v>Senior</v>
      </c>
      <c r="H17" s="3">
        <f t="shared" si="0"/>
        <v>20</v>
      </c>
      <c r="I17" s="3" t="s">
        <v>61</v>
      </c>
      <c r="J17" s="4">
        <v>45517</v>
      </c>
      <c r="K17" s="3" t="s">
        <v>721</v>
      </c>
      <c r="L17" s="3" t="s">
        <v>727</v>
      </c>
      <c r="M17" s="3" t="s">
        <v>735</v>
      </c>
      <c r="N17" s="3" t="s">
        <v>746</v>
      </c>
      <c r="O17" s="3" t="s">
        <v>756</v>
      </c>
      <c r="P17" s="3">
        <v>14767.66</v>
      </c>
      <c r="Q17" s="3" t="s">
        <v>759</v>
      </c>
    </row>
    <row r="18" spans="1:17" x14ac:dyDescent="0.3">
      <c r="A18" s="3">
        <v>9075</v>
      </c>
      <c r="B18" s="3" t="s">
        <v>24</v>
      </c>
      <c r="C18" s="3" t="s">
        <v>34</v>
      </c>
      <c r="D18" s="3" t="str">
        <f t="shared" si="1"/>
        <v>esther.cherono@email.com</v>
      </c>
      <c r="E18" s="3" t="s">
        <v>45</v>
      </c>
      <c r="F18" s="3">
        <v>73</v>
      </c>
      <c r="G18" s="3" t="str">
        <f t="shared" si="2"/>
        <v>Senior</v>
      </c>
      <c r="H18" s="3">
        <f t="shared" si="0"/>
        <v>12</v>
      </c>
      <c r="I18" s="3" t="s">
        <v>62</v>
      </c>
      <c r="J18" s="4">
        <v>45314</v>
      </c>
      <c r="K18" s="3" t="s">
        <v>722</v>
      </c>
      <c r="L18" s="3" t="s">
        <v>727</v>
      </c>
      <c r="M18" s="3" t="s">
        <v>742</v>
      </c>
      <c r="N18" s="3" t="s">
        <v>746</v>
      </c>
      <c r="O18" s="3" t="s">
        <v>756</v>
      </c>
      <c r="P18" s="3">
        <v>6582.46</v>
      </c>
      <c r="Q18" s="3" t="s">
        <v>761</v>
      </c>
    </row>
    <row r="19" spans="1:17" x14ac:dyDescent="0.3">
      <c r="A19" s="3">
        <v>3590</v>
      </c>
      <c r="B19" s="3" t="s">
        <v>16</v>
      </c>
      <c r="C19" s="3" t="s">
        <v>39</v>
      </c>
      <c r="D19" s="3" t="str">
        <f t="shared" si="1"/>
        <v>john.kuria@email.com</v>
      </c>
      <c r="E19" s="3" t="s">
        <v>45</v>
      </c>
      <c r="F19" s="3">
        <v>5</v>
      </c>
      <c r="G19" s="3" t="str">
        <f t="shared" si="2"/>
        <v>Child</v>
      </c>
      <c r="H19" s="3">
        <f t="shared" si="0"/>
        <v>80</v>
      </c>
      <c r="I19" s="3" t="s">
        <v>63</v>
      </c>
      <c r="J19" s="4">
        <v>44790</v>
      </c>
      <c r="K19" s="3" t="s">
        <v>722</v>
      </c>
      <c r="L19" s="3" t="s">
        <v>729</v>
      </c>
      <c r="M19" s="3" t="s">
        <v>733</v>
      </c>
      <c r="N19" s="3" t="s">
        <v>751</v>
      </c>
      <c r="O19" s="3" t="s">
        <v>753</v>
      </c>
      <c r="P19" s="3">
        <v>24214.17</v>
      </c>
      <c r="Q19" s="3" t="s">
        <v>760</v>
      </c>
    </row>
    <row r="20" spans="1:17" x14ac:dyDescent="0.3">
      <c r="A20" s="3">
        <v>4229</v>
      </c>
      <c r="B20" s="3" t="s">
        <v>24</v>
      </c>
      <c r="C20" s="3" t="s">
        <v>36</v>
      </c>
      <c r="D20" s="3" t="str">
        <f t="shared" si="1"/>
        <v>esther.mwangi@email.com</v>
      </c>
      <c r="E20" s="3" t="s">
        <v>44</v>
      </c>
      <c r="F20" s="3">
        <v>80</v>
      </c>
      <c r="G20" s="3" t="str">
        <f t="shared" si="2"/>
        <v>Senior</v>
      </c>
      <c r="H20" s="3">
        <f t="shared" si="0"/>
        <v>5</v>
      </c>
      <c r="I20" s="3" t="s">
        <v>64</v>
      </c>
      <c r="J20" s="4">
        <v>45073</v>
      </c>
      <c r="K20" s="3" t="s">
        <v>719</v>
      </c>
      <c r="L20" s="3" t="s">
        <v>729</v>
      </c>
      <c r="M20" s="3" t="s">
        <v>743</v>
      </c>
      <c r="N20" s="3" t="s">
        <v>746</v>
      </c>
      <c r="O20" s="3" t="s">
        <v>756</v>
      </c>
      <c r="P20" s="3">
        <v>6919.27</v>
      </c>
      <c r="Q20" s="3" t="s">
        <v>760</v>
      </c>
    </row>
    <row r="21" spans="1:17" x14ac:dyDescent="0.3">
      <c r="A21" s="3">
        <v>3491</v>
      </c>
      <c r="B21" s="3" t="s">
        <v>15</v>
      </c>
      <c r="C21" s="3" t="s">
        <v>30</v>
      </c>
      <c r="D21" s="3" t="str">
        <f t="shared" si="1"/>
        <v>james.atieno@email.com</v>
      </c>
      <c r="E21" s="3" t="s">
        <v>44</v>
      </c>
      <c r="F21" s="3">
        <v>49</v>
      </c>
      <c r="G21" s="3" t="str">
        <f t="shared" si="2"/>
        <v>Adult</v>
      </c>
      <c r="H21" s="3">
        <f t="shared" si="0"/>
        <v>36</v>
      </c>
      <c r="I21" s="3" t="s">
        <v>65</v>
      </c>
      <c r="J21" s="4">
        <v>44189</v>
      </c>
      <c r="K21" s="3" t="s">
        <v>722</v>
      </c>
      <c r="L21" s="3" t="s">
        <v>730</v>
      </c>
      <c r="M21" s="3" t="s">
        <v>734</v>
      </c>
      <c r="N21" s="3" t="s">
        <v>746</v>
      </c>
      <c r="O21" s="3" t="s">
        <v>753</v>
      </c>
      <c r="P21" s="3">
        <v>46183.94</v>
      </c>
      <c r="Q21" s="3" t="s">
        <v>759</v>
      </c>
    </row>
    <row r="22" spans="1:17" x14ac:dyDescent="0.3">
      <c r="A22" s="3">
        <v>1428</v>
      </c>
      <c r="B22" s="3" t="s">
        <v>23</v>
      </c>
      <c r="C22" s="3" t="s">
        <v>37</v>
      </c>
      <c r="D22" s="3" t="str">
        <f t="shared" si="1"/>
        <v>peter.otieno@email.com</v>
      </c>
      <c r="E22" s="3" t="s">
        <v>44</v>
      </c>
      <c r="F22" s="3">
        <v>76</v>
      </c>
      <c r="G22" s="3" t="str">
        <f t="shared" si="2"/>
        <v>Senior</v>
      </c>
      <c r="H22" s="3">
        <f t="shared" si="0"/>
        <v>9</v>
      </c>
      <c r="I22" s="3" t="s">
        <v>66</v>
      </c>
      <c r="J22" s="4">
        <v>45439</v>
      </c>
      <c r="K22" s="3" t="s">
        <v>724</v>
      </c>
      <c r="L22" s="3" t="s">
        <v>726</v>
      </c>
      <c r="M22" s="3" t="s">
        <v>741</v>
      </c>
      <c r="N22" s="3" t="s">
        <v>752</v>
      </c>
      <c r="O22" s="3" t="s">
        <v>755</v>
      </c>
      <c r="P22" s="3">
        <v>9621.17</v>
      </c>
      <c r="Q22" s="3" t="s">
        <v>760</v>
      </c>
    </row>
    <row r="23" spans="1:17" x14ac:dyDescent="0.3">
      <c r="A23" s="3">
        <v>9656</v>
      </c>
      <c r="B23" s="3" t="s">
        <v>24</v>
      </c>
      <c r="C23" s="3" t="s">
        <v>33</v>
      </c>
      <c r="D23" s="3" t="str">
        <f t="shared" si="1"/>
        <v>esther.kiplagat@email.com</v>
      </c>
      <c r="E23" s="3" t="s">
        <v>45</v>
      </c>
      <c r="F23" s="3">
        <v>24</v>
      </c>
      <c r="G23" s="3" t="str">
        <f t="shared" si="2"/>
        <v>Adult</v>
      </c>
      <c r="H23" s="3">
        <f t="shared" si="0"/>
        <v>61</v>
      </c>
      <c r="I23" s="3" t="s">
        <v>67</v>
      </c>
      <c r="J23" s="4">
        <v>44340</v>
      </c>
      <c r="K23" s="3" t="s">
        <v>723</v>
      </c>
      <c r="L23" s="3" t="s">
        <v>726</v>
      </c>
      <c r="M23" s="3" t="s">
        <v>736</v>
      </c>
      <c r="N23" s="3" t="s">
        <v>750</v>
      </c>
      <c r="O23" s="3" t="s">
        <v>753</v>
      </c>
      <c r="P23" s="3">
        <v>49732.4</v>
      </c>
      <c r="Q23" s="3" t="s">
        <v>760</v>
      </c>
    </row>
    <row r="24" spans="1:17" x14ac:dyDescent="0.3">
      <c r="A24" s="3">
        <v>4473</v>
      </c>
      <c r="B24" s="3" t="s">
        <v>23</v>
      </c>
      <c r="C24" s="3" t="s">
        <v>29</v>
      </c>
      <c r="D24" s="3" t="str">
        <f t="shared" si="1"/>
        <v>peter.mutua@email.com</v>
      </c>
      <c r="E24" s="3" t="s">
        <v>45</v>
      </c>
      <c r="F24" s="3">
        <v>45</v>
      </c>
      <c r="G24" s="3" t="str">
        <f t="shared" si="2"/>
        <v>Adult</v>
      </c>
      <c r="H24" s="3">
        <f t="shared" si="0"/>
        <v>40</v>
      </c>
      <c r="I24" s="3" t="s">
        <v>68</v>
      </c>
      <c r="J24" s="4">
        <v>44432</v>
      </c>
      <c r="K24" s="3" t="s">
        <v>720</v>
      </c>
      <c r="L24" s="3" t="s">
        <v>729</v>
      </c>
      <c r="M24" s="3" t="s">
        <v>743</v>
      </c>
      <c r="N24" s="3" t="s">
        <v>746</v>
      </c>
      <c r="O24" s="3" t="s">
        <v>757</v>
      </c>
      <c r="P24" s="3">
        <v>25022.14</v>
      </c>
      <c r="Q24" s="3" t="s">
        <v>760</v>
      </c>
    </row>
    <row r="25" spans="1:17" x14ac:dyDescent="0.3">
      <c r="A25" s="3">
        <v>6598</v>
      </c>
      <c r="B25" s="3" t="s">
        <v>17</v>
      </c>
      <c r="C25" s="3" t="s">
        <v>29</v>
      </c>
      <c r="D25" s="3" t="str">
        <f t="shared" si="1"/>
        <v>anne.mutua@email.com</v>
      </c>
      <c r="E25" s="3" t="s">
        <v>45</v>
      </c>
      <c r="F25" s="3">
        <v>47</v>
      </c>
      <c r="G25" s="3" t="str">
        <f t="shared" si="2"/>
        <v>Adult</v>
      </c>
      <c r="H25" s="3">
        <f t="shared" si="0"/>
        <v>38</v>
      </c>
      <c r="I25" s="3" t="s">
        <v>69</v>
      </c>
      <c r="J25" s="4">
        <v>44149</v>
      </c>
      <c r="K25" s="3" t="s">
        <v>723</v>
      </c>
      <c r="L25" s="3" t="s">
        <v>725</v>
      </c>
      <c r="M25" s="3" t="s">
        <v>735</v>
      </c>
      <c r="N25" s="3" t="s">
        <v>750</v>
      </c>
      <c r="O25" s="3" t="s">
        <v>755</v>
      </c>
      <c r="P25" s="3">
        <v>5466.29</v>
      </c>
      <c r="Q25" s="3" t="s">
        <v>759</v>
      </c>
    </row>
    <row r="26" spans="1:17" x14ac:dyDescent="0.3">
      <c r="A26" s="3">
        <v>1816</v>
      </c>
      <c r="B26" s="3" t="s">
        <v>25</v>
      </c>
      <c r="C26" s="3" t="s">
        <v>30</v>
      </c>
      <c r="D26" s="3" t="str">
        <f t="shared" si="1"/>
        <v>paul.atieno@email.com</v>
      </c>
      <c r="E26" s="3" t="s">
        <v>45</v>
      </c>
      <c r="F26" s="3">
        <v>25</v>
      </c>
      <c r="G26" s="3" t="str">
        <f t="shared" si="2"/>
        <v>Adult</v>
      </c>
      <c r="H26" s="3">
        <f t="shared" si="0"/>
        <v>60</v>
      </c>
      <c r="I26" s="3" t="s">
        <v>70</v>
      </c>
      <c r="J26" s="4">
        <v>44321</v>
      </c>
      <c r="K26" s="3" t="s">
        <v>720</v>
      </c>
      <c r="L26" s="3" t="s">
        <v>728</v>
      </c>
      <c r="M26" s="3" t="s">
        <v>744</v>
      </c>
      <c r="N26" s="3" t="s">
        <v>749</v>
      </c>
      <c r="O26" s="3" t="s">
        <v>754</v>
      </c>
      <c r="P26" s="3">
        <v>36560.89</v>
      </c>
      <c r="Q26" s="3" t="s">
        <v>761</v>
      </c>
    </row>
    <row r="27" spans="1:17" x14ac:dyDescent="0.3">
      <c r="A27" s="3">
        <v>6378</v>
      </c>
      <c r="B27" s="3" t="s">
        <v>25</v>
      </c>
      <c r="C27" s="3" t="s">
        <v>40</v>
      </c>
      <c r="D27" s="3" t="str">
        <f t="shared" si="1"/>
        <v>paul.wanjiru@email.com</v>
      </c>
      <c r="E27" s="3" t="s">
        <v>44</v>
      </c>
      <c r="F27" s="3">
        <v>58</v>
      </c>
      <c r="G27" s="3" t="str">
        <f t="shared" si="2"/>
        <v>Adult</v>
      </c>
      <c r="H27" s="3">
        <f t="shared" si="0"/>
        <v>27</v>
      </c>
      <c r="I27" s="3" t="s">
        <v>71</v>
      </c>
      <c r="J27" s="4">
        <v>44961</v>
      </c>
      <c r="K27" s="3" t="s">
        <v>720</v>
      </c>
      <c r="L27" s="3" t="s">
        <v>727</v>
      </c>
      <c r="M27" s="3" t="s">
        <v>744</v>
      </c>
      <c r="N27" s="3" t="s">
        <v>749</v>
      </c>
      <c r="O27" s="3" t="s">
        <v>755</v>
      </c>
      <c r="P27" s="3">
        <v>30156.16</v>
      </c>
      <c r="Q27" s="3" t="s">
        <v>760</v>
      </c>
    </row>
    <row r="28" spans="1:17" x14ac:dyDescent="0.3">
      <c r="A28" s="3">
        <v>4382</v>
      </c>
      <c r="B28" s="3" t="s">
        <v>26</v>
      </c>
      <c r="C28" s="3" t="s">
        <v>40</v>
      </c>
      <c r="D28" s="3" t="str">
        <f t="shared" si="1"/>
        <v>brian.wanjiru@email.com</v>
      </c>
      <c r="E28" s="3" t="s">
        <v>45</v>
      </c>
      <c r="F28" s="3">
        <v>11</v>
      </c>
      <c r="G28" s="3" t="str">
        <f t="shared" si="2"/>
        <v>Child</v>
      </c>
      <c r="H28" s="3">
        <f t="shared" si="0"/>
        <v>74</v>
      </c>
      <c r="I28" s="3" t="s">
        <v>72</v>
      </c>
      <c r="J28" s="4">
        <v>44012</v>
      </c>
      <c r="K28" s="3" t="s">
        <v>719</v>
      </c>
      <c r="L28" s="3" t="s">
        <v>727</v>
      </c>
      <c r="M28" s="3" t="s">
        <v>733</v>
      </c>
      <c r="N28" s="3" t="s">
        <v>752</v>
      </c>
      <c r="O28" s="3" t="s">
        <v>754</v>
      </c>
      <c r="P28" s="3">
        <v>48384.2</v>
      </c>
      <c r="Q28" s="3" t="s">
        <v>760</v>
      </c>
    </row>
    <row r="29" spans="1:17" x14ac:dyDescent="0.3">
      <c r="A29" s="3">
        <v>3493</v>
      </c>
      <c r="B29" s="3" t="s">
        <v>27</v>
      </c>
      <c r="C29" s="3" t="s">
        <v>39</v>
      </c>
      <c r="D29" s="3" t="str">
        <f t="shared" si="1"/>
        <v>david.kuria@email.com</v>
      </c>
      <c r="E29" s="3" t="s">
        <v>45</v>
      </c>
      <c r="F29" s="3">
        <v>10</v>
      </c>
      <c r="G29" s="3" t="str">
        <f t="shared" si="2"/>
        <v>Child</v>
      </c>
      <c r="H29" s="3">
        <f t="shared" si="0"/>
        <v>75</v>
      </c>
      <c r="I29" s="3" t="s">
        <v>73</v>
      </c>
      <c r="J29" s="4">
        <v>45037</v>
      </c>
      <c r="K29" s="3" t="s">
        <v>724</v>
      </c>
      <c r="L29" s="3" t="s">
        <v>730</v>
      </c>
      <c r="M29" s="3" t="s">
        <v>743</v>
      </c>
      <c r="N29" s="3" t="s">
        <v>752</v>
      </c>
      <c r="O29" s="3" t="s">
        <v>758</v>
      </c>
      <c r="P29" s="3">
        <v>33785.629999999997</v>
      </c>
      <c r="Q29" s="3" t="s">
        <v>759</v>
      </c>
    </row>
    <row r="30" spans="1:17" x14ac:dyDescent="0.3">
      <c r="A30" s="3">
        <v>6661</v>
      </c>
      <c r="B30" s="3" t="s">
        <v>27</v>
      </c>
      <c r="C30" s="3" t="s">
        <v>37</v>
      </c>
      <c r="D30" s="3" t="str">
        <f t="shared" si="1"/>
        <v>david.otieno@email.com</v>
      </c>
      <c r="E30" s="3" t="s">
        <v>44</v>
      </c>
      <c r="F30" s="3">
        <v>43</v>
      </c>
      <c r="G30" s="3" t="str">
        <f t="shared" si="2"/>
        <v>Adult</v>
      </c>
      <c r="H30" s="3">
        <f t="shared" si="0"/>
        <v>42</v>
      </c>
      <c r="I30" s="3" t="s">
        <v>74</v>
      </c>
      <c r="J30" s="4">
        <v>44820</v>
      </c>
      <c r="K30" s="3" t="s">
        <v>718</v>
      </c>
      <c r="L30" s="3" t="s">
        <v>725</v>
      </c>
      <c r="M30" s="3" t="s">
        <v>741</v>
      </c>
      <c r="N30" s="3" t="s">
        <v>748</v>
      </c>
      <c r="O30" s="3" t="s">
        <v>755</v>
      </c>
      <c r="P30" s="3">
        <v>29305.61</v>
      </c>
      <c r="Q30" s="3" t="s">
        <v>759</v>
      </c>
    </row>
    <row r="31" spans="1:17" x14ac:dyDescent="0.3">
      <c r="A31" s="3">
        <v>6895</v>
      </c>
      <c r="B31" s="3" t="s">
        <v>26</v>
      </c>
      <c r="C31" s="3" t="s">
        <v>36</v>
      </c>
      <c r="D31" s="3" t="str">
        <f t="shared" si="1"/>
        <v>brian.mwangi@email.com</v>
      </c>
      <c r="E31" s="3" t="s">
        <v>44</v>
      </c>
      <c r="F31" s="3">
        <v>59</v>
      </c>
      <c r="G31" s="3" t="str">
        <f t="shared" si="2"/>
        <v>Adult</v>
      </c>
      <c r="H31" s="3">
        <f t="shared" si="0"/>
        <v>26</v>
      </c>
      <c r="I31" s="3" t="s">
        <v>75</v>
      </c>
      <c r="J31" s="4">
        <v>44826</v>
      </c>
      <c r="K31" s="3" t="s">
        <v>721</v>
      </c>
      <c r="L31" s="3" t="s">
        <v>726</v>
      </c>
      <c r="M31" s="3" t="s">
        <v>732</v>
      </c>
      <c r="N31" s="3" t="s">
        <v>747</v>
      </c>
      <c r="O31" s="3" t="s">
        <v>757</v>
      </c>
      <c r="P31" s="3">
        <v>9969.75</v>
      </c>
      <c r="Q31" s="3" t="s">
        <v>760</v>
      </c>
    </row>
    <row r="32" spans="1:17" x14ac:dyDescent="0.3">
      <c r="A32" s="3">
        <v>5436</v>
      </c>
      <c r="B32" s="3" t="s">
        <v>19</v>
      </c>
      <c r="C32" s="3" t="s">
        <v>39</v>
      </c>
      <c r="D32" s="3" t="str">
        <f t="shared" si="1"/>
        <v>michael.kuria@email.com</v>
      </c>
      <c r="E32" s="3" t="s">
        <v>44</v>
      </c>
      <c r="F32" s="3">
        <v>51</v>
      </c>
      <c r="G32" s="3" t="str">
        <f t="shared" si="2"/>
        <v>Adult</v>
      </c>
      <c r="H32" s="3">
        <f t="shared" si="0"/>
        <v>34</v>
      </c>
      <c r="I32" s="3" t="s">
        <v>76</v>
      </c>
      <c r="J32" s="4">
        <v>44466</v>
      </c>
      <c r="K32" s="3" t="s">
        <v>719</v>
      </c>
      <c r="L32" s="3" t="s">
        <v>728</v>
      </c>
      <c r="M32" s="3" t="s">
        <v>734</v>
      </c>
      <c r="N32" s="3" t="s">
        <v>747</v>
      </c>
      <c r="O32" s="3" t="s">
        <v>758</v>
      </c>
      <c r="P32" s="3">
        <v>38022.44</v>
      </c>
      <c r="Q32" s="3" t="s">
        <v>759</v>
      </c>
    </row>
    <row r="33" spans="1:17" x14ac:dyDescent="0.3">
      <c r="A33" s="3">
        <v>1576</v>
      </c>
      <c r="B33" s="3" t="s">
        <v>19</v>
      </c>
      <c r="C33" s="3" t="s">
        <v>41</v>
      </c>
      <c r="D33" s="3" t="str">
        <f t="shared" si="1"/>
        <v>michael.obuya@email.com</v>
      </c>
      <c r="E33" s="3" t="s">
        <v>44</v>
      </c>
      <c r="F33" s="3">
        <v>83</v>
      </c>
      <c r="G33" s="3" t="str">
        <f t="shared" si="2"/>
        <v>Senior</v>
      </c>
      <c r="H33" s="3">
        <f t="shared" si="0"/>
        <v>2</v>
      </c>
      <c r="I33" s="3" t="s">
        <v>77</v>
      </c>
      <c r="J33" s="4">
        <v>44523</v>
      </c>
      <c r="K33" s="3" t="s">
        <v>722</v>
      </c>
      <c r="L33" s="3" t="s">
        <v>725</v>
      </c>
      <c r="M33" s="3" t="s">
        <v>742</v>
      </c>
      <c r="N33" s="3" t="s">
        <v>749</v>
      </c>
      <c r="O33" s="3" t="s">
        <v>755</v>
      </c>
      <c r="P33" s="3">
        <v>15178.18</v>
      </c>
      <c r="Q33" s="3" t="s">
        <v>759</v>
      </c>
    </row>
    <row r="34" spans="1:17" x14ac:dyDescent="0.3">
      <c r="A34" s="3">
        <v>1268</v>
      </c>
      <c r="B34" s="3" t="s">
        <v>23</v>
      </c>
      <c r="C34" s="3" t="s">
        <v>36</v>
      </c>
      <c r="D34" s="3" t="str">
        <f t="shared" si="1"/>
        <v>peter.mwangi@email.com</v>
      </c>
      <c r="E34" s="3" t="s">
        <v>44</v>
      </c>
      <c r="F34" s="3">
        <v>78</v>
      </c>
      <c r="G34" s="3" t="str">
        <f t="shared" si="2"/>
        <v>Senior</v>
      </c>
      <c r="H34" s="3">
        <f t="shared" si="0"/>
        <v>7</v>
      </c>
      <c r="I34" s="3" t="s">
        <v>78</v>
      </c>
      <c r="J34" s="4">
        <v>44760</v>
      </c>
      <c r="K34" s="3" t="s">
        <v>719</v>
      </c>
      <c r="L34" s="3" t="s">
        <v>728</v>
      </c>
      <c r="M34" s="3" t="s">
        <v>733</v>
      </c>
      <c r="N34" s="3" t="s">
        <v>749</v>
      </c>
      <c r="O34" s="3" t="s">
        <v>756</v>
      </c>
      <c r="P34" s="3">
        <v>34274.46</v>
      </c>
      <c r="Q34" s="3" t="s">
        <v>760</v>
      </c>
    </row>
    <row r="35" spans="1:17" x14ac:dyDescent="0.3">
      <c r="A35" s="3">
        <v>2638</v>
      </c>
      <c r="B35" s="3" t="s">
        <v>23</v>
      </c>
      <c r="C35" s="3" t="s">
        <v>29</v>
      </c>
      <c r="D35" s="3" t="str">
        <f t="shared" si="1"/>
        <v>peter.mutua@email.com</v>
      </c>
      <c r="E35" s="3" t="s">
        <v>45</v>
      </c>
      <c r="F35" s="3">
        <v>45</v>
      </c>
      <c r="G35" s="3" t="str">
        <f t="shared" si="2"/>
        <v>Adult</v>
      </c>
      <c r="H35" s="3">
        <f t="shared" si="0"/>
        <v>40</v>
      </c>
      <c r="I35" s="3" t="s">
        <v>79</v>
      </c>
      <c r="J35" s="4">
        <v>45706</v>
      </c>
      <c r="K35" s="3" t="s">
        <v>718</v>
      </c>
      <c r="L35" s="3" t="s">
        <v>730</v>
      </c>
      <c r="M35" s="3" t="s">
        <v>743</v>
      </c>
      <c r="N35" s="3" t="s">
        <v>748</v>
      </c>
      <c r="O35" s="3" t="s">
        <v>758</v>
      </c>
      <c r="P35" s="3">
        <v>8349.81</v>
      </c>
      <c r="Q35" s="3" t="s">
        <v>759</v>
      </c>
    </row>
    <row r="36" spans="1:17" x14ac:dyDescent="0.3">
      <c r="A36" s="3">
        <v>8556</v>
      </c>
      <c r="B36" s="3" t="s">
        <v>17</v>
      </c>
      <c r="C36" s="3" t="s">
        <v>35</v>
      </c>
      <c r="D36" s="3" t="str">
        <f t="shared" si="1"/>
        <v>anne.mugambi@email.com</v>
      </c>
      <c r="E36" s="3" t="s">
        <v>45</v>
      </c>
      <c r="F36" s="3">
        <v>79</v>
      </c>
      <c r="G36" s="3" t="str">
        <f t="shared" si="2"/>
        <v>Senior</v>
      </c>
      <c r="H36" s="3">
        <f t="shared" si="0"/>
        <v>6</v>
      </c>
      <c r="I36" s="3" t="s">
        <v>80</v>
      </c>
      <c r="J36" s="4">
        <v>44179</v>
      </c>
      <c r="K36" s="3" t="s">
        <v>722</v>
      </c>
      <c r="L36" s="3" t="s">
        <v>728</v>
      </c>
      <c r="M36" s="3" t="s">
        <v>738</v>
      </c>
      <c r="N36" s="3" t="s">
        <v>750</v>
      </c>
      <c r="O36" s="3" t="s">
        <v>757</v>
      </c>
      <c r="P36" s="3">
        <v>31349.89</v>
      </c>
      <c r="Q36" s="3" t="s">
        <v>760</v>
      </c>
    </row>
    <row r="37" spans="1:17" x14ac:dyDescent="0.3">
      <c r="A37" s="3">
        <v>5098</v>
      </c>
      <c r="B37" s="3" t="s">
        <v>28</v>
      </c>
      <c r="C37" s="3" t="s">
        <v>31</v>
      </c>
      <c r="D37" s="3" t="str">
        <f t="shared" si="1"/>
        <v>mary.kamau@email.com</v>
      </c>
      <c r="E37" s="3" t="s">
        <v>44</v>
      </c>
      <c r="F37" s="3">
        <v>13</v>
      </c>
      <c r="G37" s="3" t="str">
        <f t="shared" si="2"/>
        <v>Teenager</v>
      </c>
      <c r="H37" s="3">
        <f t="shared" si="0"/>
        <v>72</v>
      </c>
      <c r="I37" s="3" t="s">
        <v>81</v>
      </c>
      <c r="J37" s="4">
        <v>43889</v>
      </c>
      <c r="K37" s="3" t="s">
        <v>723</v>
      </c>
      <c r="L37" s="3" t="s">
        <v>725</v>
      </c>
      <c r="M37" s="3" t="s">
        <v>731</v>
      </c>
      <c r="N37" s="3" t="s">
        <v>751</v>
      </c>
      <c r="O37" s="3" t="s">
        <v>754</v>
      </c>
      <c r="P37" s="3">
        <v>26535.91</v>
      </c>
      <c r="Q37" s="3" t="s">
        <v>759</v>
      </c>
    </row>
    <row r="38" spans="1:17" x14ac:dyDescent="0.3">
      <c r="A38" s="3">
        <v>3171</v>
      </c>
      <c r="B38" s="3" t="s">
        <v>21</v>
      </c>
      <c r="C38" s="3" t="s">
        <v>42</v>
      </c>
      <c r="D38" s="3" t="str">
        <f t="shared" si="1"/>
        <v>grace.ouma@email.com</v>
      </c>
      <c r="E38" s="3" t="s">
        <v>45</v>
      </c>
      <c r="F38" s="3">
        <v>47</v>
      </c>
      <c r="G38" s="3" t="str">
        <f t="shared" si="2"/>
        <v>Adult</v>
      </c>
      <c r="H38" s="3">
        <f t="shared" si="0"/>
        <v>38</v>
      </c>
      <c r="I38" s="3" t="s">
        <v>82</v>
      </c>
      <c r="J38" s="4">
        <v>44861</v>
      </c>
      <c r="K38" s="3" t="s">
        <v>720</v>
      </c>
      <c r="L38" s="3" t="s">
        <v>727</v>
      </c>
      <c r="M38" s="3" t="s">
        <v>744</v>
      </c>
      <c r="N38" s="3" t="s">
        <v>752</v>
      </c>
      <c r="O38" s="3" t="s">
        <v>753</v>
      </c>
      <c r="P38" s="3">
        <v>42870.17</v>
      </c>
      <c r="Q38" s="3" t="s">
        <v>761</v>
      </c>
    </row>
    <row r="39" spans="1:17" x14ac:dyDescent="0.3">
      <c r="A39" s="3">
        <v>4379</v>
      </c>
      <c r="B39" s="3" t="s">
        <v>14</v>
      </c>
      <c r="C39" s="3" t="s">
        <v>33</v>
      </c>
      <c r="D39" s="3" t="str">
        <f t="shared" si="1"/>
        <v>jane.kiplagat@email.com</v>
      </c>
      <c r="E39" s="3" t="s">
        <v>45</v>
      </c>
      <c r="F39" s="3">
        <v>9</v>
      </c>
      <c r="G39" s="3" t="str">
        <f t="shared" si="2"/>
        <v>Child</v>
      </c>
      <c r="H39" s="3">
        <f t="shared" si="0"/>
        <v>76</v>
      </c>
      <c r="I39" s="3" t="s">
        <v>83</v>
      </c>
      <c r="J39" s="4">
        <v>44283</v>
      </c>
      <c r="K39" s="3" t="s">
        <v>724</v>
      </c>
      <c r="L39" s="3" t="s">
        <v>727</v>
      </c>
      <c r="M39" s="3" t="s">
        <v>745</v>
      </c>
      <c r="N39" s="3" t="s">
        <v>747</v>
      </c>
      <c r="O39" s="3" t="s">
        <v>756</v>
      </c>
      <c r="P39" s="3">
        <v>25052.77</v>
      </c>
      <c r="Q39" s="3" t="s">
        <v>761</v>
      </c>
    </row>
    <row r="40" spans="1:17" x14ac:dyDescent="0.3">
      <c r="A40" s="3">
        <v>2300</v>
      </c>
      <c r="B40" s="3" t="s">
        <v>16</v>
      </c>
      <c r="C40" s="3" t="s">
        <v>35</v>
      </c>
      <c r="D40" s="3" t="str">
        <f t="shared" si="1"/>
        <v>john.mugambi@email.com</v>
      </c>
      <c r="E40" s="3" t="s">
        <v>44</v>
      </c>
      <c r="F40" s="3">
        <v>1</v>
      </c>
      <c r="G40" s="3" t="str">
        <f t="shared" si="2"/>
        <v>Child</v>
      </c>
      <c r="H40" s="3">
        <f t="shared" si="0"/>
        <v>84</v>
      </c>
      <c r="I40" s="3" t="s">
        <v>84</v>
      </c>
      <c r="J40" s="4">
        <v>44808</v>
      </c>
      <c r="K40" s="3" t="s">
        <v>722</v>
      </c>
      <c r="L40" s="3" t="s">
        <v>726</v>
      </c>
      <c r="M40" s="3" t="s">
        <v>745</v>
      </c>
      <c r="N40" s="3" t="s">
        <v>747</v>
      </c>
      <c r="O40" s="3" t="s">
        <v>758</v>
      </c>
      <c r="P40" s="3">
        <v>23956.63</v>
      </c>
      <c r="Q40" s="3" t="s">
        <v>761</v>
      </c>
    </row>
    <row r="41" spans="1:17" x14ac:dyDescent="0.3">
      <c r="A41" s="3">
        <v>9838</v>
      </c>
      <c r="B41" s="3" t="s">
        <v>21</v>
      </c>
      <c r="C41" s="3" t="s">
        <v>35</v>
      </c>
      <c r="D41" s="3" t="str">
        <f t="shared" si="1"/>
        <v>grace.mugambi@email.com</v>
      </c>
      <c r="E41" s="3" t="s">
        <v>45</v>
      </c>
      <c r="F41" s="3">
        <v>36</v>
      </c>
      <c r="G41" s="3" t="str">
        <f t="shared" si="2"/>
        <v>Adult</v>
      </c>
      <c r="H41" s="3">
        <f t="shared" si="0"/>
        <v>49</v>
      </c>
      <c r="I41" s="3" t="s">
        <v>85</v>
      </c>
      <c r="J41" s="4">
        <v>43842</v>
      </c>
      <c r="K41" s="3" t="s">
        <v>723</v>
      </c>
      <c r="L41" s="3" t="s">
        <v>726</v>
      </c>
      <c r="M41" s="3" t="s">
        <v>732</v>
      </c>
      <c r="N41" s="3" t="s">
        <v>747</v>
      </c>
      <c r="O41" s="3" t="s">
        <v>757</v>
      </c>
      <c r="P41" s="3">
        <v>10149.540000000001</v>
      </c>
      <c r="Q41" s="3" t="s">
        <v>759</v>
      </c>
    </row>
    <row r="42" spans="1:17" x14ac:dyDescent="0.3">
      <c r="A42" s="3">
        <v>4027</v>
      </c>
      <c r="B42" s="3" t="s">
        <v>21</v>
      </c>
      <c r="C42" s="3" t="s">
        <v>29</v>
      </c>
      <c r="D42" s="3" t="str">
        <f t="shared" si="1"/>
        <v>grace.mutua@email.com</v>
      </c>
      <c r="E42" s="3" t="s">
        <v>44</v>
      </c>
      <c r="F42" s="3">
        <v>54</v>
      </c>
      <c r="G42" s="3" t="str">
        <f t="shared" si="2"/>
        <v>Adult</v>
      </c>
      <c r="H42" s="3">
        <f t="shared" si="0"/>
        <v>31</v>
      </c>
      <c r="I42" s="3" t="s">
        <v>86</v>
      </c>
      <c r="J42" s="4">
        <v>44889</v>
      </c>
      <c r="K42" s="3" t="s">
        <v>720</v>
      </c>
      <c r="L42" s="3" t="s">
        <v>728</v>
      </c>
      <c r="M42" s="3" t="s">
        <v>739</v>
      </c>
      <c r="N42" s="3" t="s">
        <v>751</v>
      </c>
      <c r="O42" s="3" t="s">
        <v>753</v>
      </c>
      <c r="P42" s="3">
        <v>18836</v>
      </c>
      <c r="Q42" s="3" t="s">
        <v>759</v>
      </c>
    </row>
    <row r="43" spans="1:17" x14ac:dyDescent="0.3">
      <c r="A43" s="3">
        <v>1335</v>
      </c>
      <c r="B43" s="3" t="s">
        <v>22</v>
      </c>
      <c r="C43" s="3" t="s">
        <v>35</v>
      </c>
      <c r="D43" s="3" t="str">
        <f t="shared" si="1"/>
        <v>mercy.mugambi@email.com</v>
      </c>
      <c r="E43" s="3" t="s">
        <v>45</v>
      </c>
      <c r="F43" s="3">
        <v>80</v>
      </c>
      <c r="G43" s="3" t="str">
        <f t="shared" si="2"/>
        <v>Senior</v>
      </c>
      <c r="H43" s="3">
        <f t="shared" si="0"/>
        <v>5</v>
      </c>
      <c r="I43" s="3" t="s">
        <v>87</v>
      </c>
      <c r="J43" s="4">
        <v>45210</v>
      </c>
      <c r="K43" s="3" t="s">
        <v>719</v>
      </c>
      <c r="L43" s="3" t="s">
        <v>727</v>
      </c>
      <c r="M43" s="3" t="s">
        <v>735</v>
      </c>
      <c r="N43" s="3" t="s">
        <v>748</v>
      </c>
      <c r="O43" s="3" t="s">
        <v>758</v>
      </c>
      <c r="P43" s="3">
        <v>40237.57</v>
      </c>
      <c r="Q43" s="3" t="s">
        <v>759</v>
      </c>
    </row>
    <row r="44" spans="1:17" x14ac:dyDescent="0.3">
      <c r="A44" s="3">
        <v>5258</v>
      </c>
      <c r="B44" s="3" t="s">
        <v>17</v>
      </c>
      <c r="C44" s="3" t="s">
        <v>37</v>
      </c>
      <c r="D44" s="3" t="str">
        <f t="shared" si="1"/>
        <v>anne.otieno@email.com</v>
      </c>
      <c r="E44" s="3" t="s">
        <v>45</v>
      </c>
      <c r="F44" s="3">
        <v>4</v>
      </c>
      <c r="G44" s="3" t="str">
        <f t="shared" si="2"/>
        <v>Child</v>
      </c>
      <c r="H44" s="3">
        <f t="shared" si="0"/>
        <v>81</v>
      </c>
      <c r="I44" s="3" t="s">
        <v>88</v>
      </c>
      <c r="J44" s="4">
        <v>45698</v>
      </c>
      <c r="K44" s="3" t="s">
        <v>720</v>
      </c>
      <c r="L44" s="3" t="s">
        <v>730</v>
      </c>
      <c r="M44" s="3" t="s">
        <v>740</v>
      </c>
      <c r="N44" s="3" t="s">
        <v>752</v>
      </c>
      <c r="O44" s="3" t="s">
        <v>758</v>
      </c>
      <c r="P44" s="3">
        <v>47942.51</v>
      </c>
      <c r="Q44" s="3" t="s">
        <v>759</v>
      </c>
    </row>
    <row r="45" spans="1:17" x14ac:dyDescent="0.3">
      <c r="A45" s="3">
        <v>6651</v>
      </c>
      <c r="B45" s="3" t="s">
        <v>28</v>
      </c>
      <c r="C45" s="3" t="s">
        <v>42</v>
      </c>
      <c r="D45" s="3" t="str">
        <f t="shared" si="1"/>
        <v>mary.ouma@email.com</v>
      </c>
      <c r="E45" s="3" t="s">
        <v>45</v>
      </c>
      <c r="F45" s="3">
        <v>68</v>
      </c>
      <c r="G45" s="3" t="str">
        <f t="shared" si="2"/>
        <v>Senior</v>
      </c>
      <c r="H45" s="3">
        <f t="shared" si="0"/>
        <v>17</v>
      </c>
      <c r="I45" s="3" t="s">
        <v>89</v>
      </c>
      <c r="J45" s="4">
        <v>45103</v>
      </c>
      <c r="K45" s="3" t="s">
        <v>723</v>
      </c>
      <c r="L45" s="3" t="s">
        <v>728</v>
      </c>
      <c r="M45" s="3" t="s">
        <v>735</v>
      </c>
      <c r="N45" s="3" t="s">
        <v>750</v>
      </c>
      <c r="O45" s="3" t="s">
        <v>754</v>
      </c>
      <c r="P45" s="3">
        <v>8343.43</v>
      </c>
      <c r="Q45" s="3" t="s">
        <v>761</v>
      </c>
    </row>
    <row r="46" spans="1:17" x14ac:dyDescent="0.3">
      <c r="A46" s="3">
        <v>3182</v>
      </c>
      <c r="B46" s="3" t="s">
        <v>23</v>
      </c>
      <c r="C46" s="3" t="s">
        <v>43</v>
      </c>
      <c r="D46" s="3" t="str">
        <f t="shared" si="1"/>
        <v>peter.chebet@email.com</v>
      </c>
      <c r="E46" s="3" t="s">
        <v>44</v>
      </c>
      <c r="F46" s="3">
        <v>29</v>
      </c>
      <c r="G46" s="3" t="str">
        <f t="shared" si="2"/>
        <v>Adult</v>
      </c>
      <c r="H46" s="3">
        <f t="shared" si="0"/>
        <v>56</v>
      </c>
      <c r="I46" s="3" t="s">
        <v>90</v>
      </c>
      <c r="J46" s="4">
        <v>45648</v>
      </c>
      <c r="K46" s="3" t="s">
        <v>721</v>
      </c>
      <c r="L46" s="3" t="s">
        <v>725</v>
      </c>
      <c r="M46" s="3" t="s">
        <v>742</v>
      </c>
      <c r="N46" s="3" t="s">
        <v>747</v>
      </c>
      <c r="O46" s="3" t="s">
        <v>754</v>
      </c>
      <c r="P46" s="3">
        <v>38707.699999999997</v>
      </c>
      <c r="Q46" s="3" t="s">
        <v>760</v>
      </c>
    </row>
    <row r="47" spans="1:17" x14ac:dyDescent="0.3">
      <c r="A47" s="3">
        <v>1558</v>
      </c>
      <c r="B47" s="3" t="s">
        <v>24</v>
      </c>
      <c r="C47" s="3" t="s">
        <v>39</v>
      </c>
      <c r="D47" s="3" t="str">
        <f t="shared" si="1"/>
        <v>esther.kuria@email.com</v>
      </c>
      <c r="E47" s="3" t="s">
        <v>44</v>
      </c>
      <c r="F47" s="3">
        <v>22</v>
      </c>
      <c r="G47" s="3" t="str">
        <f t="shared" si="2"/>
        <v>Adult</v>
      </c>
      <c r="H47" s="3">
        <f t="shared" si="0"/>
        <v>63</v>
      </c>
      <c r="I47" s="3" t="s">
        <v>91</v>
      </c>
      <c r="J47" s="4">
        <v>44143</v>
      </c>
      <c r="K47" s="3" t="s">
        <v>724</v>
      </c>
      <c r="L47" s="3" t="s">
        <v>728</v>
      </c>
      <c r="M47" s="3" t="s">
        <v>742</v>
      </c>
      <c r="N47" s="3" t="s">
        <v>747</v>
      </c>
      <c r="O47" s="3" t="s">
        <v>755</v>
      </c>
      <c r="P47" s="3">
        <v>21362.51</v>
      </c>
      <c r="Q47" s="3" t="s">
        <v>760</v>
      </c>
    </row>
    <row r="48" spans="1:17" x14ac:dyDescent="0.3">
      <c r="A48" s="3">
        <v>2818</v>
      </c>
      <c r="B48" s="3" t="s">
        <v>17</v>
      </c>
      <c r="C48" s="3" t="s">
        <v>30</v>
      </c>
      <c r="D48" s="3" t="str">
        <f t="shared" si="1"/>
        <v>anne.atieno@email.com</v>
      </c>
      <c r="E48" s="3" t="s">
        <v>44</v>
      </c>
      <c r="F48" s="3">
        <v>5</v>
      </c>
      <c r="G48" s="3" t="str">
        <f t="shared" si="2"/>
        <v>Child</v>
      </c>
      <c r="H48" s="3">
        <f t="shared" si="0"/>
        <v>80</v>
      </c>
      <c r="I48" s="3" t="s">
        <v>92</v>
      </c>
      <c r="J48" s="4">
        <v>44070</v>
      </c>
      <c r="K48" s="3" t="s">
        <v>724</v>
      </c>
      <c r="L48" s="3" t="s">
        <v>730</v>
      </c>
      <c r="M48" s="3" t="s">
        <v>733</v>
      </c>
      <c r="N48" s="3" t="s">
        <v>748</v>
      </c>
      <c r="O48" s="3" t="s">
        <v>757</v>
      </c>
      <c r="P48" s="3">
        <v>39883.67</v>
      </c>
      <c r="Q48" s="3" t="s">
        <v>760</v>
      </c>
    </row>
    <row r="49" spans="1:17" x14ac:dyDescent="0.3">
      <c r="A49" s="3">
        <v>9508</v>
      </c>
      <c r="B49" s="3" t="s">
        <v>16</v>
      </c>
      <c r="C49" s="3" t="s">
        <v>42</v>
      </c>
      <c r="D49" s="3" t="str">
        <f t="shared" si="1"/>
        <v>john.ouma@email.com</v>
      </c>
      <c r="E49" s="3" t="s">
        <v>45</v>
      </c>
      <c r="F49" s="3">
        <v>64</v>
      </c>
      <c r="G49" s="3" t="str">
        <f t="shared" si="2"/>
        <v>Senior</v>
      </c>
      <c r="H49" s="3">
        <f t="shared" si="0"/>
        <v>21</v>
      </c>
      <c r="I49" s="3" t="s">
        <v>93</v>
      </c>
      <c r="J49" s="4">
        <v>45126</v>
      </c>
      <c r="K49" s="3" t="s">
        <v>721</v>
      </c>
      <c r="L49" s="3" t="s">
        <v>725</v>
      </c>
      <c r="M49" s="3" t="s">
        <v>737</v>
      </c>
      <c r="N49" s="3" t="s">
        <v>746</v>
      </c>
      <c r="O49" s="3" t="s">
        <v>754</v>
      </c>
      <c r="P49" s="3">
        <v>1494.75</v>
      </c>
      <c r="Q49" s="3" t="s">
        <v>761</v>
      </c>
    </row>
    <row r="50" spans="1:17" x14ac:dyDescent="0.3">
      <c r="A50" s="3">
        <v>3869</v>
      </c>
      <c r="B50" s="3" t="s">
        <v>25</v>
      </c>
      <c r="C50" s="3" t="s">
        <v>37</v>
      </c>
      <c r="D50" s="3" t="str">
        <f t="shared" si="1"/>
        <v>paul.otieno@email.com</v>
      </c>
      <c r="E50" s="3" t="s">
        <v>44</v>
      </c>
      <c r="F50" s="3">
        <v>4</v>
      </c>
      <c r="G50" s="3" t="str">
        <f t="shared" si="2"/>
        <v>Child</v>
      </c>
      <c r="H50" s="3">
        <f t="shared" si="0"/>
        <v>81</v>
      </c>
      <c r="I50" s="3" t="s">
        <v>94</v>
      </c>
      <c r="J50" s="4">
        <v>44492</v>
      </c>
      <c r="K50" s="3" t="s">
        <v>720</v>
      </c>
      <c r="L50" s="3" t="s">
        <v>726</v>
      </c>
      <c r="M50" s="3" t="s">
        <v>733</v>
      </c>
      <c r="N50" s="3" t="s">
        <v>748</v>
      </c>
      <c r="O50" s="3" t="s">
        <v>754</v>
      </c>
      <c r="P50" s="3">
        <v>47987.7</v>
      </c>
      <c r="Q50" s="3" t="s">
        <v>761</v>
      </c>
    </row>
    <row r="51" spans="1:17" x14ac:dyDescent="0.3">
      <c r="A51" s="3">
        <v>8286</v>
      </c>
      <c r="B51" s="3" t="s">
        <v>24</v>
      </c>
      <c r="C51" s="3" t="s">
        <v>42</v>
      </c>
      <c r="D51" s="3" t="str">
        <f t="shared" si="1"/>
        <v>esther.ouma@email.com</v>
      </c>
      <c r="E51" s="3" t="s">
        <v>45</v>
      </c>
      <c r="F51" s="3">
        <v>66</v>
      </c>
      <c r="G51" s="3" t="str">
        <f t="shared" si="2"/>
        <v>Senior</v>
      </c>
      <c r="H51" s="3">
        <f t="shared" si="0"/>
        <v>19</v>
      </c>
      <c r="I51" s="3" t="s">
        <v>95</v>
      </c>
      <c r="J51" s="4">
        <v>44490</v>
      </c>
      <c r="K51" s="3" t="s">
        <v>720</v>
      </c>
      <c r="L51" s="3" t="s">
        <v>728</v>
      </c>
      <c r="M51" s="3" t="s">
        <v>738</v>
      </c>
      <c r="N51" s="3" t="s">
        <v>750</v>
      </c>
      <c r="O51" s="3" t="s">
        <v>754</v>
      </c>
      <c r="P51" s="3">
        <v>44702.49</v>
      </c>
      <c r="Q51" s="3" t="s">
        <v>760</v>
      </c>
    </row>
    <row r="52" spans="1:17" x14ac:dyDescent="0.3">
      <c r="A52" s="3">
        <v>9078</v>
      </c>
      <c r="B52" s="3" t="s">
        <v>15</v>
      </c>
      <c r="C52" s="3" t="s">
        <v>37</v>
      </c>
      <c r="D52" s="3" t="str">
        <f t="shared" si="1"/>
        <v>james.otieno@email.com</v>
      </c>
      <c r="E52" s="3" t="s">
        <v>44</v>
      </c>
      <c r="F52" s="3">
        <v>82</v>
      </c>
      <c r="G52" s="3" t="str">
        <f t="shared" si="2"/>
        <v>Senior</v>
      </c>
      <c r="H52" s="3">
        <f t="shared" si="0"/>
        <v>3</v>
      </c>
      <c r="I52" s="3" t="s">
        <v>96</v>
      </c>
      <c r="J52" s="4">
        <v>44295</v>
      </c>
      <c r="K52" s="3" t="s">
        <v>722</v>
      </c>
      <c r="L52" s="3" t="s">
        <v>725</v>
      </c>
      <c r="M52" s="3" t="s">
        <v>737</v>
      </c>
      <c r="N52" s="3" t="s">
        <v>752</v>
      </c>
      <c r="O52" s="3" t="s">
        <v>756</v>
      </c>
      <c r="P52" s="3">
        <v>22014.54</v>
      </c>
      <c r="Q52" s="3" t="s">
        <v>760</v>
      </c>
    </row>
    <row r="53" spans="1:17" x14ac:dyDescent="0.3">
      <c r="A53" s="3">
        <v>3361</v>
      </c>
      <c r="B53" s="3" t="s">
        <v>20</v>
      </c>
      <c r="C53" s="3" t="s">
        <v>33</v>
      </c>
      <c r="D53" s="3" t="str">
        <f t="shared" si="1"/>
        <v>kevin.kiplagat@email.com</v>
      </c>
      <c r="E53" s="3" t="s">
        <v>45</v>
      </c>
      <c r="F53" s="3">
        <v>80</v>
      </c>
      <c r="G53" s="3" t="str">
        <f t="shared" si="2"/>
        <v>Senior</v>
      </c>
      <c r="H53" s="3">
        <f t="shared" si="0"/>
        <v>5</v>
      </c>
      <c r="I53" s="3" t="s">
        <v>97</v>
      </c>
      <c r="J53" s="4">
        <v>45587</v>
      </c>
      <c r="K53" s="3" t="s">
        <v>720</v>
      </c>
      <c r="L53" s="3" t="s">
        <v>727</v>
      </c>
      <c r="M53" s="3" t="s">
        <v>743</v>
      </c>
      <c r="N53" s="3" t="s">
        <v>748</v>
      </c>
      <c r="O53" s="3" t="s">
        <v>758</v>
      </c>
      <c r="P53" s="3">
        <v>14744.45</v>
      </c>
      <c r="Q53" s="3" t="s">
        <v>759</v>
      </c>
    </row>
    <row r="54" spans="1:17" x14ac:dyDescent="0.3">
      <c r="A54" s="3">
        <v>1135</v>
      </c>
      <c r="B54" s="3" t="s">
        <v>18</v>
      </c>
      <c r="C54" s="3" t="s">
        <v>35</v>
      </c>
      <c r="D54" s="3" t="str">
        <f t="shared" si="1"/>
        <v>susan.mugambi@email.com</v>
      </c>
      <c r="E54" s="3" t="s">
        <v>45</v>
      </c>
      <c r="F54" s="3">
        <v>38</v>
      </c>
      <c r="G54" s="3" t="str">
        <f t="shared" si="2"/>
        <v>Adult</v>
      </c>
      <c r="H54" s="3">
        <f t="shared" si="0"/>
        <v>47</v>
      </c>
      <c r="I54" s="3" t="s">
        <v>98</v>
      </c>
      <c r="J54" s="4">
        <v>43965</v>
      </c>
      <c r="K54" s="3" t="s">
        <v>722</v>
      </c>
      <c r="L54" s="3" t="s">
        <v>726</v>
      </c>
      <c r="M54" s="3" t="s">
        <v>741</v>
      </c>
      <c r="N54" s="3" t="s">
        <v>750</v>
      </c>
      <c r="O54" s="3" t="s">
        <v>753</v>
      </c>
      <c r="P54" s="3">
        <v>24136.18</v>
      </c>
      <c r="Q54" s="3" t="s">
        <v>760</v>
      </c>
    </row>
    <row r="55" spans="1:17" x14ac:dyDescent="0.3">
      <c r="A55" s="3">
        <v>7717</v>
      </c>
      <c r="B55" s="3" t="s">
        <v>23</v>
      </c>
      <c r="C55" s="3" t="s">
        <v>41</v>
      </c>
      <c r="D55" s="3" t="str">
        <f t="shared" si="1"/>
        <v>peter.obuya@email.com</v>
      </c>
      <c r="E55" s="3" t="s">
        <v>45</v>
      </c>
      <c r="F55" s="3">
        <v>33</v>
      </c>
      <c r="G55" s="3" t="str">
        <f t="shared" si="2"/>
        <v>Adult</v>
      </c>
      <c r="H55" s="3">
        <f t="shared" si="0"/>
        <v>52</v>
      </c>
      <c r="I55" s="3" t="s">
        <v>99</v>
      </c>
      <c r="J55" s="4">
        <v>44271</v>
      </c>
      <c r="K55" s="3" t="s">
        <v>721</v>
      </c>
      <c r="L55" s="3" t="s">
        <v>725</v>
      </c>
      <c r="M55" s="3" t="s">
        <v>741</v>
      </c>
      <c r="N55" s="3" t="s">
        <v>749</v>
      </c>
      <c r="O55" s="3" t="s">
        <v>753</v>
      </c>
      <c r="P55" s="3">
        <v>44719.66</v>
      </c>
      <c r="Q55" s="3" t="s">
        <v>761</v>
      </c>
    </row>
    <row r="56" spans="1:17" x14ac:dyDescent="0.3">
      <c r="A56" s="3">
        <v>9738</v>
      </c>
      <c r="B56" s="3" t="s">
        <v>15</v>
      </c>
      <c r="C56" s="3" t="s">
        <v>29</v>
      </c>
      <c r="D56" s="3" t="str">
        <f t="shared" si="1"/>
        <v>james.mutua@email.com</v>
      </c>
      <c r="E56" s="3" t="s">
        <v>44</v>
      </c>
      <c r="F56" s="3">
        <v>77</v>
      </c>
      <c r="G56" s="3" t="str">
        <f t="shared" si="2"/>
        <v>Senior</v>
      </c>
      <c r="H56" s="3">
        <f t="shared" si="0"/>
        <v>8</v>
      </c>
      <c r="I56" s="3" t="s">
        <v>100</v>
      </c>
      <c r="J56" s="4">
        <v>45678</v>
      </c>
      <c r="K56" s="3" t="s">
        <v>718</v>
      </c>
      <c r="L56" s="3" t="s">
        <v>725</v>
      </c>
      <c r="M56" s="3" t="s">
        <v>739</v>
      </c>
      <c r="N56" s="3" t="s">
        <v>749</v>
      </c>
      <c r="O56" s="3" t="s">
        <v>757</v>
      </c>
      <c r="P56" s="3">
        <v>40551.32</v>
      </c>
      <c r="Q56" s="3" t="s">
        <v>761</v>
      </c>
    </row>
    <row r="57" spans="1:17" x14ac:dyDescent="0.3">
      <c r="A57" s="3">
        <v>1832</v>
      </c>
      <c r="B57" s="3" t="s">
        <v>26</v>
      </c>
      <c r="C57" s="3" t="s">
        <v>43</v>
      </c>
      <c r="D57" s="3" t="str">
        <f t="shared" si="1"/>
        <v>brian.chebet@email.com</v>
      </c>
      <c r="E57" s="3" t="s">
        <v>45</v>
      </c>
      <c r="F57" s="3">
        <v>20</v>
      </c>
      <c r="G57" s="3" t="str">
        <f t="shared" si="2"/>
        <v>Adult</v>
      </c>
      <c r="H57" s="3">
        <f t="shared" si="0"/>
        <v>65</v>
      </c>
      <c r="I57" s="3" t="s">
        <v>101</v>
      </c>
      <c r="J57" s="4">
        <v>43947</v>
      </c>
      <c r="K57" s="3" t="s">
        <v>721</v>
      </c>
      <c r="L57" s="3" t="s">
        <v>729</v>
      </c>
      <c r="M57" s="3" t="s">
        <v>741</v>
      </c>
      <c r="N57" s="3" t="s">
        <v>752</v>
      </c>
      <c r="O57" s="3" t="s">
        <v>755</v>
      </c>
      <c r="P57" s="3">
        <v>47107.040000000001</v>
      </c>
      <c r="Q57" s="3" t="s">
        <v>759</v>
      </c>
    </row>
    <row r="58" spans="1:17" x14ac:dyDescent="0.3">
      <c r="A58" s="3">
        <v>6720</v>
      </c>
      <c r="B58" s="3" t="s">
        <v>15</v>
      </c>
      <c r="C58" s="3" t="s">
        <v>43</v>
      </c>
      <c r="D58" s="3" t="str">
        <f t="shared" si="1"/>
        <v>james.chebet@email.com</v>
      </c>
      <c r="E58" s="3" t="s">
        <v>44</v>
      </c>
      <c r="F58" s="3">
        <v>7</v>
      </c>
      <c r="G58" s="3" t="str">
        <f t="shared" si="2"/>
        <v>Child</v>
      </c>
      <c r="H58" s="3">
        <f t="shared" si="0"/>
        <v>78</v>
      </c>
      <c r="I58" s="3" t="s">
        <v>102</v>
      </c>
      <c r="J58" s="4">
        <v>44142</v>
      </c>
      <c r="K58" s="3" t="s">
        <v>719</v>
      </c>
      <c r="L58" s="3" t="s">
        <v>728</v>
      </c>
      <c r="M58" s="3" t="s">
        <v>744</v>
      </c>
      <c r="N58" s="3" t="s">
        <v>750</v>
      </c>
      <c r="O58" s="3" t="s">
        <v>756</v>
      </c>
      <c r="P58" s="3">
        <v>7084.66</v>
      </c>
      <c r="Q58" s="3" t="s">
        <v>759</v>
      </c>
    </row>
    <row r="59" spans="1:17" x14ac:dyDescent="0.3">
      <c r="A59" s="3">
        <v>8247</v>
      </c>
      <c r="B59" s="3" t="s">
        <v>15</v>
      </c>
      <c r="C59" s="3" t="s">
        <v>31</v>
      </c>
      <c r="D59" s="3" t="str">
        <f t="shared" si="1"/>
        <v>james.kamau@email.com</v>
      </c>
      <c r="E59" s="3" t="s">
        <v>45</v>
      </c>
      <c r="F59" s="3">
        <v>76</v>
      </c>
      <c r="G59" s="3" t="str">
        <f t="shared" si="2"/>
        <v>Senior</v>
      </c>
      <c r="H59" s="3">
        <f t="shared" si="0"/>
        <v>9</v>
      </c>
      <c r="I59" s="3" t="s">
        <v>103</v>
      </c>
      <c r="J59" s="4">
        <v>45347</v>
      </c>
      <c r="K59" s="3" t="s">
        <v>719</v>
      </c>
      <c r="L59" s="3" t="s">
        <v>729</v>
      </c>
      <c r="M59" s="3" t="s">
        <v>739</v>
      </c>
      <c r="N59" s="3" t="s">
        <v>746</v>
      </c>
      <c r="O59" s="3" t="s">
        <v>756</v>
      </c>
      <c r="P59" s="3">
        <v>40242.82</v>
      </c>
      <c r="Q59" s="3" t="s">
        <v>760</v>
      </c>
    </row>
    <row r="60" spans="1:17" x14ac:dyDescent="0.3">
      <c r="A60" s="3">
        <v>1330</v>
      </c>
      <c r="B60" s="3" t="s">
        <v>20</v>
      </c>
      <c r="C60" s="3" t="s">
        <v>30</v>
      </c>
      <c r="D60" s="3" t="str">
        <f t="shared" si="1"/>
        <v>kevin.atieno@email.com</v>
      </c>
      <c r="E60" s="3" t="s">
        <v>44</v>
      </c>
      <c r="F60" s="3">
        <v>24</v>
      </c>
      <c r="G60" s="3" t="str">
        <f t="shared" si="2"/>
        <v>Adult</v>
      </c>
      <c r="H60" s="3">
        <f t="shared" si="0"/>
        <v>61</v>
      </c>
      <c r="I60" s="3" t="s">
        <v>104</v>
      </c>
      <c r="J60" s="4">
        <v>44080</v>
      </c>
      <c r="K60" s="3" t="s">
        <v>723</v>
      </c>
      <c r="L60" s="3" t="s">
        <v>730</v>
      </c>
      <c r="M60" s="3" t="s">
        <v>733</v>
      </c>
      <c r="N60" s="3" t="s">
        <v>752</v>
      </c>
      <c r="O60" s="3" t="s">
        <v>756</v>
      </c>
      <c r="P60" s="3">
        <v>35095.019999999997</v>
      </c>
      <c r="Q60" s="3" t="s">
        <v>760</v>
      </c>
    </row>
    <row r="61" spans="1:17" x14ac:dyDescent="0.3">
      <c r="A61" s="3">
        <v>9392</v>
      </c>
      <c r="B61" s="3" t="s">
        <v>14</v>
      </c>
      <c r="C61" s="3" t="s">
        <v>31</v>
      </c>
      <c r="D61" s="3" t="str">
        <f t="shared" si="1"/>
        <v>jane.kamau@email.com</v>
      </c>
      <c r="E61" s="3" t="s">
        <v>44</v>
      </c>
      <c r="F61" s="3">
        <v>27</v>
      </c>
      <c r="G61" s="3" t="str">
        <f t="shared" si="2"/>
        <v>Adult</v>
      </c>
      <c r="H61" s="3">
        <f t="shared" si="0"/>
        <v>58</v>
      </c>
      <c r="I61" s="3" t="s">
        <v>105</v>
      </c>
      <c r="J61" s="4">
        <v>45410</v>
      </c>
      <c r="K61" s="3" t="s">
        <v>719</v>
      </c>
      <c r="L61" s="3" t="s">
        <v>727</v>
      </c>
      <c r="M61" s="3" t="s">
        <v>735</v>
      </c>
      <c r="N61" s="3" t="s">
        <v>751</v>
      </c>
      <c r="O61" s="3" t="s">
        <v>756</v>
      </c>
      <c r="P61" s="3">
        <v>20012.89</v>
      </c>
      <c r="Q61" s="3" t="s">
        <v>761</v>
      </c>
    </row>
    <row r="62" spans="1:17" x14ac:dyDescent="0.3">
      <c r="A62" s="3">
        <v>5686</v>
      </c>
      <c r="B62" s="3" t="s">
        <v>17</v>
      </c>
      <c r="C62" s="3" t="s">
        <v>32</v>
      </c>
      <c r="D62" s="3" t="str">
        <f t="shared" si="1"/>
        <v>anne.odhiambo@email.com</v>
      </c>
      <c r="E62" s="3" t="s">
        <v>45</v>
      </c>
      <c r="F62" s="3">
        <v>5</v>
      </c>
      <c r="G62" s="3" t="str">
        <f t="shared" si="2"/>
        <v>Child</v>
      </c>
      <c r="H62" s="3">
        <f t="shared" si="0"/>
        <v>80</v>
      </c>
      <c r="I62" s="3" t="s">
        <v>106</v>
      </c>
      <c r="J62" s="4">
        <v>45365</v>
      </c>
      <c r="K62" s="3" t="s">
        <v>723</v>
      </c>
      <c r="L62" s="3" t="s">
        <v>727</v>
      </c>
      <c r="M62" s="3" t="s">
        <v>731</v>
      </c>
      <c r="N62" s="3" t="s">
        <v>746</v>
      </c>
      <c r="O62" s="3" t="s">
        <v>753</v>
      </c>
      <c r="P62" s="3">
        <v>4059.84</v>
      </c>
      <c r="Q62" s="3" t="s">
        <v>759</v>
      </c>
    </row>
    <row r="63" spans="1:17" x14ac:dyDescent="0.3">
      <c r="A63" s="3">
        <v>4334</v>
      </c>
      <c r="B63" s="3" t="s">
        <v>22</v>
      </c>
      <c r="C63" s="3" t="s">
        <v>35</v>
      </c>
      <c r="D63" s="3" t="str">
        <f t="shared" si="1"/>
        <v>mercy.mugambi@email.com</v>
      </c>
      <c r="E63" s="3" t="s">
        <v>44</v>
      </c>
      <c r="F63" s="3">
        <v>41</v>
      </c>
      <c r="G63" s="3" t="str">
        <f t="shared" si="2"/>
        <v>Adult</v>
      </c>
      <c r="H63" s="3">
        <f t="shared" si="0"/>
        <v>44</v>
      </c>
      <c r="I63" s="3" t="s">
        <v>107</v>
      </c>
      <c r="J63" s="4">
        <v>44645</v>
      </c>
      <c r="K63" s="3" t="s">
        <v>722</v>
      </c>
      <c r="L63" s="3" t="s">
        <v>730</v>
      </c>
      <c r="M63" s="3" t="s">
        <v>732</v>
      </c>
      <c r="N63" s="3" t="s">
        <v>750</v>
      </c>
      <c r="O63" s="3" t="s">
        <v>756</v>
      </c>
      <c r="P63" s="3">
        <v>46930.400000000001</v>
      </c>
      <c r="Q63" s="3" t="s">
        <v>760</v>
      </c>
    </row>
    <row r="64" spans="1:17" x14ac:dyDescent="0.3">
      <c r="A64" s="3">
        <v>3018</v>
      </c>
      <c r="B64" s="3" t="s">
        <v>26</v>
      </c>
      <c r="C64" s="3" t="s">
        <v>37</v>
      </c>
      <c r="D64" s="3" t="str">
        <f t="shared" si="1"/>
        <v>brian.otieno@email.com</v>
      </c>
      <c r="E64" s="3" t="s">
        <v>45</v>
      </c>
      <c r="F64" s="3">
        <v>6</v>
      </c>
      <c r="G64" s="3" t="str">
        <f t="shared" si="2"/>
        <v>Child</v>
      </c>
      <c r="H64" s="3">
        <f t="shared" si="0"/>
        <v>79</v>
      </c>
      <c r="I64" s="3" t="s">
        <v>108</v>
      </c>
      <c r="J64" s="4">
        <v>45327</v>
      </c>
      <c r="K64" s="3" t="s">
        <v>724</v>
      </c>
      <c r="L64" s="3" t="s">
        <v>727</v>
      </c>
      <c r="M64" s="3" t="s">
        <v>743</v>
      </c>
      <c r="N64" s="3" t="s">
        <v>749</v>
      </c>
      <c r="O64" s="3" t="s">
        <v>754</v>
      </c>
      <c r="P64" s="3">
        <v>43815.29</v>
      </c>
      <c r="Q64" s="3" t="s">
        <v>761</v>
      </c>
    </row>
    <row r="65" spans="1:17" x14ac:dyDescent="0.3">
      <c r="A65" s="3">
        <v>9026</v>
      </c>
      <c r="B65" s="3" t="s">
        <v>18</v>
      </c>
      <c r="C65" s="3" t="s">
        <v>34</v>
      </c>
      <c r="D65" s="3" t="str">
        <f t="shared" si="1"/>
        <v>susan.cherono@email.com</v>
      </c>
      <c r="E65" s="3" t="s">
        <v>45</v>
      </c>
      <c r="F65" s="3">
        <v>35</v>
      </c>
      <c r="G65" s="3" t="str">
        <f t="shared" si="2"/>
        <v>Adult</v>
      </c>
      <c r="H65" s="3">
        <f t="shared" si="0"/>
        <v>50</v>
      </c>
      <c r="I65" s="3" t="s">
        <v>109</v>
      </c>
      <c r="J65" s="4">
        <v>44693</v>
      </c>
      <c r="K65" s="3" t="s">
        <v>718</v>
      </c>
      <c r="L65" s="3" t="s">
        <v>730</v>
      </c>
      <c r="M65" s="3" t="s">
        <v>735</v>
      </c>
      <c r="N65" s="3" t="s">
        <v>748</v>
      </c>
      <c r="O65" s="3" t="s">
        <v>755</v>
      </c>
      <c r="P65" s="3">
        <v>6988.67</v>
      </c>
      <c r="Q65" s="3" t="s">
        <v>760</v>
      </c>
    </row>
    <row r="66" spans="1:17" x14ac:dyDescent="0.3">
      <c r="A66" s="3">
        <v>6586</v>
      </c>
      <c r="B66" s="3" t="s">
        <v>15</v>
      </c>
      <c r="C66" s="3" t="s">
        <v>34</v>
      </c>
      <c r="D66" s="3" t="str">
        <f t="shared" si="1"/>
        <v>james.cherono@email.com</v>
      </c>
      <c r="E66" s="3" t="s">
        <v>45</v>
      </c>
      <c r="F66" s="3">
        <v>49</v>
      </c>
      <c r="G66" s="3" t="str">
        <f t="shared" si="2"/>
        <v>Adult</v>
      </c>
      <c r="H66" s="3">
        <f t="shared" ref="H66:H129" si="3">MAX( F66:F737) - (F66)</f>
        <v>36</v>
      </c>
      <c r="I66" s="3" t="s">
        <v>110</v>
      </c>
      <c r="J66" s="4">
        <v>45323</v>
      </c>
      <c r="K66" s="3" t="s">
        <v>721</v>
      </c>
      <c r="L66" s="3" t="s">
        <v>726</v>
      </c>
      <c r="M66" s="3" t="s">
        <v>743</v>
      </c>
      <c r="N66" s="3" t="s">
        <v>751</v>
      </c>
      <c r="O66" s="3" t="s">
        <v>757</v>
      </c>
      <c r="P66" s="3">
        <v>44291.95</v>
      </c>
      <c r="Q66" s="3" t="s">
        <v>761</v>
      </c>
    </row>
    <row r="67" spans="1:17" x14ac:dyDescent="0.3">
      <c r="A67" s="3">
        <v>4130</v>
      </c>
      <c r="B67" s="3" t="s">
        <v>14</v>
      </c>
      <c r="C67" s="3" t="s">
        <v>29</v>
      </c>
      <c r="D67" s="3" t="str">
        <f t="shared" ref="D67:D130" si="4">LOWER(CONCATENATE(B67,".",C67,"@email.com"))</f>
        <v>jane.mutua@email.com</v>
      </c>
      <c r="E67" s="3" t="s">
        <v>44</v>
      </c>
      <c r="F67" s="3">
        <v>41</v>
      </c>
      <c r="G67" s="3" t="str">
        <f t="shared" ref="G67:G130" si="5">IF(F67&lt;=12,"Child",IF(F67&lt;=19,"Teenager",IF(F67&lt;=60,"Adult","Senior")))</f>
        <v>Adult</v>
      </c>
      <c r="H67" s="3">
        <f t="shared" si="3"/>
        <v>44</v>
      </c>
      <c r="I67" s="3" t="s">
        <v>111</v>
      </c>
      <c r="J67" s="4">
        <v>44891</v>
      </c>
      <c r="K67" s="3" t="s">
        <v>719</v>
      </c>
      <c r="L67" s="3" t="s">
        <v>729</v>
      </c>
      <c r="M67" s="3" t="s">
        <v>743</v>
      </c>
      <c r="N67" s="3" t="s">
        <v>746</v>
      </c>
      <c r="O67" s="3" t="s">
        <v>754</v>
      </c>
      <c r="P67" s="3">
        <v>33968.89</v>
      </c>
      <c r="Q67" s="3" t="s">
        <v>761</v>
      </c>
    </row>
    <row r="68" spans="1:17" x14ac:dyDescent="0.3">
      <c r="A68" s="3">
        <v>9452</v>
      </c>
      <c r="B68" s="3" t="s">
        <v>19</v>
      </c>
      <c r="C68" s="3" t="s">
        <v>32</v>
      </c>
      <c r="D68" s="3" t="str">
        <f t="shared" si="4"/>
        <v>michael.odhiambo@email.com</v>
      </c>
      <c r="E68" s="3" t="s">
        <v>45</v>
      </c>
      <c r="F68" s="3">
        <v>7</v>
      </c>
      <c r="G68" s="3" t="str">
        <f t="shared" si="5"/>
        <v>Child</v>
      </c>
      <c r="H68" s="3">
        <f t="shared" si="3"/>
        <v>78</v>
      </c>
      <c r="I68" s="3" t="s">
        <v>112</v>
      </c>
      <c r="J68" s="4">
        <v>44616</v>
      </c>
      <c r="K68" s="3" t="s">
        <v>721</v>
      </c>
      <c r="L68" s="3" t="s">
        <v>729</v>
      </c>
      <c r="M68" s="3" t="s">
        <v>745</v>
      </c>
      <c r="N68" s="3" t="s">
        <v>749</v>
      </c>
      <c r="O68" s="3" t="s">
        <v>756</v>
      </c>
      <c r="P68" s="3">
        <v>37912.89</v>
      </c>
      <c r="Q68" s="3" t="s">
        <v>760</v>
      </c>
    </row>
    <row r="69" spans="1:17" x14ac:dyDescent="0.3">
      <c r="A69" s="3">
        <v>4282</v>
      </c>
      <c r="B69" s="3" t="s">
        <v>18</v>
      </c>
      <c r="C69" s="3" t="s">
        <v>34</v>
      </c>
      <c r="D69" s="3" t="str">
        <f t="shared" si="4"/>
        <v>susan.cherono@email.com</v>
      </c>
      <c r="E69" s="3" t="s">
        <v>44</v>
      </c>
      <c r="F69" s="3">
        <v>4</v>
      </c>
      <c r="G69" s="3" t="str">
        <f t="shared" si="5"/>
        <v>Child</v>
      </c>
      <c r="H69" s="3">
        <f t="shared" si="3"/>
        <v>81</v>
      </c>
      <c r="I69" s="3" t="s">
        <v>113</v>
      </c>
      <c r="J69" s="4">
        <v>44035</v>
      </c>
      <c r="K69" s="3" t="s">
        <v>723</v>
      </c>
      <c r="L69" s="3" t="s">
        <v>725</v>
      </c>
      <c r="M69" s="3" t="s">
        <v>731</v>
      </c>
      <c r="N69" s="3" t="s">
        <v>752</v>
      </c>
      <c r="O69" s="3" t="s">
        <v>754</v>
      </c>
      <c r="P69" s="3">
        <v>48178.13</v>
      </c>
      <c r="Q69" s="3" t="s">
        <v>760</v>
      </c>
    </row>
    <row r="70" spans="1:17" x14ac:dyDescent="0.3">
      <c r="A70" s="3">
        <v>3980</v>
      </c>
      <c r="B70" s="3" t="s">
        <v>17</v>
      </c>
      <c r="C70" s="3" t="s">
        <v>40</v>
      </c>
      <c r="D70" s="3" t="str">
        <f t="shared" si="4"/>
        <v>anne.wanjiru@email.com</v>
      </c>
      <c r="E70" s="3" t="s">
        <v>44</v>
      </c>
      <c r="F70" s="3">
        <v>73</v>
      </c>
      <c r="G70" s="3" t="str">
        <f t="shared" si="5"/>
        <v>Senior</v>
      </c>
      <c r="H70" s="3">
        <f t="shared" si="3"/>
        <v>12</v>
      </c>
      <c r="I70" s="3" t="s">
        <v>114</v>
      </c>
      <c r="J70" s="4">
        <v>44797</v>
      </c>
      <c r="K70" s="3" t="s">
        <v>718</v>
      </c>
      <c r="L70" s="3" t="s">
        <v>727</v>
      </c>
      <c r="M70" s="3" t="s">
        <v>736</v>
      </c>
      <c r="N70" s="3" t="s">
        <v>751</v>
      </c>
      <c r="O70" s="3" t="s">
        <v>753</v>
      </c>
      <c r="P70" s="3">
        <v>8300.49</v>
      </c>
      <c r="Q70" s="3" t="s">
        <v>760</v>
      </c>
    </row>
    <row r="71" spans="1:17" x14ac:dyDescent="0.3">
      <c r="A71" s="3">
        <v>8412</v>
      </c>
      <c r="B71" s="3" t="s">
        <v>25</v>
      </c>
      <c r="C71" s="3" t="s">
        <v>31</v>
      </c>
      <c r="D71" s="3" t="str">
        <f t="shared" si="4"/>
        <v>paul.kamau@email.com</v>
      </c>
      <c r="E71" s="3" t="s">
        <v>45</v>
      </c>
      <c r="F71" s="3">
        <v>56</v>
      </c>
      <c r="G71" s="3" t="str">
        <f t="shared" si="5"/>
        <v>Adult</v>
      </c>
      <c r="H71" s="3">
        <f t="shared" si="3"/>
        <v>29</v>
      </c>
      <c r="I71" s="3" t="s">
        <v>115</v>
      </c>
      <c r="J71" s="4">
        <v>44651</v>
      </c>
      <c r="K71" s="3" t="s">
        <v>719</v>
      </c>
      <c r="L71" s="3" t="s">
        <v>728</v>
      </c>
      <c r="M71" s="3" t="s">
        <v>745</v>
      </c>
      <c r="N71" s="3" t="s">
        <v>747</v>
      </c>
      <c r="O71" s="3" t="s">
        <v>757</v>
      </c>
      <c r="P71" s="3">
        <v>30244.58</v>
      </c>
      <c r="Q71" s="3" t="s">
        <v>761</v>
      </c>
    </row>
    <row r="72" spans="1:17" x14ac:dyDescent="0.3">
      <c r="A72" s="3">
        <v>7045</v>
      </c>
      <c r="B72" s="3" t="s">
        <v>26</v>
      </c>
      <c r="C72" s="3" t="s">
        <v>35</v>
      </c>
      <c r="D72" s="3" t="str">
        <f t="shared" si="4"/>
        <v>brian.mugambi@email.com</v>
      </c>
      <c r="E72" s="3" t="s">
        <v>44</v>
      </c>
      <c r="F72" s="3">
        <v>38</v>
      </c>
      <c r="G72" s="3" t="str">
        <f t="shared" si="5"/>
        <v>Adult</v>
      </c>
      <c r="H72" s="3">
        <f t="shared" si="3"/>
        <v>47</v>
      </c>
      <c r="I72" s="3" t="s">
        <v>116</v>
      </c>
      <c r="J72" s="4">
        <v>44627</v>
      </c>
      <c r="K72" s="3" t="s">
        <v>723</v>
      </c>
      <c r="L72" s="3" t="s">
        <v>726</v>
      </c>
      <c r="M72" s="3" t="s">
        <v>741</v>
      </c>
      <c r="N72" s="3" t="s">
        <v>750</v>
      </c>
      <c r="O72" s="3" t="s">
        <v>753</v>
      </c>
      <c r="P72" s="3">
        <v>29313.67</v>
      </c>
      <c r="Q72" s="3" t="s">
        <v>761</v>
      </c>
    </row>
    <row r="73" spans="1:17" x14ac:dyDescent="0.3">
      <c r="A73" s="3">
        <v>4467</v>
      </c>
      <c r="B73" s="3" t="s">
        <v>15</v>
      </c>
      <c r="C73" s="3" t="s">
        <v>33</v>
      </c>
      <c r="D73" s="3" t="str">
        <f t="shared" si="4"/>
        <v>james.kiplagat@email.com</v>
      </c>
      <c r="E73" s="3" t="s">
        <v>44</v>
      </c>
      <c r="F73" s="3">
        <v>59</v>
      </c>
      <c r="G73" s="3" t="str">
        <f t="shared" si="5"/>
        <v>Adult</v>
      </c>
      <c r="H73" s="3">
        <f t="shared" si="3"/>
        <v>26</v>
      </c>
      <c r="I73" s="3" t="s">
        <v>117</v>
      </c>
      <c r="J73" s="4">
        <v>45118</v>
      </c>
      <c r="K73" s="3" t="s">
        <v>718</v>
      </c>
      <c r="L73" s="3" t="s">
        <v>725</v>
      </c>
      <c r="M73" s="3" t="s">
        <v>734</v>
      </c>
      <c r="N73" s="3" t="s">
        <v>749</v>
      </c>
      <c r="O73" s="3" t="s">
        <v>754</v>
      </c>
      <c r="P73" s="3">
        <v>27153.88</v>
      </c>
      <c r="Q73" s="3" t="s">
        <v>761</v>
      </c>
    </row>
    <row r="74" spans="1:17" x14ac:dyDescent="0.3">
      <c r="A74" s="3">
        <v>6662</v>
      </c>
      <c r="B74" s="3" t="s">
        <v>19</v>
      </c>
      <c r="C74" s="3" t="s">
        <v>31</v>
      </c>
      <c r="D74" s="3" t="str">
        <f t="shared" si="4"/>
        <v>michael.kamau@email.com</v>
      </c>
      <c r="E74" s="3" t="s">
        <v>44</v>
      </c>
      <c r="F74" s="3">
        <v>77</v>
      </c>
      <c r="G74" s="3" t="str">
        <f t="shared" si="5"/>
        <v>Senior</v>
      </c>
      <c r="H74" s="3">
        <f t="shared" si="3"/>
        <v>8</v>
      </c>
      <c r="I74" s="3" t="s">
        <v>118</v>
      </c>
      <c r="J74" s="4">
        <v>44514</v>
      </c>
      <c r="K74" s="3" t="s">
        <v>719</v>
      </c>
      <c r="L74" s="3" t="s">
        <v>726</v>
      </c>
      <c r="M74" s="3" t="s">
        <v>743</v>
      </c>
      <c r="N74" s="3" t="s">
        <v>751</v>
      </c>
      <c r="O74" s="3" t="s">
        <v>758</v>
      </c>
      <c r="P74" s="3">
        <v>40877.519999999997</v>
      </c>
      <c r="Q74" s="3" t="s">
        <v>761</v>
      </c>
    </row>
    <row r="75" spans="1:17" x14ac:dyDescent="0.3">
      <c r="A75" s="3">
        <v>1443</v>
      </c>
      <c r="B75" s="3" t="s">
        <v>25</v>
      </c>
      <c r="C75" s="3" t="s">
        <v>30</v>
      </c>
      <c r="D75" s="3" t="str">
        <f t="shared" si="4"/>
        <v>paul.atieno@email.com</v>
      </c>
      <c r="E75" s="3" t="s">
        <v>44</v>
      </c>
      <c r="F75" s="3">
        <v>25</v>
      </c>
      <c r="G75" s="3" t="str">
        <f t="shared" si="5"/>
        <v>Adult</v>
      </c>
      <c r="H75" s="3">
        <f t="shared" si="3"/>
        <v>60</v>
      </c>
      <c r="I75" s="3" t="s">
        <v>119</v>
      </c>
      <c r="J75" s="4">
        <v>45544</v>
      </c>
      <c r="K75" s="3" t="s">
        <v>720</v>
      </c>
      <c r="L75" s="3" t="s">
        <v>729</v>
      </c>
      <c r="M75" s="3" t="s">
        <v>733</v>
      </c>
      <c r="N75" s="3" t="s">
        <v>747</v>
      </c>
      <c r="O75" s="3" t="s">
        <v>756</v>
      </c>
      <c r="P75" s="3">
        <v>39279.07</v>
      </c>
      <c r="Q75" s="3" t="s">
        <v>761</v>
      </c>
    </row>
    <row r="76" spans="1:17" x14ac:dyDescent="0.3">
      <c r="A76" s="3">
        <v>5174</v>
      </c>
      <c r="B76" s="3" t="s">
        <v>17</v>
      </c>
      <c r="C76" s="3" t="s">
        <v>41</v>
      </c>
      <c r="D76" s="3" t="str">
        <f t="shared" si="4"/>
        <v>anne.obuya@email.com</v>
      </c>
      <c r="E76" s="3" t="s">
        <v>45</v>
      </c>
      <c r="F76" s="3">
        <v>76</v>
      </c>
      <c r="G76" s="3" t="str">
        <f t="shared" si="5"/>
        <v>Senior</v>
      </c>
      <c r="H76" s="3">
        <f t="shared" si="3"/>
        <v>9</v>
      </c>
      <c r="I76" s="3" t="s">
        <v>120</v>
      </c>
      <c r="J76" s="4">
        <v>45088</v>
      </c>
      <c r="K76" s="3" t="s">
        <v>720</v>
      </c>
      <c r="L76" s="3" t="s">
        <v>725</v>
      </c>
      <c r="M76" s="3" t="s">
        <v>741</v>
      </c>
      <c r="N76" s="3" t="s">
        <v>746</v>
      </c>
      <c r="O76" s="3" t="s">
        <v>754</v>
      </c>
      <c r="P76" s="3">
        <v>16586.79</v>
      </c>
      <c r="Q76" s="3" t="s">
        <v>759</v>
      </c>
    </row>
    <row r="77" spans="1:17" x14ac:dyDescent="0.3">
      <c r="A77" s="3">
        <v>3232</v>
      </c>
      <c r="B77" s="3" t="s">
        <v>19</v>
      </c>
      <c r="C77" s="3" t="s">
        <v>43</v>
      </c>
      <c r="D77" s="3" t="str">
        <f t="shared" si="4"/>
        <v>michael.chebet@email.com</v>
      </c>
      <c r="E77" s="3" t="s">
        <v>44</v>
      </c>
      <c r="F77" s="3">
        <v>75</v>
      </c>
      <c r="G77" s="3" t="str">
        <f t="shared" si="5"/>
        <v>Senior</v>
      </c>
      <c r="H77" s="3">
        <f t="shared" si="3"/>
        <v>10</v>
      </c>
      <c r="I77" s="3" t="s">
        <v>121</v>
      </c>
      <c r="J77" s="4">
        <v>44536</v>
      </c>
      <c r="K77" s="3" t="s">
        <v>718</v>
      </c>
      <c r="L77" s="3" t="s">
        <v>727</v>
      </c>
      <c r="M77" s="3" t="s">
        <v>741</v>
      </c>
      <c r="N77" s="3" t="s">
        <v>751</v>
      </c>
      <c r="O77" s="3" t="s">
        <v>753</v>
      </c>
      <c r="P77" s="3">
        <v>36101.54</v>
      </c>
      <c r="Q77" s="3" t="s">
        <v>761</v>
      </c>
    </row>
    <row r="78" spans="1:17" x14ac:dyDescent="0.3">
      <c r="A78" s="3">
        <v>5254</v>
      </c>
      <c r="B78" s="3" t="s">
        <v>14</v>
      </c>
      <c r="C78" s="3" t="s">
        <v>34</v>
      </c>
      <c r="D78" s="3" t="str">
        <f t="shared" si="4"/>
        <v>jane.cherono@email.com</v>
      </c>
      <c r="E78" s="3" t="s">
        <v>45</v>
      </c>
      <c r="F78" s="3">
        <v>25</v>
      </c>
      <c r="G78" s="3" t="str">
        <f t="shared" si="5"/>
        <v>Adult</v>
      </c>
      <c r="H78" s="3">
        <f t="shared" si="3"/>
        <v>60</v>
      </c>
      <c r="I78" s="3" t="s">
        <v>122</v>
      </c>
      <c r="J78" s="4">
        <v>43914</v>
      </c>
      <c r="K78" s="3" t="s">
        <v>724</v>
      </c>
      <c r="L78" s="3" t="s">
        <v>729</v>
      </c>
      <c r="M78" s="3" t="s">
        <v>735</v>
      </c>
      <c r="N78" s="3" t="s">
        <v>749</v>
      </c>
      <c r="O78" s="3" t="s">
        <v>756</v>
      </c>
      <c r="P78" s="3">
        <v>49155.08</v>
      </c>
      <c r="Q78" s="3" t="s">
        <v>760</v>
      </c>
    </row>
    <row r="79" spans="1:17" x14ac:dyDescent="0.3">
      <c r="A79" s="3">
        <v>6594</v>
      </c>
      <c r="B79" s="3" t="s">
        <v>24</v>
      </c>
      <c r="C79" s="3" t="s">
        <v>32</v>
      </c>
      <c r="D79" s="3" t="str">
        <f t="shared" si="4"/>
        <v>esther.odhiambo@email.com</v>
      </c>
      <c r="E79" s="3" t="s">
        <v>45</v>
      </c>
      <c r="F79" s="3">
        <v>57</v>
      </c>
      <c r="G79" s="3" t="str">
        <f t="shared" si="5"/>
        <v>Adult</v>
      </c>
      <c r="H79" s="3">
        <f t="shared" si="3"/>
        <v>28</v>
      </c>
      <c r="I79" s="3" t="s">
        <v>123</v>
      </c>
      <c r="J79" s="4">
        <v>45475</v>
      </c>
      <c r="K79" s="3" t="s">
        <v>723</v>
      </c>
      <c r="L79" s="3" t="s">
        <v>725</v>
      </c>
      <c r="M79" s="3" t="s">
        <v>734</v>
      </c>
      <c r="N79" s="3" t="s">
        <v>752</v>
      </c>
      <c r="O79" s="3" t="s">
        <v>757</v>
      </c>
      <c r="P79" s="3">
        <v>48139.21</v>
      </c>
      <c r="Q79" s="3" t="s">
        <v>760</v>
      </c>
    </row>
    <row r="80" spans="1:17" x14ac:dyDescent="0.3">
      <c r="A80" s="3">
        <v>9888</v>
      </c>
      <c r="B80" s="3" t="s">
        <v>25</v>
      </c>
      <c r="C80" s="3" t="s">
        <v>32</v>
      </c>
      <c r="D80" s="3" t="str">
        <f t="shared" si="4"/>
        <v>paul.odhiambo@email.com</v>
      </c>
      <c r="E80" s="3" t="s">
        <v>45</v>
      </c>
      <c r="F80" s="3">
        <v>84</v>
      </c>
      <c r="G80" s="3" t="str">
        <f t="shared" si="5"/>
        <v>Senior</v>
      </c>
      <c r="H80" s="3">
        <f t="shared" si="3"/>
        <v>1</v>
      </c>
      <c r="I80" s="3" t="s">
        <v>124</v>
      </c>
      <c r="J80" s="4">
        <v>45455</v>
      </c>
      <c r="K80" s="3" t="s">
        <v>723</v>
      </c>
      <c r="L80" s="3" t="s">
        <v>728</v>
      </c>
      <c r="M80" s="3" t="s">
        <v>735</v>
      </c>
      <c r="N80" s="3" t="s">
        <v>748</v>
      </c>
      <c r="O80" s="3" t="s">
        <v>754</v>
      </c>
      <c r="P80" s="3">
        <v>37360.519999999997</v>
      </c>
      <c r="Q80" s="3" t="s">
        <v>760</v>
      </c>
    </row>
    <row r="81" spans="1:17" x14ac:dyDescent="0.3">
      <c r="A81" s="3">
        <v>2195</v>
      </c>
      <c r="B81" s="3" t="s">
        <v>25</v>
      </c>
      <c r="C81" s="3" t="s">
        <v>43</v>
      </c>
      <c r="D81" s="3" t="str">
        <f t="shared" si="4"/>
        <v>paul.chebet@email.com</v>
      </c>
      <c r="E81" s="3" t="s">
        <v>44</v>
      </c>
      <c r="F81" s="3">
        <v>47</v>
      </c>
      <c r="G81" s="3" t="str">
        <f t="shared" si="5"/>
        <v>Adult</v>
      </c>
      <c r="H81" s="3">
        <f t="shared" si="3"/>
        <v>38</v>
      </c>
      <c r="I81" s="3" t="s">
        <v>125</v>
      </c>
      <c r="J81" s="4">
        <v>45006</v>
      </c>
      <c r="K81" s="3" t="s">
        <v>718</v>
      </c>
      <c r="L81" s="3" t="s">
        <v>727</v>
      </c>
      <c r="M81" s="3" t="s">
        <v>739</v>
      </c>
      <c r="N81" s="3" t="s">
        <v>750</v>
      </c>
      <c r="O81" s="3" t="s">
        <v>758</v>
      </c>
      <c r="P81" s="3">
        <v>38542.230000000003</v>
      </c>
      <c r="Q81" s="3" t="s">
        <v>760</v>
      </c>
    </row>
    <row r="82" spans="1:17" x14ac:dyDescent="0.3">
      <c r="A82" s="3">
        <v>9403</v>
      </c>
      <c r="B82" s="3" t="s">
        <v>15</v>
      </c>
      <c r="C82" s="3" t="s">
        <v>36</v>
      </c>
      <c r="D82" s="3" t="str">
        <f t="shared" si="4"/>
        <v>james.mwangi@email.com</v>
      </c>
      <c r="E82" s="3" t="s">
        <v>44</v>
      </c>
      <c r="F82" s="3">
        <v>69</v>
      </c>
      <c r="G82" s="3" t="str">
        <f t="shared" si="5"/>
        <v>Senior</v>
      </c>
      <c r="H82" s="3">
        <f t="shared" si="3"/>
        <v>16</v>
      </c>
      <c r="I82" s="3" t="s">
        <v>126</v>
      </c>
      <c r="J82" s="4">
        <v>45005</v>
      </c>
      <c r="K82" s="3" t="s">
        <v>720</v>
      </c>
      <c r="L82" s="3" t="s">
        <v>725</v>
      </c>
      <c r="M82" s="3" t="s">
        <v>740</v>
      </c>
      <c r="N82" s="3" t="s">
        <v>747</v>
      </c>
      <c r="O82" s="3" t="s">
        <v>756</v>
      </c>
      <c r="P82" s="3">
        <v>3082.54</v>
      </c>
      <c r="Q82" s="3" t="s">
        <v>761</v>
      </c>
    </row>
    <row r="83" spans="1:17" x14ac:dyDescent="0.3">
      <c r="A83" s="3">
        <v>4731</v>
      </c>
      <c r="B83" s="3" t="s">
        <v>21</v>
      </c>
      <c r="C83" s="3" t="s">
        <v>30</v>
      </c>
      <c r="D83" s="3" t="str">
        <f t="shared" si="4"/>
        <v>grace.atieno@email.com</v>
      </c>
      <c r="E83" s="3" t="s">
        <v>45</v>
      </c>
      <c r="F83" s="3">
        <v>59</v>
      </c>
      <c r="G83" s="3" t="str">
        <f t="shared" si="5"/>
        <v>Adult</v>
      </c>
      <c r="H83" s="3">
        <f t="shared" si="3"/>
        <v>26</v>
      </c>
      <c r="I83" s="3" t="s">
        <v>127</v>
      </c>
      <c r="J83" s="4">
        <v>45441</v>
      </c>
      <c r="K83" s="3" t="s">
        <v>723</v>
      </c>
      <c r="L83" s="3" t="s">
        <v>728</v>
      </c>
      <c r="M83" s="3" t="s">
        <v>735</v>
      </c>
      <c r="N83" s="3" t="s">
        <v>751</v>
      </c>
      <c r="O83" s="3" t="s">
        <v>758</v>
      </c>
      <c r="P83" s="3">
        <v>26427.3</v>
      </c>
      <c r="Q83" s="3" t="s">
        <v>761</v>
      </c>
    </row>
    <row r="84" spans="1:17" x14ac:dyDescent="0.3">
      <c r="A84" s="3">
        <v>7746</v>
      </c>
      <c r="B84" s="3" t="s">
        <v>24</v>
      </c>
      <c r="C84" s="3" t="s">
        <v>31</v>
      </c>
      <c r="D84" s="3" t="str">
        <f t="shared" si="4"/>
        <v>esther.kamau@email.com</v>
      </c>
      <c r="E84" s="3" t="s">
        <v>44</v>
      </c>
      <c r="F84" s="3">
        <v>80</v>
      </c>
      <c r="G84" s="3" t="str">
        <f t="shared" si="5"/>
        <v>Senior</v>
      </c>
      <c r="H84" s="3">
        <f t="shared" si="3"/>
        <v>5</v>
      </c>
      <c r="I84" s="3" t="s">
        <v>128</v>
      </c>
      <c r="J84" s="4">
        <v>44420</v>
      </c>
      <c r="K84" s="3" t="s">
        <v>721</v>
      </c>
      <c r="L84" s="3" t="s">
        <v>729</v>
      </c>
      <c r="M84" s="3" t="s">
        <v>737</v>
      </c>
      <c r="N84" s="3" t="s">
        <v>746</v>
      </c>
      <c r="O84" s="3" t="s">
        <v>753</v>
      </c>
      <c r="P84" s="3">
        <v>14316.51</v>
      </c>
      <c r="Q84" s="3" t="s">
        <v>760</v>
      </c>
    </row>
    <row r="85" spans="1:17" x14ac:dyDescent="0.3">
      <c r="A85" s="3">
        <v>9050</v>
      </c>
      <c r="B85" s="3" t="s">
        <v>22</v>
      </c>
      <c r="C85" s="3" t="s">
        <v>30</v>
      </c>
      <c r="D85" s="3" t="str">
        <f t="shared" si="4"/>
        <v>mercy.atieno@email.com</v>
      </c>
      <c r="E85" s="3" t="s">
        <v>44</v>
      </c>
      <c r="F85" s="3">
        <v>24</v>
      </c>
      <c r="G85" s="3" t="str">
        <f t="shared" si="5"/>
        <v>Adult</v>
      </c>
      <c r="H85" s="3">
        <f t="shared" si="3"/>
        <v>61</v>
      </c>
      <c r="I85" s="3" t="s">
        <v>129</v>
      </c>
      <c r="J85" s="4">
        <v>44004</v>
      </c>
      <c r="K85" s="3" t="s">
        <v>720</v>
      </c>
      <c r="L85" s="3" t="s">
        <v>730</v>
      </c>
      <c r="M85" s="3" t="s">
        <v>741</v>
      </c>
      <c r="N85" s="3" t="s">
        <v>750</v>
      </c>
      <c r="O85" s="3" t="s">
        <v>756</v>
      </c>
      <c r="P85" s="3">
        <v>20018.990000000002</v>
      </c>
      <c r="Q85" s="3" t="s">
        <v>761</v>
      </c>
    </row>
    <row r="86" spans="1:17" x14ac:dyDescent="0.3">
      <c r="A86" s="3">
        <v>7521</v>
      </c>
      <c r="B86" s="3" t="s">
        <v>26</v>
      </c>
      <c r="C86" s="3" t="s">
        <v>33</v>
      </c>
      <c r="D86" s="3" t="str">
        <f t="shared" si="4"/>
        <v>brian.kiplagat@email.com</v>
      </c>
      <c r="E86" s="3" t="s">
        <v>44</v>
      </c>
      <c r="F86" s="3">
        <v>76</v>
      </c>
      <c r="G86" s="3" t="str">
        <f t="shared" si="5"/>
        <v>Senior</v>
      </c>
      <c r="H86" s="3">
        <f t="shared" si="3"/>
        <v>9</v>
      </c>
      <c r="I86" s="3" t="s">
        <v>130</v>
      </c>
      <c r="J86" s="4">
        <v>45734</v>
      </c>
      <c r="K86" s="3" t="s">
        <v>723</v>
      </c>
      <c r="L86" s="3" t="s">
        <v>730</v>
      </c>
      <c r="M86" s="3" t="s">
        <v>745</v>
      </c>
      <c r="N86" s="3" t="s">
        <v>750</v>
      </c>
      <c r="O86" s="3" t="s">
        <v>754</v>
      </c>
      <c r="P86" s="3">
        <v>5496.75</v>
      </c>
      <c r="Q86" s="3" t="s">
        <v>760</v>
      </c>
    </row>
    <row r="87" spans="1:17" x14ac:dyDescent="0.3">
      <c r="A87" s="3">
        <v>7535</v>
      </c>
      <c r="B87" s="3" t="s">
        <v>15</v>
      </c>
      <c r="C87" s="3" t="s">
        <v>36</v>
      </c>
      <c r="D87" s="3" t="str">
        <f t="shared" si="4"/>
        <v>james.mwangi@email.com</v>
      </c>
      <c r="E87" s="3" t="s">
        <v>44</v>
      </c>
      <c r="F87" s="3">
        <v>17</v>
      </c>
      <c r="G87" s="3" t="str">
        <f t="shared" si="5"/>
        <v>Teenager</v>
      </c>
      <c r="H87" s="3">
        <f t="shared" si="3"/>
        <v>68</v>
      </c>
      <c r="I87" s="3" t="s">
        <v>131</v>
      </c>
      <c r="J87" s="4">
        <v>44870</v>
      </c>
      <c r="K87" s="3" t="s">
        <v>721</v>
      </c>
      <c r="L87" s="3" t="s">
        <v>725</v>
      </c>
      <c r="M87" s="3" t="s">
        <v>736</v>
      </c>
      <c r="N87" s="3" t="s">
        <v>752</v>
      </c>
      <c r="O87" s="3" t="s">
        <v>755</v>
      </c>
      <c r="P87" s="3">
        <v>9865.5400000000009</v>
      </c>
      <c r="Q87" s="3" t="s">
        <v>760</v>
      </c>
    </row>
    <row r="88" spans="1:17" x14ac:dyDescent="0.3">
      <c r="A88" s="3">
        <v>3273</v>
      </c>
      <c r="B88" s="3" t="s">
        <v>14</v>
      </c>
      <c r="C88" s="3" t="s">
        <v>36</v>
      </c>
      <c r="D88" s="3" t="str">
        <f t="shared" si="4"/>
        <v>jane.mwangi@email.com</v>
      </c>
      <c r="E88" s="3" t="s">
        <v>45</v>
      </c>
      <c r="F88" s="3">
        <v>6</v>
      </c>
      <c r="G88" s="3" t="str">
        <f t="shared" si="5"/>
        <v>Child</v>
      </c>
      <c r="H88" s="3">
        <f t="shared" si="3"/>
        <v>79</v>
      </c>
      <c r="I88" s="3" t="s">
        <v>132</v>
      </c>
      <c r="J88" s="4">
        <v>44018</v>
      </c>
      <c r="K88" s="3" t="s">
        <v>718</v>
      </c>
      <c r="L88" s="3" t="s">
        <v>730</v>
      </c>
      <c r="M88" s="3" t="s">
        <v>742</v>
      </c>
      <c r="N88" s="3" t="s">
        <v>751</v>
      </c>
      <c r="O88" s="3" t="s">
        <v>755</v>
      </c>
      <c r="P88" s="3">
        <v>12718.53</v>
      </c>
      <c r="Q88" s="3" t="s">
        <v>760</v>
      </c>
    </row>
    <row r="89" spans="1:17" x14ac:dyDescent="0.3">
      <c r="A89" s="3">
        <v>8196</v>
      </c>
      <c r="B89" s="3" t="s">
        <v>15</v>
      </c>
      <c r="C89" s="3" t="s">
        <v>32</v>
      </c>
      <c r="D89" s="3" t="str">
        <f t="shared" si="4"/>
        <v>james.odhiambo@email.com</v>
      </c>
      <c r="E89" s="3" t="s">
        <v>45</v>
      </c>
      <c r="F89" s="3">
        <v>8</v>
      </c>
      <c r="G89" s="3" t="str">
        <f t="shared" si="5"/>
        <v>Child</v>
      </c>
      <c r="H89" s="3">
        <f t="shared" si="3"/>
        <v>77</v>
      </c>
      <c r="I89" s="3" t="s">
        <v>133</v>
      </c>
      <c r="J89" s="4">
        <v>44429</v>
      </c>
      <c r="K89" s="3" t="s">
        <v>718</v>
      </c>
      <c r="L89" s="3" t="s">
        <v>725</v>
      </c>
      <c r="M89" s="3" t="s">
        <v>743</v>
      </c>
      <c r="N89" s="3" t="s">
        <v>750</v>
      </c>
      <c r="O89" s="3" t="s">
        <v>756</v>
      </c>
      <c r="P89" s="3">
        <v>46854.67</v>
      </c>
      <c r="Q89" s="3" t="s">
        <v>759</v>
      </c>
    </row>
    <row r="90" spans="1:17" x14ac:dyDescent="0.3">
      <c r="A90" s="3">
        <v>3110</v>
      </c>
      <c r="B90" s="3" t="s">
        <v>18</v>
      </c>
      <c r="C90" s="3" t="s">
        <v>33</v>
      </c>
      <c r="D90" s="3" t="str">
        <f t="shared" si="4"/>
        <v>susan.kiplagat@email.com</v>
      </c>
      <c r="E90" s="3" t="s">
        <v>44</v>
      </c>
      <c r="F90" s="3">
        <v>71</v>
      </c>
      <c r="G90" s="3" t="str">
        <f t="shared" si="5"/>
        <v>Senior</v>
      </c>
      <c r="H90" s="3">
        <f t="shared" si="3"/>
        <v>14</v>
      </c>
      <c r="I90" s="3" t="s">
        <v>134</v>
      </c>
      <c r="J90" s="4">
        <v>44990</v>
      </c>
      <c r="K90" s="3" t="s">
        <v>721</v>
      </c>
      <c r="L90" s="3" t="s">
        <v>727</v>
      </c>
      <c r="M90" s="3" t="s">
        <v>745</v>
      </c>
      <c r="N90" s="3" t="s">
        <v>750</v>
      </c>
      <c r="O90" s="3" t="s">
        <v>757</v>
      </c>
      <c r="P90" s="3">
        <v>35351.980000000003</v>
      </c>
      <c r="Q90" s="3" t="s">
        <v>759</v>
      </c>
    </row>
    <row r="91" spans="1:17" x14ac:dyDescent="0.3">
      <c r="A91" s="3">
        <v>1367</v>
      </c>
      <c r="B91" s="3" t="s">
        <v>18</v>
      </c>
      <c r="C91" s="3" t="s">
        <v>34</v>
      </c>
      <c r="D91" s="3" t="str">
        <f t="shared" si="4"/>
        <v>susan.cherono@email.com</v>
      </c>
      <c r="E91" s="3" t="s">
        <v>44</v>
      </c>
      <c r="F91" s="3">
        <v>4</v>
      </c>
      <c r="G91" s="3" t="str">
        <f t="shared" si="5"/>
        <v>Child</v>
      </c>
      <c r="H91" s="3">
        <f t="shared" si="3"/>
        <v>81</v>
      </c>
      <c r="I91" s="3" t="s">
        <v>135</v>
      </c>
      <c r="J91" s="4">
        <v>44001</v>
      </c>
      <c r="K91" s="3" t="s">
        <v>722</v>
      </c>
      <c r="L91" s="3" t="s">
        <v>726</v>
      </c>
      <c r="M91" s="3" t="s">
        <v>731</v>
      </c>
      <c r="N91" s="3" t="s">
        <v>746</v>
      </c>
      <c r="O91" s="3" t="s">
        <v>757</v>
      </c>
      <c r="P91" s="3">
        <v>42747.21</v>
      </c>
      <c r="Q91" s="3" t="s">
        <v>761</v>
      </c>
    </row>
    <row r="92" spans="1:17" x14ac:dyDescent="0.3">
      <c r="A92" s="3">
        <v>3580</v>
      </c>
      <c r="B92" s="3" t="s">
        <v>22</v>
      </c>
      <c r="C92" s="3" t="s">
        <v>29</v>
      </c>
      <c r="D92" s="3" t="str">
        <f t="shared" si="4"/>
        <v>mercy.mutua@email.com</v>
      </c>
      <c r="E92" s="3" t="s">
        <v>44</v>
      </c>
      <c r="F92" s="3">
        <v>14</v>
      </c>
      <c r="G92" s="3" t="str">
        <f t="shared" si="5"/>
        <v>Teenager</v>
      </c>
      <c r="H92" s="3">
        <f t="shared" si="3"/>
        <v>71</v>
      </c>
      <c r="I92" s="3" t="s">
        <v>136</v>
      </c>
      <c r="J92" s="4">
        <v>45511</v>
      </c>
      <c r="K92" s="3" t="s">
        <v>722</v>
      </c>
      <c r="L92" s="3" t="s">
        <v>727</v>
      </c>
      <c r="M92" s="3" t="s">
        <v>740</v>
      </c>
      <c r="N92" s="3" t="s">
        <v>748</v>
      </c>
      <c r="O92" s="3" t="s">
        <v>754</v>
      </c>
      <c r="P92" s="3">
        <v>12857.62</v>
      </c>
      <c r="Q92" s="3" t="s">
        <v>760</v>
      </c>
    </row>
    <row r="93" spans="1:17" x14ac:dyDescent="0.3">
      <c r="A93" s="3">
        <v>2393</v>
      </c>
      <c r="B93" s="3" t="s">
        <v>28</v>
      </c>
      <c r="C93" s="3" t="s">
        <v>34</v>
      </c>
      <c r="D93" s="3" t="str">
        <f t="shared" si="4"/>
        <v>mary.cherono@email.com</v>
      </c>
      <c r="E93" s="3" t="s">
        <v>44</v>
      </c>
      <c r="F93" s="3">
        <v>10</v>
      </c>
      <c r="G93" s="3" t="str">
        <f t="shared" si="5"/>
        <v>Child</v>
      </c>
      <c r="H93" s="3">
        <f t="shared" si="3"/>
        <v>75</v>
      </c>
      <c r="I93" s="3" t="s">
        <v>137</v>
      </c>
      <c r="J93" s="4">
        <v>44932</v>
      </c>
      <c r="K93" s="3" t="s">
        <v>723</v>
      </c>
      <c r="L93" s="3" t="s">
        <v>727</v>
      </c>
      <c r="M93" s="3" t="s">
        <v>743</v>
      </c>
      <c r="N93" s="3" t="s">
        <v>747</v>
      </c>
      <c r="O93" s="3" t="s">
        <v>758</v>
      </c>
      <c r="P93" s="3">
        <v>803.85</v>
      </c>
      <c r="Q93" s="3" t="s">
        <v>759</v>
      </c>
    </row>
    <row r="94" spans="1:17" x14ac:dyDescent="0.3">
      <c r="A94" s="3">
        <v>5260</v>
      </c>
      <c r="B94" s="3" t="s">
        <v>15</v>
      </c>
      <c r="C94" s="3" t="s">
        <v>37</v>
      </c>
      <c r="D94" s="3" t="str">
        <f t="shared" si="4"/>
        <v>james.otieno@email.com</v>
      </c>
      <c r="E94" s="3" t="s">
        <v>45</v>
      </c>
      <c r="F94" s="3">
        <v>58</v>
      </c>
      <c r="G94" s="3" t="str">
        <f t="shared" si="5"/>
        <v>Adult</v>
      </c>
      <c r="H94" s="3">
        <f t="shared" si="3"/>
        <v>27</v>
      </c>
      <c r="I94" s="3" t="s">
        <v>138</v>
      </c>
      <c r="J94" s="4">
        <v>44598</v>
      </c>
      <c r="K94" s="3" t="s">
        <v>723</v>
      </c>
      <c r="L94" s="3" t="s">
        <v>729</v>
      </c>
      <c r="M94" s="3" t="s">
        <v>739</v>
      </c>
      <c r="N94" s="3" t="s">
        <v>747</v>
      </c>
      <c r="O94" s="3" t="s">
        <v>753</v>
      </c>
      <c r="P94" s="3">
        <v>13138.08</v>
      </c>
      <c r="Q94" s="3" t="s">
        <v>759</v>
      </c>
    </row>
    <row r="95" spans="1:17" x14ac:dyDescent="0.3">
      <c r="A95" s="3">
        <v>4725</v>
      </c>
      <c r="B95" s="3" t="s">
        <v>21</v>
      </c>
      <c r="C95" s="3" t="s">
        <v>38</v>
      </c>
      <c r="D95" s="3" t="str">
        <f t="shared" si="4"/>
        <v>grace.njeri@email.com</v>
      </c>
      <c r="E95" s="3" t="s">
        <v>44</v>
      </c>
      <c r="F95" s="3">
        <v>35</v>
      </c>
      <c r="G95" s="3" t="str">
        <f t="shared" si="5"/>
        <v>Adult</v>
      </c>
      <c r="H95" s="3">
        <f t="shared" si="3"/>
        <v>50</v>
      </c>
      <c r="I95" s="3" t="s">
        <v>139</v>
      </c>
      <c r="J95" s="4">
        <v>43964</v>
      </c>
      <c r="K95" s="3" t="s">
        <v>719</v>
      </c>
      <c r="L95" s="3" t="s">
        <v>725</v>
      </c>
      <c r="M95" s="3" t="s">
        <v>732</v>
      </c>
      <c r="N95" s="3" t="s">
        <v>747</v>
      </c>
      <c r="O95" s="3" t="s">
        <v>753</v>
      </c>
      <c r="P95" s="3">
        <v>30355.74</v>
      </c>
      <c r="Q95" s="3" t="s">
        <v>760</v>
      </c>
    </row>
    <row r="96" spans="1:17" x14ac:dyDescent="0.3">
      <c r="A96" s="3">
        <v>1945</v>
      </c>
      <c r="B96" s="3" t="s">
        <v>27</v>
      </c>
      <c r="C96" s="3" t="s">
        <v>36</v>
      </c>
      <c r="D96" s="3" t="str">
        <f t="shared" si="4"/>
        <v>david.mwangi@email.com</v>
      </c>
      <c r="E96" s="3" t="s">
        <v>45</v>
      </c>
      <c r="F96" s="3">
        <v>9</v>
      </c>
      <c r="G96" s="3" t="str">
        <f t="shared" si="5"/>
        <v>Child</v>
      </c>
      <c r="H96" s="3">
        <f t="shared" si="3"/>
        <v>76</v>
      </c>
      <c r="I96" s="3" t="s">
        <v>140</v>
      </c>
      <c r="J96" s="4">
        <v>44851</v>
      </c>
      <c r="K96" s="3" t="s">
        <v>724</v>
      </c>
      <c r="L96" s="3" t="s">
        <v>725</v>
      </c>
      <c r="M96" s="3" t="s">
        <v>742</v>
      </c>
      <c r="N96" s="3" t="s">
        <v>749</v>
      </c>
      <c r="O96" s="3" t="s">
        <v>757</v>
      </c>
      <c r="P96" s="3">
        <v>4026.46</v>
      </c>
      <c r="Q96" s="3" t="s">
        <v>760</v>
      </c>
    </row>
    <row r="97" spans="1:17" x14ac:dyDescent="0.3">
      <c r="A97" s="3">
        <v>8057</v>
      </c>
      <c r="B97" s="3" t="s">
        <v>26</v>
      </c>
      <c r="C97" s="3" t="s">
        <v>41</v>
      </c>
      <c r="D97" s="3" t="str">
        <f t="shared" si="4"/>
        <v>brian.obuya@email.com</v>
      </c>
      <c r="E97" s="3" t="s">
        <v>45</v>
      </c>
      <c r="F97" s="3">
        <v>55</v>
      </c>
      <c r="G97" s="3" t="str">
        <f t="shared" si="5"/>
        <v>Adult</v>
      </c>
      <c r="H97" s="3">
        <f t="shared" si="3"/>
        <v>30</v>
      </c>
      <c r="I97" s="3" t="s">
        <v>141</v>
      </c>
      <c r="J97" s="4">
        <v>44142</v>
      </c>
      <c r="K97" s="3" t="s">
        <v>724</v>
      </c>
      <c r="L97" s="3" t="s">
        <v>728</v>
      </c>
      <c r="M97" s="3" t="s">
        <v>739</v>
      </c>
      <c r="N97" s="3" t="s">
        <v>750</v>
      </c>
      <c r="O97" s="3" t="s">
        <v>754</v>
      </c>
      <c r="P97" s="3">
        <v>10632.87</v>
      </c>
      <c r="Q97" s="3" t="s">
        <v>760</v>
      </c>
    </row>
    <row r="98" spans="1:17" x14ac:dyDescent="0.3">
      <c r="A98" s="3">
        <v>7130</v>
      </c>
      <c r="B98" s="3" t="s">
        <v>24</v>
      </c>
      <c r="C98" s="3" t="s">
        <v>43</v>
      </c>
      <c r="D98" s="3" t="str">
        <f t="shared" si="4"/>
        <v>esther.chebet@email.com</v>
      </c>
      <c r="E98" s="3" t="s">
        <v>44</v>
      </c>
      <c r="F98" s="3">
        <v>24</v>
      </c>
      <c r="G98" s="3" t="str">
        <f t="shared" si="5"/>
        <v>Adult</v>
      </c>
      <c r="H98" s="3">
        <f t="shared" si="3"/>
        <v>61</v>
      </c>
      <c r="I98" s="3" t="s">
        <v>142</v>
      </c>
      <c r="J98" s="4">
        <v>44742</v>
      </c>
      <c r="K98" s="3" t="s">
        <v>720</v>
      </c>
      <c r="L98" s="3" t="s">
        <v>730</v>
      </c>
      <c r="M98" s="3" t="s">
        <v>744</v>
      </c>
      <c r="N98" s="3" t="s">
        <v>752</v>
      </c>
      <c r="O98" s="3" t="s">
        <v>753</v>
      </c>
      <c r="P98" s="3">
        <v>43475.14</v>
      </c>
      <c r="Q98" s="3" t="s">
        <v>759</v>
      </c>
    </row>
    <row r="99" spans="1:17" x14ac:dyDescent="0.3">
      <c r="A99" s="3">
        <v>8348</v>
      </c>
      <c r="B99" s="3" t="s">
        <v>22</v>
      </c>
      <c r="C99" s="3" t="s">
        <v>40</v>
      </c>
      <c r="D99" s="3" t="str">
        <f t="shared" si="4"/>
        <v>mercy.wanjiru@email.com</v>
      </c>
      <c r="E99" s="3" t="s">
        <v>45</v>
      </c>
      <c r="F99" s="3">
        <v>2</v>
      </c>
      <c r="G99" s="3" t="str">
        <f t="shared" si="5"/>
        <v>Child</v>
      </c>
      <c r="H99" s="3">
        <f t="shared" si="3"/>
        <v>83</v>
      </c>
      <c r="I99" s="3" t="s">
        <v>143</v>
      </c>
      <c r="J99" s="4">
        <v>45244</v>
      </c>
      <c r="K99" s="3" t="s">
        <v>723</v>
      </c>
      <c r="L99" s="3" t="s">
        <v>726</v>
      </c>
      <c r="M99" s="3" t="s">
        <v>735</v>
      </c>
      <c r="N99" s="3" t="s">
        <v>749</v>
      </c>
      <c r="O99" s="3" t="s">
        <v>755</v>
      </c>
      <c r="P99" s="3">
        <v>35087.35</v>
      </c>
      <c r="Q99" s="3" t="s">
        <v>761</v>
      </c>
    </row>
    <row r="100" spans="1:17" x14ac:dyDescent="0.3">
      <c r="A100" s="3">
        <v>8281</v>
      </c>
      <c r="B100" s="3" t="s">
        <v>22</v>
      </c>
      <c r="C100" s="3" t="s">
        <v>32</v>
      </c>
      <c r="D100" s="3" t="str">
        <f t="shared" si="4"/>
        <v>mercy.odhiambo@email.com</v>
      </c>
      <c r="E100" s="3" t="s">
        <v>44</v>
      </c>
      <c r="F100" s="3">
        <v>77</v>
      </c>
      <c r="G100" s="3" t="str">
        <f t="shared" si="5"/>
        <v>Senior</v>
      </c>
      <c r="H100" s="3">
        <f t="shared" si="3"/>
        <v>8</v>
      </c>
      <c r="I100" s="3" t="s">
        <v>144</v>
      </c>
      <c r="J100" s="4">
        <v>44160</v>
      </c>
      <c r="K100" s="3" t="s">
        <v>721</v>
      </c>
      <c r="L100" s="3" t="s">
        <v>726</v>
      </c>
      <c r="M100" s="3" t="s">
        <v>745</v>
      </c>
      <c r="N100" s="3" t="s">
        <v>747</v>
      </c>
      <c r="O100" s="3" t="s">
        <v>755</v>
      </c>
      <c r="P100" s="3">
        <v>4532.5600000000004</v>
      </c>
      <c r="Q100" s="3" t="s">
        <v>760</v>
      </c>
    </row>
    <row r="101" spans="1:17" x14ac:dyDescent="0.3">
      <c r="A101" s="3">
        <v>8677</v>
      </c>
      <c r="B101" s="3" t="s">
        <v>28</v>
      </c>
      <c r="C101" s="3" t="s">
        <v>35</v>
      </c>
      <c r="D101" s="3" t="str">
        <f t="shared" si="4"/>
        <v>mary.mugambi@email.com</v>
      </c>
      <c r="E101" s="3" t="s">
        <v>44</v>
      </c>
      <c r="F101" s="3">
        <v>13</v>
      </c>
      <c r="G101" s="3" t="str">
        <f t="shared" si="5"/>
        <v>Teenager</v>
      </c>
      <c r="H101" s="3">
        <f t="shared" si="3"/>
        <v>72</v>
      </c>
      <c r="I101" s="3" t="s">
        <v>145</v>
      </c>
      <c r="J101" s="4">
        <v>44219</v>
      </c>
      <c r="K101" s="3" t="s">
        <v>722</v>
      </c>
      <c r="L101" s="3" t="s">
        <v>728</v>
      </c>
      <c r="M101" s="3" t="s">
        <v>741</v>
      </c>
      <c r="N101" s="3" t="s">
        <v>746</v>
      </c>
      <c r="O101" s="3" t="s">
        <v>757</v>
      </c>
      <c r="P101" s="3">
        <v>23463.919999999998</v>
      </c>
      <c r="Q101" s="3" t="s">
        <v>761</v>
      </c>
    </row>
    <row r="102" spans="1:17" x14ac:dyDescent="0.3">
      <c r="A102" s="3">
        <v>3325</v>
      </c>
      <c r="B102" s="3" t="s">
        <v>14</v>
      </c>
      <c r="C102" s="3" t="s">
        <v>39</v>
      </c>
      <c r="D102" s="3" t="str">
        <f t="shared" si="4"/>
        <v>jane.kuria@email.com</v>
      </c>
      <c r="E102" s="3" t="s">
        <v>44</v>
      </c>
      <c r="F102" s="3">
        <v>9</v>
      </c>
      <c r="G102" s="3" t="str">
        <f t="shared" si="5"/>
        <v>Child</v>
      </c>
      <c r="H102" s="3">
        <f t="shared" si="3"/>
        <v>76</v>
      </c>
      <c r="I102" s="3" t="s">
        <v>146</v>
      </c>
      <c r="J102" s="4">
        <v>44554</v>
      </c>
      <c r="K102" s="3" t="s">
        <v>721</v>
      </c>
      <c r="L102" s="3" t="s">
        <v>725</v>
      </c>
      <c r="M102" s="3" t="s">
        <v>734</v>
      </c>
      <c r="N102" s="3" t="s">
        <v>749</v>
      </c>
      <c r="O102" s="3" t="s">
        <v>758</v>
      </c>
      <c r="P102" s="3">
        <v>33927.53</v>
      </c>
      <c r="Q102" s="3" t="s">
        <v>761</v>
      </c>
    </row>
    <row r="103" spans="1:17" x14ac:dyDescent="0.3">
      <c r="A103" s="3">
        <v>5868</v>
      </c>
      <c r="B103" s="3" t="s">
        <v>22</v>
      </c>
      <c r="C103" s="3" t="s">
        <v>34</v>
      </c>
      <c r="D103" s="3" t="str">
        <f t="shared" si="4"/>
        <v>mercy.cherono@email.com</v>
      </c>
      <c r="E103" s="3" t="s">
        <v>45</v>
      </c>
      <c r="F103" s="3">
        <v>34</v>
      </c>
      <c r="G103" s="3" t="str">
        <f t="shared" si="5"/>
        <v>Adult</v>
      </c>
      <c r="H103" s="3">
        <f t="shared" si="3"/>
        <v>51</v>
      </c>
      <c r="I103" s="3" t="s">
        <v>147</v>
      </c>
      <c r="J103" s="4">
        <v>44401</v>
      </c>
      <c r="K103" s="3" t="s">
        <v>723</v>
      </c>
      <c r="L103" s="3" t="s">
        <v>728</v>
      </c>
      <c r="M103" s="3" t="s">
        <v>743</v>
      </c>
      <c r="N103" s="3" t="s">
        <v>749</v>
      </c>
      <c r="O103" s="3" t="s">
        <v>758</v>
      </c>
      <c r="P103" s="3">
        <v>31917.21</v>
      </c>
      <c r="Q103" s="3" t="s">
        <v>761</v>
      </c>
    </row>
    <row r="104" spans="1:17" x14ac:dyDescent="0.3">
      <c r="A104" s="3">
        <v>5696</v>
      </c>
      <c r="B104" s="3" t="s">
        <v>15</v>
      </c>
      <c r="C104" s="3" t="s">
        <v>38</v>
      </c>
      <c r="D104" s="3" t="str">
        <f t="shared" si="4"/>
        <v>james.njeri@email.com</v>
      </c>
      <c r="E104" s="3" t="s">
        <v>45</v>
      </c>
      <c r="F104" s="3">
        <v>63</v>
      </c>
      <c r="G104" s="3" t="str">
        <f t="shared" si="5"/>
        <v>Senior</v>
      </c>
      <c r="H104" s="3">
        <f t="shared" si="3"/>
        <v>22</v>
      </c>
      <c r="I104" s="3" t="s">
        <v>148</v>
      </c>
      <c r="J104" s="4">
        <v>44040</v>
      </c>
      <c r="K104" s="3" t="s">
        <v>723</v>
      </c>
      <c r="L104" s="3" t="s">
        <v>729</v>
      </c>
      <c r="M104" s="3" t="s">
        <v>740</v>
      </c>
      <c r="N104" s="3" t="s">
        <v>752</v>
      </c>
      <c r="O104" s="3" t="s">
        <v>755</v>
      </c>
      <c r="P104" s="3">
        <v>37565.300000000003</v>
      </c>
      <c r="Q104" s="3" t="s">
        <v>760</v>
      </c>
    </row>
    <row r="105" spans="1:17" x14ac:dyDescent="0.3">
      <c r="A105" s="3">
        <v>5649</v>
      </c>
      <c r="B105" s="3" t="s">
        <v>26</v>
      </c>
      <c r="C105" s="3" t="s">
        <v>41</v>
      </c>
      <c r="D105" s="3" t="str">
        <f t="shared" si="4"/>
        <v>brian.obuya@email.com</v>
      </c>
      <c r="E105" s="3" t="s">
        <v>44</v>
      </c>
      <c r="F105" s="3">
        <v>72</v>
      </c>
      <c r="G105" s="3" t="str">
        <f t="shared" si="5"/>
        <v>Senior</v>
      </c>
      <c r="H105" s="3">
        <f t="shared" si="3"/>
        <v>13</v>
      </c>
      <c r="I105" s="3" t="s">
        <v>149</v>
      </c>
      <c r="J105" s="4">
        <v>43970</v>
      </c>
      <c r="K105" s="3" t="s">
        <v>719</v>
      </c>
      <c r="L105" s="3" t="s">
        <v>730</v>
      </c>
      <c r="M105" s="3" t="s">
        <v>742</v>
      </c>
      <c r="N105" s="3" t="s">
        <v>751</v>
      </c>
      <c r="O105" s="3" t="s">
        <v>758</v>
      </c>
      <c r="P105" s="3">
        <v>46791.6</v>
      </c>
      <c r="Q105" s="3" t="s">
        <v>759</v>
      </c>
    </row>
    <row r="106" spans="1:17" x14ac:dyDescent="0.3">
      <c r="A106" s="3">
        <v>6022</v>
      </c>
      <c r="B106" s="3" t="s">
        <v>15</v>
      </c>
      <c r="C106" s="3" t="s">
        <v>42</v>
      </c>
      <c r="D106" s="3" t="str">
        <f t="shared" si="4"/>
        <v>james.ouma@email.com</v>
      </c>
      <c r="E106" s="3" t="s">
        <v>44</v>
      </c>
      <c r="F106" s="3">
        <v>79</v>
      </c>
      <c r="G106" s="3" t="str">
        <f t="shared" si="5"/>
        <v>Senior</v>
      </c>
      <c r="H106" s="3">
        <f t="shared" si="3"/>
        <v>6</v>
      </c>
      <c r="I106" s="3" t="s">
        <v>150</v>
      </c>
      <c r="J106" s="4">
        <v>45302</v>
      </c>
      <c r="K106" s="3" t="s">
        <v>722</v>
      </c>
      <c r="L106" s="3" t="s">
        <v>727</v>
      </c>
      <c r="M106" s="3" t="s">
        <v>732</v>
      </c>
      <c r="N106" s="3" t="s">
        <v>748</v>
      </c>
      <c r="O106" s="3" t="s">
        <v>758</v>
      </c>
      <c r="P106" s="3">
        <v>42363.45</v>
      </c>
      <c r="Q106" s="3" t="s">
        <v>759</v>
      </c>
    </row>
    <row r="107" spans="1:17" x14ac:dyDescent="0.3">
      <c r="A107" s="3">
        <v>4086</v>
      </c>
      <c r="B107" s="3" t="s">
        <v>28</v>
      </c>
      <c r="C107" s="3" t="s">
        <v>41</v>
      </c>
      <c r="D107" s="3" t="str">
        <f t="shared" si="4"/>
        <v>mary.obuya@email.com</v>
      </c>
      <c r="E107" s="3" t="s">
        <v>44</v>
      </c>
      <c r="F107" s="3">
        <v>41</v>
      </c>
      <c r="G107" s="3" t="str">
        <f t="shared" si="5"/>
        <v>Adult</v>
      </c>
      <c r="H107" s="3">
        <f t="shared" si="3"/>
        <v>44</v>
      </c>
      <c r="I107" s="3" t="s">
        <v>151</v>
      </c>
      <c r="J107" s="4">
        <v>45698</v>
      </c>
      <c r="K107" s="3" t="s">
        <v>720</v>
      </c>
      <c r="L107" s="3" t="s">
        <v>725</v>
      </c>
      <c r="M107" s="3" t="s">
        <v>738</v>
      </c>
      <c r="N107" s="3" t="s">
        <v>750</v>
      </c>
      <c r="O107" s="3" t="s">
        <v>755</v>
      </c>
      <c r="P107" s="3">
        <v>32409.17</v>
      </c>
      <c r="Q107" s="3" t="s">
        <v>761</v>
      </c>
    </row>
    <row r="108" spans="1:17" x14ac:dyDescent="0.3">
      <c r="A108" s="3">
        <v>4239</v>
      </c>
      <c r="B108" s="3" t="s">
        <v>24</v>
      </c>
      <c r="C108" s="3" t="s">
        <v>43</v>
      </c>
      <c r="D108" s="3" t="str">
        <f t="shared" si="4"/>
        <v>esther.chebet@email.com</v>
      </c>
      <c r="E108" s="3" t="s">
        <v>44</v>
      </c>
      <c r="F108" s="3">
        <v>64</v>
      </c>
      <c r="G108" s="3" t="str">
        <f t="shared" si="5"/>
        <v>Senior</v>
      </c>
      <c r="H108" s="3">
        <f t="shared" si="3"/>
        <v>21</v>
      </c>
      <c r="I108" s="3" t="s">
        <v>152</v>
      </c>
      <c r="J108" s="4">
        <v>45162</v>
      </c>
      <c r="K108" s="3" t="s">
        <v>721</v>
      </c>
      <c r="L108" s="3" t="s">
        <v>725</v>
      </c>
      <c r="M108" s="3" t="s">
        <v>731</v>
      </c>
      <c r="N108" s="3" t="s">
        <v>750</v>
      </c>
      <c r="O108" s="3" t="s">
        <v>753</v>
      </c>
      <c r="P108" s="3">
        <v>27970.25</v>
      </c>
      <c r="Q108" s="3" t="s">
        <v>759</v>
      </c>
    </row>
    <row r="109" spans="1:17" x14ac:dyDescent="0.3">
      <c r="A109" s="3">
        <v>2264</v>
      </c>
      <c r="B109" s="3" t="s">
        <v>24</v>
      </c>
      <c r="C109" s="3" t="s">
        <v>32</v>
      </c>
      <c r="D109" s="3" t="str">
        <f t="shared" si="4"/>
        <v>esther.odhiambo@email.com</v>
      </c>
      <c r="E109" s="3" t="s">
        <v>44</v>
      </c>
      <c r="F109" s="3">
        <v>54</v>
      </c>
      <c r="G109" s="3" t="str">
        <f t="shared" si="5"/>
        <v>Adult</v>
      </c>
      <c r="H109" s="3">
        <f t="shared" si="3"/>
        <v>31</v>
      </c>
      <c r="I109" s="3" t="s">
        <v>153</v>
      </c>
      <c r="J109" s="4">
        <v>44615</v>
      </c>
      <c r="K109" s="3" t="s">
        <v>718</v>
      </c>
      <c r="L109" s="3" t="s">
        <v>726</v>
      </c>
      <c r="M109" s="3" t="s">
        <v>744</v>
      </c>
      <c r="N109" s="3" t="s">
        <v>746</v>
      </c>
      <c r="O109" s="3" t="s">
        <v>758</v>
      </c>
      <c r="P109" s="3">
        <v>21999.68</v>
      </c>
      <c r="Q109" s="3" t="s">
        <v>761</v>
      </c>
    </row>
    <row r="110" spans="1:17" x14ac:dyDescent="0.3">
      <c r="A110" s="3">
        <v>5871</v>
      </c>
      <c r="B110" s="3" t="s">
        <v>24</v>
      </c>
      <c r="C110" s="3" t="s">
        <v>39</v>
      </c>
      <c r="D110" s="3" t="str">
        <f t="shared" si="4"/>
        <v>esther.kuria@email.com</v>
      </c>
      <c r="E110" s="3" t="s">
        <v>45</v>
      </c>
      <c r="F110" s="3">
        <v>62</v>
      </c>
      <c r="G110" s="3" t="str">
        <f t="shared" si="5"/>
        <v>Senior</v>
      </c>
      <c r="H110" s="3">
        <f t="shared" si="3"/>
        <v>23</v>
      </c>
      <c r="I110" s="3" t="s">
        <v>154</v>
      </c>
      <c r="J110" s="4">
        <v>45567</v>
      </c>
      <c r="K110" s="3" t="s">
        <v>721</v>
      </c>
      <c r="L110" s="3" t="s">
        <v>726</v>
      </c>
      <c r="M110" s="3" t="s">
        <v>745</v>
      </c>
      <c r="N110" s="3" t="s">
        <v>748</v>
      </c>
      <c r="O110" s="3" t="s">
        <v>755</v>
      </c>
      <c r="P110" s="3">
        <v>11653.59</v>
      </c>
      <c r="Q110" s="3" t="s">
        <v>759</v>
      </c>
    </row>
    <row r="111" spans="1:17" x14ac:dyDescent="0.3">
      <c r="A111" s="3">
        <v>6179</v>
      </c>
      <c r="B111" s="3" t="s">
        <v>28</v>
      </c>
      <c r="C111" s="3" t="s">
        <v>29</v>
      </c>
      <c r="D111" s="3" t="str">
        <f t="shared" si="4"/>
        <v>mary.mutua@email.com</v>
      </c>
      <c r="E111" s="3" t="s">
        <v>44</v>
      </c>
      <c r="F111" s="3">
        <v>6</v>
      </c>
      <c r="G111" s="3" t="str">
        <f t="shared" si="5"/>
        <v>Child</v>
      </c>
      <c r="H111" s="3">
        <f t="shared" si="3"/>
        <v>79</v>
      </c>
      <c r="I111" s="3" t="s">
        <v>155</v>
      </c>
      <c r="J111" s="4">
        <v>43858</v>
      </c>
      <c r="K111" s="3" t="s">
        <v>719</v>
      </c>
      <c r="L111" s="3" t="s">
        <v>728</v>
      </c>
      <c r="M111" s="3" t="s">
        <v>740</v>
      </c>
      <c r="N111" s="3" t="s">
        <v>747</v>
      </c>
      <c r="O111" s="3" t="s">
        <v>754</v>
      </c>
      <c r="P111" s="3">
        <v>28212.12</v>
      </c>
      <c r="Q111" s="3" t="s">
        <v>761</v>
      </c>
    </row>
    <row r="112" spans="1:17" x14ac:dyDescent="0.3">
      <c r="A112" s="3">
        <v>1459</v>
      </c>
      <c r="B112" s="3" t="s">
        <v>15</v>
      </c>
      <c r="C112" s="3" t="s">
        <v>34</v>
      </c>
      <c r="D112" s="3" t="str">
        <f t="shared" si="4"/>
        <v>james.cherono@email.com</v>
      </c>
      <c r="E112" s="3" t="s">
        <v>44</v>
      </c>
      <c r="F112" s="3">
        <v>9</v>
      </c>
      <c r="G112" s="3" t="str">
        <f t="shared" si="5"/>
        <v>Child</v>
      </c>
      <c r="H112" s="3">
        <f t="shared" si="3"/>
        <v>76</v>
      </c>
      <c r="I112" s="3" t="s">
        <v>156</v>
      </c>
      <c r="J112" s="4">
        <v>44522</v>
      </c>
      <c r="K112" s="3" t="s">
        <v>719</v>
      </c>
      <c r="L112" s="3" t="s">
        <v>726</v>
      </c>
      <c r="M112" s="3" t="s">
        <v>739</v>
      </c>
      <c r="N112" s="3" t="s">
        <v>747</v>
      </c>
      <c r="O112" s="3" t="s">
        <v>755</v>
      </c>
      <c r="P112" s="3">
        <v>26232.27</v>
      </c>
      <c r="Q112" s="3" t="s">
        <v>760</v>
      </c>
    </row>
    <row r="113" spans="1:17" x14ac:dyDescent="0.3">
      <c r="A113" s="3">
        <v>2136</v>
      </c>
      <c r="B113" s="3" t="s">
        <v>28</v>
      </c>
      <c r="C113" s="3" t="s">
        <v>43</v>
      </c>
      <c r="D113" s="3" t="str">
        <f t="shared" si="4"/>
        <v>mary.chebet@email.com</v>
      </c>
      <c r="E113" s="3" t="s">
        <v>44</v>
      </c>
      <c r="F113" s="3">
        <v>47</v>
      </c>
      <c r="G113" s="3" t="str">
        <f t="shared" si="5"/>
        <v>Adult</v>
      </c>
      <c r="H113" s="3">
        <f t="shared" si="3"/>
        <v>38</v>
      </c>
      <c r="I113" s="3" t="s">
        <v>157</v>
      </c>
      <c r="J113" s="4">
        <v>44793</v>
      </c>
      <c r="K113" s="3" t="s">
        <v>718</v>
      </c>
      <c r="L113" s="3" t="s">
        <v>725</v>
      </c>
      <c r="M113" s="3" t="s">
        <v>744</v>
      </c>
      <c r="N113" s="3" t="s">
        <v>746</v>
      </c>
      <c r="O113" s="3" t="s">
        <v>754</v>
      </c>
      <c r="P113" s="3">
        <v>40700.47</v>
      </c>
      <c r="Q113" s="3" t="s">
        <v>759</v>
      </c>
    </row>
    <row r="114" spans="1:17" x14ac:dyDescent="0.3">
      <c r="A114" s="3">
        <v>5047</v>
      </c>
      <c r="B114" s="3" t="s">
        <v>20</v>
      </c>
      <c r="C114" s="3" t="s">
        <v>38</v>
      </c>
      <c r="D114" s="3" t="str">
        <f t="shared" si="4"/>
        <v>kevin.njeri@email.com</v>
      </c>
      <c r="E114" s="3" t="s">
        <v>44</v>
      </c>
      <c r="F114" s="3">
        <v>9</v>
      </c>
      <c r="G114" s="3" t="str">
        <f t="shared" si="5"/>
        <v>Child</v>
      </c>
      <c r="H114" s="3">
        <f t="shared" si="3"/>
        <v>76</v>
      </c>
      <c r="I114" s="3" t="s">
        <v>158</v>
      </c>
      <c r="J114" s="4">
        <v>44327</v>
      </c>
      <c r="K114" s="3" t="s">
        <v>719</v>
      </c>
      <c r="L114" s="3" t="s">
        <v>729</v>
      </c>
      <c r="M114" s="3" t="s">
        <v>739</v>
      </c>
      <c r="N114" s="3" t="s">
        <v>752</v>
      </c>
      <c r="O114" s="3" t="s">
        <v>753</v>
      </c>
      <c r="P114" s="3">
        <v>32647.18</v>
      </c>
      <c r="Q114" s="3" t="s">
        <v>761</v>
      </c>
    </row>
    <row r="115" spans="1:17" x14ac:dyDescent="0.3">
      <c r="A115" s="3">
        <v>1699</v>
      </c>
      <c r="B115" s="3" t="s">
        <v>21</v>
      </c>
      <c r="C115" s="3" t="s">
        <v>38</v>
      </c>
      <c r="D115" s="3" t="str">
        <f t="shared" si="4"/>
        <v>grace.njeri@email.com</v>
      </c>
      <c r="E115" s="3" t="s">
        <v>44</v>
      </c>
      <c r="F115" s="3">
        <v>76</v>
      </c>
      <c r="G115" s="3" t="str">
        <f t="shared" si="5"/>
        <v>Senior</v>
      </c>
      <c r="H115" s="3">
        <f t="shared" si="3"/>
        <v>9</v>
      </c>
      <c r="I115" s="3" t="s">
        <v>159</v>
      </c>
      <c r="J115" s="4">
        <v>44664</v>
      </c>
      <c r="K115" s="3" t="s">
        <v>722</v>
      </c>
      <c r="L115" s="3" t="s">
        <v>725</v>
      </c>
      <c r="M115" s="3" t="s">
        <v>744</v>
      </c>
      <c r="N115" s="3" t="s">
        <v>747</v>
      </c>
      <c r="O115" s="3" t="s">
        <v>754</v>
      </c>
      <c r="P115" s="3">
        <v>36831.57</v>
      </c>
      <c r="Q115" s="3" t="s">
        <v>760</v>
      </c>
    </row>
    <row r="116" spans="1:17" x14ac:dyDescent="0.3">
      <c r="A116" s="3">
        <v>5067</v>
      </c>
      <c r="B116" s="3" t="s">
        <v>19</v>
      </c>
      <c r="C116" s="3" t="s">
        <v>29</v>
      </c>
      <c r="D116" s="3" t="str">
        <f t="shared" si="4"/>
        <v>michael.mutua@email.com</v>
      </c>
      <c r="E116" s="3" t="s">
        <v>45</v>
      </c>
      <c r="F116" s="3">
        <v>63</v>
      </c>
      <c r="G116" s="3" t="str">
        <f t="shared" si="5"/>
        <v>Senior</v>
      </c>
      <c r="H116" s="3">
        <f t="shared" si="3"/>
        <v>22</v>
      </c>
      <c r="I116" s="3" t="s">
        <v>160</v>
      </c>
      <c r="J116" s="4">
        <v>44887</v>
      </c>
      <c r="K116" s="3" t="s">
        <v>720</v>
      </c>
      <c r="L116" s="3" t="s">
        <v>726</v>
      </c>
      <c r="M116" s="3" t="s">
        <v>744</v>
      </c>
      <c r="N116" s="3" t="s">
        <v>752</v>
      </c>
      <c r="O116" s="3" t="s">
        <v>756</v>
      </c>
      <c r="P116" s="3">
        <v>47015.71</v>
      </c>
      <c r="Q116" s="3" t="s">
        <v>761</v>
      </c>
    </row>
    <row r="117" spans="1:17" x14ac:dyDescent="0.3">
      <c r="A117" s="3">
        <v>1022</v>
      </c>
      <c r="B117" s="3" t="s">
        <v>17</v>
      </c>
      <c r="C117" s="3" t="s">
        <v>41</v>
      </c>
      <c r="D117" s="3" t="str">
        <f t="shared" si="4"/>
        <v>anne.obuya@email.com</v>
      </c>
      <c r="E117" s="3" t="s">
        <v>45</v>
      </c>
      <c r="F117" s="3">
        <v>1</v>
      </c>
      <c r="G117" s="3" t="str">
        <f t="shared" si="5"/>
        <v>Child</v>
      </c>
      <c r="H117" s="3">
        <f t="shared" si="3"/>
        <v>84</v>
      </c>
      <c r="I117" s="3" t="s">
        <v>161</v>
      </c>
      <c r="J117" s="4">
        <v>44480</v>
      </c>
      <c r="K117" s="3" t="s">
        <v>724</v>
      </c>
      <c r="L117" s="3" t="s">
        <v>725</v>
      </c>
      <c r="M117" s="3" t="s">
        <v>743</v>
      </c>
      <c r="N117" s="3" t="s">
        <v>751</v>
      </c>
      <c r="O117" s="3" t="s">
        <v>754</v>
      </c>
      <c r="P117" s="3">
        <v>30564.58</v>
      </c>
      <c r="Q117" s="3" t="s">
        <v>761</v>
      </c>
    </row>
    <row r="118" spans="1:17" x14ac:dyDescent="0.3">
      <c r="A118" s="3">
        <v>8502</v>
      </c>
      <c r="B118" s="3" t="s">
        <v>27</v>
      </c>
      <c r="C118" s="3" t="s">
        <v>39</v>
      </c>
      <c r="D118" s="3" t="str">
        <f t="shared" si="4"/>
        <v>david.kuria@email.com</v>
      </c>
      <c r="E118" s="3" t="s">
        <v>44</v>
      </c>
      <c r="F118" s="3">
        <v>31</v>
      </c>
      <c r="G118" s="3" t="str">
        <f t="shared" si="5"/>
        <v>Adult</v>
      </c>
      <c r="H118" s="3">
        <f t="shared" si="3"/>
        <v>54</v>
      </c>
      <c r="I118" s="3" t="s">
        <v>162</v>
      </c>
      <c r="J118" s="4">
        <v>45279</v>
      </c>
      <c r="K118" s="3" t="s">
        <v>721</v>
      </c>
      <c r="L118" s="3" t="s">
        <v>727</v>
      </c>
      <c r="M118" s="3" t="s">
        <v>742</v>
      </c>
      <c r="N118" s="3" t="s">
        <v>751</v>
      </c>
      <c r="O118" s="3" t="s">
        <v>755</v>
      </c>
      <c r="P118" s="3">
        <v>7010.28</v>
      </c>
      <c r="Q118" s="3" t="s">
        <v>759</v>
      </c>
    </row>
    <row r="119" spans="1:17" x14ac:dyDescent="0.3">
      <c r="A119" s="3">
        <v>6208</v>
      </c>
      <c r="B119" s="3" t="s">
        <v>27</v>
      </c>
      <c r="C119" s="3" t="s">
        <v>41</v>
      </c>
      <c r="D119" s="3" t="str">
        <f t="shared" si="4"/>
        <v>david.obuya@email.com</v>
      </c>
      <c r="E119" s="3" t="s">
        <v>44</v>
      </c>
      <c r="F119" s="3">
        <v>45</v>
      </c>
      <c r="G119" s="3" t="str">
        <f t="shared" si="5"/>
        <v>Adult</v>
      </c>
      <c r="H119" s="3">
        <f t="shared" si="3"/>
        <v>40</v>
      </c>
      <c r="I119" s="3" t="s">
        <v>163</v>
      </c>
      <c r="J119" s="4">
        <v>44050</v>
      </c>
      <c r="K119" s="3" t="s">
        <v>724</v>
      </c>
      <c r="L119" s="3" t="s">
        <v>727</v>
      </c>
      <c r="M119" s="3" t="s">
        <v>745</v>
      </c>
      <c r="N119" s="3" t="s">
        <v>747</v>
      </c>
      <c r="O119" s="3" t="s">
        <v>753</v>
      </c>
      <c r="P119" s="3">
        <v>15528.64</v>
      </c>
      <c r="Q119" s="3" t="s">
        <v>759</v>
      </c>
    </row>
    <row r="120" spans="1:17" x14ac:dyDescent="0.3">
      <c r="A120" s="3">
        <v>3902</v>
      </c>
      <c r="B120" s="3" t="s">
        <v>27</v>
      </c>
      <c r="C120" s="3" t="s">
        <v>38</v>
      </c>
      <c r="D120" s="3" t="str">
        <f t="shared" si="4"/>
        <v>david.njeri@email.com</v>
      </c>
      <c r="E120" s="3" t="s">
        <v>45</v>
      </c>
      <c r="F120" s="3">
        <v>55</v>
      </c>
      <c r="G120" s="3" t="str">
        <f t="shared" si="5"/>
        <v>Adult</v>
      </c>
      <c r="H120" s="3">
        <f t="shared" si="3"/>
        <v>30</v>
      </c>
      <c r="I120" s="3" t="s">
        <v>164</v>
      </c>
      <c r="J120" s="4">
        <v>45195</v>
      </c>
      <c r="K120" s="3" t="s">
        <v>721</v>
      </c>
      <c r="L120" s="3" t="s">
        <v>726</v>
      </c>
      <c r="M120" s="3" t="s">
        <v>743</v>
      </c>
      <c r="N120" s="3" t="s">
        <v>750</v>
      </c>
      <c r="O120" s="3" t="s">
        <v>754</v>
      </c>
      <c r="P120" s="3">
        <v>23916.19</v>
      </c>
      <c r="Q120" s="3" t="s">
        <v>761</v>
      </c>
    </row>
    <row r="121" spans="1:17" x14ac:dyDescent="0.3">
      <c r="A121" s="3">
        <v>1902</v>
      </c>
      <c r="B121" s="3" t="s">
        <v>21</v>
      </c>
      <c r="C121" s="3" t="s">
        <v>36</v>
      </c>
      <c r="D121" s="3" t="str">
        <f t="shared" si="4"/>
        <v>grace.mwangi@email.com</v>
      </c>
      <c r="E121" s="3" t="s">
        <v>45</v>
      </c>
      <c r="F121" s="3">
        <v>7</v>
      </c>
      <c r="G121" s="3" t="str">
        <f t="shared" si="5"/>
        <v>Child</v>
      </c>
      <c r="H121" s="3">
        <f t="shared" si="3"/>
        <v>78</v>
      </c>
      <c r="I121" s="3" t="s">
        <v>165</v>
      </c>
      <c r="J121" s="4">
        <v>44699</v>
      </c>
      <c r="K121" s="3" t="s">
        <v>718</v>
      </c>
      <c r="L121" s="3" t="s">
        <v>730</v>
      </c>
      <c r="M121" s="3" t="s">
        <v>732</v>
      </c>
      <c r="N121" s="3" t="s">
        <v>751</v>
      </c>
      <c r="O121" s="3" t="s">
        <v>758</v>
      </c>
      <c r="P121" s="3">
        <v>38423.25</v>
      </c>
      <c r="Q121" s="3" t="s">
        <v>759</v>
      </c>
    </row>
    <row r="122" spans="1:17" x14ac:dyDescent="0.3">
      <c r="A122" s="3">
        <v>1767</v>
      </c>
      <c r="B122" s="3" t="s">
        <v>28</v>
      </c>
      <c r="C122" s="3" t="s">
        <v>42</v>
      </c>
      <c r="D122" s="3" t="str">
        <f t="shared" si="4"/>
        <v>mary.ouma@email.com</v>
      </c>
      <c r="E122" s="3" t="s">
        <v>45</v>
      </c>
      <c r="F122" s="3">
        <v>8</v>
      </c>
      <c r="G122" s="3" t="str">
        <f t="shared" si="5"/>
        <v>Child</v>
      </c>
      <c r="H122" s="3">
        <f t="shared" si="3"/>
        <v>77</v>
      </c>
      <c r="I122" s="3" t="s">
        <v>166</v>
      </c>
      <c r="J122" s="4">
        <v>44432</v>
      </c>
      <c r="K122" s="3" t="s">
        <v>719</v>
      </c>
      <c r="L122" s="3" t="s">
        <v>729</v>
      </c>
      <c r="M122" s="3" t="s">
        <v>738</v>
      </c>
      <c r="N122" s="3" t="s">
        <v>746</v>
      </c>
      <c r="O122" s="3" t="s">
        <v>754</v>
      </c>
      <c r="P122" s="3">
        <v>26392.9</v>
      </c>
      <c r="Q122" s="3" t="s">
        <v>761</v>
      </c>
    </row>
    <row r="123" spans="1:17" x14ac:dyDescent="0.3">
      <c r="A123" s="3">
        <v>7870</v>
      </c>
      <c r="B123" s="3" t="s">
        <v>21</v>
      </c>
      <c r="C123" s="3" t="s">
        <v>35</v>
      </c>
      <c r="D123" s="3" t="str">
        <f t="shared" si="4"/>
        <v>grace.mugambi@email.com</v>
      </c>
      <c r="E123" s="3" t="s">
        <v>45</v>
      </c>
      <c r="F123" s="3">
        <v>79</v>
      </c>
      <c r="G123" s="3" t="str">
        <f t="shared" si="5"/>
        <v>Senior</v>
      </c>
      <c r="H123" s="3">
        <f t="shared" si="3"/>
        <v>6</v>
      </c>
      <c r="I123" s="3" t="s">
        <v>167</v>
      </c>
      <c r="J123" s="4">
        <v>44979</v>
      </c>
      <c r="K123" s="3" t="s">
        <v>719</v>
      </c>
      <c r="L123" s="3" t="s">
        <v>727</v>
      </c>
      <c r="M123" s="3" t="s">
        <v>738</v>
      </c>
      <c r="N123" s="3" t="s">
        <v>746</v>
      </c>
      <c r="O123" s="3" t="s">
        <v>754</v>
      </c>
      <c r="P123" s="3">
        <v>14079.72</v>
      </c>
      <c r="Q123" s="3" t="s">
        <v>761</v>
      </c>
    </row>
    <row r="124" spans="1:17" x14ac:dyDescent="0.3">
      <c r="A124" s="3">
        <v>1809</v>
      </c>
      <c r="B124" s="3" t="s">
        <v>14</v>
      </c>
      <c r="C124" s="3" t="s">
        <v>38</v>
      </c>
      <c r="D124" s="3" t="str">
        <f t="shared" si="4"/>
        <v>jane.njeri@email.com</v>
      </c>
      <c r="E124" s="3" t="s">
        <v>44</v>
      </c>
      <c r="F124" s="3">
        <v>1</v>
      </c>
      <c r="G124" s="3" t="str">
        <f t="shared" si="5"/>
        <v>Child</v>
      </c>
      <c r="H124" s="3">
        <f t="shared" si="3"/>
        <v>84</v>
      </c>
      <c r="I124" s="3" t="s">
        <v>168</v>
      </c>
      <c r="J124" s="4">
        <v>44800</v>
      </c>
      <c r="K124" s="3" t="s">
        <v>719</v>
      </c>
      <c r="L124" s="3" t="s">
        <v>730</v>
      </c>
      <c r="M124" s="3" t="s">
        <v>738</v>
      </c>
      <c r="N124" s="3" t="s">
        <v>747</v>
      </c>
      <c r="O124" s="3" t="s">
        <v>754</v>
      </c>
      <c r="P124" s="3">
        <v>26184.43</v>
      </c>
      <c r="Q124" s="3" t="s">
        <v>760</v>
      </c>
    </row>
    <row r="125" spans="1:17" x14ac:dyDescent="0.3">
      <c r="A125" s="3">
        <v>8125</v>
      </c>
      <c r="B125" s="3" t="s">
        <v>15</v>
      </c>
      <c r="C125" s="3" t="s">
        <v>34</v>
      </c>
      <c r="D125" s="3" t="str">
        <f t="shared" si="4"/>
        <v>james.cherono@email.com</v>
      </c>
      <c r="E125" s="3" t="s">
        <v>44</v>
      </c>
      <c r="F125" s="3">
        <v>41</v>
      </c>
      <c r="G125" s="3" t="str">
        <f t="shared" si="5"/>
        <v>Adult</v>
      </c>
      <c r="H125" s="3">
        <f t="shared" si="3"/>
        <v>44</v>
      </c>
      <c r="I125" s="3" t="s">
        <v>169</v>
      </c>
      <c r="J125" s="4">
        <v>44798</v>
      </c>
      <c r="K125" s="3" t="s">
        <v>720</v>
      </c>
      <c r="L125" s="3" t="s">
        <v>726</v>
      </c>
      <c r="M125" s="3" t="s">
        <v>739</v>
      </c>
      <c r="N125" s="3" t="s">
        <v>748</v>
      </c>
      <c r="O125" s="3" t="s">
        <v>754</v>
      </c>
      <c r="P125" s="3">
        <v>31504.93</v>
      </c>
      <c r="Q125" s="3" t="s">
        <v>759</v>
      </c>
    </row>
    <row r="126" spans="1:17" x14ac:dyDescent="0.3">
      <c r="A126" s="3">
        <v>7625</v>
      </c>
      <c r="B126" s="3" t="s">
        <v>25</v>
      </c>
      <c r="C126" s="3" t="s">
        <v>36</v>
      </c>
      <c r="D126" s="3" t="str">
        <f t="shared" si="4"/>
        <v>paul.mwangi@email.com</v>
      </c>
      <c r="E126" s="3" t="s">
        <v>45</v>
      </c>
      <c r="F126" s="3">
        <v>44</v>
      </c>
      <c r="G126" s="3" t="str">
        <f t="shared" si="5"/>
        <v>Adult</v>
      </c>
      <c r="H126" s="3">
        <f t="shared" si="3"/>
        <v>41</v>
      </c>
      <c r="I126" s="3" t="s">
        <v>170</v>
      </c>
      <c r="J126" s="4">
        <v>45349</v>
      </c>
      <c r="K126" s="3" t="s">
        <v>722</v>
      </c>
      <c r="L126" s="3" t="s">
        <v>729</v>
      </c>
      <c r="M126" s="3" t="s">
        <v>731</v>
      </c>
      <c r="N126" s="3" t="s">
        <v>752</v>
      </c>
      <c r="O126" s="3" t="s">
        <v>756</v>
      </c>
      <c r="P126" s="3">
        <v>44724.26</v>
      </c>
      <c r="Q126" s="3" t="s">
        <v>759</v>
      </c>
    </row>
    <row r="127" spans="1:17" x14ac:dyDescent="0.3">
      <c r="A127" s="3">
        <v>1940</v>
      </c>
      <c r="B127" s="3" t="s">
        <v>19</v>
      </c>
      <c r="C127" s="3" t="s">
        <v>38</v>
      </c>
      <c r="D127" s="3" t="str">
        <f t="shared" si="4"/>
        <v>michael.njeri@email.com</v>
      </c>
      <c r="E127" s="3" t="s">
        <v>44</v>
      </c>
      <c r="F127" s="3">
        <v>75</v>
      </c>
      <c r="G127" s="3" t="str">
        <f t="shared" si="5"/>
        <v>Senior</v>
      </c>
      <c r="H127" s="3">
        <f t="shared" si="3"/>
        <v>10</v>
      </c>
      <c r="I127" s="3" t="s">
        <v>171</v>
      </c>
      <c r="J127" s="4">
        <v>44379</v>
      </c>
      <c r="K127" s="3" t="s">
        <v>719</v>
      </c>
      <c r="L127" s="3" t="s">
        <v>725</v>
      </c>
      <c r="M127" s="3" t="s">
        <v>745</v>
      </c>
      <c r="N127" s="3" t="s">
        <v>752</v>
      </c>
      <c r="O127" s="3" t="s">
        <v>758</v>
      </c>
      <c r="P127" s="3">
        <v>27428.21</v>
      </c>
      <c r="Q127" s="3" t="s">
        <v>759</v>
      </c>
    </row>
    <row r="128" spans="1:17" x14ac:dyDescent="0.3">
      <c r="A128" s="3">
        <v>6017</v>
      </c>
      <c r="B128" s="3" t="s">
        <v>24</v>
      </c>
      <c r="C128" s="3" t="s">
        <v>38</v>
      </c>
      <c r="D128" s="3" t="str">
        <f t="shared" si="4"/>
        <v>esther.njeri@email.com</v>
      </c>
      <c r="E128" s="3" t="s">
        <v>45</v>
      </c>
      <c r="F128" s="3">
        <v>74</v>
      </c>
      <c r="G128" s="3" t="str">
        <f t="shared" si="5"/>
        <v>Senior</v>
      </c>
      <c r="H128" s="3">
        <f t="shared" si="3"/>
        <v>11</v>
      </c>
      <c r="I128" s="3" t="s">
        <v>172</v>
      </c>
      <c r="J128" s="4">
        <v>44742</v>
      </c>
      <c r="K128" s="3" t="s">
        <v>718</v>
      </c>
      <c r="L128" s="3" t="s">
        <v>729</v>
      </c>
      <c r="M128" s="3" t="s">
        <v>732</v>
      </c>
      <c r="N128" s="3" t="s">
        <v>746</v>
      </c>
      <c r="O128" s="3" t="s">
        <v>758</v>
      </c>
      <c r="P128" s="3">
        <v>25837.71</v>
      </c>
      <c r="Q128" s="3" t="s">
        <v>761</v>
      </c>
    </row>
    <row r="129" spans="1:17" x14ac:dyDescent="0.3">
      <c r="A129" s="3">
        <v>1798</v>
      </c>
      <c r="B129" s="3" t="s">
        <v>18</v>
      </c>
      <c r="C129" s="3" t="s">
        <v>36</v>
      </c>
      <c r="D129" s="3" t="str">
        <f t="shared" si="4"/>
        <v>susan.mwangi@email.com</v>
      </c>
      <c r="E129" s="3" t="s">
        <v>44</v>
      </c>
      <c r="F129" s="3">
        <v>76</v>
      </c>
      <c r="G129" s="3" t="str">
        <f t="shared" si="5"/>
        <v>Senior</v>
      </c>
      <c r="H129" s="3">
        <f t="shared" si="3"/>
        <v>9</v>
      </c>
      <c r="I129" s="3" t="s">
        <v>173</v>
      </c>
      <c r="J129" s="4">
        <v>45338</v>
      </c>
      <c r="K129" s="3" t="s">
        <v>718</v>
      </c>
      <c r="L129" s="3" t="s">
        <v>730</v>
      </c>
      <c r="M129" s="3" t="s">
        <v>741</v>
      </c>
      <c r="N129" s="3" t="s">
        <v>752</v>
      </c>
      <c r="O129" s="3" t="s">
        <v>755</v>
      </c>
      <c r="P129" s="3">
        <v>27913.09</v>
      </c>
      <c r="Q129" s="3" t="s">
        <v>760</v>
      </c>
    </row>
    <row r="130" spans="1:17" x14ac:dyDescent="0.3">
      <c r="A130" s="3">
        <v>2315</v>
      </c>
      <c r="B130" s="3" t="s">
        <v>16</v>
      </c>
      <c r="C130" s="3" t="s">
        <v>30</v>
      </c>
      <c r="D130" s="3" t="str">
        <f t="shared" si="4"/>
        <v>john.atieno@email.com</v>
      </c>
      <c r="E130" s="3" t="s">
        <v>44</v>
      </c>
      <c r="F130" s="3">
        <v>22</v>
      </c>
      <c r="G130" s="3" t="str">
        <f t="shared" si="5"/>
        <v>Adult</v>
      </c>
      <c r="H130" s="3">
        <f t="shared" ref="H130:H193" si="6">MAX( F130:F801) - (F130)</f>
        <v>63</v>
      </c>
      <c r="I130" s="3" t="s">
        <v>174</v>
      </c>
      <c r="J130" s="4">
        <v>44891</v>
      </c>
      <c r="K130" s="3" t="s">
        <v>720</v>
      </c>
      <c r="L130" s="3" t="s">
        <v>726</v>
      </c>
      <c r="M130" s="3" t="s">
        <v>741</v>
      </c>
      <c r="N130" s="3" t="s">
        <v>748</v>
      </c>
      <c r="O130" s="3" t="s">
        <v>756</v>
      </c>
      <c r="P130" s="3">
        <v>5669.23</v>
      </c>
      <c r="Q130" s="3" t="s">
        <v>761</v>
      </c>
    </row>
    <row r="131" spans="1:17" x14ac:dyDescent="0.3">
      <c r="A131" s="3">
        <v>6663</v>
      </c>
      <c r="B131" s="3" t="s">
        <v>19</v>
      </c>
      <c r="C131" s="3" t="s">
        <v>43</v>
      </c>
      <c r="D131" s="3" t="str">
        <f t="shared" ref="D131:D194" si="7">LOWER(CONCATENATE(B131,".",C131,"@email.com"))</f>
        <v>michael.chebet@email.com</v>
      </c>
      <c r="E131" s="3" t="s">
        <v>45</v>
      </c>
      <c r="F131" s="3">
        <v>7</v>
      </c>
      <c r="G131" s="3" t="str">
        <f t="shared" ref="G131:G194" si="8">IF(F131&lt;=12,"Child",IF(F131&lt;=19,"Teenager",IF(F131&lt;=60,"Adult","Senior")))</f>
        <v>Child</v>
      </c>
      <c r="H131" s="3">
        <f t="shared" si="6"/>
        <v>78</v>
      </c>
      <c r="I131" s="3" t="s">
        <v>175</v>
      </c>
      <c r="J131" s="4">
        <v>45509</v>
      </c>
      <c r="K131" s="3" t="s">
        <v>718</v>
      </c>
      <c r="L131" s="3" t="s">
        <v>727</v>
      </c>
      <c r="M131" s="3" t="s">
        <v>744</v>
      </c>
      <c r="N131" s="3" t="s">
        <v>748</v>
      </c>
      <c r="O131" s="3" t="s">
        <v>758</v>
      </c>
      <c r="P131" s="3">
        <v>44607.5</v>
      </c>
      <c r="Q131" s="3" t="s">
        <v>759</v>
      </c>
    </row>
    <row r="132" spans="1:17" x14ac:dyDescent="0.3">
      <c r="A132" s="3">
        <v>7549</v>
      </c>
      <c r="B132" s="3" t="s">
        <v>17</v>
      </c>
      <c r="C132" s="3" t="s">
        <v>36</v>
      </c>
      <c r="D132" s="3" t="str">
        <f t="shared" si="7"/>
        <v>anne.mwangi@email.com</v>
      </c>
      <c r="E132" s="3" t="s">
        <v>44</v>
      </c>
      <c r="F132" s="3">
        <v>63</v>
      </c>
      <c r="G132" s="3" t="str">
        <f t="shared" si="8"/>
        <v>Senior</v>
      </c>
      <c r="H132" s="3">
        <f t="shared" si="6"/>
        <v>22</v>
      </c>
      <c r="I132" s="3" t="s">
        <v>176</v>
      </c>
      <c r="J132" s="4">
        <v>44927</v>
      </c>
      <c r="K132" s="3" t="s">
        <v>719</v>
      </c>
      <c r="L132" s="3" t="s">
        <v>729</v>
      </c>
      <c r="M132" s="3" t="s">
        <v>733</v>
      </c>
      <c r="N132" s="3" t="s">
        <v>748</v>
      </c>
      <c r="O132" s="3" t="s">
        <v>755</v>
      </c>
      <c r="P132" s="3">
        <v>43154.96</v>
      </c>
      <c r="Q132" s="3" t="s">
        <v>760</v>
      </c>
    </row>
    <row r="133" spans="1:17" x14ac:dyDescent="0.3">
      <c r="A133" s="3">
        <v>5136</v>
      </c>
      <c r="B133" s="3" t="s">
        <v>24</v>
      </c>
      <c r="C133" s="3" t="s">
        <v>38</v>
      </c>
      <c r="D133" s="3" t="str">
        <f t="shared" si="7"/>
        <v>esther.njeri@email.com</v>
      </c>
      <c r="E133" s="3" t="s">
        <v>44</v>
      </c>
      <c r="F133" s="3">
        <v>49</v>
      </c>
      <c r="G133" s="3" t="str">
        <f t="shared" si="8"/>
        <v>Adult</v>
      </c>
      <c r="H133" s="3">
        <f t="shared" si="6"/>
        <v>36</v>
      </c>
      <c r="I133" s="3" t="s">
        <v>177</v>
      </c>
      <c r="J133" s="4">
        <v>45522</v>
      </c>
      <c r="K133" s="3" t="s">
        <v>720</v>
      </c>
      <c r="L133" s="3" t="s">
        <v>725</v>
      </c>
      <c r="M133" s="3" t="s">
        <v>735</v>
      </c>
      <c r="N133" s="3" t="s">
        <v>749</v>
      </c>
      <c r="O133" s="3" t="s">
        <v>755</v>
      </c>
      <c r="P133" s="3">
        <v>13095.74</v>
      </c>
      <c r="Q133" s="3" t="s">
        <v>759</v>
      </c>
    </row>
    <row r="134" spans="1:17" x14ac:dyDescent="0.3">
      <c r="A134" s="3">
        <v>7570</v>
      </c>
      <c r="B134" s="3" t="s">
        <v>19</v>
      </c>
      <c r="C134" s="3" t="s">
        <v>32</v>
      </c>
      <c r="D134" s="3" t="str">
        <f t="shared" si="7"/>
        <v>michael.odhiambo@email.com</v>
      </c>
      <c r="E134" s="3" t="s">
        <v>44</v>
      </c>
      <c r="F134" s="3">
        <v>78</v>
      </c>
      <c r="G134" s="3" t="str">
        <f t="shared" si="8"/>
        <v>Senior</v>
      </c>
      <c r="H134" s="3">
        <f t="shared" si="6"/>
        <v>7</v>
      </c>
      <c r="I134" s="3" t="s">
        <v>178</v>
      </c>
      <c r="J134" s="4">
        <v>43871</v>
      </c>
      <c r="K134" s="3" t="s">
        <v>719</v>
      </c>
      <c r="L134" s="3" t="s">
        <v>730</v>
      </c>
      <c r="M134" s="3" t="s">
        <v>736</v>
      </c>
      <c r="N134" s="3" t="s">
        <v>746</v>
      </c>
      <c r="O134" s="3" t="s">
        <v>753</v>
      </c>
      <c r="P134" s="3">
        <v>47548.38</v>
      </c>
      <c r="Q134" s="3" t="s">
        <v>761</v>
      </c>
    </row>
    <row r="135" spans="1:17" x14ac:dyDescent="0.3">
      <c r="A135" s="3">
        <v>1215</v>
      </c>
      <c r="B135" s="3" t="s">
        <v>25</v>
      </c>
      <c r="C135" s="3" t="s">
        <v>39</v>
      </c>
      <c r="D135" s="3" t="str">
        <f t="shared" si="7"/>
        <v>paul.kuria@email.com</v>
      </c>
      <c r="E135" s="3" t="s">
        <v>45</v>
      </c>
      <c r="F135" s="3">
        <v>75</v>
      </c>
      <c r="G135" s="3" t="str">
        <f t="shared" si="8"/>
        <v>Senior</v>
      </c>
      <c r="H135" s="3">
        <f t="shared" si="6"/>
        <v>10</v>
      </c>
      <c r="I135" s="3" t="s">
        <v>179</v>
      </c>
      <c r="J135" s="4">
        <v>44497</v>
      </c>
      <c r="K135" s="3" t="s">
        <v>722</v>
      </c>
      <c r="L135" s="3" t="s">
        <v>729</v>
      </c>
      <c r="M135" s="3" t="s">
        <v>740</v>
      </c>
      <c r="N135" s="3" t="s">
        <v>750</v>
      </c>
      <c r="O135" s="3" t="s">
        <v>756</v>
      </c>
      <c r="P135" s="3">
        <v>45169.52</v>
      </c>
      <c r="Q135" s="3" t="s">
        <v>760</v>
      </c>
    </row>
    <row r="136" spans="1:17" x14ac:dyDescent="0.3">
      <c r="A136" s="3">
        <v>7189</v>
      </c>
      <c r="B136" s="3" t="s">
        <v>28</v>
      </c>
      <c r="C136" s="3" t="s">
        <v>38</v>
      </c>
      <c r="D136" s="3" t="str">
        <f t="shared" si="7"/>
        <v>mary.njeri@email.com</v>
      </c>
      <c r="E136" s="3" t="s">
        <v>45</v>
      </c>
      <c r="F136" s="3">
        <v>76</v>
      </c>
      <c r="G136" s="3" t="str">
        <f t="shared" si="8"/>
        <v>Senior</v>
      </c>
      <c r="H136" s="3">
        <f t="shared" si="6"/>
        <v>9</v>
      </c>
      <c r="I136" s="3" t="s">
        <v>180</v>
      </c>
      <c r="J136" s="4">
        <v>45161</v>
      </c>
      <c r="K136" s="3" t="s">
        <v>721</v>
      </c>
      <c r="L136" s="3" t="s">
        <v>730</v>
      </c>
      <c r="M136" s="3" t="s">
        <v>740</v>
      </c>
      <c r="N136" s="3" t="s">
        <v>751</v>
      </c>
      <c r="O136" s="3" t="s">
        <v>755</v>
      </c>
      <c r="P136" s="3">
        <v>7203.54</v>
      </c>
      <c r="Q136" s="3" t="s">
        <v>760</v>
      </c>
    </row>
    <row r="137" spans="1:17" x14ac:dyDescent="0.3">
      <c r="A137" s="3">
        <v>6362</v>
      </c>
      <c r="B137" s="3" t="s">
        <v>18</v>
      </c>
      <c r="C137" s="3" t="s">
        <v>35</v>
      </c>
      <c r="D137" s="3" t="str">
        <f t="shared" si="7"/>
        <v>susan.mugambi@email.com</v>
      </c>
      <c r="E137" s="3" t="s">
        <v>45</v>
      </c>
      <c r="F137" s="3">
        <v>71</v>
      </c>
      <c r="G137" s="3" t="str">
        <f t="shared" si="8"/>
        <v>Senior</v>
      </c>
      <c r="H137" s="3">
        <f t="shared" si="6"/>
        <v>14</v>
      </c>
      <c r="I137" s="3" t="s">
        <v>181</v>
      </c>
      <c r="J137" s="4">
        <v>44422</v>
      </c>
      <c r="K137" s="3" t="s">
        <v>722</v>
      </c>
      <c r="L137" s="3" t="s">
        <v>729</v>
      </c>
      <c r="M137" s="3" t="s">
        <v>739</v>
      </c>
      <c r="N137" s="3" t="s">
        <v>750</v>
      </c>
      <c r="O137" s="3" t="s">
        <v>756</v>
      </c>
      <c r="P137" s="3">
        <v>47066.46</v>
      </c>
      <c r="Q137" s="3" t="s">
        <v>760</v>
      </c>
    </row>
    <row r="138" spans="1:17" x14ac:dyDescent="0.3">
      <c r="A138" s="3">
        <v>4298</v>
      </c>
      <c r="B138" s="3" t="s">
        <v>15</v>
      </c>
      <c r="C138" s="3" t="s">
        <v>38</v>
      </c>
      <c r="D138" s="3" t="str">
        <f t="shared" si="7"/>
        <v>james.njeri@email.com</v>
      </c>
      <c r="E138" s="3" t="s">
        <v>45</v>
      </c>
      <c r="F138" s="3">
        <v>8</v>
      </c>
      <c r="G138" s="3" t="str">
        <f t="shared" si="8"/>
        <v>Child</v>
      </c>
      <c r="H138" s="3">
        <f t="shared" si="6"/>
        <v>77</v>
      </c>
      <c r="I138" s="3" t="s">
        <v>182</v>
      </c>
      <c r="J138" s="4">
        <v>45127</v>
      </c>
      <c r="K138" s="3" t="s">
        <v>720</v>
      </c>
      <c r="L138" s="3" t="s">
        <v>728</v>
      </c>
      <c r="M138" s="3" t="s">
        <v>745</v>
      </c>
      <c r="N138" s="3" t="s">
        <v>746</v>
      </c>
      <c r="O138" s="3" t="s">
        <v>754</v>
      </c>
      <c r="P138" s="3">
        <v>43618.29</v>
      </c>
      <c r="Q138" s="3" t="s">
        <v>759</v>
      </c>
    </row>
    <row r="139" spans="1:17" x14ac:dyDescent="0.3">
      <c r="A139" s="3">
        <v>8337</v>
      </c>
      <c r="B139" s="3" t="s">
        <v>18</v>
      </c>
      <c r="C139" s="3" t="s">
        <v>43</v>
      </c>
      <c r="D139" s="3" t="str">
        <f t="shared" si="7"/>
        <v>susan.chebet@email.com</v>
      </c>
      <c r="E139" s="3" t="s">
        <v>45</v>
      </c>
      <c r="F139" s="3">
        <v>36</v>
      </c>
      <c r="G139" s="3" t="str">
        <f t="shared" si="8"/>
        <v>Adult</v>
      </c>
      <c r="H139" s="3">
        <f t="shared" si="6"/>
        <v>49</v>
      </c>
      <c r="I139" s="3" t="s">
        <v>183</v>
      </c>
      <c r="J139" s="4">
        <v>44044</v>
      </c>
      <c r="K139" s="3" t="s">
        <v>719</v>
      </c>
      <c r="L139" s="3" t="s">
        <v>726</v>
      </c>
      <c r="M139" s="3" t="s">
        <v>745</v>
      </c>
      <c r="N139" s="3" t="s">
        <v>749</v>
      </c>
      <c r="O139" s="3" t="s">
        <v>758</v>
      </c>
      <c r="P139" s="3">
        <v>29269.599999999999</v>
      </c>
      <c r="Q139" s="3" t="s">
        <v>761</v>
      </c>
    </row>
    <row r="140" spans="1:17" x14ac:dyDescent="0.3">
      <c r="A140" s="3">
        <v>6365</v>
      </c>
      <c r="B140" s="3" t="s">
        <v>20</v>
      </c>
      <c r="C140" s="3" t="s">
        <v>34</v>
      </c>
      <c r="D140" s="3" t="str">
        <f t="shared" si="7"/>
        <v>kevin.cherono@email.com</v>
      </c>
      <c r="E140" s="3" t="s">
        <v>45</v>
      </c>
      <c r="F140" s="3">
        <v>61</v>
      </c>
      <c r="G140" s="3" t="str">
        <f t="shared" si="8"/>
        <v>Senior</v>
      </c>
      <c r="H140" s="3">
        <f t="shared" si="6"/>
        <v>24</v>
      </c>
      <c r="I140" s="3" t="s">
        <v>184</v>
      </c>
      <c r="J140" s="4">
        <v>45735</v>
      </c>
      <c r="K140" s="3" t="s">
        <v>722</v>
      </c>
      <c r="L140" s="3" t="s">
        <v>725</v>
      </c>
      <c r="M140" s="3" t="s">
        <v>732</v>
      </c>
      <c r="N140" s="3" t="s">
        <v>750</v>
      </c>
      <c r="O140" s="3" t="s">
        <v>754</v>
      </c>
      <c r="P140" s="3">
        <v>33254.04</v>
      </c>
      <c r="Q140" s="3" t="s">
        <v>759</v>
      </c>
    </row>
    <row r="141" spans="1:17" x14ac:dyDescent="0.3">
      <c r="A141" s="3">
        <v>9071</v>
      </c>
      <c r="B141" s="3" t="s">
        <v>26</v>
      </c>
      <c r="C141" s="3" t="s">
        <v>32</v>
      </c>
      <c r="D141" s="3" t="str">
        <f t="shared" si="7"/>
        <v>brian.odhiambo@email.com</v>
      </c>
      <c r="E141" s="3" t="s">
        <v>44</v>
      </c>
      <c r="F141" s="3">
        <v>56</v>
      </c>
      <c r="G141" s="3" t="str">
        <f t="shared" si="8"/>
        <v>Adult</v>
      </c>
      <c r="H141" s="3">
        <f t="shared" si="6"/>
        <v>29</v>
      </c>
      <c r="I141" s="3" t="s">
        <v>185</v>
      </c>
      <c r="J141" s="4">
        <v>45283</v>
      </c>
      <c r="K141" s="3" t="s">
        <v>721</v>
      </c>
      <c r="L141" s="3" t="s">
        <v>728</v>
      </c>
      <c r="M141" s="3" t="s">
        <v>740</v>
      </c>
      <c r="N141" s="3" t="s">
        <v>751</v>
      </c>
      <c r="O141" s="3" t="s">
        <v>758</v>
      </c>
      <c r="P141" s="3">
        <v>49546.21</v>
      </c>
      <c r="Q141" s="3" t="s">
        <v>759</v>
      </c>
    </row>
    <row r="142" spans="1:17" x14ac:dyDescent="0.3">
      <c r="A142" s="3">
        <v>9179</v>
      </c>
      <c r="B142" s="3" t="s">
        <v>19</v>
      </c>
      <c r="C142" s="3" t="s">
        <v>41</v>
      </c>
      <c r="D142" s="3" t="str">
        <f t="shared" si="7"/>
        <v>michael.obuya@email.com</v>
      </c>
      <c r="E142" s="3" t="s">
        <v>44</v>
      </c>
      <c r="F142" s="3">
        <v>26</v>
      </c>
      <c r="G142" s="3" t="str">
        <f t="shared" si="8"/>
        <v>Adult</v>
      </c>
      <c r="H142" s="3">
        <f t="shared" si="6"/>
        <v>59</v>
      </c>
      <c r="I142" s="3" t="s">
        <v>186</v>
      </c>
      <c r="J142" s="4">
        <v>45115</v>
      </c>
      <c r="K142" s="3" t="s">
        <v>724</v>
      </c>
      <c r="L142" s="3" t="s">
        <v>729</v>
      </c>
      <c r="M142" s="3" t="s">
        <v>743</v>
      </c>
      <c r="N142" s="3" t="s">
        <v>750</v>
      </c>
      <c r="O142" s="3" t="s">
        <v>755</v>
      </c>
      <c r="P142" s="3">
        <v>11068.98</v>
      </c>
      <c r="Q142" s="3" t="s">
        <v>761</v>
      </c>
    </row>
    <row r="143" spans="1:17" x14ac:dyDescent="0.3">
      <c r="A143" s="3">
        <v>9259</v>
      </c>
      <c r="B143" s="3" t="s">
        <v>19</v>
      </c>
      <c r="C143" s="3" t="s">
        <v>41</v>
      </c>
      <c r="D143" s="3" t="str">
        <f t="shared" si="7"/>
        <v>michael.obuya@email.com</v>
      </c>
      <c r="E143" s="3" t="s">
        <v>44</v>
      </c>
      <c r="F143" s="3">
        <v>37</v>
      </c>
      <c r="G143" s="3" t="str">
        <f t="shared" si="8"/>
        <v>Adult</v>
      </c>
      <c r="H143" s="3">
        <f t="shared" si="6"/>
        <v>48</v>
      </c>
      <c r="I143" s="3" t="s">
        <v>187</v>
      </c>
      <c r="J143" s="4">
        <v>45420</v>
      </c>
      <c r="K143" s="3" t="s">
        <v>719</v>
      </c>
      <c r="L143" s="3" t="s">
        <v>730</v>
      </c>
      <c r="M143" s="3" t="s">
        <v>745</v>
      </c>
      <c r="N143" s="3" t="s">
        <v>746</v>
      </c>
      <c r="O143" s="3" t="s">
        <v>755</v>
      </c>
      <c r="P143" s="3">
        <v>8217.86</v>
      </c>
      <c r="Q143" s="3" t="s">
        <v>760</v>
      </c>
    </row>
    <row r="144" spans="1:17" x14ac:dyDescent="0.3">
      <c r="A144" s="3">
        <v>5943</v>
      </c>
      <c r="B144" s="3" t="s">
        <v>26</v>
      </c>
      <c r="C144" s="3" t="s">
        <v>35</v>
      </c>
      <c r="D144" s="3" t="str">
        <f t="shared" si="7"/>
        <v>brian.mugambi@email.com</v>
      </c>
      <c r="E144" s="3" t="s">
        <v>45</v>
      </c>
      <c r="F144" s="3">
        <v>61</v>
      </c>
      <c r="G144" s="3" t="str">
        <f t="shared" si="8"/>
        <v>Senior</v>
      </c>
      <c r="H144" s="3">
        <f t="shared" si="6"/>
        <v>24</v>
      </c>
      <c r="I144" s="3" t="s">
        <v>188</v>
      </c>
      <c r="J144" s="4">
        <v>44312</v>
      </c>
      <c r="K144" s="3" t="s">
        <v>724</v>
      </c>
      <c r="L144" s="3" t="s">
        <v>729</v>
      </c>
      <c r="M144" s="3" t="s">
        <v>732</v>
      </c>
      <c r="N144" s="3" t="s">
        <v>748</v>
      </c>
      <c r="O144" s="3" t="s">
        <v>756</v>
      </c>
      <c r="P144" s="3">
        <v>17117.2</v>
      </c>
      <c r="Q144" s="3" t="s">
        <v>760</v>
      </c>
    </row>
    <row r="145" spans="1:17" x14ac:dyDescent="0.3">
      <c r="A145" s="3">
        <v>1804</v>
      </c>
      <c r="B145" s="3" t="s">
        <v>23</v>
      </c>
      <c r="C145" s="3" t="s">
        <v>36</v>
      </c>
      <c r="D145" s="3" t="str">
        <f t="shared" si="7"/>
        <v>peter.mwangi@email.com</v>
      </c>
      <c r="E145" s="3" t="s">
        <v>45</v>
      </c>
      <c r="F145" s="3">
        <v>37</v>
      </c>
      <c r="G145" s="3" t="str">
        <f t="shared" si="8"/>
        <v>Adult</v>
      </c>
      <c r="H145" s="3">
        <f t="shared" si="6"/>
        <v>48</v>
      </c>
      <c r="I145" s="3" t="s">
        <v>189</v>
      </c>
      <c r="J145" s="4">
        <v>45247</v>
      </c>
      <c r="K145" s="3" t="s">
        <v>722</v>
      </c>
      <c r="L145" s="3" t="s">
        <v>728</v>
      </c>
      <c r="M145" s="3" t="s">
        <v>744</v>
      </c>
      <c r="N145" s="3" t="s">
        <v>748</v>
      </c>
      <c r="O145" s="3" t="s">
        <v>758</v>
      </c>
      <c r="P145" s="3">
        <v>43410.96</v>
      </c>
      <c r="Q145" s="3" t="s">
        <v>759</v>
      </c>
    </row>
    <row r="146" spans="1:17" x14ac:dyDescent="0.3">
      <c r="A146" s="3">
        <v>6346</v>
      </c>
      <c r="B146" s="3" t="s">
        <v>19</v>
      </c>
      <c r="C146" s="3" t="s">
        <v>39</v>
      </c>
      <c r="D146" s="3" t="str">
        <f t="shared" si="7"/>
        <v>michael.kuria@email.com</v>
      </c>
      <c r="E146" s="3" t="s">
        <v>45</v>
      </c>
      <c r="F146" s="3">
        <v>38</v>
      </c>
      <c r="G146" s="3" t="str">
        <f t="shared" si="8"/>
        <v>Adult</v>
      </c>
      <c r="H146" s="3">
        <f t="shared" si="6"/>
        <v>47</v>
      </c>
      <c r="I146" s="3" t="s">
        <v>190</v>
      </c>
      <c r="J146" s="4">
        <v>45726</v>
      </c>
      <c r="K146" s="3" t="s">
        <v>722</v>
      </c>
      <c r="L146" s="3" t="s">
        <v>725</v>
      </c>
      <c r="M146" s="3" t="s">
        <v>734</v>
      </c>
      <c r="N146" s="3" t="s">
        <v>749</v>
      </c>
      <c r="O146" s="3" t="s">
        <v>758</v>
      </c>
      <c r="P146" s="3">
        <v>48877.88</v>
      </c>
      <c r="Q146" s="3" t="s">
        <v>760</v>
      </c>
    </row>
    <row r="147" spans="1:17" x14ac:dyDescent="0.3">
      <c r="A147" s="3">
        <v>5946</v>
      </c>
      <c r="B147" s="3" t="s">
        <v>19</v>
      </c>
      <c r="C147" s="3" t="s">
        <v>32</v>
      </c>
      <c r="D147" s="3" t="str">
        <f t="shared" si="7"/>
        <v>michael.odhiambo@email.com</v>
      </c>
      <c r="E147" s="3" t="s">
        <v>44</v>
      </c>
      <c r="F147" s="3">
        <v>23</v>
      </c>
      <c r="G147" s="3" t="str">
        <f t="shared" si="8"/>
        <v>Adult</v>
      </c>
      <c r="H147" s="3">
        <f t="shared" si="6"/>
        <v>62</v>
      </c>
      <c r="I147" s="3" t="s">
        <v>191</v>
      </c>
      <c r="J147" s="4">
        <v>44774</v>
      </c>
      <c r="K147" s="3" t="s">
        <v>722</v>
      </c>
      <c r="L147" s="3" t="s">
        <v>728</v>
      </c>
      <c r="M147" s="3" t="s">
        <v>745</v>
      </c>
      <c r="N147" s="3" t="s">
        <v>750</v>
      </c>
      <c r="O147" s="3" t="s">
        <v>758</v>
      </c>
      <c r="P147" s="3">
        <v>36660.03</v>
      </c>
      <c r="Q147" s="3" t="s">
        <v>761</v>
      </c>
    </row>
    <row r="148" spans="1:17" x14ac:dyDescent="0.3">
      <c r="A148" s="3">
        <v>4931</v>
      </c>
      <c r="B148" s="3" t="s">
        <v>21</v>
      </c>
      <c r="C148" s="3" t="s">
        <v>33</v>
      </c>
      <c r="D148" s="3" t="str">
        <f t="shared" si="7"/>
        <v>grace.kiplagat@email.com</v>
      </c>
      <c r="E148" s="3" t="s">
        <v>44</v>
      </c>
      <c r="F148" s="3">
        <v>78</v>
      </c>
      <c r="G148" s="3" t="str">
        <f t="shared" si="8"/>
        <v>Senior</v>
      </c>
      <c r="H148" s="3">
        <f t="shared" si="6"/>
        <v>7</v>
      </c>
      <c r="I148" s="3" t="s">
        <v>192</v>
      </c>
      <c r="J148" s="4">
        <v>45112</v>
      </c>
      <c r="K148" s="3" t="s">
        <v>723</v>
      </c>
      <c r="L148" s="3" t="s">
        <v>729</v>
      </c>
      <c r="M148" s="3" t="s">
        <v>744</v>
      </c>
      <c r="N148" s="3" t="s">
        <v>746</v>
      </c>
      <c r="O148" s="3" t="s">
        <v>754</v>
      </c>
      <c r="P148" s="3">
        <v>48314.31</v>
      </c>
      <c r="Q148" s="3" t="s">
        <v>760</v>
      </c>
    </row>
    <row r="149" spans="1:17" x14ac:dyDescent="0.3">
      <c r="A149" s="3">
        <v>4858</v>
      </c>
      <c r="B149" s="3" t="s">
        <v>26</v>
      </c>
      <c r="C149" s="3" t="s">
        <v>34</v>
      </c>
      <c r="D149" s="3" t="str">
        <f t="shared" si="7"/>
        <v>brian.cherono@email.com</v>
      </c>
      <c r="E149" s="3" t="s">
        <v>44</v>
      </c>
      <c r="F149" s="3">
        <v>23</v>
      </c>
      <c r="G149" s="3" t="str">
        <f t="shared" si="8"/>
        <v>Adult</v>
      </c>
      <c r="H149" s="3">
        <f t="shared" si="6"/>
        <v>62</v>
      </c>
      <c r="I149" s="3" t="s">
        <v>193</v>
      </c>
      <c r="J149" s="4">
        <v>45075</v>
      </c>
      <c r="K149" s="3" t="s">
        <v>719</v>
      </c>
      <c r="L149" s="3" t="s">
        <v>726</v>
      </c>
      <c r="M149" s="3" t="s">
        <v>731</v>
      </c>
      <c r="N149" s="3" t="s">
        <v>750</v>
      </c>
      <c r="O149" s="3" t="s">
        <v>756</v>
      </c>
      <c r="P149" s="3">
        <v>2019.89</v>
      </c>
      <c r="Q149" s="3" t="s">
        <v>759</v>
      </c>
    </row>
    <row r="150" spans="1:17" x14ac:dyDescent="0.3">
      <c r="A150" s="3">
        <v>3996</v>
      </c>
      <c r="B150" s="3" t="s">
        <v>15</v>
      </c>
      <c r="C150" s="3" t="s">
        <v>35</v>
      </c>
      <c r="D150" s="3" t="str">
        <f t="shared" si="7"/>
        <v>james.mugambi@email.com</v>
      </c>
      <c r="E150" s="3" t="s">
        <v>44</v>
      </c>
      <c r="F150" s="3">
        <v>5</v>
      </c>
      <c r="G150" s="3" t="str">
        <f t="shared" si="8"/>
        <v>Child</v>
      </c>
      <c r="H150" s="3">
        <f t="shared" si="6"/>
        <v>80</v>
      </c>
      <c r="I150" s="3" t="s">
        <v>194</v>
      </c>
      <c r="J150" s="4">
        <v>44580</v>
      </c>
      <c r="K150" s="3" t="s">
        <v>722</v>
      </c>
      <c r="L150" s="3" t="s">
        <v>730</v>
      </c>
      <c r="M150" s="3" t="s">
        <v>732</v>
      </c>
      <c r="N150" s="3" t="s">
        <v>749</v>
      </c>
      <c r="O150" s="3" t="s">
        <v>758</v>
      </c>
      <c r="P150" s="3">
        <v>48561.279999999999</v>
      </c>
      <c r="Q150" s="3" t="s">
        <v>761</v>
      </c>
    </row>
    <row r="151" spans="1:17" x14ac:dyDescent="0.3">
      <c r="A151" s="3">
        <v>9579</v>
      </c>
      <c r="B151" s="3" t="s">
        <v>15</v>
      </c>
      <c r="C151" s="3" t="s">
        <v>36</v>
      </c>
      <c r="D151" s="3" t="str">
        <f t="shared" si="7"/>
        <v>james.mwangi@email.com</v>
      </c>
      <c r="E151" s="3" t="s">
        <v>44</v>
      </c>
      <c r="F151" s="3">
        <v>50</v>
      </c>
      <c r="G151" s="3" t="str">
        <f t="shared" si="8"/>
        <v>Adult</v>
      </c>
      <c r="H151" s="3">
        <f t="shared" si="6"/>
        <v>35</v>
      </c>
      <c r="I151" s="3" t="s">
        <v>195</v>
      </c>
      <c r="J151" s="4">
        <v>44255</v>
      </c>
      <c r="K151" s="3" t="s">
        <v>724</v>
      </c>
      <c r="L151" s="3" t="s">
        <v>727</v>
      </c>
      <c r="M151" s="3" t="s">
        <v>739</v>
      </c>
      <c r="N151" s="3" t="s">
        <v>751</v>
      </c>
      <c r="O151" s="3" t="s">
        <v>755</v>
      </c>
      <c r="P151" s="3">
        <v>33518.839999999997</v>
      </c>
      <c r="Q151" s="3" t="s">
        <v>760</v>
      </c>
    </row>
    <row r="152" spans="1:17" x14ac:dyDescent="0.3">
      <c r="A152" s="3">
        <v>8793</v>
      </c>
      <c r="B152" s="3" t="s">
        <v>23</v>
      </c>
      <c r="C152" s="3" t="s">
        <v>34</v>
      </c>
      <c r="D152" s="3" t="str">
        <f t="shared" si="7"/>
        <v>peter.cherono@email.com</v>
      </c>
      <c r="E152" s="3" t="s">
        <v>45</v>
      </c>
      <c r="F152" s="3">
        <v>51</v>
      </c>
      <c r="G152" s="3" t="str">
        <f t="shared" si="8"/>
        <v>Adult</v>
      </c>
      <c r="H152" s="3">
        <f t="shared" si="6"/>
        <v>34</v>
      </c>
      <c r="I152" s="3" t="s">
        <v>196</v>
      </c>
      <c r="J152" s="4">
        <v>45615</v>
      </c>
      <c r="K152" s="3" t="s">
        <v>719</v>
      </c>
      <c r="L152" s="3" t="s">
        <v>727</v>
      </c>
      <c r="M152" s="3" t="s">
        <v>745</v>
      </c>
      <c r="N152" s="3" t="s">
        <v>749</v>
      </c>
      <c r="O152" s="3" t="s">
        <v>755</v>
      </c>
      <c r="P152" s="3">
        <v>8808.98</v>
      </c>
      <c r="Q152" s="3" t="s">
        <v>761</v>
      </c>
    </row>
    <row r="153" spans="1:17" x14ac:dyDescent="0.3">
      <c r="A153" s="3">
        <v>8046</v>
      </c>
      <c r="B153" s="3" t="s">
        <v>18</v>
      </c>
      <c r="C153" s="3" t="s">
        <v>43</v>
      </c>
      <c r="D153" s="3" t="str">
        <f t="shared" si="7"/>
        <v>susan.chebet@email.com</v>
      </c>
      <c r="E153" s="3" t="s">
        <v>45</v>
      </c>
      <c r="F153" s="3">
        <v>38</v>
      </c>
      <c r="G153" s="3" t="str">
        <f t="shared" si="8"/>
        <v>Adult</v>
      </c>
      <c r="H153" s="3">
        <f t="shared" si="6"/>
        <v>47</v>
      </c>
      <c r="I153" s="3" t="s">
        <v>197</v>
      </c>
      <c r="J153" s="4">
        <v>44316</v>
      </c>
      <c r="K153" s="3" t="s">
        <v>720</v>
      </c>
      <c r="L153" s="3" t="s">
        <v>728</v>
      </c>
      <c r="M153" s="3" t="s">
        <v>736</v>
      </c>
      <c r="N153" s="3" t="s">
        <v>749</v>
      </c>
      <c r="O153" s="3" t="s">
        <v>755</v>
      </c>
      <c r="P153" s="3">
        <v>45309.64</v>
      </c>
      <c r="Q153" s="3" t="s">
        <v>761</v>
      </c>
    </row>
    <row r="154" spans="1:17" x14ac:dyDescent="0.3">
      <c r="A154" s="3">
        <v>1254</v>
      </c>
      <c r="B154" s="3" t="s">
        <v>23</v>
      </c>
      <c r="C154" s="3" t="s">
        <v>39</v>
      </c>
      <c r="D154" s="3" t="str">
        <f t="shared" si="7"/>
        <v>peter.kuria@email.com</v>
      </c>
      <c r="E154" s="3" t="s">
        <v>44</v>
      </c>
      <c r="F154" s="3">
        <v>64</v>
      </c>
      <c r="G154" s="3" t="str">
        <f t="shared" si="8"/>
        <v>Senior</v>
      </c>
      <c r="H154" s="3">
        <f t="shared" si="6"/>
        <v>21</v>
      </c>
      <c r="I154" s="3" t="s">
        <v>198</v>
      </c>
      <c r="J154" s="4">
        <v>44411</v>
      </c>
      <c r="K154" s="3" t="s">
        <v>722</v>
      </c>
      <c r="L154" s="3" t="s">
        <v>725</v>
      </c>
      <c r="M154" s="3" t="s">
        <v>743</v>
      </c>
      <c r="N154" s="3" t="s">
        <v>748</v>
      </c>
      <c r="O154" s="3" t="s">
        <v>754</v>
      </c>
      <c r="P154" s="3">
        <v>19890.87</v>
      </c>
      <c r="Q154" s="3" t="s">
        <v>759</v>
      </c>
    </row>
    <row r="155" spans="1:17" x14ac:dyDescent="0.3">
      <c r="A155" s="3">
        <v>1882</v>
      </c>
      <c r="B155" s="3" t="s">
        <v>21</v>
      </c>
      <c r="C155" s="3" t="s">
        <v>35</v>
      </c>
      <c r="D155" s="3" t="str">
        <f t="shared" si="7"/>
        <v>grace.mugambi@email.com</v>
      </c>
      <c r="E155" s="3" t="s">
        <v>45</v>
      </c>
      <c r="F155" s="3">
        <v>37</v>
      </c>
      <c r="G155" s="3" t="str">
        <f t="shared" si="8"/>
        <v>Adult</v>
      </c>
      <c r="H155" s="3">
        <f t="shared" si="6"/>
        <v>48</v>
      </c>
      <c r="I155" s="3" t="s">
        <v>199</v>
      </c>
      <c r="J155" s="4">
        <v>44032</v>
      </c>
      <c r="K155" s="3" t="s">
        <v>723</v>
      </c>
      <c r="L155" s="3" t="s">
        <v>729</v>
      </c>
      <c r="M155" s="3" t="s">
        <v>743</v>
      </c>
      <c r="N155" s="3" t="s">
        <v>747</v>
      </c>
      <c r="O155" s="3" t="s">
        <v>755</v>
      </c>
      <c r="P155" s="3">
        <v>24853.42</v>
      </c>
      <c r="Q155" s="3" t="s">
        <v>761</v>
      </c>
    </row>
    <row r="156" spans="1:17" x14ac:dyDescent="0.3">
      <c r="A156" s="3">
        <v>7922</v>
      </c>
      <c r="B156" s="3" t="s">
        <v>14</v>
      </c>
      <c r="C156" s="3" t="s">
        <v>32</v>
      </c>
      <c r="D156" s="3" t="str">
        <f t="shared" si="7"/>
        <v>jane.odhiambo@email.com</v>
      </c>
      <c r="E156" s="3" t="s">
        <v>45</v>
      </c>
      <c r="F156" s="3">
        <v>13</v>
      </c>
      <c r="G156" s="3" t="str">
        <f t="shared" si="8"/>
        <v>Teenager</v>
      </c>
      <c r="H156" s="3">
        <f t="shared" si="6"/>
        <v>72</v>
      </c>
      <c r="I156" s="3" t="s">
        <v>200</v>
      </c>
      <c r="J156" s="4">
        <v>44904</v>
      </c>
      <c r="K156" s="3" t="s">
        <v>721</v>
      </c>
      <c r="L156" s="3" t="s">
        <v>729</v>
      </c>
      <c r="M156" s="3" t="s">
        <v>735</v>
      </c>
      <c r="N156" s="3" t="s">
        <v>749</v>
      </c>
      <c r="O156" s="3" t="s">
        <v>753</v>
      </c>
      <c r="P156" s="3">
        <v>26147.99</v>
      </c>
      <c r="Q156" s="3" t="s">
        <v>759</v>
      </c>
    </row>
    <row r="157" spans="1:17" x14ac:dyDescent="0.3">
      <c r="A157" s="3">
        <v>3793</v>
      </c>
      <c r="B157" s="3" t="s">
        <v>20</v>
      </c>
      <c r="C157" s="3" t="s">
        <v>33</v>
      </c>
      <c r="D157" s="3" t="str">
        <f t="shared" si="7"/>
        <v>kevin.kiplagat@email.com</v>
      </c>
      <c r="E157" s="3" t="s">
        <v>45</v>
      </c>
      <c r="F157" s="3">
        <v>57</v>
      </c>
      <c r="G157" s="3" t="str">
        <f t="shared" si="8"/>
        <v>Adult</v>
      </c>
      <c r="H157" s="3">
        <f t="shared" si="6"/>
        <v>28</v>
      </c>
      <c r="I157" s="3" t="s">
        <v>201</v>
      </c>
      <c r="J157" s="4">
        <v>45240</v>
      </c>
      <c r="K157" s="3" t="s">
        <v>718</v>
      </c>
      <c r="L157" s="3" t="s">
        <v>726</v>
      </c>
      <c r="M157" s="3" t="s">
        <v>737</v>
      </c>
      <c r="N157" s="3" t="s">
        <v>747</v>
      </c>
      <c r="O157" s="3" t="s">
        <v>755</v>
      </c>
      <c r="P157" s="3">
        <v>23792.45</v>
      </c>
      <c r="Q157" s="3" t="s">
        <v>760</v>
      </c>
    </row>
    <row r="158" spans="1:17" x14ac:dyDescent="0.3">
      <c r="A158" s="3">
        <v>7132</v>
      </c>
      <c r="B158" s="3" t="s">
        <v>27</v>
      </c>
      <c r="C158" s="3" t="s">
        <v>34</v>
      </c>
      <c r="D158" s="3" t="str">
        <f t="shared" si="7"/>
        <v>david.cherono@email.com</v>
      </c>
      <c r="E158" s="3" t="s">
        <v>44</v>
      </c>
      <c r="F158" s="3">
        <v>20</v>
      </c>
      <c r="G158" s="3" t="str">
        <f t="shared" si="8"/>
        <v>Adult</v>
      </c>
      <c r="H158" s="3">
        <f t="shared" si="6"/>
        <v>65</v>
      </c>
      <c r="I158" s="3" t="s">
        <v>202</v>
      </c>
      <c r="J158" s="4">
        <v>44199</v>
      </c>
      <c r="K158" s="3" t="s">
        <v>720</v>
      </c>
      <c r="L158" s="3" t="s">
        <v>726</v>
      </c>
      <c r="M158" s="3" t="s">
        <v>733</v>
      </c>
      <c r="N158" s="3" t="s">
        <v>749</v>
      </c>
      <c r="O158" s="3" t="s">
        <v>756</v>
      </c>
      <c r="P158" s="3">
        <v>47329.78</v>
      </c>
      <c r="Q158" s="3" t="s">
        <v>759</v>
      </c>
    </row>
    <row r="159" spans="1:17" x14ac:dyDescent="0.3">
      <c r="A159" s="3">
        <v>2950</v>
      </c>
      <c r="B159" s="3" t="s">
        <v>23</v>
      </c>
      <c r="C159" s="3" t="s">
        <v>42</v>
      </c>
      <c r="D159" s="3" t="str">
        <f t="shared" si="7"/>
        <v>peter.ouma@email.com</v>
      </c>
      <c r="E159" s="3" t="s">
        <v>44</v>
      </c>
      <c r="F159" s="3">
        <v>1</v>
      </c>
      <c r="G159" s="3" t="str">
        <f t="shared" si="8"/>
        <v>Child</v>
      </c>
      <c r="H159" s="3">
        <f t="shared" si="6"/>
        <v>84</v>
      </c>
      <c r="I159" s="3" t="s">
        <v>203</v>
      </c>
      <c r="J159" s="4">
        <v>44958</v>
      </c>
      <c r="K159" s="3" t="s">
        <v>720</v>
      </c>
      <c r="L159" s="3" t="s">
        <v>726</v>
      </c>
      <c r="M159" s="3" t="s">
        <v>740</v>
      </c>
      <c r="N159" s="3" t="s">
        <v>747</v>
      </c>
      <c r="O159" s="3" t="s">
        <v>756</v>
      </c>
      <c r="P159" s="3">
        <v>8214.1299999999992</v>
      </c>
      <c r="Q159" s="3" t="s">
        <v>761</v>
      </c>
    </row>
    <row r="160" spans="1:17" x14ac:dyDescent="0.3">
      <c r="A160" s="3">
        <v>1678</v>
      </c>
      <c r="B160" s="3" t="s">
        <v>22</v>
      </c>
      <c r="C160" s="3" t="s">
        <v>31</v>
      </c>
      <c r="D160" s="3" t="str">
        <f t="shared" si="7"/>
        <v>mercy.kamau@email.com</v>
      </c>
      <c r="E160" s="3" t="s">
        <v>45</v>
      </c>
      <c r="F160" s="3">
        <v>82</v>
      </c>
      <c r="G160" s="3" t="str">
        <f t="shared" si="8"/>
        <v>Senior</v>
      </c>
      <c r="H160" s="3">
        <f t="shared" si="6"/>
        <v>3</v>
      </c>
      <c r="I160" s="3" t="s">
        <v>204</v>
      </c>
      <c r="J160" s="4">
        <v>44019</v>
      </c>
      <c r="K160" s="3" t="s">
        <v>724</v>
      </c>
      <c r="L160" s="3" t="s">
        <v>729</v>
      </c>
      <c r="M160" s="3" t="s">
        <v>731</v>
      </c>
      <c r="N160" s="3" t="s">
        <v>750</v>
      </c>
      <c r="O160" s="3" t="s">
        <v>758</v>
      </c>
      <c r="P160" s="3">
        <v>31284.09</v>
      </c>
      <c r="Q160" s="3" t="s">
        <v>759</v>
      </c>
    </row>
    <row r="161" spans="1:17" x14ac:dyDescent="0.3">
      <c r="A161" s="3">
        <v>6916</v>
      </c>
      <c r="B161" s="3" t="s">
        <v>18</v>
      </c>
      <c r="C161" s="3" t="s">
        <v>31</v>
      </c>
      <c r="D161" s="3" t="str">
        <f t="shared" si="7"/>
        <v>susan.kamau@email.com</v>
      </c>
      <c r="E161" s="3" t="s">
        <v>44</v>
      </c>
      <c r="F161" s="3">
        <v>3</v>
      </c>
      <c r="G161" s="3" t="str">
        <f t="shared" si="8"/>
        <v>Child</v>
      </c>
      <c r="H161" s="3">
        <f t="shared" si="6"/>
        <v>82</v>
      </c>
      <c r="I161" s="3" t="s">
        <v>205</v>
      </c>
      <c r="J161" s="4">
        <v>44265</v>
      </c>
      <c r="K161" s="3" t="s">
        <v>718</v>
      </c>
      <c r="L161" s="3" t="s">
        <v>728</v>
      </c>
      <c r="M161" s="3" t="s">
        <v>741</v>
      </c>
      <c r="N161" s="3" t="s">
        <v>749</v>
      </c>
      <c r="O161" s="3" t="s">
        <v>758</v>
      </c>
      <c r="P161" s="3">
        <v>21820.25</v>
      </c>
      <c r="Q161" s="3" t="s">
        <v>759</v>
      </c>
    </row>
    <row r="162" spans="1:17" x14ac:dyDescent="0.3">
      <c r="A162" s="3">
        <v>4017</v>
      </c>
      <c r="B162" s="3" t="s">
        <v>15</v>
      </c>
      <c r="C162" s="3" t="s">
        <v>32</v>
      </c>
      <c r="D162" s="3" t="str">
        <f t="shared" si="7"/>
        <v>james.odhiambo@email.com</v>
      </c>
      <c r="E162" s="3" t="s">
        <v>44</v>
      </c>
      <c r="F162" s="3">
        <v>46</v>
      </c>
      <c r="G162" s="3" t="str">
        <f t="shared" si="8"/>
        <v>Adult</v>
      </c>
      <c r="H162" s="3">
        <f t="shared" si="6"/>
        <v>39</v>
      </c>
      <c r="I162" s="3" t="s">
        <v>206</v>
      </c>
      <c r="J162" s="4">
        <v>44653</v>
      </c>
      <c r="K162" s="3" t="s">
        <v>724</v>
      </c>
      <c r="L162" s="3" t="s">
        <v>726</v>
      </c>
      <c r="M162" s="3" t="s">
        <v>731</v>
      </c>
      <c r="N162" s="3" t="s">
        <v>752</v>
      </c>
      <c r="O162" s="3" t="s">
        <v>756</v>
      </c>
      <c r="P162" s="3">
        <v>10162.549999999999</v>
      </c>
      <c r="Q162" s="3" t="s">
        <v>759</v>
      </c>
    </row>
    <row r="163" spans="1:17" x14ac:dyDescent="0.3">
      <c r="A163" s="3">
        <v>9896</v>
      </c>
      <c r="B163" s="3" t="s">
        <v>26</v>
      </c>
      <c r="C163" s="3" t="s">
        <v>32</v>
      </c>
      <c r="D163" s="3" t="str">
        <f t="shared" si="7"/>
        <v>brian.odhiambo@email.com</v>
      </c>
      <c r="E163" s="3" t="s">
        <v>44</v>
      </c>
      <c r="F163" s="3">
        <v>3</v>
      </c>
      <c r="G163" s="3" t="str">
        <f t="shared" si="8"/>
        <v>Child</v>
      </c>
      <c r="H163" s="3">
        <f t="shared" si="6"/>
        <v>82</v>
      </c>
      <c r="I163" s="3" t="s">
        <v>207</v>
      </c>
      <c r="J163" s="4">
        <v>44241</v>
      </c>
      <c r="K163" s="3" t="s">
        <v>721</v>
      </c>
      <c r="L163" s="3" t="s">
        <v>726</v>
      </c>
      <c r="M163" s="3" t="s">
        <v>737</v>
      </c>
      <c r="N163" s="3" t="s">
        <v>746</v>
      </c>
      <c r="O163" s="3" t="s">
        <v>755</v>
      </c>
      <c r="P163" s="3">
        <v>28135.919999999998</v>
      </c>
      <c r="Q163" s="3" t="s">
        <v>761</v>
      </c>
    </row>
    <row r="164" spans="1:17" x14ac:dyDescent="0.3">
      <c r="A164" s="3">
        <v>3064</v>
      </c>
      <c r="B164" s="3" t="s">
        <v>19</v>
      </c>
      <c r="C164" s="3" t="s">
        <v>41</v>
      </c>
      <c r="D164" s="3" t="str">
        <f t="shared" si="7"/>
        <v>michael.obuya@email.com</v>
      </c>
      <c r="E164" s="3" t="s">
        <v>45</v>
      </c>
      <c r="F164" s="3">
        <v>42</v>
      </c>
      <c r="G164" s="3" t="str">
        <f t="shared" si="8"/>
        <v>Adult</v>
      </c>
      <c r="H164" s="3">
        <f t="shared" si="6"/>
        <v>43</v>
      </c>
      <c r="I164" s="3" t="s">
        <v>208</v>
      </c>
      <c r="J164" s="4">
        <v>44115</v>
      </c>
      <c r="K164" s="3" t="s">
        <v>720</v>
      </c>
      <c r="L164" s="3" t="s">
        <v>726</v>
      </c>
      <c r="M164" s="3" t="s">
        <v>738</v>
      </c>
      <c r="N164" s="3" t="s">
        <v>750</v>
      </c>
      <c r="O164" s="3" t="s">
        <v>755</v>
      </c>
      <c r="P164" s="3">
        <v>26365.279999999999</v>
      </c>
      <c r="Q164" s="3" t="s">
        <v>759</v>
      </c>
    </row>
    <row r="165" spans="1:17" x14ac:dyDescent="0.3">
      <c r="A165" s="3">
        <v>5703</v>
      </c>
      <c r="B165" s="3" t="s">
        <v>18</v>
      </c>
      <c r="C165" s="3" t="s">
        <v>40</v>
      </c>
      <c r="D165" s="3" t="str">
        <f t="shared" si="7"/>
        <v>susan.wanjiru@email.com</v>
      </c>
      <c r="E165" s="3" t="s">
        <v>44</v>
      </c>
      <c r="F165" s="3">
        <v>79</v>
      </c>
      <c r="G165" s="3" t="str">
        <f t="shared" si="8"/>
        <v>Senior</v>
      </c>
      <c r="H165" s="3">
        <f t="shared" si="6"/>
        <v>6</v>
      </c>
      <c r="I165" s="3" t="s">
        <v>209</v>
      </c>
      <c r="J165" s="4">
        <v>45011</v>
      </c>
      <c r="K165" s="3" t="s">
        <v>723</v>
      </c>
      <c r="L165" s="3" t="s">
        <v>726</v>
      </c>
      <c r="M165" s="3" t="s">
        <v>738</v>
      </c>
      <c r="N165" s="3" t="s">
        <v>752</v>
      </c>
      <c r="O165" s="3" t="s">
        <v>754</v>
      </c>
      <c r="P165" s="3">
        <v>1454.3</v>
      </c>
      <c r="Q165" s="3" t="s">
        <v>760</v>
      </c>
    </row>
    <row r="166" spans="1:17" x14ac:dyDescent="0.3">
      <c r="A166" s="3">
        <v>2334</v>
      </c>
      <c r="B166" s="3" t="s">
        <v>24</v>
      </c>
      <c r="C166" s="3" t="s">
        <v>31</v>
      </c>
      <c r="D166" s="3" t="str">
        <f t="shared" si="7"/>
        <v>esther.kamau@email.com</v>
      </c>
      <c r="E166" s="3" t="s">
        <v>45</v>
      </c>
      <c r="F166" s="3">
        <v>60</v>
      </c>
      <c r="G166" s="3" t="str">
        <f t="shared" si="8"/>
        <v>Adult</v>
      </c>
      <c r="H166" s="3">
        <f t="shared" si="6"/>
        <v>25</v>
      </c>
      <c r="I166" s="3" t="s">
        <v>210</v>
      </c>
      <c r="J166" s="4">
        <v>44423</v>
      </c>
      <c r="K166" s="3" t="s">
        <v>724</v>
      </c>
      <c r="L166" s="3" t="s">
        <v>728</v>
      </c>
      <c r="M166" s="3" t="s">
        <v>743</v>
      </c>
      <c r="N166" s="3" t="s">
        <v>747</v>
      </c>
      <c r="O166" s="3" t="s">
        <v>754</v>
      </c>
      <c r="P166" s="3">
        <v>36292.800000000003</v>
      </c>
      <c r="Q166" s="3" t="s">
        <v>760</v>
      </c>
    </row>
    <row r="167" spans="1:17" x14ac:dyDescent="0.3">
      <c r="A167" s="3">
        <v>8447</v>
      </c>
      <c r="B167" s="3" t="s">
        <v>22</v>
      </c>
      <c r="C167" s="3" t="s">
        <v>41</v>
      </c>
      <c r="D167" s="3" t="str">
        <f t="shared" si="7"/>
        <v>mercy.obuya@email.com</v>
      </c>
      <c r="E167" s="3" t="s">
        <v>44</v>
      </c>
      <c r="F167" s="3">
        <v>6</v>
      </c>
      <c r="G167" s="3" t="str">
        <f t="shared" si="8"/>
        <v>Child</v>
      </c>
      <c r="H167" s="3">
        <f t="shared" si="6"/>
        <v>79</v>
      </c>
      <c r="I167" s="3" t="s">
        <v>211</v>
      </c>
      <c r="J167" s="4">
        <v>45498</v>
      </c>
      <c r="K167" s="3" t="s">
        <v>721</v>
      </c>
      <c r="L167" s="3" t="s">
        <v>727</v>
      </c>
      <c r="M167" s="3" t="s">
        <v>738</v>
      </c>
      <c r="N167" s="3" t="s">
        <v>751</v>
      </c>
      <c r="O167" s="3" t="s">
        <v>757</v>
      </c>
      <c r="P167" s="3">
        <v>4631.8</v>
      </c>
      <c r="Q167" s="3" t="s">
        <v>760</v>
      </c>
    </row>
    <row r="168" spans="1:17" x14ac:dyDescent="0.3">
      <c r="A168" s="3">
        <v>5176</v>
      </c>
      <c r="B168" s="3" t="s">
        <v>22</v>
      </c>
      <c r="C168" s="3" t="s">
        <v>38</v>
      </c>
      <c r="D168" s="3" t="str">
        <f t="shared" si="7"/>
        <v>mercy.njeri@email.com</v>
      </c>
      <c r="E168" s="3" t="s">
        <v>44</v>
      </c>
      <c r="F168" s="3">
        <v>52</v>
      </c>
      <c r="G168" s="3" t="str">
        <f t="shared" si="8"/>
        <v>Adult</v>
      </c>
      <c r="H168" s="3">
        <f t="shared" si="6"/>
        <v>33</v>
      </c>
      <c r="I168" s="3" t="s">
        <v>212</v>
      </c>
      <c r="J168" s="4">
        <v>44857</v>
      </c>
      <c r="K168" s="3" t="s">
        <v>721</v>
      </c>
      <c r="L168" s="3" t="s">
        <v>729</v>
      </c>
      <c r="M168" s="3" t="s">
        <v>734</v>
      </c>
      <c r="N168" s="3" t="s">
        <v>746</v>
      </c>
      <c r="O168" s="3" t="s">
        <v>757</v>
      </c>
      <c r="P168" s="3">
        <v>15256.85</v>
      </c>
      <c r="Q168" s="3" t="s">
        <v>761</v>
      </c>
    </row>
    <row r="169" spans="1:17" x14ac:dyDescent="0.3">
      <c r="A169" s="3">
        <v>6398</v>
      </c>
      <c r="B169" s="3" t="s">
        <v>16</v>
      </c>
      <c r="C169" s="3" t="s">
        <v>30</v>
      </c>
      <c r="D169" s="3" t="str">
        <f t="shared" si="7"/>
        <v>john.atieno@email.com</v>
      </c>
      <c r="E169" s="3" t="s">
        <v>45</v>
      </c>
      <c r="F169" s="3">
        <v>42</v>
      </c>
      <c r="G169" s="3" t="str">
        <f t="shared" si="8"/>
        <v>Adult</v>
      </c>
      <c r="H169" s="3">
        <f t="shared" si="6"/>
        <v>43</v>
      </c>
      <c r="I169" s="3" t="s">
        <v>213</v>
      </c>
      <c r="J169" s="4">
        <v>45345</v>
      </c>
      <c r="K169" s="3" t="s">
        <v>722</v>
      </c>
      <c r="L169" s="3" t="s">
        <v>729</v>
      </c>
      <c r="M169" s="3" t="s">
        <v>743</v>
      </c>
      <c r="N169" s="3" t="s">
        <v>748</v>
      </c>
      <c r="O169" s="3" t="s">
        <v>757</v>
      </c>
      <c r="P169" s="3">
        <v>5842.76</v>
      </c>
      <c r="Q169" s="3" t="s">
        <v>760</v>
      </c>
    </row>
    <row r="170" spans="1:17" x14ac:dyDescent="0.3">
      <c r="A170" s="3">
        <v>3215</v>
      </c>
      <c r="B170" s="3" t="s">
        <v>15</v>
      </c>
      <c r="C170" s="3" t="s">
        <v>42</v>
      </c>
      <c r="D170" s="3" t="str">
        <f t="shared" si="7"/>
        <v>james.ouma@email.com</v>
      </c>
      <c r="E170" s="3" t="s">
        <v>45</v>
      </c>
      <c r="F170" s="3">
        <v>68</v>
      </c>
      <c r="G170" s="3" t="str">
        <f t="shared" si="8"/>
        <v>Senior</v>
      </c>
      <c r="H170" s="3">
        <f t="shared" si="6"/>
        <v>17</v>
      </c>
      <c r="I170" s="3" t="s">
        <v>214</v>
      </c>
      <c r="J170" s="4">
        <v>43928</v>
      </c>
      <c r="K170" s="3" t="s">
        <v>723</v>
      </c>
      <c r="L170" s="3" t="s">
        <v>727</v>
      </c>
      <c r="M170" s="3" t="s">
        <v>736</v>
      </c>
      <c r="N170" s="3" t="s">
        <v>748</v>
      </c>
      <c r="O170" s="3" t="s">
        <v>753</v>
      </c>
      <c r="P170" s="3">
        <v>22090.7</v>
      </c>
      <c r="Q170" s="3" t="s">
        <v>760</v>
      </c>
    </row>
    <row r="171" spans="1:17" x14ac:dyDescent="0.3">
      <c r="A171" s="3">
        <v>9388</v>
      </c>
      <c r="B171" s="3" t="s">
        <v>27</v>
      </c>
      <c r="C171" s="3" t="s">
        <v>42</v>
      </c>
      <c r="D171" s="3" t="str">
        <f t="shared" si="7"/>
        <v>david.ouma@email.com</v>
      </c>
      <c r="E171" s="3" t="s">
        <v>44</v>
      </c>
      <c r="F171" s="3">
        <v>76</v>
      </c>
      <c r="G171" s="3" t="str">
        <f t="shared" si="8"/>
        <v>Senior</v>
      </c>
      <c r="H171" s="3">
        <f t="shared" si="6"/>
        <v>9</v>
      </c>
      <c r="I171" s="3" t="s">
        <v>215</v>
      </c>
      <c r="J171" s="4">
        <v>45192</v>
      </c>
      <c r="K171" s="3" t="s">
        <v>719</v>
      </c>
      <c r="L171" s="3" t="s">
        <v>727</v>
      </c>
      <c r="M171" s="3" t="s">
        <v>740</v>
      </c>
      <c r="N171" s="3" t="s">
        <v>750</v>
      </c>
      <c r="O171" s="3" t="s">
        <v>755</v>
      </c>
      <c r="P171" s="3">
        <v>46633.88</v>
      </c>
      <c r="Q171" s="3" t="s">
        <v>760</v>
      </c>
    </row>
    <row r="172" spans="1:17" x14ac:dyDescent="0.3">
      <c r="A172" s="3">
        <v>9373</v>
      </c>
      <c r="B172" s="3" t="s">
        <v>14</v>
      </c>
      <c r="C172" s="3" t="s">
        <v>43</v>
      </c>
      <c r="D172" s="3" t="str">
        <f t="shared" si="7"/>
        <v>jane.chebet@email.com</v>
      </c>
      <c r="E172" s="3" t="s">
        <v>44</v>
      </c>
      <c r="F172" s="3">
        <v>4</v>
      </c>
      <c r="G172" s="3" t="str">
        <f t="shared" si="8"/>
        <v>Child</v>
      </c>
      <c r="H172" s="3">
        <f t="shared" si="6"/>
        <v>81</v>
      </c>
      <c r="I172" s="3" t="s">
        <v>216</v>
      </c>
      <c r="J172" s="4">
        <v>44132</v>
      </c>
      <c r="K172" s="3" t="s">
        <v>718</v>
      </c>
      <c r="L172" s="3" t="s">
        <v>725</v>
      </c>
      <c r="M172" s="3" t="s">
        <v>740</v>
      </c>
      <c r="N172" s="3" t="s">
        <v>750</v>
      </c>
      <c r="O172" s="3" t="s">
        <v>757</v>
      </c>
      <c r="P172" s="3">
        <v>27646.880000000001</v>
      </c>
      <c r="Q172" s="3" t="s">
        <v>759</v>
      </c>
    </row>
    <row r="173" spans="1:17" x14ac:dyDescent="0.3">
      <c r="A173" s="3">
        <v>8299</v>
      </c>
      <c r="B173" s="3" t="s">
        <v>17</v>
      </c>
      <c r="C173" s="3" t="s">
        <v>32</v>
      </c>
      <c r="D173" s="3" t="str">
        <f t="shared" si="7"/>
        <v>anne.odhiambo@email.com</v>
      </c>
      <c r="E173" s="3" t="s">
        <v>45</v>
      </c>
      <c r="F173" s="3">
        <v>79</v>
      </c>
      <c r="G173" s="3" t="str">
        <f t="shared" si="8"/>
        <v>Senior</v>
      </c>
      <c r="H173" s="3">
        <f t="shared" si="6"/>
        <v>6</v>
      </c>
      <c r="I173" s="3" t="s">
        <v>217</v>
      </c>
      <c r="J173" s="4">
        <v>44242</v>
      </c>
      <c r="K173" s="3" t="s">
        <v>719</v>
      </c>
      <c r="L173" s="3" t="s">
        <v>726</v>
      </c>
      <c r="M173" s="3" t="s">
        <v>737</v>
      </c>
      <c r="N173" s="3" t="s">
        <v>748</v>
      </c>
      <c r="O173" s="3" t="s">
        <v>754</v>
      </c>
      <c r="P173" s="3">
        <v>26279.64</v>
      </c>
      <c r="Q173" s="3" t="s">
        <v>760</v>
      </c>
    </row>
    <row r="174" spans="1:17" x14ac:dyDescent="0.3">
      <c r="A174" s="3">
        <v>4943</v>
      </c>
      <c r="B174" s="3" t="s">
        <v>20</v>
      </c>
      <c r="C174" s="3" t="s">
        <v>31</v>
      </c>
      <c r="D174" s="3" t="str">
        <f t="shared" si="7"/>
        <v>kevin.kamau@email.com</v>
      </c>
      <c r="E174" s="3" t="s">
        <v>44</v>
      </c>
      <c r="F174" s="3">
        <v>13</v>
      </c>
      <c r="G174" s="3" t="str">
        <f t="shared" si="8"/>
        <v>Teenager</v>
      </c>
      <c r="H174" s="3">
        <f t="shared" si="6"/>
        <v>72</v>
      </c>
      <c r="I174" s="3" t="s">
        <v>218</v>
      </c>
      <c r="J174" s="4">
        <v>44833</v>
      </c>
      <c r="K174" s="3" t="s">
        <v>718</v>
      </c>
      <c r="L174" s="3" t="s">
        <v>725</v>
      </c>
      <c r="M174" s="3" t="s">
        <v>744</v>
      </c>
      <c r="N174" s="3" t="s">
        <v>749</v>
      </c>
      <c r="O174" s="3" t="s">
        <v>754</v>
      </c>
      <c r="P174" s="3">
        <v>20876.330000000002</v>
      </c>
      <c r="Q174" s="3" t="s">
        <v>759</v>
      </c>
    </row>
    <row r="175" spans="1:17" x14ac:dyDescent="0.3">
      <c r="A175" s="3">
        <v>3407</v>
      </c>
      <c r="B175" s="3" t="s">
        <v>17</v>
      </c>
      <c r="C175" s="3" t="s">
        <v>41</v>
      </c>
      <c r="D175" s="3" t="str">
        <f t="shared" si="7"/>
        <v>anne.obuya@email.com</v>
      </c>
      <c r="E175" s="3" t="s">
        <v>44</v>
      </c>
      <c r="F175" s="3">
        <v>58</v>
      </c>
      <c r="G175" s="3" t="str">
        <f t="shared" si="8"/>
        <v>Adult</v>
      </c>
      <c r="H175" s="3">
        <f t="shared" si="6"/>
        <v>27</v>
      </c>
      <c r="I175" s="3" t="s">
        <v>219</v>
      </c>
      <c r="J175" s="4">
        <v>45411</v>
      </c>
      <c r="K175" s="3" t="s">
        <v>720</v>
      </c>
      <c r="L175" s="3" t="s">
        <v>728</v>
      </c>
      <c r="M175" s="3" t="s">
        <v>739</v>
      </c>
      <c r="N175" s="3" t="s">
        <v>751</v>
      </c>
      <c r="O175" s="3" t="s">
        <v>755</v>
      </c>
      <c r="P175" s="3">
        <v>5751.39</v>
      </c>
      <c r="Q175" s="3" t="s">
        <v>759</v>
      </c>
    </row>
    <row r="176" spans="1:17" x14ac:dyDescent="0.3">
      <c r="A176" s="3">
        <v>2178</v>
      </c>
      <c r="B176" s="3" t="s">
        <v>21</v>
      </c>
      <c r="C176" s="3" t="s">
        <v>38</v>
      </c>
      <c r="D176" s="3" t="str">
        <f t="shared" si="7"/>
        <v>grace.njeri@email.com</v>
      </c>
      <c r="E176" s="3" t="s">
        <v>44</v>
      </c>
      <c r="F176" s="3">
        <v>66</v>
      </c>
      <c r="G176" s="3" t="str">
        <f t="shared" si="8"/>
        <v>Senior</v>
      </c>
      <c r="H176" s="3">
        <f t="shared" si="6"/>
        <v>19</v>
      </c>
      <c r="I176" s="3" t="s">
        <v>220</v>
      </c>
      <c r="J176" s="4">
        <v>44251</v>
      </c>
      <c r="K176" s="3" t="s">
        <v>720</v>
      </c>
      <c r="L176" s="3" t="s">
        <v>730</v>
      </c>
      <c r="M176" s="3" t="s">
        <v>745</v>
      </c>
      <c r="N176" s="3" t="s">
        <v>746</v>
      </c>
      <c r="O176" s="3" t="s">
        <v>754</v>
      </c>
      <c r="P176" s="3">
        <v>21710.86</v>
      </c>
      <c r="Q176" s="3" t="s">
        <v>759</v>
      </c>
    </row>
    <row r="177" spans="1:17" x14ac:dyDescent="0.3">
      <c r="A177" s="3">
        <v>8604</v>
      </c>
      <c r="B177" s="3" t="s">
        <v>16</v>
      </c>
      <c r="C177" s="3" t="s">
        <v>31</v>
      </c>
      <c r="D177" s="3" t="str">
        <f t="shared" si="7"/>
        <v>john.kamau@email.com</v>
      </c>
      <c r="E177" s="3" t="s">
        <v>44</v>
      </c>
      <c r="F177" s="3">
        <v>74</v>
      </c>
      <c r="G177" s="3" t="str">
        <f t="shared" si="8"/>
        <v>Senior</v>
      </c>
      <c r="H177" s="3">
        <f t="shared" si="6"/>
        <v>11</v>
      </c>
      <c r="I177" s="3" t="s">
        <v>221</v>
      </c>
      <c r="J177" s="4">
        <v>44712</v>
      </c>
      <c r="K177" s="3" t="s">
        <v>724</v>
      </c>
      <c r="L177" s="3" t="s">
        <v>728</v>
      </c>
      <c r="M177" s="3" t="s">
        <v>735</v>
      </c>
      <c r="N177" s="3" t="s">
        <v>749</v>
      </c>
      <c r="O177" s="3" t="s">
        <v>754</v>
      </c>
      <c r="P177" s="3">
        <v>49809.04</v>
      </c>
      <c r="Q177" s="3" t="s">
        <v>759</v>
      </c>
    </row>
    <row r="178" spans="1:17" x14ac:dyDescent="0.3">
      <c r="A178" s="3">
        <v>8179</v>
      </c>
      <c r="B178" s="3" t="s">
        <v>25</v>
      </c>
      <c r="C178" s="3" t="s">
        <v>38</v>
      </c>
      <c r="D178" s="3" t="str">
        <f t="shared" si="7"/>
        <v>paul.njeri@email.com</v>
      </c>
      <c r="E178" s="3" t="s">
        <v>44</v>
      </c>
      <c r="F178" s="3">
        <v>73</v>
      </c>
      <c r="G178" s="3" t="str">
        <f t="shared" si="8"/>
        <v>Senior</v>
      </c>
      <c r="H178" s="3">
        <f t="shared" si="6"/>
        <v>12</v>
      </c>
      <c r="I178" s="3" t="s">
        <v>222</v>
      </c>
      <c r="J178" s="4">
        <v>44285</v>
      </c>
      <c r="K178" s="3" t="s">
        <v>721</v>
      </c>
      <c r="L178" s="3" t="s">
        <v>725</v>
      </c>
      <c r="M178" s="3" t="s">
        <v>741</v>
      </c>
      <c r="N178" s="3" t="s">
        <v>748</v>
      </c>
      <c r="O178" s="3" t="s">
        <v>755</v>
      </c>
      <c r="P178" s="3">
        <v>43219.49</v>
      </c>
      <c r="Q178" s="3" t="s">
        <v>760</v>
      </c>
    </row>
    <row r="179" spans="1:17" x14ac:dyDescent="0.3">
      <c r="A179" s="3">
        <v>7131</v>
      </c>
      <c r="B179" s="3" t="s">
        <v>16</v>
      </c>
      <c r="C179" s="3" t="s">
        <v>35</v>
      </c>
      <c r="D179" s="3" t="str">
        <f t="shared" si="7"/>
        <v>john.mugambi@email.com</v>
      </c>
      <c r="E179" s="3" t="s">
        <v>44</v>
      </c>
      <c r="F179" s="3">
        <v>59</v>
      </c>
      <c r="G179" s="3" t="str">
        <f t="shared" si="8"/>
        <v>Adult</v>
      </c>
      <c r="H179" s="3">
        <f t="shared" si="6"/>
        <v>26</v>
      </c>
      <c r="I179" s="3" t="s">
        <v>223</v>
      </c>
      <c r="J179" s="4">
        <v>44793</v>
      </c>
      <c r="K179" s="3" t="s">
        <v>722</v>
      </c>
      <c r="L179" s="3" t="s">
        <v>730</v>
      </c>
      <c r="M179" s="3" t="s">
        <v>743</v>
      </c>
      <c r="N179" s="3" t="s">
        <v>748</v>
      </c>
      <c r="O179" s="3" t="s">
        <v>754</v>
      </c>
      <c r="P179" s="3">
        <v>24747.1</v>
      </c>
      <c r="Q179" s="3" t="s">
        <v>759</v>
      </c>
    </row>
    <row r="180" spans="1:17" x14ac:dyDescent="0.3">
      <c r="A180" s="3">
        <v>3638</v>
      </c>
      <c r="B180" s="3" t="s">
        <v>27</v>
      </c>
      <c r="C180" s="3" t="s">
        <v>43</v>
      </c>
      <c r="D180" s="3" t="str">
        <f t="shared" si="7"/>
        <v>david.chebet@email.com</v>
      </c>
      <c r="E180" s="3" t="s">
        <v>45</v>
      </c>
      <c r="F180" s="3">
        <v>68</v>
      </c>
      <c r="G180" s="3" t="str">
        <f t="shared" si="8"/>
        <v>Senior</v>
      </c>
      <c r="H180" s="3">
        <f t="shared" si="6"/>
        <v>17</v>
      </c>
      <c r="I180" s="3" t="s">
        <v>224</v>
      </c>
      <c r="J180" s="4">
        <v>44013</v>
      </c>
      <c r="K180" s="3" t="s">
        <v>721</v>
      </c>
      <c r="L180" s="3" t="s">
        <v>728</v>
      </c>
      <c r="M180" s="3" t="s">
        <v>744</v>
      </c>
      <c r="N180" s="3" t="s">
        <v>748</v>
      </c>
      <c r="O180" s="3" t="s">
        <v>758</v>
      </c>
      <c r="P180" s="3">
        <v>22374.73</v>
      </c>
      <c r="Q180" s="3" t="s">
        <v>759</v>
      </c>
    </row>
    <row r="181" spans="1:17" x14ac:dyDescent="0.3">
      <c r="A181" s="3">
        <v>3445</v>
      </c>
      <c r="B181" s="3" t="s">
        <v>20</v>
      </c>
      <c r="C181" s="3" t="s">
        <v>34</v>
      </c>
      <c r="D181" s="3" t="str">
        <f t="shared" si="7"/>
        <v>kevin.cherono@email.com</v>
      </c>
      <c r="E181" s="3" t="s">
        <v>44</v>
      </c>
      <c r="F181" s="3">
        <v>83</v>
      </c>
      <c r="G181" s="3" t="str">
        <f t="shared" si="8"/>
        <v>Senior</v>
      </c>
      <c r="H181" s="3">
        <f t="shared" si="6"/>
        <v>2</v>
      </c>
      <c r="I181" s="3" t="s">
        <v>225</v>
      </c>
      <c r="J181" s="4">
        <v>44638</v>
      </c>
      <c r="K181" s="3" t="s">
        <v>721</v>
      </c>
      <c r="L181" s="3" t="s">
        <v>726</v>
      </c>
      <c r="M181" s="3" t="s">
        <v>741</v>
      </c>
      <c r="N181" s="3" t="s">
        <v>749</v>
      </c>
      <c r="O181" s="3" t="s">
        <v>757</v>
      </c>
      <c r="P181" s="3">
        <v>43420.82</v>
      </c>
      <c r="Q181" s="3" t="s">
        <v>761</v>
      </c>
    </row>
    <row r="182" spans="1:17" x14ac:dyDescent="0.3">
      <c r="A182" s="3">
        <v>5199</v>
      </c>
      <c r="B182" s="3" t="s">
        <v>27</v>
      </c>
      <c r="C182" s="3" t="s">
        <v>42</v>
      </c>
      <c r="D182" s="3" t="str">
        <f t="shared" si="7"/>
        <v>david.ouma@email.com</v>
      </c>
      <c r="E182" s="3" t="s">
        <v>44</v>
      </c>
      <c r="F182" s="3">
        <v>23</v>
      </c>
      <c r="G182" s="3" t="str">
        <f t="shared" si="8"/>
        <v>Adult</v>
      </c>
      <c r="H182" s="3">
        <f t="shared" si="6"/>
        <v>62</v>
      </c>
      <c r="I182" s="3" t="s">
        <v>226</v>
      </c>
      <c r="J182" s="4">
        <v>44752</v>
      </c>
      <c r="K182" s="3" t="s">
        <v>721</v>
      </c>
      <c r="L182" s="3" t="s">
        <v>726</v>
      </c>
      <c r="M182" s="3" t="s">
        <v>741</v>
      </c>
      <c r="N182" s="3" t="s">
        <v>747</v>
      </c>
      <c r="O182" s="3" t="s">
        <v>755</v>
      </c>
      <c r="P182" s="3">
        <v>43306.2</v>
      </c>
      <c r="Q182" s="3" t="s">
        <v>760</v>
      </c>
    </row>
    <row r="183" spans="1:17" x14ac:dyDescent="0.3">
      <c r="A183" s="3">
        <v>2618</v>
      </c>
      <c r="B183" s="3" t="s">
        <v>14</v>
      </c>
      <c r="C183" s="3" t="s">
        <v>39</v>
      </c>
      <c r="D183" s="3" t="str">
        <f t="shared" si="7"/>
        <v>jane.kuria@email.com</v>
      </c>
      <c r="E183" s="3" t="s">
        <v>45</v>
      </c>
      <c r="F183" s="3">
        <v>5</v>
      </c>
      <c r="G183" s="3" t="str">
        <f t="shared" si="8"/>
        <v>Child</v>
      </c>
      <c r="H183" s="3">
        <f t="shared" si="6"/>
        <v>80</v>
      </c>
      <c r="I183" s="3" t="s">
        <v>227</v>
      </c>
      <c r="J183" s="4">
        <v>44265</v>
      </c>
      <c r="K183" s="3" t="s">
        <v>724</v>
      </c>
      <c r="L183" s="3" t="s">
        <v>726</v>
      </c>
      <c r="M183" s="3" t="s">
        <v>736</v>
      </c>
      <c r="N183" s="3" t="s">
        <v>751</v>
      </c>
      <c r="O183" s="3" t="s">
        <v>754</v>
      </c>
      <c r="P183" s="3">
        <v>3025.38</v>
      </c>
      <c r="Q183" s="3" t="s">
        <v>761</v>
      </c>
    </row>
    <row r="184" spans="1:17" x14ac:dyDescent="0.3">
      <c r="A184" s="3">
        <v>6694</v>
      </c>
      <c r="B184" s="3" t="s">
        <v>18</v>
      </c>
      <c r="C184" s="3" t="s">
        <v>40</v>
      </c>
      <c r="D184" s="3" t="str">
        <f t="shared" si="7"/>
        <v>susan.wanjiru@email.com</v>
      </c>
      <c r="E184" s="3" t="s">
        <v>45</v>
      </c>
      <c r="F184" s="3">
        <v>30</v>
      </c>
      <c r="G184" s="3" t="str">
        <f t="shared" si="8"/>
        <v>Adult</v>
      </c>
      <c r="H184" s="3">
        <f t="shared" si="6"/>
        <v>55</v>
      </c>
      <c r="I184" s="3" t="s">
        <v>228</v>
      </c>
      <c r="J184" s="4">
        <v>43897</v>
      </c>
      <c r="K184" s="3" t="s">
        <v>722</v>
      </c>
      <c r="L184" s="3" t="s">
        <v>725</v>
      </c>
      <c r="M184" s="3" t="s">
        <v>734</v>
      </c>
      <c r="N184" s="3" t="s">
        <v>747</v>
      </c>
      <c r="O184" s="3" t="s">
        <v>754</v>
      </c>
      <c r="P184" s="3">
        <v>27732.09</v>
      </c>
      <c r="Q184" s="3" t="s">
        <v>761</v>
      </c>
    </row>
    <row r="185" spans="1:17" x14ac:dyDescent="0.3">
      <c r="A185" s="3">
        <v>4515</v>
      </c>
      <c r="B185" s="3" t="s">
        <v>27</v>
      </c>
      <c r="C185" s="3" t="s">
        <v>35</v>
      </c>
      <c r="D185" s="3" t="str">
        <f t="shared" si="7"/>
        <v>david.mugambi@email.com</v>
      </c>
      <c r="E185" s="3" t="s">
        <v>44</v>
      </c>
      <c r="F185" s="3">
        <v>65</v>
      </c>
      <c r="G185" s="3" t="str">
        <f t="shared" si="8"/>
        <v>Senior</v>
      </c>
      <c r="H185" s="3">
        <f t="shared" si="6"/>
        <v>20</v>
      </c>
      <c r="I185" s="3" t="s">
        <v>229</v>
      </c>
      <c r="J185" s="4">
        <v>44573</v>
      </c>
      <c r="K185" s="3" t="s">
        <v>723</v>
      </c>
      <c r="L185" s="3" t="s">
        <v>729</v>
      </c>
      <c r="M185" s="3" t="s">
        <v>742</v>
      </c>
      <c r="N185" s="3" t="s">
        <v>746</v>
      </c>
      <c r="O185" s="3" t="s">
        <v>755</v>
      </c>
      <c r="P185" s="3">
        <v>43256.54</v>
      </c>
      <c r="Q185" s="3" t="s">
        <v>760</v>
      </c>
    </row>
    <row r="186" spans="1:17" x14ac:dyDescent="0.3">
      <c r="A186" s="3">
        <v>4306</v>
      </c>
      <c r="B186" s="3" t="s">
        <v>14</v>
      </c>
      <c r="C186" s="3" t="s">
        <v>31</v>
      </c>
      <c r="D186" s="3" t="str">
        <f t="shared" si="7"/>
        <v>jane.kamau@email.com</v>
      </c>
      <c r="E186" s="3" t="s">
        <v>45</v>
      </c>
      <c r="F186" s="3">
        <v>58</v>
      </c>
      <c r="G186" s="3" t="str">
        <f t="shared" si="8"/>
        <v>Adult</v>
      </c>
      <c r="H186" s="3">
        <f t="shared" si="6"/>
        <v>27</v>
      </c>
      <c r="I186" s="3" t="s">
        <v>230</v>
      </c>
      <c r="J186" s="4">
        <v>44006</v>
      </c>
      <c r="K186" s="3" t="s">
        <v>723</v>
      </c>
      <c r="L186" s="3" t="s">
        <v>726</v>
      </c>
      <c r="M186" s="3" t="s">
        <v>735</v>
      </c>
      <c r="N186" s="3" t="s">
        <v>752</v>
      </c>
      <c r="O186" s="3" t="s">
        <v>758</v>
      </c>
      <c r="P186" s="3">
        <v>8186.52</v>
      </c>
      <c r="Q186" s="3" t="s">
        <v>759</v>
      </c>
    </row>
    <row r="187" spans="1:17" x14ac:dyDescent="0.3">
      <c r="A187" s="3">
        <v>3562</v>
      </c>
      <c r="B187" s="3" t="s">
        <v>23</v>
      </c>
      <c r="C187" s="3" t="s">
        <v>32</v>
      </c>
      <c r="D187" s="3" t="str">
        <f t="shared" si="7"/>
        <v>peter.odhiambo@email.com</v>
      </c>
      <c r="E187" s="3" t="s">
        <v>44</v>
      </c>
      <c r="F187" s="3">
        <v>18</v>
      </c>
      <c r="G187" s="3" t="str">
        <f t="shared" si="8"/>
        <v>Teenager</v>
      </c>
      <c r="H187" s="3">
        <f t="shared" si="6"/>
        <v>67</v>
      </c>
      <c r="I187" s="3" t="s">
        <v>231</v>
      </c>
      <c r="J187" s="4">
        <v>45319</v>
      </c>
      <c r="K187" s="3" t="s">
        <v>724</v>
      </c>
      <c r="L187" s="3" t="s">
        <v>730</v>
      </c>
      <c r="M187" s="3" t="s">
        <v>732</v>
      </c>
      <c r="N187" s="3" t="s">
        <v>750</v>
      </c>
      <c r="O187" s="3" t="s">
        <v>758</v>
      </c>
      <c r="P187" s="3">
        <v>30532.07</v>
      </c>
      <c r="Q187" s="3" t="s">
        <v>759</v>
      </c>
    </row>
    <row r="188" spans="1:17" x14ac:dyDescent="0.3">
      <c r="A188" s="3">
        <v>2789</v>
      </c>
      <c r="B188" s="3" t="s">
        <v>18</v>
      </c>
      <c r="C188" s="3" t="s">
        <v>40</v>
      </c>
      <c r="D188" s="3" t="str">
        <f t="shared" si="7"/>
        <v>susan.wanjiru@email.com</v>
      </c>
      <c r="E188" s="3" t="s">
        <v>45</v>
      </c>
      <c r="F188" s="3">
        <v>57</v>
      </c>
      <c r="G188" s="3" t="str">
        <f t="shared" si="8"/>
        <v>Adult</v>
      </c>
      <c r="H188" s="3">
        <f t="shared" si="6"/>
        <v>28</v>
      </c>
      <c r="I188" s="3" t="s">
        <v>232</v>
      </c>
      <c r="J188" s="4">
        <v>45577</v>
      </c>
      <c r="K188" s="3" t="s">
        <v>719</v>
      </c>
      <c r="L188" s="3" t="s">
        <v>725</v>
      </c>
      <c r="M188" s="3" t="s">
        <v>744</v>
      </c>
      <c r="N188" s="3" t="s">
        <v>751</v>
      </c>
      <c r="O188" s="3" t="s">
        <v>755</v>
      </c>
      <c r="P188" s="3">
        <v>4097.0600000000004</v>
      </c>
      <c r="Q188" s="3" t="s">
        <v>759</v>
      </c>
    </row>
    <row r="189" spans="1:17" x14ac:dyDescent="0.3">
      <c r="A189" s="3">
        <v>7985</v>
      </c>
      <c r="B189" s="3" t="s">
        <v>20</v>
      </c>
      <c r="C189" s="3" t="s">
        <v>34</v>
      </c>
      <c r="D189" s="3" t="str">
        <f t="shared" si="7"/>
        <v>kevin.cherono@email.com</v>
      </c>
      <c r="E189" s="3" t="s">
        <v>44</v>
      </c>
      <c r="F189" s="3">
        <v>5</v>
      </c>
      <c r="G189" s="3" t="str">
        <f t="shared" si="8"/>
        <v>Child</v>
      </c>
      <c r="H189" s="3">
        <f t="shared" si="6"/>
        <v>80</v>
      </c>
      <c r="I189" s="3" t="s">
        <v>233</v>
      </c>
      <c r="J189" s="4">
        <v>45210</v>
      </c>
      <c r="K189" s="3" t="s">
        <v>724</v>
      </c>
      <c r="L189" s="3" t="s">
        <v>730</v>
      </c>
      <c r="M189" s="3" t="s">
        <v>745</v>
      </c>
      <c r="N189" s="3" t="s">
        <v>747</v>
      </c>
      <c r="O189" s="3" t="s">
        <v>757</v>
      </c>
      <c r="P189" s="3">
        <v>24294.36</v>
      </c>
      <c r="Q189" s="3" t="s">
        <v>760</v>
      </c>
    </row>
    <row r="190" spans="1:17" x14ac:dyDescent="0.3">
      <c r="A190" s="3">
        <v>8326</v>
      </c>
      <c r="B190" s="3" t="s">
        <v>23</v>
      </c>
      <c r="C190" s="3" t="s">
        <v>33</v>
      </c>
      <c r="D190" s="3" t="str">
        <f t="shared" si="7"/>
        <v>peter.kiplagat@email.com</v>
      </c>
      <c r="E190" s="3" t="s">
        <v>45</v>
      </c>
      <c r="F190" s="3">
        <v>45</v>
      </c>
      <c r="G190" s="3" t="str">
        <f t="shared" si="8"/>
        <v>Adult</v>
      </c>
      <c r="H190" s="3">
        <f t="shared" si="6"/>
        <v>40</v>
      </c>
      <c r="I190" s="3" t="s">
        <v>234</v>
      </c>
      <c r="J190" s="4">
        <v>44654</v>
      </c>
      <c r="K190" s="3" t="s">
        <v>722</v>
      </c>
      <c r="L190" s="3" t="s">
        <v>726</v>
      </c>
      <c r="M190" s="3" t="s">
        <v>736</v>
      </c>
      <c r="N190" s="3" t="s">
        <v>747</v>
      </c>
      <c r="O190" s="3" t="s">
        <v>754</v>
      </c>
      <c r="P190" s="3">
        <v>40856.269999999997</v>
      </c>
      <c r="Q190" s="3" t="s">
        <v>759</v>
      </c>
    </row>
    <row r="191" spans="1:17" x14ac:dyDescent="0.3">
      <c r="A191" s="3">
        <v>6989</v>
      </c>
      <c r="B191" s="3" t="s">
        <v>24</v>
      </c>
      <c r="C191" s="3" t="s">
        <v>32</v>
      </c>
      <c r="D191" s="3" t="str">
        <f t="shared" si="7"/>
        <v>esther.odhiambo@email.com</v>
      </c>
      <c r="E191" s="3" t="s">
        <v>44</v>
      </c>
      <c r="F191" s="3">
        <v>10</v>
      </c>
      <c r="G191" s="3" t="str">
        <f t="shared" si="8"/>
        <v>Child</v>
      </c>
      <c r="H191" s="3">
        <f t="shared" si="6"/>
        <v>75</v>
      </c>
      <c r="I191" s="3" t="s">
        <v>235</v>
      </c>
      <c r="J191" s="4">
        <v>44534</v>
      </c>
      <c r="K191" s="3" t="s">
        <v>724</v>
      </c>
      <c r="L191" s="3" t="s">
        <v>726</v>
      </c>
      <c r="M191" s="3" t="s">
        <v>741</v>
      </c>
      <c r="N191" s="3" t="s">
        <v>746</v>
      </c>
      <c r="O191" s="3" t="s">
        <v>758</v>
      </c>
      <c r="P191" s="3">
        <v>2547.75</v>
      </c>
      <c r="Q191" s="3" t="s">
        <v>759</v>
      </c>
    </row>
    <row r="192" spans="1:17" x14ac:dyDescent="0.3">
      <c r="A192" s="3">
        <v>6784</v>
      </c>
      <c r="B192" s="3" t="s">
        <v>19</v>
      </c>
      <c r="C192" s="3" t="s">
        <v>33</v>
      </c>
      <c r="D192" s="3" t="str">
        <f t="shared" si="7"/>
        <v>michael.kiplagat@email.com</v>
      </c>
      <c r="E192" s="3" t="s">
        <v>44</v>
      </c>
      <c r="F192" s="3">
        <v>48</v>
      </c>
      <c r="G192" s="3" t="str">
        <f t="shared" si="8"/>
        <v>Adult</v>
      </c>
      <c r="H192" s="3">
        <f t="shared" si="6"/>
        <v>37</v>
      </c>
      <c r="I192" s="3" t="s">
        <v>236</v>
      </c>
      <c r="J192" s="4">
        <v>45246</v>
      </c>
      <c r="K192" s="3" t="s">
        <v>718</v>
      </c>
      <c r="L192" s="3" t="s">
        <v>730</v>
      </c>
      <c r="M192" s="3" t="s">
        <v>731</v>
      </c>
      <c r="N192" s="3" t="s">
        <v>748</v>
      </c>
      <c r="O192" s="3" t="s">
        <v>756</v>
      </c>
      <c r="P192" s="3">
        <v>20024.060000000001</v>
      </c>
      <c r="Q192" s="3" t="s">
        <v>760</v>
      </c>
    </row>
    <row r="193" spans="1:17" x14ac:dyDescent="0.3">
      <c r="A193" s="3">
        <v>9963</v>
      </c>
      <c r="B193" s="3" t="s">
        <v>18</v>
      </c>
      <c r="C193" s="3" t="s">
        <v>37</v>
      </c>
      <c r="D193" s="3" t="str">
        <f t="shared" si="7"/>
        <v>susan.otieno@email.com</v>
      </c>
      <c r="E193" s="3" t="s">
        <v>44</v>
      </c>
      <c r="F193" s="3">
        <v>37</v>
      </c>
      <c r="G193" s="3" t="str">
        <f t="shared" si="8"/>
        <v>Adult</v>
      </c>
      <c r="H193" s="3">
        <f t="shared" si="6"/>
        <v>48</v>
      </c>
      <c r="I193" s="3" t="s">
        <v>237</v>
      </c>
      <c r="J193" s="4">
        <v>44480</v>
      </c>
      <c r="K193" s="3" t="s">
        <v>719</v>
      </c>
      <c r="L193" s="3" t="s">
        <v>728</v>
      </c>
      <c r="M193" s="3" t="s">
        <v>741</v>
      </c>
      <c r="N193" s="3" t="s">
        <v>749</v>
      </c>
      <c r="O193" s="3" t="s">
        <v>754</v>
      </c>
      <c r="P193" s="3">
        <v>22054.1</v>
      </c>
      <c r="Q193" s="3" t="s">
        <v>761</v>
      </c>
    </row>
    <row r="194" spans="1:17" x14ac:dyDescent="0.3">
      <c r="A194" s="3">
        <v>4174</v>
      </c>
      <c r="B194" s="3" t="s">
        <v>21</v>
      </c>
      <c r="C194" s="3" t="s">
        <v>35</v>
      </c>
      <c r="D194" s="3" t="str">
        <f t="shared" si="7"/>
        <v>grace.mugambi@email.com</v>
      </c>
      <c r="E194" s="3" t="s">
        <v>44</v>
      </c>
      <c r="F194" s="3">
        <v>79</v>
      </c>
      <c r="G194" s="3" t="str">
        <f t="shared" si="8"/>
        <v>Senior</v>
      </c>
      <c r="H194" s="3">
        <f t="shared" ref="H194:H257" si="9">MAX( F194:F865) - (F194)</f>
        <v>6</v>
      </c>
      <c r="I194" s="3" t="s">
        <v>238</v>
      </c>
      <c r="J194" s="4">
        <v>44427</v>
      </c>
      <c r="K194" s="3" t="s">
        <v>719</v>
      </c>
      <c r="L194" s="3" t="s">
        <v>729</v>
      </c>
      <c r="M194" s="3" t="s">
        <v>743</v>
      </c>
      <c r="N194" s="3" t="s">
        <v>750</v>
      </c>
      <c r="O194" s="3" t="s">
        <v>756</v>
      </c>
      <c r="P194" s="3">
        <v>12832.67</v>
      </c>
      <c r="Q194" s="3" t="s">
        <v>759</v>
      </c>
    </row>
    <row r="195" spans="1:17" x14ac:dyDescent="0.3">
      <c r="A195" s="3">
        <v>5505</v>
      </c>
      <c r="B195" s="3" t="s">
        <v>27</v>
      </c>
      <c r="C195" s="3" t="s">
        <v>33</v>
      </c>
      <c r="D195" s="3" t="str">
        <f t="shared" ref="D195:D258" si="10">LOWER(CONCATENATE(B195,".",C195,"@email.com"))</f>
        <v>david.kiplagat@email.com</v>
      </c>
      <c r="E195" s="3" t="s">
        <v>45</v>
      </c>
      <c r="F195" s="3">
        <v>83</v>
      </c>
      <c r="G195" s="3" t="str">
        <f t="shared" ref="G195:G258" si="11">IF(F195&lt;=12,"Child",IF(F195&lt;=19,"Teenager",IF(F195&lt;=60,"Adult","Senior")))</f>
        <v>Senior</v>
      </c>
      <c r="H195" s="3">
        <f t="shared" si="9"/>
        <v>2</v>
      </c>
      <c r="I195" s="3" t="s">
        <v>239</v>
      </c>
      <c r="J195" s="4">
        <v>44248</v>
      </c>
      <c r="K195" s="3" t="s">
        <v>720</v>
      </c>
      <c r="L195" s="3" t="s">
        <v>727</v>
      </c>
      <c r="M195" s="3" t="s">
        <v>744</v>
      </c>
      <c r="N195" s="3" t="s">
        <v>747</v>
      </c>
      <c r="O195" s="3" t="s">
        <v>754</v>
      </c>
      <c r="P195" s="3">
        <v>28857.23</v>
      </c>
      <c r="Q195" s="3" t="s">
        <v>759</v>
      </c>
    </row>
    <row r="196" spans="1:17" x14ac:dyDescent="0.3">
      <c r="A196" s="3">
        <v>9208</v>
      </c>
      <c r="B196" s="3" t="s">
        <v>16</v>
      </c>
      <c r="C196" s="3" t="s">
        <v>31</v>
      </c>
      <c r="D196" s="3" t="str">
        <f t="shared" si="10"/>
        <v>john.kamau@email.com</v>
      </c>
      <c r="E196" s="3" t="s">
        <v>44</v>
      </c>
      <c r="F196" s="3">
        <v>77</v>
      </c>
      <c r="G196" s="3" t="str">
        <f t="shared" si="11"/>
        <v>Senior</v>
      </c>
      <c r="H196" s="3">
        <f t="shared" si="9"/>
        <v>8</v>
      </c>
      <c r="I196" s="3" t="s">
        <v>240</v>
      </c>
      <c r="J196" s="4">
        <v>44968</v>
      </c>
      <c r="K196" s="3" t="s">
        <v>724</v>
      </c>
      <c r="L196" s="3" t="s">
        <v>730</v>
      </c>
      <c r="M196" s="3" t="s">
        <v>736</v>
      </c>
      <c r="N196" s="3" t="s">
        <v>749</v>
      </c>
      <c r="O196" s="3" t="s">
        <v>753</v>
      </c>
      <c r="P196" s="3">
        <v>19828.12</v>
      </c>
      <c r="Q196" s="3" t="s">
        <v>761</v>
      </c>
    </row>
    <row r="197" spans="1:17" x14ac:dyDescent="0.3">
      <c r="A197" s="3">
        <v>3600</v>
      </c>
      <c r="B197" s="3" t="s">
        <v>16</v>
      </c>
      <c r="C197" s="3" t="s">
        <v>41</v>
      </c>
      <c r="D197" s="3" t="str">
        <f t="shared" si="10"/>
        <v>john.obuya@email.com</v>
      </c>
      <c r="E197" s="3" t="s">
        <v>44</v>
      </c>
      <c r="F197" s="3">
        <v>85</v>
      </c>
      <c r="G197" s="3" t="str">
        <f t="shared" si="11"/>
        <v>Senior</v>
      </c>
      <c r="H197" s="3">
        <f t="shared" si="9"/>
        <v>0</v>
      </c>
      <c r="I197" s="3" t="s">
        <v>241</v>
      </c>
      <c r="J197" s="4">
        <v>44948</v>
      </c>
      <c r="K197" s="3" t="s">
        <v>722</v>
      </c>
      <c r="L197" s="3" t="s">
        <v>725</v>
      </c>
      <c r="M197" s="3" t="s">
        <v>745</v>
      </c>
      <c r="N197" s="3" t="s">
        <v>747</v>
      </c>
      <c r="O197" s="3" t="s">
        <v>755</v>
      </c>
      <c r="P197" s="3">
        <v>29515.599999999999</v>
      </c>
      <c r="Q197" s="3" t="s">
        <v>760</v>
      </c>
    </row>
    <row r="198" spans="1:17" x14ac:dyDescent="0.3">
      <c r="A198" s="3">
        <v>6606</v>
      </c>
      <c r="B198" s="3" t="s">
        <v>27</v>
      </c>
      <c r="C198" s="3" t="s">
        <v>34</v>
      </c>
      <c r="D198" s="3" t="str">
        <f t="shared" si="10"/>
        <v>david.cherono@email.com</v>
      </c>
      <c r="E198" s="3" t="s">
        <v>45</v>
      </c>
      <c r="F198" s="3">
        <v>37</v>
      </c>
      <c r="G198" s="3" t="str">
        <f t="shared" si="11"/>
        <v>Adult</v>
      </c>
      <c r="H198" s="3">
        <f t="shared" si="9"/>
        <v>48</v>
      </c>
      <c r="I198" s="3" t="s">
        <v>242</v>
      </c>
      <c r="J198" s="4">
        <v>43845</v>
      </c>
      <c r="K198" s="3" t="s">
        <v>724</v>
      </c>
      <c r="L198" s="3" t="s">
        <v>725</v>
      </c>
      <c r="M198" s="3" t="s">
        <v>735</v>
      </c>
      <c r="N198" s="3" t="s">
        <v>751</v>
      </c>
      <c r="O198" s="3" t="s">
        <v>758</v>
      </c>
      <c r="P198" s="3">
        <v>33844.050000000003</v>
      </c>
      <c r="Q198" s="3" t="s">
        <v>761</v>
      </c>
    </row>
    <row r="199" spans="1:17" x14ac:dyDescent="0.3">
      <c r="A199" s="3">
        <v>7725</v>
      </c>
      <c r="B199" s="3" t="s">
        <v>18</v>
      </c>
      <c r="C199" s="3" t="s">
        <v>32</v>
      </c>
      <c r="D199" s="3" t="str">
        <f t="shared" si="10"/>
        <v>susan.odhiambo@email.com</v>
      </c>
      <c r="E199" s="3" t="s">
        <v>44</v>
      </c>
      <c r="F199" s="3">
        <v>6</v>
      </c>
      <c r="G199" s="3" t="str">
        <f t="shared" si="11"/>
        <v>Child</v>
      </c>
      <c r="H199" s="3">
        <f t="shared" si="9"/>
        <v>79</v>
      </c>
      <c r="I199" s="3" t="s">
        <v>243</v>
      </c>
      <c r="J199" s="4">
        <v>45498</v>
      </c>
      <c r="K199" s="3" t="s">
        <v>720</v>
      </c>
      <c r="L199" s="3" t="s">
        <v>726</v>
      </c>
      <c r="M199" s="3" t="s">
        <v>742</v>
      </c>
      <c r="N199" s="3" t="s">
        <v>750</v>
      </c>
      <c r="O199" s="3" t="s">
        <v>755</v>
      </c>
      <c r="P199" s="3">
        <v>20240.849999999999</v>
      </c>
      <c r="Q199" s="3" t="s">
        <v>760</v>
      </c>
    </row>
    <row r="200" spans="1:17" x14ac:dyDescent="0.3">
      <c r="A200" s="3">
        <v>7537</v>
      </c>
      <c r="B200" s="3" t="s">
        <v>22</v>
      </c>
      <c r="C200" s="3" t="s">
        <v>42</v>
      </c>
      <c r="D200" s="3" t="str">
        <f t="shared" si="10"/>
        <v>mercy.ouma@email.com</v>
      </c>
      <c r="E200" s="3" t="s">
        <v>44</v>
      </c>
      <c r="F200" s="3">
        <v>5</v>
      </c>
      <c r="G200" s="3" t="str">
        <f t="shared" si="11"/>
        <v>Child</v>
      </c>
      <c r="H200" s="3">
        <f t="shared" si="9"/>
        <v>80</v>
      </c>
      <c r="I200" s="3" t="s">
        <v>244</v>
      </c>
      <c r="J200" s="4">
        <v>44569</v>
      </c>
      <c r="K200" s="3" t="s">
        <v>721</v>
      </c>
      <c r="L200" s="3" t="s">
        <v>726</v>
      </c>
      <c r="M200" s="3" t="s">
        <v>743</v>
      </c>
      <c r="N200" s="3" t="s">
        <v>751</v>
      </c>
      <c r="O200" s="3" t="s">
        <v>755</v>
      </c>
      <c r="P200" s="3">
        <v>17655.78</v>
      </c>
      <c r="Q200" s="3" t="s">
        <v>761</v>
      </c>
    </row>
    <row r="201" spans="1:17" x14ac:dyDescent="0.3">
      <c r="A201" s="3">
        <v>7297</v>
      </c>
      <c r="B201" s="3" t="s">
        <v>23</v>
      </c>
      <c r="C201" s="3" t="s">
        <v>41</v>
      </c>
      <c r="D201" s="3" t="str">
        <f t="shared" si="10"/>
        <v>peter.obuya@email.com</v>
      </c>
      <c r="E201" s="3" t="s">
        <v>45</v>
      </c>
      <c r="F201" s="3">
        <v>6</v>
      </c>
      <c r="G201" s="3" t="str">
        <f t="shared" si="11"/>
        <v>Child</v>
      </c>
      <c r="H201" s="3">
        <f t="shared" si="9"/>
        <v>79</v>
      </c>
      <c r="I201" s="3" t="s">
        <v>245</v>
      </c>
      <c r="J201" s="4">
        <v>43893</v>
      </c>
      <c r="K201" s="3" t="s">
        <v>721</v>
      </c>
      <c r="L201" s="3" t="s">
        <v>728</v>
      </c>
      <c r="M201" s="3" t="s">
        <v>734</v>
      </c>
      <c r="N201" s="3" t="s">
        <v>750</v>
      </c>
      <c r="O201" s="3" t="s">
        <v>756</v>
      </c>
      <c r="P201" s="3">
        <v>4300.3599999999997</v>
      </c>
      <c r="Q201" s="3" t="s">
        <v>761</v>
      </c>
    </row>
    <row r="202" spans="1:17" x14ac:dyDescent="0.3">
      <c r="A202" s="3">
        <v>1968</v>
      </c>
      <c r="B202" s="3" t="s">
        <v>24</v>
      </c>
      <c r="C202" s="3" t="s">
        <v>32</v>
      </c>
      <c r="D202" s="3" t="str">
        <f t="shared" si="10"/>
        <v>esther.odhiambo@email.com</v>
      </c>
      <c r="E202" s="3" t="s">
        <v>45</v>
      </c>
      <c r="F202" s="3">
        <v>8</v>
      </c>
      <c r="G202" s="3" t="str">
        <f t="shared" si="11"/>
        <v>Child</v>
      </c>
      <c r="H202" s="3">
        <f t="shared" si="9"/>
        <v>77</v>
      </c>
      <c r="I202" s="3" t="s">
        <v>246</v>
      </c>
      <c r="J202" s="4">
        <v>44293</v>
      </c>
      <c r="K202" s="3" t="s">
        <v>721</v>
      </c>
      <c r="L202" s="3" t="s">
        <v>727</v>
      </c>
      <c r="M202" s="3" t="s">
        <v>735</v>
      </c>
      <c r="N202" s="3" t="s">
        <v>750</v>
      </c>
      <c r="O202" s="3" t="s">
        <v>754</v>
      </c>
      <c r="P202" s="3">
        <v>41553.629999999997</v>
      </c>
      <c r="Q202" s="3" t="s">
        <v>759</v>
      </c>
    </row>
    <row r="203" spans="1:17" x14ac:dyDescent="0.3">
      <c r="A203" s="3">
        <v>6360</v>
      </c>
      <c r="B203" s="3" t="s">
        <v>14</v>
      </c>
      <c r="C203" s="3" t="s">
        <v>35</v>
      </c>
      <c r="D203" s="3" t="str">
        <f t="shared" si="10"/>
        <v>jane.mugambi@email.com</v>
      </c>
      <c r="E203" s="3" t="s">
        <v>45</v>
      </c>
      <c r="F203" s="3">
        <v>8</v>
      </c>
      <c r="G203" s="3" t="str">
        <f t="shared" si="11"/>
        <v>Child</v>
      </c>
      <c r="H203" s="3">
        <f t="shared" si="9"/>
        <v>77</v>
      </c>
      <c r="I203" s="3" t="s">
        <v>247</v>
      </c>
      <c r="J203" s="4">
        <v>44805</v>
      </c>
      <c r="K203" s="3" t="s">
        <v>720</v>
      </c>
      <c r="L203" s="3" t="s">
        <v>726</v>
      </c>
      <c r="M203" s="3" t="s">
        <v>737</v>
      </c>
      <c r="N203" s="3" t="s">
        <v>748</v>
      </c>
      <c r="O203" s="3" t="s">
        <v>757</v>
      </c>
      <c r="P203" s="3">
        <v>35486.550000000003</v>
      </c>
      <c r="Q203" s="3" t="s">
        <v>760</v>
      </c>
    </row>
    <row r="204" spans="1:17" x14ac:dyDescent="0.3">
      <c r="A204" s="3">
        <v>8421</v>
      </c>
      <c r="B204" s="3" t="s">
        <v>17</v>
      </c>
      <c r="C204" s="3" t="s">
        <v>32</v>
      </c>
      <c r="D204" s="3" t="str">
        <f t="shared" si="10"/>
        <v>anne.odhiambo@email.com</v>
      </c>
      <c r="E204" s="3" t="s">
        <v>44</v>
      </c>
      <c r="F204" s="3">
        <v>64</v>
      </c>
      <c r="G204" s="3" t="str">
        <f t="shared" si="11"/>
        <v>Senior</v>
      </c>
      <c r="H204" s="3">
        <f t="shared" si="9"/>
        <v>21</v>
      </c>
      <c r="I204" s="3" t="s">
        <v>248</v>
      </c>
      <c r="J204" s="4">
        <v>45654</v>
      </c>
      <c r="K204" s="3" t="s">
        <v>724</v>
      </c>
      <c r="L204" s="3" t="s">
        <v>728</v>
      </c>
      <c r="M204" s="3" t="s">
        <v>740</v>
      </c>
      <c r="N204" s="3" t="s">
        <v>746</v>
      </c>
      <c r="O204" s="3" t="s">
        <v>757</v>
      </c>
      <c r="P204" s="3">
        <v>38007.29</v>
      </c>
      <c r="Q204" s="3" t="s">
        <v>759</v>
      </c>
    </row>
    <row r="205" spans="1:17" x14ac:dyDescent="0.3">
      <c r="A205" s="3">
        <v>9013</v>
      </c>
      <c r="B205" s="3" t="s">
        <v>18</v>
      </c>
      <c r="C205" s="3" t="s">
        <v>42</v>
      </c>
      <c r="D205" s="3" t="str">
        <f t="shared" si="10"/>
        <v>susan.ouma@email.com</v>
      </c>
      <c r="E205" s="3" t="s">
        <v>45</v>
      </c>
      <c r="F205" s="3">
        <v>79</v>
      </c>
      <c r="G205" s="3" t="str">
        <f t="shared" si="11"/>
        <v>Senior</v>
      </c>
      <c r="H205" s="3">
        <f t="shared" si="9"/>
        <v>6</v>
      </c>
      <c r="I205" s="3" t="s">
        <v>249</v>
      </c>
      <c r="J205" s="4">
        <v>45678</v>
      </c>
      <c r="K205" s="3" t="s">
        <v>720</v>
      </c>
      <c r="L205" s="3" t="s">
        <v>725</v>
      </c>
      <c r="M205" s="3" t="s">
        <v>737</v>
      </c>
      <c r="N205" s="3" t="s">
        <v>748</v>
      </c>
      <c r="O205" s="3" t="s">
        <v>753</v>
      </c>
      <c r="P205" s="3">
        <v>37283.86</v>
      </c>
      <c r="Q205" s="3" t="s">
        <v>761</v>
      </c>
    </row>
    <row r="206" spans="1:17" x14ac:dyDescent="0.3">
      <c r="A206" s="3">
        <v>9460</v>
      </c>
      <c r="B206" s="3" t="s">
        <v>24</v>
      </c>
      <c r="C206" s="3" t="s">
        <v>42</v>
      </c>
      <c r="D206" s="3" t="str">
        <f t="shared" si="10"/>
        <v>esther.ouma@email.com</v>
      </c>
      <c r="E206" s="3" t="s">
        <v>45</v>
      </c>
      <c r="F206" s="3">
        <v>80</v>
      </c>
      <c r="G206" s="3" t="str">
        <f t="shared" si="11"/>
        <v>Senior</v>
      </c>
      <c r="H206" s="3">
        <f t="shared" si="9"/>
        <v>5</v>
      </c>
      <c r="I206" s="3" t="s">
        <v>250</v>
      </c>
      <c r="J206" s="4">
        <v>45350</v>
      </c>
      <c r="K206" s="3" t="s">
        <v>723</v>
      </c>
      <c r="L206" s="3" t="s">
        <v>729</v>
      </c>
      <c r="M206" s="3" t="s">
        <v>733</v>
      </c>
      <c r="N206" s="3" t="s">
        <v>746</v>
      </c>
      <c r="O206" s="3" t="s">
        <v>755</v>
      </c>
      <c r="P206" s="3">
        <v>28871.37</v>
      </c>
      <c r="Q206" s="3" t="s">
        <v>761</v>
      </c>
    </row>
    <row r="207" spans="1:17" x14ac:dyDescent="0.3">
      <c r="A207" s="3">
        <v>1621</v>
      </c>
      <c r="B207" s="3" t="s">
        <v>15</v>
      </c>
      <c r="C207" s="3" t="s">
        <v>34</v>
      </c>
      <c r="D207" s="3" t="str">
        <f t="shared" si="10"/>
        <v>james.cherono@email.com</v>
      </c>
      <c r="E207" s="3" t="s">
        <v>44</v>
      </c>
      <c r="F207" s="3">
        <v>44</v>
      </c>
      <c r="G207" s="3" t="str">
        <f t="shared" si="11"/>
        <v>Adult</v>
      </c>
      <c r="H207" s="3">
        <f t="shared" si="9"/>
        <v>41</v>
      </c>
      <c r="I207" s="3" t="s">
        <v>251</v>
      </c>
      <c r="J207" s="4">
        <v>44065</v>
      </c>
      <c r="K207" s="3" t="s">
        <v>720</v>
      </c>
      <c r="L207" s="3" t="s">
        <v>729</v>
      </c>
      <c r="M207" s="3" t="s">
        <v>731</v>
      </c>
      <c r="N207" s="3" t="s">
        <v>749</v>
      </c>
      <c r="O207" s="3" t="s">
        <v>754</v>
      </c>
      <c r="P207" s="3">
        <v>13222.06</v>
      </c>
      <c r="Q207" s="3" t="s">
        <v>760</v>
      </c>
    </row>
    <row r="208" spans="1:17" x14ac:dyDescent="0.3">
      <c r="A208" s="3">
        <v>3031</v>
      </c>
      <c r="B208" s="3" t="s">
        <v>25</v>
      </c>
      <c r="C208" s="3" t="s">
        <v>35</v>
      </c>
      <c r="D208" s="3" t="str">
        <f t="shared" si="10"/>
        <v>paul.mugambi@email.com</v>
      </c>
      <c r="E208" s="3" t="s">
        <v>45</v>
      </c>
      <c r="F208" s="3">
        <v>30</v>
      </c>
      <c r="G208" s="3" t="str">
        <f t="shared" si="11"/>
        <v>Adult</v>
      </c>
      <c r="H208" s="3">
        <f t="shared" si="9"/>
        <v>55</v>
      </c>
      <c r="I208" s="3" t="s">
        <v>252</v>
      </c>
      <c r="J208" s="4">
        <v>45149</v>
      </c>
      <c r="K208" s="3" t="s">
        <v>721</v>
      </c>
      <c r="L208" s="3" t="s">
        <v>726</v>
      </c>
      <c r="M208" s="3" t="s">
        <v>738</v>
      </c>
      <c r="N208" s="3" t="s">
        <v>746</v>
      </c>
      <c r="O208" s="3" t="s">
        <v>755</v>
      </c>
      <c r="P208" s="3">
        <v>23931.599999999999</v>
      </c>
      <c r="Q208" s="3" t="s">
        <v>759</v>
      </c>
    </row>
    <row r="209" spans="1:17" x14ac:dyDescent="0.3">
      <c r="A209" s="3">
        <v>2478</v>
      </c>
      <c r="B209" s="3" t="s">
        <v>14</v>
      </c>
      <c r="C209" s="3" t="s">
        <v>40</v>
      </c>
      <c r="D209" s="3" t="str">
        <f t="shared" si="10"/>
        <v>jane.wanjiru@email.com</v>
      </c>
      <c r="E209" s="3" t="s">
        <v>45</v>
      </c>
      <c r="F209" s="3">
        <v>31</v>
      </c>
      <c r="G209" s="3" t="str">
        <f t="shared" si="11"/>
        <v>Adult</v>
      </c>
      <c r="H209" s="3">
        <f t="shared" si="9"/>
        <v>54</v>
      </c>
      <c r="I209" s="3" t="s">
        <v>253</v>
      </c>
      <c r="J209" s="4">
        <v>44093</v>
      </c>
      <c r="K209" s="3" t="s">
        <v>719</v>
      </c>
      <c r="L209" s="3" t="s">
        <v>730</v>
      </c>
      <c r="M209" s="3" t="s">
        <v>742</v>
      </c>
      <c r="N209" s="3" t="s">
        <v>749</v>
      </c>
      <c r="O209" s="3" t="s">
        <v>753</v>
      </c>
      <c r="P209" s="3">
        <v>35143.89</v>
      </c>
      <c r="Q209" s="3" t="s">
        <v>761</v>
      </c>
    </row>
    <row r="210" spans="1:17" x14ac:dyDescent="0.3">
      <c r="A210" s="3">
        <v>6868</v>
      </c>
      <c r="B210" s="3" t="s">
        <v>15</v>
      </c>
      <c r="C210" s="3" t="s">
        <v>42</v>
      </c>
      <c r="D210" s="3" t="str">
        <f t="shared" si="10"/>
        <v>james.ouma@email.com</v>
      </c>
      <c r="E210" s="3" t="s">
        <v>45</v>
      </c>
      <c r="F210" s="3">
        <v>26</v>
      </c>
      <c r="G210" s="3" t="str">
        <f t="shared" si="11"/>
        <v>Adult</v>
      </c>
      <c r="H210" s="3">
        <f t="shared" si="9"/>
        <v>59</v>
      </c>
      <c r="I210" s="3" t="s">
        <v>254</v>
      </c>
      <c r="J210" s="4">
        <v>45123</v>
      </c>
      <c r="K210" s="3" t="s">
        <v>718</v>
      </c>
      <c r="L210" s="3" t="s">
        <v>730</v>
      </c>
      <c r="M210" s="3" t="s">
        <v>738</v>
      </c>
      <c r="N210" s="3" t="s">
        <v>751</v>
      </c>
      <c r="O210" s="3" t="s">
        <v>754</v>
      </c>
      <c r="P210" s="3">
        <v>46384.14</v>
      </c>
      <c r="Q210" s="3" t="s">
        <v>761</v>
      </c>
    </row>
    <row r="211" spans="1:17" x14ac:dyDescent="0.3">
      <c r="A211" s="3">
        <v>2586</v>
      </c>
      <c r="B211" s="3" t="s">
        <v>20</v>
      </c>
      <c r="C211" s="3" t="s">
        <v>39</v>
      </c>
      <c r="D211" s="3" t="str">
        <f t="shared" si="10"/>
        <v>kevin.kuria@email.com</v>
      </c>
      <c r="E211" s="3" t="s">
        <v>45</v>
      </c>
      <c r="F211" s="3">
        <v>41</v>
      </c>
      <c r="G211" s="3" t="str">
        <f t="shared" si="11"/>
        <v>Adult</v>
      </c>
      <c r="H211" s="3">
        <f t="shared" si="9"/>
        <v>44</v>
      </c>
      <c r="I211" s="3" t="s">
        <v>255</v>
      </c>
      <c r="J211" s="4">
        <v>44006</v>
      </c>
      <c r="K211" s="3" t="s">
        <v>720</v>
      </c>
      <c r="L211" s="3" t="s">
        <v>726</v>
      </c>
      <c r="M211" s="3" t="s">
        <v>744</v>
      </c>
      <c r="N211" s="3" t="s">
        <v>746</v>
      </c>
      <c r="O211" s="3" t="s">
        <v>756</v>
      </c>
      <c r="P211" s="3">
        <v>39737.089999999997</v>
      </c>
      <c r="Q211" s="3" t="s">
        <v>760</v>
      </c>
    </row>
    <row r="212" spans="1:17" x14ac:dyDescent="0.3">
      <c r="A212" s="3">
        <v>1811</v>
      </c>
      <c r="B212" s="3" t="s">
        <v>15</v>
      </c>
      <c r="C212" s="3" t="s">
        <v>42</v>
      </c>
      <c r="D212" s="3" t="str">
        <f t="shared" si="10"/>
        <v>james.ouma@email.com</v>
      </c>
      <c r="E212" s="3" t="s">
        <v>45</v>
      </c>
      <c r="F212" s="3">
        <v>29</v>
      </c>
      <c r="G212" s="3" t="str">
        <f t="shared" si="11"/>
        <v>Adult</v>
      </c>
      <c r="H212" s="3">
        <f t="shared" si="9"/>
        <v>56</v>
      </c>
      <c r="I212" s="3" t="s">
        <v>256</v>
      </c>
      <c r="J212" s="4">
        <v>44621</v>
      </c>
      <c r="K212" s="3" t="s">
        <v>720</v>
      </c>
      <c r="L212" s="3" t="s">
        <v>727</v>
      </c>
      <c r="M212" s="3" t="s">
        <v>735</v>
      </c>
      <c r="N212" s="3" t="s">
        <v>750</v>
      </c>
      <c r="O212" s="3" t="s">
        <v>754</v>
      </c>
      <c r="P212" s="3">
        <v>36917.660000000003</v>
      </c>
      <c r="Q212" s="3" t="s">
        <v>760</v>
      </c>
    </row>
    <row r="213" spans="1:17" x14ac:dyDescent="0.3">
      <c r="A213" s="3">
        <v>3474</v>
      </c>
      <c r="B213" s="3" t="s">
        <v>14</v>
      </c>
      <c r="C213" s="3" t="s">
        <v>29</v>
      </c>
      <c r="D213" s="3" t="str">
        <f t="shared" si="10"/>
        <v>jane.mutua@email.com</v>
      </c>
      <c r="E213" s="3" t="s">
        <v>45</v>
      </c>
      <c r="F213" s="3">
        <v>42</v>
      </c>
      <c r="G213" s="3" t="str">
        <f t="shared" si="11"/>
        <v>Adult</v>
      </c>
      <c r="H213" s="3">
        <f t="shared" si="9"/>
        <v>43</v>
      </c>
      <c r="I213" s="3" t="s">
        <v>257</v>
      </c>
      <c r="J213" s="4">
        <v>44904</v>
      </c>
      <c r="K213" s="3" t="s">
        <v>724</v>
      </c>
      <c r="L213" s="3" t="s">
        <v>726</v>
      </c>
      <c r="M213" s="3" t="s">
        <v>734</v>
      </c>
      <c r="N213" s="3" t="s">
        <v>752</v>
      </c>
      <c r="O213" s="3" t="s">
        <v>754</v>
      </c>
      <c r="P213" s="3">
        <v>25443.69</v>
      </c>
      <c r="Q213" s="3" t="s">
        <v>761</v>
      </c>
    </row>
    <row r="214" spans="1:17" x14ac:dyDescent="0.3">
      <c r="A214" s="3">
        <v>8169</v>
      </c>
      <c r="B214" s="3" t="s">
        <v>23</v>
      </c>
      <c r="C214" s="3" t="s">
        <v>38</v>
      </c>
      <c r="D214" s="3" t="str">
        <f t="shared" si="10"/>
        <v>peter.njeri@email.com</v>
      </c>
      <c r="E214" s="3" t="s">
        <v>45</v>
      </c>
      <c r="F214" s="3">
        <v>67</v>
      </c>
      <c r="G214" s="3" t="str">
        <f t="shared" si="11"/>
        <v>Senior</v>
      </c>
      <c r="H214" s="3">
        <f t="shared" si="9"/>
        <v>18</v>
      </c>
      <c r="I214" s="3" t="s">
        <v>258</v>
      </c>
      <c r="J214" s="4">
        <v>44360</v>
      </c>
      <c r="K214" s="3" t="s">
        <v>724</v>
      </c>
      <c r="L214" s="3" t="s">
        <v>726</v>
      </c>
      <c r="M214" s="3" t="s">
        <v>731</v>
      </c>
      <c r="N214" s="3" t="s">
        <v>750</v>
      </c>
      <c r="O214" s="3" t="s">
        <v>754</v>
      </c>
      <c r="P214" s="3">
        <v>18560.099999999999</v>
      </c>
      <c r="Q214" s="3" t="s">
        <v>759</v>
      </c>
    </row>
    <row r="215" spans="1:17" x14ac:dyDescent="0.3">
      <c r="A215" s="3">
        <v>7201</v>
      </c>
      <c r="B215" s="3" t="s">
        <v>24</v>
      </c>
      <c r="C215" s="3" t="s">
        <v>37</v>
      </c>
      <c r="D215" s="3" t="str">
        <f t="shared" si="10"/>
        <v>esther.otieno@email.com</v>
      </c>
      <c r="E215" s="3" t="s">
        <v>45</v>
      </c>
      <c r="F215" s="3">
        <v>39</v>
      </c>
      <c r="G215" s="3" t="str">
        <f t="shared" si="11"/>
        <v>Adult</v>
      </c>
      <c r="H215" s="3">
        <f t="shared" si="9"/>
        <v>46</v>
      </c>
      <c r="I215" s="3" t="s">
        <v>259</v>
      </c>
      <c r="J215" s="4">
        <v>45275</v>
      </c>
      <c r="K215" s="3" t="s">
        <v>719</v>
      </c>
      <c r="L215" s="3" t="s">
        <v>726</v>
      </c>
      <c r="M215" s="3" t="s">
        <v>733</v>
      </c>
      <c r="N215" s="3" t="s">
        <v>752</v>
      </c>
      <c r="O215" s="3" t="s">
        <v>753</v>
      </c>
      <c r="P215" s="3">
        <v>38828.6</v>
      </c>
      <c r="Q215" s="3" t="s">
        <v>759</v>
      </c>
    </row>
    <row r="216" spans="1:17" x14ac:dyDescent="0.3">
      <c r="A216" s="3">
        <v>5992</v>
      </c>
      <c r="B216" s="3" t="s">
        <v>26</v>
      </c>
      <c r="C216" s="3" t="s">
        <v>31</v>
      </c>
      <c r="D216" s="3" t="str">
        <f t="shared" si="10"/>
        <v>brian.kamau@email.com</v>
      </c>
      <c r="E216" s="3" t="s">
        <v>44</v>
      </c>
      <c r="F216" s="3">
        <v>12</v>
      </c>
      <c r="G216" s="3" t="str">
        <f t="shared" si="11"/>
        <v>Child</v>
      </c>
      <c r="H216" s="3">
        <f t="shared" si="9"/>
        <v>73</v>
      </c>
      <c r="I216" s="3" t="s">
        <v>260</v>
      </c>
      <c r="J216" s="4">
        <v>44780</v>
      </c>
      <c r="K216" s="3" t="s">
        <v>718</v>
      </c>
      <c r="L216" s="3" t="s">
        <v>729</v>
      </c>
      <c r="M216" s="3" t="s">
        <v>734</v>
      </c>
      <c r="N216" s="3" t="s">
        <v>751</v>
      </c>
      <c r="O216" s="3" t="s">
        <v>753</v>
      </c>
      <c r="P216" s="3">
        <v>1178.33</v>
      </c>
      <c r="Q216" s="3" t="s">
        <v>759</v>
      </c>
    </row>
    <row r="217" spans="1:17" x14ac:dyDescent="0.3">
      <c r="A217" s="3">
        <v>7876</v>
      </c>
      <c r="B217" s="3" t="s">
        <v>19</v>
      </c>
      <c r="C217" s="3" t="s">
        <v>43</v>
      </c>
      <c r="D217" s="3" t="str">
        <f t="shared" si="10"/>
        <v>michael.chebet@email.com</v>
      </c>
      <c r="E217" s="3" t="s">
        <v>44</v>
      </c>
      <c r="F217" s="3">
        <v>79</v>
      </c>
      <c r="G217" s="3" t="str">
        <f t="shared" si="11"/>
        <v>Senior</v>
      </c>
      <c r="H217" s="3">
        <f t="shared" si="9"/>
        <v>6</v>
      </c>
      <c r="I217" s="3" t="s">
        <v>261</v>
      </c>
      <c r="J217" s="4">
        <v>45261</v>
      </c>
      <c r="K217" s="3" t="s">
        <v>722</v>
      </c>
      <c r="L217" s="3" t="s">
        <v>728</v>
      </c>
      <c r="M217" s="3" t="s">
        <v>739</v>
      </c>
      <c r="N217" s="3" t="s">
        <v>747</v>
      </c>
      <c r="O217" s="3" t="s">
        <v>758</v>
      </c>
      <c r="P217" s="3">
        <v>20349.14</v>
      </c>
      <c r="Q217" s="3" t="s">
        <v>761</v>
      </c>
    </row>
    <row r="218" spans="1:17" x14ac:dyDescent="0.3">
      <c r="A218" s="3">
        <v>1651</v>
      </c>
      <c r="B218" s="3" t="s">
        <v>28</v>
      </c>
      <c r="C218" s="3" t="s">
        <v>34</v>
      </c>
      <c r="D218" s="3" t="str">
        <f t="shared" si="10"/>
        <v>mary.cherono@email.com</v>
      </c>
      <c r="E218" s="3" t="s">
        <v>44</v>
      </c>
      <c r="F218" s="3">
        <v>85</v>
      </c>
      <c r="G218" s="3" t="str">
        <f t="shared" si="11"/>
        <v>Senior</v>
      </c>
      <c r="H218" s="3">
        <f t="shared" si="9"/>
        <v>0</v>
      </c>
      <c r="I218" s="3" t="s">
        <v>262</v>
      </c>
      <c r="J218" s="4">
        <v>45637</v>
      </c>
      <c r="K218" s="3" t="s">
        <v>720</v>
      </c>
      <c r="L218" s="3" t="s">
        <v>725</v>
      </c>
      <c r="M218" s="3" t="s">
        <v>736</v>
      </c>
      <c r="N218" s="3" t="s">
        <v>747</v>
      </c>
      <c r="O218" s="3" t="s">
        <v>755</v>
      </c>
      <c r="P218" s="3">
        <v>48185.61</v>
      </c>
      <c r="Q218" s="3" t="s">
        <v>760</v>
      </c>
    </row>
    <row r="219" spans="1:17" x14ac:dyDescent="0.3">
      <c r="A219" s="3">
        <v>3809</v>
      </c>
      <c r="B219" s="3" t="s">
        <v>25</v>
      </c>
      <c r="C219" s="3" t="s">
        <v>43</v>
      </c>
      <c r="D219" s="3" t="str">
        <f t="shared" si="10"/>
        <v>paul.chebet@email.com</v>
      </c>
      <c r="E219" s="3" t="s">
        <v>44</v>
      </c>
      <c r="F219" s="3">
        <v>24</v>
      </c>
      <c r="G219" s="3" t="str">
        <f t="shared" si="11"/>
        <v>Adult</v>
      </c>
      <c r="H219" s="3">
        <f t="shared" si="9"/>
        <v>61</v>
      </c>
      <c r="I219" s="3" t="s">
        <v>263</v>
      </c>
      <c r="J219" s="4">
        <v>45671</v>
      </c>
      <c r="K219" s="3" t="s">
        <v>724</v>
      </c>
      <c r="L219" s="3" t="s">
        <v>728</v>
      </c>
      <c r="M219" s="3" t="s">
        <v>731</v>
      </c>
      <c r="N219" s="3" t="s">
        <v>746</v>
      </c>
      <c r="O219" s="3" t="s">
        <v>757</v>
      </c>
      <c r="P219" s="3">
        <v>34004.44</v>
      </c>
      <c r="Q219" s="3" t="s">
        <v>759</v>
      </c>
    </row>
    <row r="220" spans="1:17" x14ac:dyDescent="0.3">
      <c r="A220" s="3">
        <v>4655</v>
      </c>
      <c r="B220" s="3" t="s">
        <v>14</v>
      </c>
      <c r="C220" s="3" t="s">
        <v>38</v>
      </c>
      <c r="D220" s="3" t="str">
        <f t="shared" si="10"/>
        <v>jane.njeri@email.com</v>
      </c>
      <c r="E220" s="3" t="s">
        <v>44</v>
      </c>
      <c r="F220" s="3">
        <v>72</v>
      </c>
      <c r="G220" s="3" t="str">
        <f t="shared" si="11"/>
        <v>Senior</v>
      </c>
      <c r="H220" s="3">
        <f t="shared" si="9"/>
        <v>13</v>
      </c>
      <c r="I220" s="3" t="s">
        <v>264</v>
      </c>
      <c r="J220" s="4">
        <v>44167</v>
      </c>
      <c r="K220" s="3" t="s">
        <v>724</v>
      </c>
      <c r="L220" s="3" t="s">
        <v>727</v>
      </c>
      <c r="M220" s="3" t="s">
        <v>740</v>
      </c>
      <c r="N220" s="3" t="s">
        <v>746</v>
      </c>
      <c r="O220" s="3" t="s">
        <v>753</v>
      </c>
      <c r="P220" s="3">
        <v>6618.19</v>
      </c>
      <c r="Q220" s="3" t="s">
        <v>760</v>
      </c>
    </row>
    <row r="221" spans="1:17" x14ac:dyDescent="0.3">
      <c r="A221" s="3">
        <v>2302</v>
      </c>
      <c r="B221" s="3" t="s">
        <v>14</v>
      </c>
      <c r="C221" s="3" t="s">
        <v>30</v>
      </c>
      <c r="D221" s="3" t="str">
        <f t="shared" si="10"/>
        <v>jane.atieno@email.com</v>
      </c>
      <c r="E221" s="3" t="s">
        <v>44</v>
      </c>
      <c r="F221" s="3">
        <v>55</v>
      </c>
      <c r="G221" s="3" t="str">
        <f t="shared" si="11"/>
        <v>Adult</v>
      </c>
      <c r="H221" s="3">
        <f t="shared" si="9"/>
        <v>30</v>
      </c>
      <c r="I221" s="3" t="s">
        <v>265</v>
      </c>
      <c r="J221" s="4">
        <v>45329</v>
      </c>
      <c r="K221" s="3" t="s">
        <v>719</v>
      </c>
      <c r="L221" s="3" t="s">
        <v>725</v>
      </c>
      <c r="M221" s="3" t="s">
        <v>741</v>
      </c>
      <c r="N221" s="3" t="s">
        <v>752</v>
      </c>
      <c r="O221" s="3" t="s">
        <v>758</v>
      </c>
      <c r="P221" s="3">
        <v>43358.03</v>
      </c>
      <c r="Q221" s="3" t="s">
        <v>759</v>
      </c>
    </row>
    <row r="222" spans="1:17" x14ac:dyDescent="0.3">
      <c r="A222" s="3">
        <v>3142</v>
      </c>
      <c r="B222" s="3" t="s">
        <v>19</v>
      </c>
      <c r="C222" s="3" t="s">
        <v>40</v>
      </c>
      <c r="D222" s="3" t="str">
        <f t="shared" si="10"/>
        <v>michael.wanjiru@email.com</v>
      </c>
      <c r="E222" s="3" t="s">
        <v>44</v>
      </c>
      <c r="F222" s="3">
        <v>29</v>
      </c>
      <c r="G222" s="3" t="str">
        <f t="shared" si="11"/>
        <v>Adult</v>
      </c>
      <c r="H222" s="3">
        <f t="shared" si="9"/>
        <v>56</v>
      </c>
      <c r="I222" s="3" t="s">
        <v>266</v>
      </c>
      <c r="J222" s="4">
        <v>44551</v>
      </c>
      <c r="K222" s="3" t="s">
        <v>721</v>
      </c>
      <c r="L222" s="3" t="s">
        <v>727</v>
      </c>
      <c r="M222" s="3" t="s">
        <v>739</v>
      </c>
      <c r="N222" s="3" t="s">
        <v>750</v>
      </c>
      <c r="O222" s="3" t="s">
        <v>757</v>
      </c>
      <c r="P222" s="3">
        <v>32053.89</v>
      </c>
      <c r="Q222" s="3" t="s">
        <v>759</v>
      </c>
    </row>
    <row r="223" spans="1:17" x14ac:dyDescent="0.3">
      <c r="A223" s="3">
        <v>9637</v>
      </c>
      <c r="B223" s="3" t="s">
        <v>18</v>
      </c>
      <c r="C223" s="3" t="s">
        <v>35</v>
      </c>
      <c r="D223" s="3" t="str">
        <f t="shared" si="10"/>
        <v>susan.mugambi@email.com</v>
      </c>
      <c r="E223" s="3" t="s">
        <v>44</v>
      </c>
      <c r="F223" s="3">
        <v>27</v>
      </c>
      <c r="G223" s="3" t="str">
        <f t="shared" si="11"/>
        <v>Adult</v>
      </c>
      <c r="H223" s="3">
        <f t="shared" si="9"/>
        <v>58</v>
      </c>
      <c r="I223" s="3" t="s">
        <v>267</v>
      </c>
      <c r="J223" s="4">
        <v>45514</v>
      </c>
      <c r="K223" s="3" t="s">
        <v>724</v>
      </c>
      <c r="L223" s="3" t="s">
        <v>727</v>
      </c>
      <c r="M223" s="3" t="s">
        <v>734</v>
      </c>
      <c r="N223" s="3" t="s">
        <v>749</v>
      </c>
      <c r="O223" s="3" t="s">
        <v>755</v>
      </c>
      <c r="P223" s="3">
        <v>19582.54</v>
      </c>
      <c r="Q223" s="3" t="s">
        <v>761</v>
      </c>
    </row>
    <row r="224" spans="1:17" x14ac:dyDescent="0.3">
      <c r="A224" s="3">
        <v>7450</v>
      </c>
      <c r="B224" s="3" t="s">
        <v>21</v>
      </c>
      <c r="C224" s="3" t="s">
        <v>43</v>
      </c>
      <c r="D224" s="3" t="str">
        <f t="shared" si="10"/>
        <v>grace.chebet@email.com</v>
      </c>
      <c r="E224" s="3" t="s">
        <v>45</v>
      </c>
      <c r="F224" s="3">
        <v>3</v>
      </c>
      <c r="G224" s="3" t="str">
        <f t="shared" si="11"/>
        <v>Child</v>
      </c>
      <c r="H224" s="3">
        <f t="shared" si="9"/>
        <v>82</v>
      </c>
      <c r="I224" s="3" t="s">
        <v>268</v>
      </c>
      <c r="J224" s="4">
        <v>44819</v>
      </c>
      <c r="K224" s="3" t="s">
        <v>723</v>
      </c>
      <c r="L224" s="3" t="s">
        <v>728</v>
      </c>
      <c r="M224" s="3" t="s">
        <v>744</v>
      </c>
      <c r="N224" s="3" t="s">
        <v>747</v>
      </c>
      <c r="O224" s="3" t="s">
        <v>757</v>
      </c>
      <c r="P224" s="3">
        <v>6197.5</v>
      </c>
      <c r="Q224" s="3" t="s">
        <v>759</v>
      </c>
    </row>
    <row r="225" spans="1:17" x14ac:dyDescent="0.3">
      <c r="A225" s="3">
        <v>9743</v>
      </c>
      <c r="B225" s="3" t="s">
        <v>23</v>
      </c>
      <c r="C225" s="3" t="s">
        <v>43</v>
      </c>
      <c r="D225" s="3" t="str">
        <f t="shared" si="10"/>
        <v>peter.chebet@email.com</v>
      </c>
      <c r="E225" s="3" t="s">
        <v>44</v>
      </c>
      <c r="F225" s="3">
        <v>32</v>
      </c>
      <c r="G225" s="3" t="str">
        <f t="shared" si="11"/>
        <v>Adult</v>
      </c>
      <c r="H225" s="3">
        <f t="shared" si="9"/>
        <v>53</v>
      </c>
      <c r="I225" s="3" t="s">
        <v>269</v>
      </c>
      <c r="J225" s="4">
        <v>45483</v>
      </c>
      <c r="K225" s="3" t="s">
        <v>723</v>
      </c>
      <c r="L225" s="3" t="s">
        <v>730</v>
      </c>
      <c r="M225" s="3" t="s">
        <v>744</v>
      </c>
      <c r="N225" s="3" t="s">
        <v>749</v>
      </c>
      <c r="O225" s="3" t="s">
        <v>754</v>
      </c>
      <c r="P225" s="3">
        <v>36083.17</v>
      </c>
      <c r="Q225" s="3" t="s">
        <v>760</v>
      </c>
    </row>
    <row r="226" spans="1:17" x14ac:dyDescent="0.3">
      <c r="A226" s="3">
        <v>2506</v>
      </c>
      <c r="B226" s="3" t="s">
        <v>19</v>
      </c>
      <c r="C226" s="3" t="s">
        <v>42</v>
      </c>
      <c r="D226" s="3" t="str">
        <f t="shared" si="10"/>
        <v>michael.ouma@email.com</v>
      </c>
      <c r="E226" s="3" t="s">
        <v>45</v>
      </c>
      <c r="F226" s="3">
        <v>36</v>
      </c>
      <c r="G226" s="3" t="str">
        <f t="shared" si="11"/>
        <v>Adult</v>
      </c>
      <c r="H226" s="3">
        <f t="shared" si="9"/>
        <v>49</v>
      </c>
      <c r="I226" s="3" t="s">
        <v>270</v>
      </c>
      <c r="J226" s="4">
        <v>44598</v>
      </c>
      <c r="K226" s="3" t="s">
        <v>721</v>
      </c>
      <c r="L226" s="3" t="s">
        <v>729</v>
      </c>
      <c r="M226" s="3" t="s">
        <v>735</v>
      </c>
      <c r="N226" s="3" t="s">
        <v>746</v>
      </c>
      <c r="O226" s="3" t="s">
        <v>758</v>
      </c>
      <c r="P226" s="3">
        <v>31698.01</v>
      </c>
      <c r="Q226" s="3" t="s">
        <v>761</v>
      </c>
    </row>
    <row r="227" spans="1:17" x14ac:dyDescent="0.3">
      <c r="A227" s="3">
        <v>7864</v>
      </c>
      <c r="B227" s="3" t="s">
        <v>24</v>
      </c>
      <c r="C227" s="3" t="s">
        <v>35</v>
      </c>
      <c r="D227" s="3" t="str">
        <f t="shared" si="10"/>
        <v>esther.mugambi@email.com</v>
      </c>
      <c r="E227" s="3" t="s">
        <v>44</v>
      </c>
      <c r="F227" s="3">
        <v>64</v>
      </c>
      <c r="G227" s="3" t="str">
        <f t="shared" si="11"/>
        <v>Senior</v>
      </c>
      <c r="H227" s="3">
        <f t="shared" si="9"/>
        <v>21</v>
      </c>
      <c r="I227" s="3" t="s">
        <v>271</v>
      </c>
      <c r="J227" s="4">
        <v>45117</v>
      </c>
      <c r="K227" s="3" t="s">
        <v>723</v>
      </c>
      <c r="L227" s="3" t="s">
        <v>730</v>
      </c>
      <c r="M227" s="3" t="s">
        <v>738</v>
      </c>
      <c r="N227" s="3" t="s">
        <v>746</v>
      </c>
      <c r="O227" s="3" t="s">
        <v>758</v>
      </c>
      <c r="P227" s="3">
        <v>29324.62</v>
      </c>
      <c r="Q227" s="3" t="s">
        <v>760</v>
      </c>
    </row>
    <row r="228" spans="1:17" x14ac:dyDescent="0.3">
      <c r="A228" s="3">
        <v>8452</v>
      </c>
      <c r="B228" s="3" t="s">
        <v>25</v>
      </c>
      <c r="C228" s="3" t="s">
        <v>42</v>
      </c>
      <c r="D228" s="3" t="str">
        <f t="shared" si="10"/>
        <v>paul.ouma@email.com</v>
      </c>
      <c r="E228" s="3" t="s">
        <v>45</v>
      </c>
      <c r="F228" s="3">
        <v>2</v>
      </c>
      <c r="G228" s="3" t="str">
        <f t="shared" si="11"/>
        <v>Child</v>
      </c>
      <c r="H228" s="3">
        <f t="shared" si="9"/>
        <v>83</v>
      </c>
      <c r="I228" s="3" t="s">
        <v>272</v>
      </c>
      <c r="J228" s="4">
        <v>43831</v>
      </c>
      <c r="K228" s="3" t="s">
        <v>718</v>
      </c>
      <c r="L228" s="3" t="s">
        <v>729</v>
      </c>
      <c r="M228" s="3" t="s">
        <v>745</v>
      </c>
      <c r="N228" s="3" t="s">
        <v>751</v>
      </c>
      <c r="O228" s="3" t="s">
        <v>757</v>
      </c>
      <c r="P228" s="3">
        <v>7891.45</v>
      </c>
      <c r="Q228" s="3" t="s">
        <v>761</v>
      </c>
    </row>
    <row r="229" spans="1:17" x14ac:dyDescent="0.3">
      <c r="A229" s="3">
        <v>3949</v>
      </c>
      <c r="B229" s="3" t="s">
        <v>28</v>
      </c>
      <c r="C229" s="3" t="s">
        <v>37</v>
      </c>
      <c r="D229" s="3" t="str">
        <f t="shared" si="10"/>
        <v>mary.otieno@email.com</v>
      </c>
      <c r="E229" s="3" t="s">
        <v>45</v>
      </c>
      <c r="F229" s="3">
        <v>78</v>
      </c>
      <c r="G229" s="3" t="str">
        <f t="shared" si="11"/>
        <v>Senior</v>
      </c>
      <c r="H229" s="3">
        <f t="shared" si="9"/>
        <v>7</v>
      </c>
      <c r="I229" s="3" t="s">
        <v>273</v>
      </c>
      <c r="J229" s="4">
        <v>45191</v>
      </c>
      <c r="K229" s="3" t="s">
        <v>724</v>
      </c>
      <c r="L229" s="3" t="s">
        <v>727</v>
      </c>
      <c r="M229" s="3" t="s">
        <v>732</v>
      </c>
      <c r="N229" s="3" t="s">
        <v>750</v>
      </c>
      <c r="O229" s="3" t="s">
        <v>753</v>
      </c>
      <c r="P229" s="3">
        <v>40167.9</v>
      </c>
      <c r="Q229" s="3" t="s">
        <v>759</v>
      </c>
    </row>
    <row r="230" spans="1:17" x14ac:dyDescent="0.3">
      <c r="A230" s="3">
        <v>9689</v>
      </c>
      <c r="B230" s="3" t="s">
        <v>21</v>
      </c>
      <c r="C230" s="3" t="s">
        <v>43</v>
      </c>
      <c r="D230" s="3" t="str">
        <f t="shared" si="10"/>
        <v>grace.chebet@email.com</v>
      </c>
      <c r="E230" s="3" t="s">
        <v>44</v>
      </c>
      <c r="F230" s="3">
        <v>36</v>
      </c>
      <c r="G230" s="3" t="str">
        <f t="shared" si="11"/>
        <v>Adult</v>
      </c>
      <c r="H230" s="3">
        <f t="shared" si="9"/>
        <v>49</v>
      </c>
      <c r="I230" s="3" t="s">
        <v>274</v>
      </c>
      <c r="J230" s="4">
        <v>45085</v>
      </c>
      <c r="K230" s="3" t="s">
        <v>720</v>
      </c>
      <c r="L230" s="3" t="s">
        <v>725</v>
      </c>
      <c r="M230" s="3" t="s">
        <v>738</v>
      </c>
      <c r="N230" s="3" t="s">
        <v>747</v>
      </c>
      <c r="O230" s="3" t="s">
        <v>755</v>
      </c>
      <c r="P230" s="3">
        <v>45421.74</v>
      </c>
      <c r="Q230" s="3" t="s">
        <v>759</v>
      </c>
    </row>
    <row r="231" spans="1:17" x14ac:dyDescent="0.3">
      <c r="A231" s="3">
        <v>8327</v>
      </c>
      <c r="B231" s="3" t="s">
        <v>27</v>
      </c>
      <c r="C231" s="3" t="s">
        <v>32</v>
      </c>
      <c r="D231" s="3" t="str">
        <f t="shared" si="10"/>
        <v>david.odhiambo@email.com</v>
      </c>
      <c r="E231" s="3" t="s">
        <v>44</v>
      </c>
      <c r="F231" s="3">
        <v>57</v>
      </c>
      <c r="G231" s="3" t="str">
        <f t="shared" si="11"/>
        <v>Adult</v>
      </c>
      <c r="H231" s="3">
        <f t="shared" si="9"/>
        <v>28</v>
      </c>
      <c r="I231" s="3" t="s">
        <v>275</v>
      </c>
      <c r="J231" s="4">
        <v>44807</v>
      </c>
      <c r="K231" s="3" t="s">
        <v>719</v>
      </c>
      <c r="L231" s="3" t="s">
        <v>730</v>
      </c>
      <c r="M231" s="3" t="s">
        <v>734</v>
      </c>
      <c r="N231" s="3" t="s">
        <v>751</v>
      </c>
      <c r="O231" s="3" t="s">
        <v>756</v>
      </c>
      <c r="P231" s="3">
        <v>23162.03</v>
      </c>
      <c r="Q231" s="3" t="s">
        <v>760</v>
      </c>
    </row>
    <row r="232" spans="1:17" x14ac:dyDescent="0.3">
      <c r="A232" s="3">
        <v>4997</v>
      </c>
      <c r="B232" s="3" t="s">
        <v>20</v>
      </c>
      <c r="C232" s="3" t="s">
        <v>43</v>
      </c>
      <c r="D232" s="3" t="str">
        <f t="shared" si="10"/>
        <v>kevin.chebet@email.com</v>
      </c>
      <c r="E232" s="3" t="s">
        <v>45</v>
      </c>
      <c r="F232" s="3">
        <v>54</v>
      </c>
      <c r="G232" s="3" t="str">
        <f t="shared" si="11"/>
        <v>Adult</v>
      </c>
      <c r="H232" s="3">
        <f t="shared" si="9"/>
        <v>31</v>
      </c>
      <c r="I232" s="3" t="s">
        <v>276</v>
      </c>
      <c r="J232" s="4">
        <v>45352</v>
      </c>
      <c r="K232" s="3" t="s">
        <v>718</v>
      </c>
      <c r="L232" s="3" t="s">
        <v>727</v>
      </c>
      <c r="M232" s="3" t="s">
        <v>736</v>
      </c>
      <c r="N232" s="3" t="s">
        <v>750</v>
      </c>
      <c r="O232" s="3" t="s">
        <v>755</v>
      </c>
      <c r="P232" s="3">
        <v>41317.519999999997</v>
      </c>
      <c r="Q232" s="3" t="s">
        <v>761</v>
      </c>
    </row>
    <row r="233" spans="1:17" x14ac:dyDescent="0.3">
      <c r="A233" s="3">
        <v>1589</v>
      </c>
      <c r="B233" s="3" t="s">
        <v>18</v>
      </c>
      <c r="C233" s="3" t="s">
        <v>34</v>
      </c>
      <c r="D233" s="3" t="str">
        <f t="shared" si="10"/>
        <v>susan.cherono@email.com</v>
      </c>
      <c r="E233" s="3" t="s">
        <v>45</v>
      </c>
      <c r="F233" s="3">
        <v>62</v>
      </c>
      <c r="G233" s="3" t="str">
        <f t="shared" si="11"/>
        <v>Senior</v>
      </c>
      <c r="H233" s="3">
        <f t="shared" si="9"/>
        <v>23</v>
      </c>
      <c r="I233" s="3" t="s">
        <v>277</v>
      </c>
      <c r="J233" s="4">
        <v>44460</v>
      </c>
      <c r="K233" s="3" t="s">
        <v>719</v>
      </c>
      <c r="L233" s="3" t="s">
        <v>730</v>
      </c>
      <c r="M233" s="3" t="s">
        <v>733</v>
      </c>
      <c r="N233" s="3" t="s">
        <v>746</v>
      </c>
      <c r="O233" s="3" t="s">
        <v>753</v>
      </c>
      <c r="P233" s="3">
        <v>574.47</v>
      </c>
      <c r="Q233" s="3" t="s">
        <v>761</v>
      </c>
    </row>
    <row r="234" spans="1:17" x14ac:dyDescent="0.3">
      <c r="A234" s="3">
        <v>7219</v>
      </c>
      <c r="B234" s="3" t="s">
        <v>15</v>
      </c>
      <c r="C234" s="3" t="s">
        <v>40</v>
      </c>
      <c r="D234" s="3" t="str">
        <f t="shared" si="10"/>
        <v>james.wanjiru@email.com</v>
      </c>
      <c r="E234" s="3" t="s">
        <v>45</v>
      </c>
      <c r="F234" s="3">
        <v>13</v>
      </c>
      <c r="G234" s="3" t="str">
        <f t="shared" si="11"/>
        <v>Teenager</v>
      </c>
      <c r="H234" s="3">
        <f t="shared" si="9"/>
        <v>72</v>
      </c>
      <c r="I234" s="3" t="s">
        <v>278</v>
      </c>
      <c r="J234" s="4">
        <v>43924</v>
      </c>
      <c r="K234" s="3" t="s">
        <v>721</v>
      </c>
      <c r="L234" s="3" t="s">
        <v>730</v>
      </c>
      <c r="M234" s="3" t="s">
        <v>732</v>
      </c>
      <c r="N234" s="3" t="s">
        <v>752</v>
      </c>
      <c r="O234" s="3" t="s">
        <v>754</v>
      </c>
      <c r="P234" s="3">
        <v>11218.54</v>
      </c>
      <c r="Q234" s="3" t="s">
        <v>761</v>
      </c>
    </row>
    <row r="235" spans="1:17" x14ac:dyDescent="0.3">
      <c r="A235" s="3">
        <v>1541</v>
      </c>
      <c r="B235" s="3" t="s">
        <v>27</v>
      </c>
      <c r="C235" s="3" t="s">
        <v>40</v>
      </c>
      <c r="D235" s="3" t="str">
        <f t="shared" si="10"/>
        <v>david.wanjiru@email.com</v>
      </c>
      <c r="E235" s="3" t="s">
        <v>44</v>
      </c>
      <c r="F235" s="3">
        <v>59</v>
      </c>
      <c r="G235" s="3" t="str">
        <f t="shared" si="11"/>
        <v>Adult</v>
      </c>
      <c r="H235" s="3">
        <f t="shared" si="9"/>
        <v>26</v>
      </c>
      <c r="I235" s="3" t="s">
        <v>279</v>
      </c>
      <c r="J235" s="4">
        <v>45192</v>
      </c>
      <c r="K235" s="3" t="s">
        <v>723</v>
      </c>
      <c r="L235" s="3" t="s">
        <v>729</v>
      </c>
      <c r="M235" s="3" t="s">
        <v>743</v>
      </c>
      <c r="N235" s="3" t="s">
        <v>747</v>
      </c>
      <c r="O235" s="3" t="s">
        <v>758</v>
      </c>
      <c r="P235" s="3">
        <v>7917.54</v>
      </c>
      <c r="Q235" s="3" t="s">
        <v>759</v>
      </c>
    </row>
    <row r="236" spans="1:17" x14ac:dyDescent="0.3">
      <c r="A236" s="3">
        <v>8581</v>
      </c>
      <c r="B236" s="3" t="s">
        <v>17</v>
      </c>
      <c r="C236" s="3" t="s">
        <v>37</v>
      </c>
      <c r="D236" s="3" t="str">
        <f t="shared" si="10"/>
        <v>anne.otieno@email.com</v>
      </c>
      <c r="E236" s="3" t="s">
        <v>44</v>
      </c>
      <c r="F236" s="3">
        <v>9</v>
      </c>
      <c r="G236" s="3" t="str">
        <f t="shared" si="11"/>
        <v>Child</v>
      </c>
      <c r="H236" s="3">
        <f t="shared" si="9"/>
        <v>76</v>
      </c>
      <c r="I236" s="3" t="s">
        <v>280</v>
      </c>
      <c r="J236" s="4">
        <v>44484</v>
      </c>
      <c r="K236" s="3" t="s">
        <v>720</v>
      </c>
      <c r="L236" s="3" t="s">
        <v>725</v>
      </c>
      <c r="M236" s="3" t="s">
        <v>733</v>
      </c>
      <c r="N236" s="3" t="s">
        <v>752</v>
      </c>
      <c r="O236" s="3" t="s">
        <v>757</v>
      </c>
      <c r="P236" s="3">
        <v>19050.39</v>
      </c>
      <c r="Q236" s="3" t="s">
        <v>760</v>
      </c>
    </row>
    <row r="237" spans="1:17" x14ac:dyDescent="0.3">
      <c r="A237" s="3">
        <v>5251</v>
      </c>
      <c r="B237" s="3" t="s">
        <v>21</v>
      </c>
      <c r="C237" s="3" t="s">
        <v>39</v>
      </c>
      <c r="D237" s="3" t="str">
        <f t="shared" si="10"/>
        <v>grace.kuria@email.com</v>
      </c>
      <c r="E237" s="3" t="s">
        <v>45</v>
      </c>
      <c r="F237" s="3">
        <v>54</v>
      </c>
      <c r="G237" s="3" t="str">
        <f t="shared" si="11"/>
        <v>Adult</v>
      </c>
      <c r="H237" s="3">
        <f t="shared" si="9"/>
        <v>31</v>
      </c>
      <c r="I237" s="3" t="s">
        <v>281</v>
      </c>
      <c r="J237" s="4">
        <v>44335</v>
      </c>
      <c r="K237" s="3" t="s">
        <v>718</v>
      </c>
      <c r="L237" s="3" t="s">
        <v>727</v>
      </c>
      <c r="M237" s="3" t="s">
        <v>740</v>
      </c>
      <c r="N237" s="3" t="s">
        <v>747</v>
      </c>
      <c r="O237" s="3" t="s">
        <v>757</v>
      </c>
      <c r="P237" s="3">
        <v>9797.7900000000009</v>
      </c>
      <c r="Q237" s="3" t="s">
        <v>760</v>
      </c>
    </row>
    <row r="238" spans="1:17" x14ac:dyDescent="0.3">
      <c r="A238" s="3">
        <v>2887</v>
      </c>
      <c r="B238" s="3" t="s">
        <v>20</v>
      </c>
      <c r="C238" s="3" t="s">
        <v>34</v>
      </c>
      <c r="D238" s="3" t="str">
        <f t="shared" si="10"/>
        <v>kevin.cherono@email.com</v>
      </c>
      <c r="E238" s="3" t="s">
        <v>44</v>
      </c>
      <c r="F238" s="3">
        <v>1</v>
      </c>
      <c r="G238" s="3" t="str">
        <f t="shared" si="11"/>
        <v>Child</v>
      </c>
      <c r="H238" s="3">
        <f t="shared" si="9"/>
        <v>84</v>
      </c>
      <c r="I238" s="3" t="s">
        <v>282</v>
      </c>
      <c r="J238" s="4">
        <v>44671</v>
      </c>
      <c r="K238" s="3" t="s">
        <v>722</v>
      </c>
      <c r="L238" s="3" t="s">
        <v>726</v>
      </c>
      <c r="M238" s="3" t="s">
        <v>737</v>
      </c>
      <c r="N238" s="3" t="s">
        <v>752</v>
      </c>
      <c r="O238" s="3" t="s">
        <v>754</v>
      </c>
      <c r="P238" s="3">
        <v>15181.68</v>
      </c>
      <c r="Q238" s="3" t="s">
        <v>760</v>
      </c>
    </row>
    <row r="239" spans="1:17" x14ac:dyDescent="0.3">
      <c r="A239" s="3">
        <v>3687</v>
      </c>
      <c r="B239" s="3" t="s">
        <v>22</v>
      </c>
      <c r="C239" s="3" t="s">
        <v>38</v>
      </c>
      <c r="D239" s="3" t="str">
        <f t="shared" si="10"/>
        <v>mercy.njeri@email.com</v>
      </c>
      <c r="E239" s="3" t="s">
        <v>44</v>
      </c>
      <c r="F239" s="3">
        <v>85</v>
      </c>
      <c r="G239" s="3" t="str">
        <f t="shared" si="11"/>
        <v>Senior</v>
      </c>
      <c r="H239" s="3">
        <f t="shared" si="9"/>
        <v>0</v>
      </c>
      <c r="I239" s="3" t="s">
        <v>283</v>
      </c>
      <c r="J239" s="4">
        <v>44736</v>
      </c>
      <c r="K239" s="3" t="s">
        <v>718</v>
      </c>
      <c r="L239" s="3" t="s">
        <v>726</v>
      </c>
      <c r="M239" s="3" t="s">
        <v>742</v>
      </c>
      <c r="N239" s="3" t="s">
        <v>748</v>
      </c>
      <c r="O239" s="3" t="s">
        <v>758</v>
      </c>
      <c r="P239" s="3">
        <v>30370.19</v>
      </c>
      <c r="Q239" s="3" t="s">
        <v>759</v>
      </c>
    </row>
    <row r="240" spans="1:17" x14ac:dyDescent="0.3">
      <c r="A240" s="3">
        <v>2579</v>
      </c>
      <c r="B240" s="3" t="s">
        <v>18</v>
      </c>
      <c r="C240" s="3" t="s">
        <v>42</v>
      </c>
      <c r="D240" s="3" t="str">
        <f t="shared" si="10"/>
        <v>susan.ouma@email.com</v>
      </c>
      <c r="E240" s="3" t="s">
        <v>44</v>
      </c>
      <c r="F240" s="3">
        <v>69</v>
      </c>
      <c r="G240" s="3" t="str">
        <f t="shared" si="11"/>
        <v>Senior</v>
      </c>
      <c r="H240" s="3">
        <f t="shared" si="9"/>
        <v>16</v>
      </c>
      <c r="I240" s="3" t="s">
        <v>284</v>
      </c>
      <c r="J240" s="4">
        <v>44488</v>
      </c>
      <c r="K240" s="3" t="s">
        <v>724</v>
      </c>
      <c r="L240" s="3" t="s">
        <v>726</v>
      </c>
      <c r="M240" s="3" t="s">
        <v>738</v>
      </c>
      <c r="N240" s="3" t="s">
        <v>748</v>
      </c>
      <c r="O240" s="3" t="s">
        <v>755</v>
      </c>
      <c r="P240" s="3">
        <v>46073.02</v>
      </c>
      <c r="Q240" s="3" t="s">
        <v>760</v>
      </c>
    </row>
    <row r="241" spans="1:17" x14ac:dyDescent="0.3">
      <c r="A241" s="3">
        <v>3576</v>
      </c>
      <c r="B241" s="3" t="s">
        <v>15</v>
      </c>
      <c r="C241" s="3" t="s">
        <v>30</v>
      </c>
      <c r="D241" s="3" t="str">
        <f t="shared" si="10"/>
        <v>james.atieno@email.com</v>
      </c>
      <c r="E241" s="3" t="s">
        <v>45</v>
      </c>
      <c r="F241" s="3">
        <v>77</v>
      </c>
      <c r="G241" s="3" t="str">
        <f t="shared" si="11"/>
        <v>Senior</v>
      </c>
      <c r="H241" s="3">
        <f t="shared" si="9"/>
        <v>8</v>
      </c>
      <c r="I241" s="3" t="s">
        <v>285</v>
      </c>
      <c r="J241" s="4">
        <v>45534</v>
      </c>
      <c r="K241" s="3" t="s">
        <v>719</v>
      </c>
      <c r="L241" s="3" t="s">
        <v>729</v>
      </c>
      <c r="M241" s="3" t="s">
        <v>745</v>
      </c>
      <c r="N241" s="3" t="s">
        <v>752</v>
      </c>
      <c r="O241" s="3" t="s">
        <v>754</v>
      </c>
      <c r="P241" s="3">
        <v>22952.39</v>
      </c>
      <c r="Q241" s="3" t="s">
        <v>761</v>
      </c>
    </row>
    <row r="242" spans="1:17" x14ac:dyDescent="0.3">
      <c r="A242" s="3">
        <v>3268</v>
      </c>
      <c r="B242" s="3" t="s">
        <v>21</v>
      </c>
      <c r="C242" s="3" t="s">
        <v>31</v>
      </c>
      <c r="D242" s="3" t="str">
        <f t="shared" si="10"/>
        <v>grace.kamau@email.com</v>
      </c>
      <c r="E242" s="3" t="s">
        <v>44</v>
      </c>
      <c r="F242" s="3">
        <v>40</v>
      </c>
      <c r="G242" s="3" t="str">
        <f t="shared" si="11"/>
        <v>Adult</v>
      </c>
      <c r="H242" s="3">
        <f t="shared" si="9"/>
        <v>45</v>
      </c>
      <c r="I242" s="3" t="s">
        <v>286</v>
      </c>
      <c r="J242" s="4">
        <v>44270</v>
      </c>
      <c r="K242" s="3" t="s">
        <v>723</v>
      </c>
      <c r="L242" s="3" t="s">
        <v>726</v>
      </c>
      <c r="M242" s="3" t="s">
        <v>741</v>
      </c>
      <c r="N242" s="3" t="s">
        <v>747</v>
      </c>
      <c r="O242" s="3" t="s">
        <v>757</v>
      </c>
      <c r="P242" s="3">
        <v>10240.02</v>
      </c>
      <c r="Q242" s="3" t="s">
        <v>760</v>
      </c>
    </row>
    <row r="243" spans="1:17" x14ac:dyDescent="0.3">
      <c r="A243" s="3">
        <v>7047</v>
      </c>
      <c r="B243" s="3" t="s">
        <v>18</v>
      </c>
      <c r="C243" s="3" t="s">
        <v>42</v>
      </c>
      <c r="D243" s="3" t="str">
        <f t="shared" si="10"/>
        <v>susan.ouma@email.com</v>
      </c>
      <c r="E243" s="3" t="s">
        <v>44</v>
      </c>
      <c r="F243" s="3">
        <v>18</v>
      </c>
      <c r="G243" s="3" t="str">
        <f t="shared" si="11"/>
        <v>Teenager</v>
      </c>
      <c r="H243" s="3">
        <f t="shared" si="9"/>
        <v>67</v>
      </c>
      <c r="I243" s="3" t="s">
        <v>287</v>
      </c>
      <c r="J243" s="4">
        <v>44502</v>
      </c>
      <c r="K243" s="3" t="s">
        <v>719</v>
      </c>
      <c r="L243" s="3" t="s">
        <v>725</v>
      </c>
      <c r="M243" s="3" t="s">
        <v>743</v>
      </c>
      <c r="N243" s="3" t="s">
        <v>746</v>
      </c>
      <c r="O243" s="3" t="s">
        <v>754</v>
      </c>
      <c r="P243" s="3">
        <v>30973.21</v>
      </c>
      <c r="Q243" s="3" t="s">
        <v>761</v>
      </c>
    </row>
    <row r="244" spans="1:17" x14ac:dyDescent="0.3">
      <c r="A244" s="3">
        <v>2514</v>
      </c>
      <c r="B244" s="3" t="s">
        <v>23</v>
      </c>
      <c r="C244" s="3" t="s">
        <v>31</v>
      </c>
      <c r="D244" s="3" t="str">
        <f t="shared" si="10"/>
        <v>peter.kamau@email.com</v>
      </c>
      <c r="E244" s="3" t="s">
        <v>44</v>
      </c>
      <c r="F244" s="3">
        <v>73</v>
      </c>
      <c r="G244" s="3" t="str">
        <f t="shared" si="11"/>
        <v>Senior</v>
      </c>
      <c r="H244" s="3">
        <f t="shared" si="9"/>
        <v>12</v>
      </c>
      <c r="I244" s="3" t="s">
        <v>288</v>
      </c>
      <c r="J244" s="4">
        <v>44860</v>
      </c>
      <c r="K244" s="3" t="s">
        <v>720</v>
      </c>
      <c r="L244" s="3" t="s">
        <v>726</v>
      </c>
      <c r="M244" s="3" t="s">
        <v>734</v>
      </c>
      <c r="N244" s="3" t="s">
        <v>751</v>
      </c>
      <c r="O244" s="3" t="s">
        <v>755</v>
      </c>
      <c r="P244" s="3">
        <v>46642.8</v>
      </c>
      <c r="Q244" s="3" t="s">
        <v>761</v>
      </c>
    </row>
    <row r="245" spans="1:17" x14ac:dyDescent="0.3">
      <c r="A245" s="3">
        <v>8587</v>
      </c>
      <c r="B245" s="3" t="s">
        <v>25</v>
      </c>
      <c r="C245" s="3" t="s">
        <v>34</v>
      </c>
      <c r="D245" s="3" t="str">
        <f t="shared" si="10"/>
        <v>paul.cherono@email.com</v>
      </c>
      <c r="E245" s="3" t="s">
        <v>45</v>
      </c>
      <c r="F245" s="3">
        <v>74</v>
      </c>
      <c r="G245" s="3" t="str">
        <f t="shared" si="11"/>
        <v>Senior</v>
      </c>
      <c r="H245" s="3">
        <f t="shared" si="9"/>
        <v>11</v>
      </c>
      <c r="I245" s="3" t="s">
        <v>289</v>
      </c>
      <c r="J245" s="4">
        <v>44466</v>
      </c>
      <c r="K245" s="3" t="s">
        <v>723</v>
      </c>
      <c r="L245" s="3" t="s">
        <v>726</v>
      </c>
      <c r="M245" s="3" t="s">
        <v>743</v>
      </c>
      <c r="N245" s="3" t="s">
        <v>750</v>
      </c>
      <c r="O245" s="3" t="s">
        <v>755</v>
      </c>
      <c r="P245" s="3">
        <v>35011.660000000003</v>
      </c>
      <c r="Q245" s="3" t="s">
        <v>760</v>
      </c>
    </row>
    <row r="246" spans="1:17" x14ac:dyDescent="0.3">
      <c r="A246" s="3">
        <v>6195</v>
      </c>
      <c r="B246" s="3" t="s">
        <v>14</v>
      </c>
      <c r="C246" s="3" t="s">
        <v>33</v>
      </c>
      <c r="D246" s="3" t="str">
        <f t="shared" si="10"/>
        <v>jane.kiplagat@email.com</v>
      </c>
      <c r="E246" s="3" t="s">
        <v>44</v>
      </c>
      <c r="F246" s="3">
        <v>61</v>
      </c>
      <c r="G246" s="3" t="str">
        <f t="shared" si="11"/>
        <v>Senior</v>
      </c>
      <c r="H246" s="3">
        <f t="shared" si="9"/>
        <v>24</v>
      </c>
      <c r="I246" s="3" t="s">
        <v>290</v>
      </c>
      <c r="J246" s="4">
        <v>43881</v>
      </c>
      <c r="K246" s="3" t="s">
        <v>724</v>
      </c>
      <c r="L246" s="3" t="s">
        <v>728</v>
      </c>
      <c r="M246" s="3" t="s">
        <v>744</v>
      </c>
      <c r="N246" s="3" t="s">
        <v>746</v>
      </c>
      <c r="O246" s="3" t="s">
        <v>754</v>
      </c>
      <c r="P246" s="3">
        <v>25825.74</v>
      </c>
      <c r="Q246" s="3" t="s">
        <v>759</v>
      </c>
    </row>
    <row r="247" spans="1:17" x14ac:dyDescent="0.3">
      <c r="A247" s="3">
        <v>9405</v>
      </c>
      <c r="B247" s="3" t="s">
        <v>19</v>
      </c>
      <c r="C247" s="3" t="s">
        <v>38</v>
      </c>
      <c r="D247" s="3" t="str">
        <f t="shared" si="10"/>
        <v>michael.njeri@email.com</v>
      </c>
      <c r="E247" s="3" t="s">
        <v>44</v>
      </c>
      <c r="F247" s="3">
        <v>17</v>
      </c>
      <c r="G247" s="3" t="str">
        <f t="shared" si="11"/>
        <v>Teenager</v>
      </c>
      <c r="H247" s="3">
        <f t="shared" si="9"/>
        <v>68</v>
      </c>
      <c r="I247" s="3" t="s">
        <v>291</v>
      </c>
      <c r="J247" s="4">
        <v>45680</v>
      </c>
      <c r="K247" s="3" t="s">
        <v>724</v>
      </c>
      <c r="L247" s="3" t="s">
        <v>728</v>
      </c>
      <c r="M247" s="3" t="s">
        <v>741</v>
      </c>
      <c r="N247" s="3" t="s">
        <v>748</v>
      </c>
      <c r="O247" s="3" t="s">
        <v>757</v>
      </c>
      <c r="P247" s="3">
        <v>4567.6099999999997</v>
      </c>
      <c r="Q247" s="3" t="s">
        <v>759</v>
      </c>
    </row>
    <row r="248" spans="1:17" x14ac:dyDescent="0.3">
      <c r="A248" s="3">
        <v>2704</v>
      </c>
      <c r="B248" s="3" t="s">
        <v>22</v>
      </c>
      <c r="C248" s="3" t="s">
        <v>41</v>
      </c>
      <c r="D248" s="3" t="str">
        <f t="shared" si="10"/>
        <v>mercy.obuya@email.com</v>
      </c>
      <c r="E248" s="3" t="s">
        <v>44</v>
      </c>
      <c r="F248" s="3">
        <v>41</v>
      </c>
      <c r="G248" s="3" t="str">
        <f t="shared" si="11"/>
        <v>Adult</v>
      </c>
      <c r="H248" s="3">
        <f t="shared" si="9"/>
        <v>44</v>
      </c>
      <c r="I248" s="3" t="s">
        <v>292</v>
      </c>
      <c r="J248" s="4">
        <v>44571</v>
      </c>
      <c r="K248" s="3" t="s">
        <v>722</v>
      </c>
      <c r="L248" s="3" t="s">
        <v>729</v>
      </c>
      <c r="M248" s="3" t="s">
        <v>742</v>
      </c>
      <c r="N248" s="3" t="s">
        <v>751</v>
      </c>
      <c r="O248" s="3" t="s">
        <v>753</v>
      </c>
      <c r="P248" s="3">
        <v>19970.18</v>
      </c>
      <c r="Q248" s="3" t="s">
        <v>760</v>
      </c>
    </row>
    <row r="249" spans="1:17" x14ac:dyDescent="0.3">
      <c r="A249" s="3">
        <v>4712</v>
      </c>
      <c r="B249" s="3" t="s">
        <v>17</v>
      </c>
      <c r="C249" s="3" t="s">
        <v>31</v>
      </c>
      <c r="D249" s="3" t="str">
        <f t="shared" si="10"/>
        <v>anne.kamau@email.com</v>
      </c>
      <c r="E249" s="3" t="s">
        <v>44</v>
      </c>
      <c r="F249" s="3">
        <v>42</v>
      </c>
      <c r="G249" s="3" t="str">
        <f t="shared" si="11"/>
        <v>Adult</v>
      </c>
      <c r="H249" s="3">
        <f t="shared" si="9"/>
        <v>43</v>
      </c>
      <c r="I249" s="3" t="s">
        <v>293</v>
      </c>
      <c r="J249" s="4">
        <v>45692</v>
      </c>
      <c r="K249" s="3" t="s">
        <v>721</v>
      </c>
      <c r="L249" s="3" t="s">
        <v>729</v>
      </c>
      <c r="M249" s="3" t="s">
        <v>735</v>
      </c>
      <c r="N249" s="3" t="s">
        <v>748</v>
      </c>
      <c r="O249" s="3" t="s">
        <v>756</v>
      </c>
      <c r="P249" s="3">
        <v>4801.57</v>
      </c>
      <c r="Q249" s="3" t="s">
        <v>759</v>
      </c>
    </row>
    <row r="250" spans="1:17" x14ac:dyDescent="0.3">
      <c r="A250" s="3">
        <v>3128</v>
      </c>
      <c r="B250" s="3" t="s">
        <v>27</v>
      </c>
      <c r="C250" s="3" t="s">
        <v>34</v>
      </c>
      <c r="D250" s="3" t="str">
        <f t="shared" si="10"/>
        <v>david.cherono@email.com</v>
      </c>
      <c r="E250" s="3" t="s">
        <v>44</v>
      </c>
      <c r="F250" s="3">
        <v>20</v>
      </c>
      <c r="G250" s="3" t="str">
        <f t="shared" si="11"/>
        <v>Adult</v>
      </c>
      <c r="H250" s="3">
        <f t="shared" si="9"/>
        <v>65</v>
      </c>
      <c r="I250" s="3" t="s">
        <v>294</v>
      </c>
      <c r="J250" s="4">
        <v>44265</v>
      </c>
      <c r="K250" s="3" t="s">
        <v>718</v>
      </c>
      <c r="L250" s="3" t="s">
        <v>728</v>
      </c>
      <c r="M250" s="3" t="s">
        <v>733</v>
      </c>
      <c r="N250" s="3" t="s">
        <v>747</v>
      </c>
      <c r="O250" s="3" t="s">
        <v>757</v>
      </c>
      <c r="P250" s="3">
        <v>41961.01</v>
      </c>
      <c r="Q250" s="3" t="s">
        <v>761</v>
      </c>
    </row>
    <row r="251" spans="1:17" x14ac:dyDescent="0.3">
      <c r="A251" s="3">
        <v>8918</v>
      </c>
      <c r="B251" s="3" t="s">
        <v>20</v>
      </c>
      <c r="C251" s="3" t="s">
        <v>43</v>
      </c>
      <c r="D251" s="3" t="str">
        <f t="shared" si="10"/>
        <v>kevin.chebet@email.com</v>
      </c>
      <c r="E251" s="3" t="s">
        <v>44</v>
      </c>
      <c r="F251" s="3">
        <v>70</v>
      </c>
      <c r="G251" s="3" t="str">
        <f t="shared" si="11"/>
        <v>Senior</v>
      </c>
      <c r="H251" s="3">
        <f t="shared" si="9"/>
        <v>15</v>
      </c>
      <c r="I251" s="3" t="s">
        <v>295</v>
      </c>
      <c r="J251" s="4">
        <v>45396</v>
      </c>
      <c r="K251" s="3" t="s">
        <v>722</v>
      </c>
      <c r="L251" s="3" t="s">
        <v>725</v>
      </c>
      <c r="M251" s="3" t="s">
        <v>739</v>
      </c>
      <c r="N251" s="3" t="s">
        <v>750</v>
      </c>
      <c r="O251" s="3" t="s">
        <v>756</v>
      </c>
      <c r="P251" s="3">
        <v>45750.61</v>
      </c>
      <c r="Q251" s="3" t="s">
        <v>759</v>
      </c>
    </row>
    <row r="252" spans="1:17" x14ac:dyDescent="0.3">
      <c r="A252" s="3">
        <v>9991</v>
      </c>
      <c r="B252" s="3" t="s">
        <v>21</v>
      </c>
      <c r="C252" s="3" t="s">
        <v>42</v>
      </c>
      <c r="D252" s="3" t="str">
        <f t="shared" si="10"/>
        <v>grace.ouma@email.com</v>
      </c>
      <c r="E252" s="3" t="s">
        <v>44</v>
      </c>
      <c r="F252" s="3">
        <v>23</v>
      </c>
      <c r="G252" s="3" t="str">
        <f t="shared" si="11"/>
        <v>Adult</v>
      </c>
      <c r="H252" s="3">
        <f t="shared" si="9"/>
        <v>62</v>
      </c>
      <c r="I252" s="3" t="s">
        <v>296</v>
      </c>
      <c r="J252" s="4">
        <v>43993</v>
      </c>
      <c r="K252" s="3" t="s">
        <v>718</v>
      </c>
      <c r="L252" s="3" t="s">
        <v>730</v>
      </c>
      <c r="M252" s="3" t="s">
        <v>744</v>
      </c>
      <c r="N252" s="3" t="s">
        <v>749</v>
      </c>
      <c r="O252" s="3" t="s">
        <v>756</v>
      </c>
      <c r="P252" s="3">
        <v>35453.22</v>
      </c>
      <c r="Q252" s="3" t="s">
        <v>761</v>
      </c>
    </row>
    <row r="253" spans="1:17" x14ac:dyDescent="0.3">
      <c r="A253" s="3">
        <v>6253</v>
      </c>
      <c r="B253" s="3" t="s">
        <v>21</v>
      </c>
      <c r="C253" s="3" t="s">
        <v>32</v>
      </c>
      <c r="D253" s="3" t="str">
        <f t="shared" si="10"/>
        <v>grace.odhiambo@email.com</v>
      </c>
      <c r="E253" s="3" t="s">
        <v>45</v>
      </c>
      <c r="F253" s="3">
        <v>35</v>
      </c>
      <c r="G253" s="3" t="str">
        <f t="shared" si="11"/>
        <v>Adult</v>
      </c>
      <c r="H253" s="3">
        <f t="shared" si="9"/>
        <v>50</v>
      </c>
      <c r="I253" s="3" t="s">
        <v>297</v>
      </c>
      <c r="J253" s="4">
        <v>45562</v>
      </c>
      <c r="K253" s="3" t="s">
        <v>724</v>
      </c>
      <c r="L253" s="3" t="s">
        <v>725</v>
      </c>
      <c r="M253" s="3" t="s">
        <v>732</v>
      </c>
      <c r="N253" s="3" t="s">
        <v>752</v>
      </c>
      <c r="O253" s="3" t="s">
        <v>754</v>
      </c>
      <c r="P253" s="3">
        <v>26562.87</v>
      </c>
      <c r="Q253" s="3" t="s">
        <v>759</v>
      </c>
    </row>
    <row r="254" spans="1:17" x14ac:dyDescent="0.3">
      <c r="A254" s="3">
        <v>5139</v>
      </c>
      <c r="B254" s="3" t="s">
        <v>21</v>
      </c>
      <c r="C254" s="3" t="s">
        <v>39</v>
      </c>
      <c r="D254" s="3" t="str">
        <f t="shared" si="10"/>
        <v>grace.kuria@email.com</v>
      </c>
      <c r="E254" s="3" t="s">
        <v>45</v>
      </c>
      <c r="F254" s="3">
        <v>75</v>
      </c>
      <c r="G254" s="3" t="str">
        <f t="shared" si="11"/>
        <v>Senior</v>
      </c>
      <c r="H254" s="3">
        <f t="shared" si="9"/>
        <v>10</v>
      </c>
      <c r="I254" s="3" t="s">
        <v>298</v>
      </c>
      <c r="J254" s="4">
        <v>44404</v>
      </c>
      <c r="K254" s="3" t="s">
        <v>721</v>
      </c>
      <c r="L254" s="3" t="s">
        <v>726</v>
      </c>
      <c r="M254" s="3" t="s">
        <v>745</v>
      </c>
      <c r="N254" s="3" t="s">
        <v>751</v>
      </c>
      <c r="O254" s="3" t="s">
        <v>758</v>
      </c>
      <c r="P254" s="3">
        <v>3613.13</v>
      </c>
      <c r="Q254" s="3" t="s">
        <v>761</v>
      </c>
    </row>
    <row r="255" spans="1:17" x14ac:dyDescent="0.3">
      <c r="A255" s="3">
        <v>3137</v>
      </c>
      <c r="B255" s="3" t="s">
        <v>23</v>
      </c>
      <c r="C255" s="3" t="s">
        <v>34</v>
      </c>
      <c r="D255" s="3" t="str">
        <f t="shared" si="10"/>
        <v>peter.cherono@email.com</v>
      </c>
      <c r="E255" s="3" t="s">
        <v>44</v>
      </c>
      <c r="F255" s="3">
        <v>4</v>
      </c>
      <c r="G255" s="3" t="str">
        <f t="shared" si="11"/>
        <v>Child</v>
      </c>
      <c r="H255" s="3">
        <f t="shared" si="9"/>
        <v>81</v>
      </c>
      <c r="I255" s="3" t="s">
        <v>299</v>
      </c>
      <c r="J255" s="4">
        <v>44545</v>
      </c>
      <c r="K255" s="3" t="s">
        <v>724</v>
      </c>
      <c r="L255" s="3" t="s">
        <v>729</v>
      </c>
      <c r="M255" s="3" t="s">
        <v>734</v>
      </c>
      <c r="N255" s="3" t="s">
        <v>746</v>
      </c>
      <c r="O255" s="3" t="s">
        <v>754</v>
      </c>
      <c r="P255" s="3">
        <v>23985.13</v>
      </c>
      <c r="Q255" s="3" t="s">
        <v>760</v>
      </c>
    </row>
    <row r="256" spans="1:17" x14ac:dyDescent="0.3">
      <c r="A256" s="3">
        <v>9604</v>
      </c>
      <c r="B256" s="3" t="s">
        <v>20</v>
      </c>
      <c r="C256" s="3" t="s">
        <v>30</v>
      </c>
      <c r="D256" s="3" t="str">
        <f t="shared" si="10"/>
        <v>kevin.atieno@email.com</v>
      </c>
      <c r="E256" s="3" t="s">
        <v>44</v>
      </c>
      <c r="F256" s="3">
        <v>57</v>
      </c>
      <c r="G256" s="3" t="str">
        <f t="shared" si="11"/>
        <v>Adult</v>
      </c>
      <c r="H256" s="3">
        <f t="shared" si="9"/>
        <v>28</v>
      </c>
      <c r="I256" s="3" t="s">
        <v>300</v>
      </c>
      <c r="J256" s="4">
        <v>45325</v>
      </c>
      <c r="K256" s="3" t="s">
        <v>720</v>
      </c>
      <c r="L256" s="3" t="s">
        <v>726</v>
      </c>
      <c r="M256" s="3" t="s">
        <v>743</v>
      </c>
      <c r="N256" s="3" t="s">
        <v>749</v>
      </c>
      <c r="O256" s="3" t="s">
        <v>758</v>
      </c>
      <c r="P256" s="3">
        <v>46297.54</v>
      </c>
      <c r="Q256" s="3" t="s">
        <v>761</v>
      </c>
    </row>
    <row r="257" spans="1:17" x14ac:dyDescent="0.3">
      <c r="A257" s="3">
        <v>9858</v>
      </c>
      <c r="B257" s="3" t="s">
        <v>16</v>
      </c>
      <c r="C257" s="3" t="s">
        <v>40</v>
      </c>
      <c r="D257" s="3" t="str">
        <f t="shared" si="10"/>
        <v>john.wanjiru@email.com</v>
      </c>
      <c r="E257" s="3" t="s">
        <v>44</v>
      </c>
      <c r="F257" s="3">
        <v>13</v>
      </c>
      <c r="G257" s="3" t="str">
        <f t="shared" si="11"/>
        <v>Teenager</v>
      </c>
      <c r="H257" s="3">
        <f t="shared" si="9"/>
        <v>72</v>
      </c>
      <c r="I257" s="3" t="s">
        <v>301</v>
      </c>
      <c r="J257" s="4">
        <v>44431</v>
      </c>
      <c r="K257" s="3" t="s">
        <v>723</v>
      </c>
      <c r="L257" s="3" t="s">
        <v>729</v>
      </c>
      <c r="M257" s="3" t="s">
        <v>739</v>
      </c>
      <c r="N257" s="3" t="s">
        <v>746</v>
      </c>
      <c r="O257" s="3" t="s">
        <v>753</v>
      </c>
      <c r="P257" s="3">
        <v>43359.79</v>
      </c>
      <c r="Q257" s="3" t="s">
        <v>759</v>
      </c>
    </row>
    <row r="258" spans="1:17" x14ac:dyDescent="0.3">
      <c r="A258" s="3">
        <v>1857</v>
      </c>
      <c r="B258" s="3" t="s">
        <v>27</v>
      </c>
      <c r="C258" s="3" t="s">
        <v>30</v>
      </c>
      <c r="D258" s="3" t="str">
        <f t="shared" si="10"/>
        <v>david.atieno@email.com</v>
      </c>
      <c r="E258" s="3" t="s">
        <v>45</v>
      </c>
      <c r="F258" s="3">
        <v>6</v>
      </c>
      <c r="G258" s="3" t="str">
        <f t="shared" si="11"/>
        <v>Child</v>
      </c>
      <c r="H258" s="3">
        <f t="shared" ref="H258:H321" si="12">MAX( F258:F929) - (F258)</f>
        <v>79</v>
      </c>
      <c r="I258" s="3" t="s">
        <v>302</v>
      </c>
      <c r="J258" s="4">
        <v>45395</v>
      </c>
      <c r="K258" s="3" t="s">
        <v>721</v>
      </c>
      <c r="L258" s="3" t="s">
        <v>726</v>
      </c>
      <c r="M258" s="3" t="s">
        <v>743</v>
      </c>
      <c r="N258" s="3" t="s">
        <v>749</v>
      </c>
      <c r="O258" s="3" t="s">
        <v>756</v>
      </c>
      <c r="P258" s="3">
        <v>15665.59</v>
      </c>
      <c r="Q258" s="3" t="s">
        <v>760</v>
      </c>
    </row>
    <row r="259" spans="1:17" x14ac:dyDescent="0.3">
      <c r="A259" s="3">
        <v>7740</v>
      </c>
      <c r="B259" s="3" t="s">
        <v>18</v>
      </c>
      <c r="C259" s="3" t="s">
        <v>43</v>
      </c>
      <c r="D259" s="3" t="str">
        <f t="shared" ref="D259:D322" si="13">LOWER(CONCATENATE(B259,".",C259,"@email.com"))</f>
        <v>susan.chebet@email.com</v>
      </c>
      <c r="E259" s="3" t="s">
        <v>45</v>
      </c>
      <c r="F259" s="3">
        <v>67</v>
      </c>
      <c r="G259" s="3" t="str">
        <f t="shared" ref="G259:G322" si="14">IF(F259&lt;=12,"Child",IF(F259&lt;=19,"Teenager",IF(F259&lt;=60,"Adult","Senior")))</f>
        <v>Senior</v>
      </c>
      <c r="H259" s="3">
        <f t="shared" si="12"/>
        <v>18</v>
      </c>
      <c r="I259" s="3" t="s">
        <v>303</v>
      </c>
      <c r="J259" s="4">
        <v>44208</v>
      </c>
      <c r="K259" s="3" t="s">
        <v>722</v>
      </c>
      <c r="L259" s="3" t="s">
        <v>728</v>
      </c>
      <c r="M259" s="3" t="s">
        <v>734</v>
      </c>
      <c r="N259" s="3" t="s">
        <v>747</v>
      </c>
      <c r="O259" s="3" t="s">
        <v>754</v>
      </c>
      <c r="P259" s="3">
        <v>33484.089999999997</v>
      </c>
      <c r="Q259" s="3" t="s">
        <v>760</v>
      </c>
    </row>
    <row r="260" spans="1:17" x14ac:dyDescent="0.3">
      <c r="A260" s="3">
        <v>3725</v>
      </c>
      <c r="B260" s="3" t="s">
        <v>24</v>
      </c>
      <c r="C260" s="3" t="s">
        <v>35</v>
      </c>
      <c r="D260" s="3" t="str">
        <f t="shared" si="13"/>
        <v>esther.mugambi@email.com</v>
      </c>
      <c r="E260" s="3" t="s">
        <v>45</v>
      </c>
      <c r="F260" s="3">
        <v>80</v>
      </c>
      <c r="G260" s="3" t="str">
        <f t="shared" si="14"/>
        <v>Senior</v>
      </c>
      <c r="H260" s="3">
        <f t="shared" si="12"/>
        <v>5</v>
      </c>
      <c r="I260" s="3" t="s">
        <v>304</v>
      </c>
      <c r="J260" s="4">
        <v>45020</v>
      </c>
      <c r="K260" s="3" t="s">
        <v>719</v>
      </c>
      <c r="L260" s="3" t="s">
        <v>730</v>
      </c>
      <c r="M260" s="3" t="s">
        <v>733</v>
      </c>
      <c r="N260" s="3" t="s">
        <v>748</v>
      </c>
      <c r="O260" s="3" t="s">
        <v>754</v>
      </c>
      <c r="P260" s="3">
        <v>40360.76</v>
      </c>
      <c r="Q260" s="3" t="s">
        <v>760</v>
      </c>
    </row>
    <row r="261" spans="1:17" x14ac:dyDescent="0.3">
      <c r="A261" s="3">
        <v>2599</v>
      </c>
      <c r="B261" s="3" t="s">
        <v>27</v>
      </c>
      <c r="C261" s="3" t="s">
        <v>42</v>
      </c>
      <c r="D261" s="3" t="str">
        <f t="shared" si="13"/>
        <v>david.ouma@email.com</v>
      </c>
      <c r="E261" s="3" t="s">
        <v>44</v>
      </c>
      <c r="F261" s="3">
        <v>81</v>
      </c>
      <c r="G261" s="3" t="str">
        <f t="shared" si="14"/>
        <v>Senior</v>
      </c>
      <c r="H261" s="3">
        <f t="shared" si="12"/>
        <v>4</v>
      </c>
      <c r="I261" s="3" t="s">
        <v>305</v>
      </c>
      <c r="J261" s="4">
        <v>44558</v>
      </c>
      <c r="K261" s="3" t="s">
        <v>724</v>
      </c>
      <c r="L261" s="3" t="s">
        <v>729</v>
      </c>
      <c r="M261" s="3" t="s">
        <v>735</v>
      </c>
      <c r="N261" s="3" t="s">
        <v>751</v>
      </c>
      <c r="O261" s="3" t="s">
        <v>757</v>
      </c>
      <c r="P261" s="3">
        <v>20536.18</v>
      </c>
      <c r="Q261" s="3" t="s">
        <v>761</v>
      </c>
    </row>
    <row r="262" spans="1:17" x14ac:dyDescent="0.3">
      <c r="A262" s="3">
        <v>1578</v>
      </c>
      <c r="B262" s="3" t="s">
        <v>24</v>
      </c>
      <c r="C262" s="3" t="s">
        <v>29</v>
      </c>
      <c r="D262" s="3" t="str">
        <f t="shared" si="13"/>
        <v>esther.mutua@email.com</v>
      </c>
      <c r="E262" s="3" t="s">
        <v>45</v>
      </c>
      <c r="F262" s="3">
        <v>7</v>
      </c>
      <c r="G262" s="3" t="str">
        <f t="shared" si="14"/>
        <v>Child</v>
      </c>
      <c r="H262" s="3">
        <f t="shared" si="12"/>
        <v>78</v>
      </c>
      <c r="I262" s="3" t="s">
        <v>306</v>
      </c>
      <c r="J262" s="4">
        <v>45621</v>
      </c>
      <c r="K262" s="3" t="s">
        <v>724</v>
      </c>
      <c r="L262" s="3" t="s">
        <v>727</v>
      </c>
      <c r="M262" s="3" t="s">
        <v>732</v>
      </c>
      <c r="N262" s="3" t="s">
        <v>747</v>
      </c>
      <c r="O262" s="3" t="s">
        <v>757</v>
      </c>
      <c r="P262" s="3">
        <v>15743.29</v>
      </c>
      <c r="Q262" s="3" t="s">
        <v>759</v>
      </c>
    </row>
    <row r="263" spans="1:17" x14ac:dyDescent="0.3">
      <c r="A263" s="3">
        <v>4536</v>
      </c>
      <c r="B263" s="3" t="s">
        <v>23</v>
      </c>
      <c r="C263" s="3" t="s">
        <v>43</v>
      </c>
      <c r="D263" s="3" t="str">
        <f t="shared" si="13"/>
        <v>peter.chebet@email.com</v>
      </c>
      <c r="E263" s="3" t="s">
        <v>45</v>
      </c>
      <c r="F263" s="3">
        <v>22</v>
      </c>
      <c r="G263" s="3" t="str">
        <f t="shared" si="14"/>
        <v>Adult</v>
      </c>
      <c r="H263" s="3">
        <f t="shared" si="12"/>
        <v>63</v>
      </c>
      <c r="I263" s="3" t="s">
        <v>307</v>
      </c>
      <c r="J263" s="4">
        <v>44817</v>
      </c>
      <c r="K263" s="3" t="s">
        <v>724</v>
      </c>
      <c r="L263" s="3" t="s">
        <v>729</v>
      </c>
      <c r="M263" s="3" t="s">
        <v>740</v>
      </c>
      <c r="N263" s="3" t="s">
        <v>748</v>
      </c>
      <c r="O263" s="3" t="s">
        <v>755</v>
      </c>
      <c r="P263" s="3">
        <v>34570.79</v>
      </c>
      <c r="Q263" s="3" t="s">
        <v>760</v>
      </c>
    </row>
    <row r="264" spans="1:17" x14ac:dyDescent="0.3">
      <c r="A264" s="3">
        <v>3179</v>
      </c>
      <c r="B264" s="3" t="s">
        <v>15</v>
      </c>
      <c r="C264" s="3" t="s">
        <v>31</v>
      </c>
      <c r="D264" s="3" t="str">
        <f t="shared" si="13"/>
        <v>james.kamau@email.com</v>
      </c>
      <c r="E264" s="3" t="s">
        <v>45</v>
      </c>
      <c r="F264" s="3">
        <v>56</v>
      </c>
      <c r="G264" s="3" t="str">
        <f t="shared" si="14"/>
        <v>Adult</v>
      </c>
      <c r="H264" s="3">
        <f t="shared" si="12"/>
        <v>29</v>
      </c>
      <c r="I264" s="3" t="s">
        <v>308</v>
      </c>
      <c r="J264" s="4">
        <v>44324</v>
      </c>
      <c r="K264" s="3" t="s">
        <v>720</v>
      </c>
      <c r="L264" s="3" t="s">
        <v>730</v>
      </c>
      <c r="M264" s="3" t="s">
        <v>731</v>
      </c>
      <c r="N264" s="3" t="s">
        <v>751</v>
      </c>
      <c r="O264" s="3" t="s">
        <v>755</v>
      </c>
      <c r="P264" s="3">
        <v>14833.17</v>
      </c>
      <c r="Q264" s="3" t="s">
        <v>759</v>
      </c>
    </row>
    <row r="265" spans="1:17" x14ac:dyDescent="0.3">
      <c r="A265" s="3">
        <v>3606</v>
      </c>
      <c r="B265" s="3" t="s">
        <v>18</v>
      </c>
      <c r="C265" s="3" t="s">
        <v>33</v>
      </c>
      <c r="D265" s="3" t="str">
        <f t="shared" si="13"/>
        <v>susan.kiplagat@email.com</v>
      </c>
      <c r="E265" s="3" t="s">
        <v>45</v>
      </c>
      <c r="F265" s="3">
        <v>39</v>
      </c>
      <c r="G265" s="3" t="str">
        <f t="shared" si="14"/>
        <v>Adult</v>
      </c>
      <c r="H265" s="3">
        <f t="shared" si="12"/>
        <v>46</v>
      </c>
      <c r="I265" s="3" t="s">
        <v>309</v>
      </c>
      <c r="J265" s="4">
        <v>45670</v>
      </c>
      <c r="K265" s="3" t="s">
        <v>719</v>
      </c>
      <c r="L265" s="3" t="s">
        <v>729</v>
      </c>
      <c r="M265" s="3" t="s">
        <v>734</v>
      </c>
      <c r="N265" s="3" t="s">
        <v>751</v>
      </c>
      <c r="O265" s="3" t="s">
        <v>756</v>
      </c>
      <c r="P265" s="3">
        <v>46212.97</v>
      </c>
      <c r="Q265" s="3" t="s">
        <v>761</v>
      </c>
    </row>
    <row r="266" spans="1:17" x14ac:dyDescent="0.3">
      <c r="A266" s="3">
        <v>3637</v>
      </c>
      <c r="B266" s="3" t="s">
        <v>26</v>
      </c>
      <c r="C266" s="3" t="s">
        <v>35</v>
      </c>
      <c r="D266" s="3" t="str">
        <f t="shared" si="13"/>
        <v>brian.mugambi@email.com</v>
      </c>
      <c r="E266" s="3" t="s">
        <v>45</v>
      </c>
      <c r="F266" s="3">
        <v>83</v>
      </c>
      <c r="G266" s="3" t="str">
        <f t="shared" si="14"/>
        <v>Senior</v>
      </c>
      <c r="H266" s="3">
        <f t="shared" si="12"/>
        <v>2</v>
      </c>
      <c r="I266" s="3" t="s">
        <v>310</v>
      </c>
      <c r="J266" s="4">
        <v>45563</v>
      </c>
      <c r="K266" s="3" t="s">
        <v>720</v>
      </c>
      <c r="L266" s="3" t="s">
        <v>728</v>
      </c>
      <c r="M266" s="3" t="s">
        <v>731</v>
      </c>
      <c r="N266" s="3" t="s">
        <v>746</v>
      </c>
      <c r="O266" s="3" t="s">
        <v>758</v>
      </c>
      <c r="P266" s="3">
        <v>20117.61</v>
      </c>
      <c r="Q266" s="3" t="s">
        <v>761</v>
      </c>
    </row>
    <row r="267" spans="1:17" x14ac:dyDescent="0.3">
      <c r="A267" s="3">
        <v>5004</v>
      </c>
      <c r="B267" s="3" t="s">
        <v>21</v>
      </c>
      <c r="C267" s="3" t="s">
        <v>32</v>
      </c>
      <c r="D267" s="3" t="str">
        <f t="shared" si="13"/>
        <v>grace.odhiambo@email.com</v>
      </c>
      <c r="E267" s="3" t="s">
        <v>45</v>
      </c>
      <c r="F267" s="3">
        <v>71</v>
      </c>
      <c r="G267" s="3" t="str">
        <f t="shared" si="14"/>
        <v>Senior</v>
      </c>
      <c r="H267" s="3">
        <f t="shared" si="12"/>
        <v>14</v>
      </c>
      <c r="I267" s="3" t="s">
        <v>311</v>
      </c>
      <c r="J267" s="4">
        <v>45615</v>
      </c>
      <c r="K267" s="3" t="s">
        <v>722</v>
      </c>
      <c r="L267" s="3" t="s">
        <v>728</v>
      </c>
      <c r="M267" s="3" t="s">
        <v>743</v>
      </c>
      <c r="N267" s="3" t="s">
        <v>752</v>
      </c>
      <c r="O267" s="3" t="s">
        <v>757</v>
      </c>
      <c r="P267" s="3">
        <v>42631.46</v>
      </c>
      <c r="Q267" s="3" t="s">
        <v>760</v>
      </c>
    </row>
    <row r="268" spans="1:17" x14ac:dyDescent="0.3">
      <c r="A268" s="3">
        <v>7252</v>
      </c>
      <c r="B268" s="3" t="s">
        <v>22</v>
      </c>
      <c r="C268" s="3" t="s">
        <v>38</v>
      </c>
      <c r="D268" s="3" t="str">
        <f t="shared" si="13"/>
        <v>mercy.njeri@email.com</v>
      </c>
      <c r="E268" s="3" t="s">
        <v>44</v>
      </c>
      <c r="F268" s="3">
        <v>61</v>
      </c>
      <c r="G268" s="3" t="str">
        <f t="shared" si="14"/>
        <v>Senior</v>
      </c>
      <c r="H268" s="3">
        <f t="shared" si="12"/>
        <v>24</v>
      </c>
      <c r="I268" s="3" t="s">
        <v>312</v>
      </c>
      <c r="J268" s="4">
        <v>44185</v>
      </c>
      <c r="K268" s="3" t="s">
        <v>721</v>
      </c>
      <c r="L268" s="3" t="s">
        <v>728</v>
      </c>
      <c r="M268" s="3" t="s">
        <v>745</v>
      </c>
      <c r="N268" s="3" t="s">
        <v>752</v>
      </c>
      <c r="O268" s="3" t="s">
        <v>753</v>
      </c>
      <c r="P268" s="3">
        <v>37354.1</v>
      </c>
      <c r="Q268" s="3" t="s">
        <v>760</v>
      </c>
    </row>
    <row r="269" spans="1:17" x14ac:dyDescent="0.3">
      <c r="A269" s="3">
        <v>9772</v>
      </c>
      <c r="B269" s="3" t="s">
        <v>19</v>
      </c>
      <c r="C269" s="3" t="s">
        <v>39</v>
      </c>
      <c r="D269" s="3" t="str">
        <f t="shared" si="13"/>
        <v>michael.kuria@email.com</v>
      </c>
      <c r="E269" s="3" t="s">
        <v>44</v>
      </c>
      <c r="F269" s="3">
        <v>36</v>
      </c>
      <c r="G269" s="3" t="str">
        <f t="shared" si="14"/>
        <v>Adult</v>
      </c>
      <c r="H269" s="3">
        <f t="shared" si="12"/>
        <v>49</v>
      </c>
      <c r="I269" s="3" t="s">
        <v>313</v>
      </c>
      <c r="J269" s="4">
        <v>43994</v>
      </c>
      <c r="K269" s="3" t="s">
        <v>724</v>
      </c>
      <c r="L269" s="3" t="s">
        <v>727</v>
      </c>
      <c r="M269" s="3" t="s">
        <v>740</v>
      </c>
      <c r="N269" s="3" t="s">
        <v>748</v>
      </c>
      <c r="O269" s="3" t="s">
        <v>756</v>
      </c>
      <c r="P269" s="3">
        <v>21162.639999999999</v>
      </c>
      <c r="Q269" s="3" t="s">
        <v>759</v>
      </c>
    </row>
    <row r="270" spans="1:17" x14ac:dyDescent="0.3">
      <c r="A270" s="3">
        <v>7368</v>
      </c>
      <c r="B270" s="3" t="s">
        <v>21</v>
      </c>
      <c r="C270" s="3" t="s">
        <v>31</v>
      </c>
      <c r="D270" s="3" t="str">
        <f t="shared" si="13"/>
        <v>grace.kamau@email.com</v>
      </c>
      <c r="E270" s="3" t="s">
        <v>44</v>
      </c>
      <c r="F270" s="3">
        <v>3</v>
      </c>
      <c r="G270" s="3" t="str">
        <f t="shared" si="14"/>
        <v>Child</v>
      </c>
      <c r="H270" s="3">
        <f t="shared" si="12"/>
        <v>82</v>
      </c>
      <c r="I270" s="3" t="s">
        <v>314</v>
      </c>
      <c r="J270" s="4">
        <v>44665</v>
      </c>
      <c r="K270" s="3" t="s">
        <v>719</v>
      </c>
      <c r="L270" s="3" t="s">
        <v>725</v>
      </c>
      <c r="M270" s="3" t="s">
        <v>742</v>
      </c>
      <c r="N270" s="3" t="s">
        <v>751</v>
      </c>
      <c r="O270" s="3" t="s">
        <v>755</v>
      </c>
      <c r="P270" s="3">
        <v>38809.300000000003</v>
      </c>
      <c r="Q270" s="3" t="s">
        <v>759</v>
      </c>
    </row>
    <row r="271" spans="1:17" x14ac:dyDescent="0.3">
      <c r="A271" s="3">
        <v>8029</v>
      </c>
      <c r="B271" s="3" t="s">
        <v>22</v>
      </c>
      <c r="C271" s="3" t="s">
        <v>34</v>
      </c>
      <c r="D271" s="3" t="str">
        <f t="shared" si="13"/>
        <v>mercy.cherono@email.com</v>
      </c>
      <c r="E271" s="3" t="s">
        <v>44</v>
      </c>
      <c r="F271" s="3">
        <v>55</v>
      </c>
      <c r="G271" s="3" t="str">
        <f t="shared" si="14"/>
        <v>Adult</v>
      </c>
      <c r="H271" s="3">
        <f t="shared" si="12"/>
        <v>30</v>
      </c>
      <c r="I271" s="3" t="s">
        <v>315</v>
      </c>
      <c r="J271" s="4">
        <v>45076</v>
      </c>
      <c r="K271" s="3" t="s">
        <v>724</v>
      </c>
      <c r="L271" s="3" t="s">
        <v>727</v>
      </c>
      <c r="M271" s="3" t="s">
        <v>731</v>
      </c>
      <c r="N271" s="3" t="s">
        <v>748</v>
      </c>
      <c r="O271" s="3" t="s">
        <v>756</v>
      </c>
      <c r="P271" s="3">
        <v>31169.24</v>
      </c>
      <c r="Q271" s="3" t="s">
        <v>759</v>
      </c>
    </row>
    <row r="272" spans="1:17" x14ac:dyDescent="0.3">
      <c r="A272" s="3">
        <v>9155</v>
      </c>
      <c r="B272" s="3" t="s">
        <v>17</v>
      </c>
      <c r="C272" s="3" t="s">
        <v>36</v>
      </c>
      <c r="D272" s="3" t="str">
        <f t="shared" si="13"/>
        <v>anne.mwangi@email.com</v>
      </c>
      <c r="E272" s="3" t="s">
        <v>45</v>
      </c>
      <c r="F272" s="3">
        <v>63</v>
      </c>
      <c r="G272" s="3" t="str">
        <f t="shared" si="14"/>
        <v>Senior</v>
      </c>
      <c r="H272" s="3">
        <f t="shared" si="12"/>
        <v>22</v>
      </c>
      <c r="I272" s="3" t="s">
        <v>316</v>
      </c>
      <c r="J272" s="4">
        <v>44504</v>
      </c>
      <c r="K272" s="3" t="s">
        <v>718</v>
      </c>
      <c r="L272" s="3" t="s">
        <v>728</v>
      </c>
      <c r="M272" s="3" t="s">
        <v>737</v>
      </c>
      <c r="N272" s="3" t="s">
        <v>749</v>
      </c>
      <c r="O272" s="3" t="s">
        <v>754</v>
      </c>
      <c r="P272" s="3">
        <v>29807.23</v>
      </c>
      <c r="Q272" s="3" t="s">
        <v>759</v>
      </c>
    </row>
    <row r="273" spans="1:17" x14ac:dyDescent="0.3">
      <c r="A273" s="3">
        <v>4793</v>
      </c>
      <c r="B273" s="3" t="s">
        <v>25</v>
      </c>
      <c r="C273" s="3" t="s">
        <v>29</v>
      </c>
      <c r="D273" s="3" t="str">
        <f t="shared" si="13"/>
        <v>paul.mutua@email.com</v>
      </c>
      <c r="E273" s="3" t="s">
        <v>44</v>
      </c>
      <c r="F273" s="3">
        <v>11</v>
      </c>
      <c r="G273" s="3" t="str">
        <f t="shared" si="14"/>
        <v>Child</v>
      </c>
      <c r="H273" s="3">
        <f t="shared" si="12"/>
        <v>74</v>
      </c>
      <c r="I273" s="3" t="s">
        <v>317</v>
      </c>
      <c r="J273" s="4">
        <v>44199</v>
      </c>
      <c r="K273" s="3" t="s">
        <v>720</v>
      </c>
      <c r="L273" s="3" t="s">
        <v>725</v>
      </c>
      <c r="M273" s="3" t="s">
        <v>732</v>
      </c>
      <c r="N273" s="3" t="s">
        <v>751</v>
      </c>
      <c r="O273" s="3" t="s">
        <v>757</v>
      </c>
      <c r="P273" s="3">
        <v>14162.22</v>
      </c>
      <c r="Q273" s="3" t="s">
        <v>760</v>
      </c>
    </row>
    <row r="274" spans="1:17" x14ac:dyDescent="0.3">
      <c r="A274" s="3">
        <v>8686</v>
      </c>
      <c r="B274" s="3" t="s">
        <v>17</v>
      </c>
      <c r="C274" s="3" t="s">
        <v>42</v>
      </c>
      <c r="D274" s="3" t="str">
        <f t="shared" si="13"/>
        <v>anne.ouma@email.com</v>
      </c>
      <c r="E274" s="3" t="s">
        <v>45</v>
      </c>
      <c r="F274" s="3">
        <v>54</v>
      </c>
      <c r="G274" s="3" t="str">
        <f t="shared" si="14"/>
        <v>Adult</v>
      </c>
      <c r="H274" s="3">
        <f t="shared" si="12"/>
        <v>31</v>
      </c>
      <c r="I274" s="3" t="s">
        <v>318</v>
      </c>
      <c r="J274" s="4">
        <v>44325</v>
      </c>
      <c r="K274" s="3" t="s">
        <v>724</v>
      </c>
      <c r="L274" s="3" t="s">
        <v>727</v>
      </c>
      <c r="M274" s="3" t="s">
        <v>739</v>
      </c>
      <c r="N274" s="3" t="s">
        <v>751</v>
      </c>
      <c r="O274" s="3" t="s">
        <v>754</v>
      </c>
      <c r="P274" s="3">
        <v>40412.730000000003</v>
      </c>
      <c r="Q274" s="3" t="s">
        <v>760</v>
      </c>
    </row>
    <row r="275" spans="1:17" x14ac:dyDescent="0.3">
      <c r="A275" s="3">
        <v>5018</v>
      </c>
      <c r="B275" s="3" t="s">
        <v>24</v>
      </c>
      <c r="C275" s="3" t="s">
        <v>41</v>
      </c>
      <c r="D275" s="3" t="str">
        <f t="shared" si="13"/>
        <v>esther.obuya@email.com</v>
      </c>
      <c r="E275" s="3" t="s">
        <v>44</v>
      </c>
      <c r="F275" s="3">
        <v>30</v>
      </c>
      <c r="G275" s="3" t="str">
        <f t="shared" si="14"/>
        <v>Adult</v>
      </c>
      <c r="H275" s="3">
        <f t="shared" si="12"/>
        <v>55</v>
      </c>
      <c r="I275" s="3" t="s">
        <v>319</v>
      </c>
      <c r="J275" s="4">
        <v>44444</v>
      </c>
      <c r="K275" s="3" t="s">
        <v>718</v>
      </c>
      <c r="L275" s="3" t="s">
        <v>728</v>
      </c>
      <c r="M275" s="3" t="s">
        <v>740</v>
      </c>
      <c r="N275" s="3" t="s">
        <v>747</v>
      </c>
      <c r="O275" s="3" t="s">
        <v>754</v>
      </c>
      <c r="P275" s="3">
        <v>11101.75</v>
      </c>
      <c r="Q275" s="3" t="s">
        <v>761</v>
      </c>
    </row>
    <row r="276" spans="1:17" x14ac:dyDescent="0.3">
      <c r="A276" s="3">
        <v>4256</v>
      </c>
      <c r="B276" s="3" t="s">
        <v>16</v>
      </c>
      <c r="C276" s="3" t="s">
        <v>29</v>
      </c>
      <c r="D276" s="3" t="str">
        <f t="shared" si="13"/>
        <v>john.mutua@email.com</v>
      </c>
      <c r="E276" s="3" t="s">
        <v>44</v>
      </c>
      <c r="F276" s="3">
        <v>31</v>
      </c>
      <c r="G276" s="3" t="str">
        <f t="shared" si="14"/>
        <v>Adult</v>
      </c>
      <c r="H276" s="3">
        <f t="shared" si="12"/>
        <v>54</v>
      </c>
      <c r="I276" s="3" t="s">
        <v>320</v>
      </c>
      <c r="J276" s="4">
        <v>44824</v>
      </c>
      <c r="K276" s="3" t="s">
        <v>718</v>
      </c>
      <c r="L276" s="3" t="s">
        <v>726</v>
      </c>
      <c r="M276" s="3" t="s">
        <v>742</v>
      </c>
      <c r="N276" s="3" t="s">
        <v>747</v>
      </c>
      <c r="O276" s="3" t="s">
        <v>755</v>
      </c>
      <c r="P276" s="3">
        <v>41302.1</v>
      </c>
      <c r="Q276" s="3" t="s">
        <v>760</v>
      </c>
    </row>
    <row r="277" spans="1:17" x14ac:dyDescent="0.3">
      <c r="A277" s="3">
        <v>8809</v>
      </c>
      <c r="B277" s="3" t="s">
        <v>17</v>
      </c>
      <c r="C277" s="3" t="s">
        <v>41</v>
      </c>
      <c r="D277" s="3" t="str">
        <f t="shared" si="13"/>
        <v>anne.obuya@email.com</v>
      </c>
      <c r="E277" s="3" t="s">
        <v>45</v>
      </c>
      <c r="F277" s="3">
        <v>41</v>
      </c>
      <c r="G277" s="3" t="str">
        <f t="shared" si="14"/>
        <v>Adult</v>
      </c>
      <c r="H277" s="3">
        <f t="shared" si="12"/>
        <v>44</v>
      </c>
      <c r="I277" s="3" t="s">
        <v>321</v>
      </c>
      <c r="J277" s="4">
        <v>44137</v>
      </c>
      <c r="K277" s="3" t="s">
        <v>719</v>
      </c>
      <c r="L277" s="3" t="s">
        <v>730</v>
      </c>
      <c r="M277" s="3" t="s">
        <v>735</v>
      </c>
      <c r="N277" s="3" t="s">
        <v>747</v>
      </c>
      <c r="O277" s="3" t="s">
        <v>753</v>
      </c>
      <c r="P277" s="3">
        <v>18877.060000000001</v>
      </c>
      <c r="Q277" s="3" t="s">
        <v>760</v>
      </c>
    </row>
    <row r="278" spans="1:17" x14ac:dyDescent="0.3">
      <c r="A278" s="3">
        <v>3705</v>
      </c>
      <c r="B278" s="3" t="s">
        <v>24</v>
      </c>
      <c r="C278" s="3" t="s">
        <v>32</v>
      </c>
      <c r="D278" s="3" t="str">
        <f t="shared" si="13"/>
        <v>esther.odhiambo@email.com</v>
      </c>
      <c r="E278" s="3" t="s">
        <v>44</v>
      </c>
      <c r="F278" s="3">
        <v>56</v>
      </c>
      <c r="G278" s="3" t="str">
        <f t="shared" si="14"/>
        <v>Adult</v>
      </c>
      <c r="H278" s="3">
        <f t="shared" si="12"/>
        <v>29</v>
      </c>
      <c r="I278" s="3" t="s">
        <v>322</v>
      </c>
      <c r="J278" s="4">
        <v>45627</v>
      </c>
      <c r="K278" s="3" t="s">
        <v>718</v>
      </c>
      <c r="L278" s="3" t="s">
        <v>728</v>
      </c>
      <c r="M278" s="3" t="s">
        <v>731</v>
      </c>
      <c r="N278" s="3" t="s">
        <v>749</v>
      </c>
      <c r="O278" s="3" t="s">
        <v>758</v>
      </c>
      <c r="P278" s="3">
        <v>25282.06</v>
      </c>
      <c r="Q278" s="3" t="s">
        <v>761</v>
      </c>
    </row>
    <row r="279" spans="1:17" x14ac:dyDescent="0.3">
      <c r="A279" s="3">
        <v>1759</v>
      </c>
      <c r="B279" s="3" t="s">
        <v>20</v>
      </c>
      <c r="C279" s="3" t="s">
        <v>40</v>
      </c>
      <c r="D279" s="3" t="str">
        <f t="shared" si="13"/>
        <v>kevin.wanjiru@email.com</v>
      </c>
      <c r="E279" s="3" t="s">
        <v>44</v>
      </c>
      <c r="F279" s="3">
        <v>17</v>
      </c>
      <c r="G279" s="3" t="str">
        <f t="shared" si="14"/>
        <v>Teenager</v>
      </c>
      <c r="H279" s="3">
        <f t="shared" si="12"/>
        <v>68</v>
      </c>
      <c r="I279" s="3" t="s">
        <v>323</v>
      </c>
      <c r="J279" s="4">
        <v>44779</v>
      </c>
      <c r="K279" s="3" t="s">
        <v>724</v>
      </c>
      <c r="L279" s="3" t="s">
        <v>730</v>
      </c>
      <c r="M279" s="3" t="s">
        <v>741</v>
      </c>
      <c r="N279" s="3" t="s">
        <v>746</v>
      </c>
      <c r="O279" s="3" t="s">
        <v>758</v>
      </c>
      <c r="P279" s="3">
        <v>32906.46</v>
      </c>
      <c r="Q279" s="3" t="s">
        <v>761</v>
      </c>
    </row>
    <row r="280" spans="1:17" x14ac:dyDescent="0.3">
      <c r="A280" s="3">
        <v>4641</v>
      </c>
      <c r="B280" s="3" t="s">
        <v>25</v>
      </c>
      <c r="C280" s="3" t="s">
        <v>33</v>
      </c>
      <c r="D280" s="3" t="str">
        <f t="shared" si="13"/>
        <v>paul.kiplagat@email.com</v>
      </c>
      <c r="E280" s="3" t="s">
        <v>44</v>
      </c>
      <c r="F280" s="3">
        <v>3</v>
      </c>
      <c r="G280" s="3" t="str">
        <f t="shared" si="14"/>
        <v>Child</v>
      </c>
      <c r="H280" s="3">
        <f t="shared" si="12"/>
        <v>82</v>
      </c>
      <c r="I280" s="3" t="s">
        <v>324</v>
      </c>
      <c r="J280" s="4">
        <v>45152</v>
      </c>
      <c r="K280" s="3" t="s">
        <v>719</v>
      </c>
      <c r="L280" s="3" t="s">
        <v>730</v>
      </c>
      <c r="M280" s="3" t="s">
        <v>736</v>
      </c>
      <c r="N280" s="3" t="s">
        <v>747</v>
      </c>
      <c r="O280" s="3" t="s">
        <v>753</v>
      </c>
      <c r="P280" s="3">
        <v>942.89</v>
      </c>
      <c r="Q280" s="3" t="s">
        <v>760</v>
      </c>
    </row>
    <row r="281" spans="1:17" x14ac:dyDescent="0.3">
      <c r="A281" s="3">
        <v>2710</v>
      </c>
      <c r="B281" s="3" t="s">
        <v>25</v>
      </c>
      <c r="C281" s="3" t="s">
        <v>31</v>
      </c>
      <c r="D281" s="3" t="str">
        <f t="shared" si="13"/>
        <v>paul.kamau@email.com</v>
      </c>
      <c r="E281" s="3" t="s">
        <v>44</v>
      </c>
      <c r="F281" s="3">
        <v>71</v>
      </c>
      <c r="G281" s="3" t="str">
        <f t="shared" si="14"/>
        <v>Senior</v>
      </c>
      <c r="H281" s="3">
        <f t="shared" si="12"/>
        <v>14</v>
      </c>
      <c r="I281" s="3" t="s">
        <v>325</v>
      </c>
      <c r="J281" s="4">
        <v>44449</v>
      </c>
      <c r="K281" s="3" t="s">
        <v>722</v>
      </c>
      <c r="L281" s="3" t="s">
        <v>727</v>
      </c>
      <c r="M281" s="3" t="s">
        <v>739</v>
      </c>
      <c r="N281" s="3" t="s">
        <v>752</v>
      </c>
      <c r="O281" s="3" t="s">
        <v>758</v>
      </c>
      <c r="P281" s="3">
        <v>31625.74</v>
      </c>
      <c r="Q281" s="3" t="s">
        <v>759</v>
      </c>
    </row>
    <row r="282" spans="1:17" x14ac:dyDescent="0.3">
      <c r="A282" s="3">
        <v>6745</v>
      </c>
      <c r="B282" s="3" t="s">
        <v>21</v>
      </c>
      <c r="C282" s="3" t="s">
        <v>39</v>
      </c>
      <c r="D282" s="3" t="str">
        <f t="shared" si="13"/>
        <v>grace.kuria@email.com</v>
      </c>
      <c r="E282" s="3" t="s">
        <v>44</v>
      </c>
      <c r="F282" s="3">
        <v>22</v>
      </c>
      <c r="G282" s="3" t="str">
        <f t="shared" si="14"/>
        <v>Adult</v>
      </c>
      <c r="H282" s="3">
        <f t="shared" si="12"/>
        <v>63</v>
      </c>
      <c r="I282" s="3" t="s">
        <v>326</v>
      </c>
      <c r="J282" s="4">
        <v>44325</v>
      </c>
      <c r="K282" s="3" t="s">
        <v>718</v>
      </c>
      <c r="L282" s="3" t="s">
        <v>725</v>
      </c>
      <c r="M282" s="3" t="s">
        <v>733</v>
      </c>
      <c r="N282" s="3" t="s">
        <v>749</v>
      </c>
      <c r="O282" s="3" t="s">
        <v>753</v>
      </c>
      <c r="P282" s="3">
        <v>39891.919999999998</v>
      </c>
      <c r="Q282" s="3" t="s">
        <v>760</v>
      </c>
    </row>
    <row r="283" spans="1:17" x14ac:dyDescent="0.3">
      <c r="A283" s="3">
        <v>2199</v>
      </c>
      <c r="B283" s="3" t="s">
        <v>18</v>
      </c>
      <c r="C283" s="3" t="s">
        <v>43</v>
      </c>
      <c r="D283" s="3" t="str">
        <f t="shared" si="13"/>
        <v>susan.chebet@email.com</v>
      </c>
      <c r="E283" s="3" t="s">
        <v>45</v>
      </c>
      <c r="F283" s="3">
        <v>31</v>
      </c>
      <c r="G283" s="3" t="str">
        <f t="shared" si="14"/>
        <v>Adult</v>
      </c>
      <c r="H283" s="3">
        <f t="shared" si="12"/>
        <v>54</v>
      </c>
      <c r="I283" s="3" t="s">
        <v>327</v>
      </c>
      <c r="J283" s="4">
        <v>44723</v>
      </c>
      <c r="K283" s="3" t="s">
        <v>718</v>
      </c>
      <c r="L283" s="3" t="s">
        <v>730</v>
      </c>
      <c r="M283" s="3" t="s">
        <v>742</v>
      </c>
      <c r="N283" s="3" t="s">
        <v>746</v>
      </c>
      <c r="O283" s="3" t="s">
        <v>757</v>
      </c>
      <c r="P283" s="3">
        <v>15841.46</v>
      </c>
      <c r="Q283" s="3" t="s">
        <v>761</v>
      </c>
    </row>
    <row r="284" spans="1:17" x14ac:dyDescent="0.3">
      <c r="A284" s="3">
        <v>9304</v>
      </c>
      <c r="B284" s="3" t="s">
        <v>20</v>
      </c>
      <c r="C284" s="3" t="s">
        <v>34</v>
      </c>
      <c r="D284" s="3" t="str">
        <f t="shared" si="13"/>
        <v>kevin.cherono@email.com</v>
      </c>
      <c r="E284" s="3" t="s">
        <v>45</v>
      </c>
      <c r="F284" s="3">
        <v>71</v>
      </c>
      <c r="G284" s="3" t="str">
        <f t="shared" si="14"/>
        <v>Senior</v>
      </c>
      <c r="H284" s="3">
        <f t="shared" si="12"/>
        <v>14</v>
      </c>
      <c r="I284" s="3" t="s">
        <v>328</v>
      </c>
      <c r="J284" s="4">
        <v>43846</v>
      </c>
      <c r="K284" s="3" t="s">
        <v>718</v>
      </c>
      <c r="L284" s="3" t="s">
        <v>729</v>
      </c>
      <c r="M284" s="3" t="s">
        <v>744</v>
      </c>
      <c r="N284" s="3" t="s">
        <v>751</v>
      </c>
      <c r="O284" s="3" t="s">
        <v>757</v>
      </c>
      <c r="P284" s="3">
        <v>29558.98</v>
      </c>
      <c r="Q284" s="3" t="s">
        <v>761</v>
      </c>
    </row>
    <row r="285" spans="1:17" x14ac:dyDescent="0.3">
      <c r="A285" s="3">
        <v>7343</v>
      </c>
      <c r="B285" s="3" t="s">
        <v>20</v>
      </c>
      <c r="C285" s="3" t="s">
        <v>32</v>
      </c>
      <c r="D285" s="3" t="str">
        <f t="shared" si="13"/>
        <v>kevin.odhiambo@email.com</v>
      </c>
      <c r="E285" s="3" t="s">
        <v>45</v>
      </c>
      <c r="F285" s="3">
        <v>45</v>
      </c>
      <c r="G285" s="3" t="str">
        <f t="shared" si="14"/>
        <v>Adult</v>
      </c>
      <c r="H285" s="3">
        <f t="shared" si="12"/>
        <v>40</v>
      </c>
      <c r="I285" s="3" t="s">
        <v>329</v>
      </c>
      <c r="J285" s="4">
        <v>45512</v>
      </c>
      <c r="K285" s="3" t="s">
        <v>721</v>
      </c>
      <c r="L285" s="3" t="s">
        <v>727</v>
      </c>
      <c r="M285" s="3" t="s">
        <v>731</v>
      </c>
      <c r="N285" s="3" t="s">
        <v>749</v>
      </c>
      <c r="O285" s="3" t="s">
        <v>758</v>
      </c>
      <c r="P285" s="3">
        <v>41665.269999999997</v>
      </c>
      <c r="Q285" s="3" t="s">
        <v>759</v>
      </c>
    </row>
    <row r="286" spans="1:17" x14ac:dyDescent="0.3">
      <c r="A286" s="3">
        <v>7161</v>
      </c>
      <c r="B286" s="3" t="s">
        <v>23</v>
      </c>
      <c r="C286" s="3" t="s">
        <v>40</v>
      </c>
      <c r="D286" s="3" t="str">
        <f t="shared" si="13"/>
        <v>peter.wanjiru@email.com</v>
      </c>
      <c r="E286" s="3" t="s">
        <v>45</v>
      </c>
      <c r="F286" s="3">
        <v>8</v>
      </c>
      <c r="G286" s="3" t="str">
        <f t="shared" si="14"/>
        <v>Child</v>
      </c>
      <c r="H286" s="3">
        <f t="shared" si="12"/>
        <v>77</v>
      </c>
      <c r="I286" s="3" t="s">
        <v>330</v>
      </c>
      <c r="J286" s="4">
        <v>43844</v>
      </c>
      <c r="K286" s="3" t="s">
        <v>724</v>
      </c>
      <c r="L286" s="3" t="s">
        <v>727</v>
      </c>
      <c r="M286" s="3" t="s">
        <v>733</v>
      </c>
      <c r="N286" s="3" t="s">
        <v>747</v>
      </c>
      <c r="O286" s="3" t="s">
        <v>754</v>
      </c>
      <c r="P286" s="3">
        <v>14125.73</v>
      </c>
      <c r="Q286" s="3" t="s">
        <v>759</v>
      </c>
    </row>
    <row r="287" spans="1:17" x14ac:dyDescent="0.3">
      <c r="A287" s="3">
        <v>8504</v>
      </c>
      <c r="B287" s="3" t="s">
        <v>24</v>
      </c>
      <c r="C287" s="3" t="s">
        <v>33</v>
      </c>
      <c r="D287" s="3" t="str">
        <f t="shared" si="13"/>
        <v>esther.kiplagat@email.com</v>
      </c>
      <c r="E287" s="3" t="s">
        <v>44</v>
      </c>
      <c r="F287" s="3">
        <v>13</v>
      </c>
      <c r="G287" s="3" t="str">
        <f t="shared" si="14"/>
        <v>Teenager</v>
      </c>
      <c r="H287" s="3">
        <f t="shared" si="12"/>
        <v>72</v>
      </c>
      <c r="I287" s="3" t="s">
        <v>331</v>
      </c>
      <c r="J287" s="4">
        <v>45654</v>
      </c>
      <c r="K287" s="3" t="s">
        <v>721</v>
      </c>
      <c r="L287" s="3" t="s">
        <v>725</v>
      </c>
      <c r="M287" s="3" t="s">
        <v>741</v>
      </c>
      <c r="N287" s="3" t="s">
        <v>750</v>
      </c>
      <c r="O287" s="3" t="s">
        <v>755</v>
      </c>
      <c r="P287" s="3">
        <v>5969.8</v>
      </c>
      <c r="Q287" s="3" t="s">
        <v>760</v>
      </c>
    </row>
    <row r="288" spans="1:17" x14ac:dyDescent="0.3">
      <c r="A288" s="3">
        <v>3239</v>
      </c>
      <c r="B288" s="3" t="s">
        <v>26</v>
      </c>
      <c r="C288" s="3" t="s">
        <v>29</v>
      </c>
      <c r="D288" s="3" t="str">
        <f t="shared" si="13"/>
        <v>brian.mutua@email.com</v>
      </c>
      <c r="E288" s="3" t="s">
        <v>45</v>
      </c>
      <c r="F288" s="3">
        <v>10</v>
      </c>
      <c r="G288" s="3" t="str">
        <f t="shared" si="14"/>
        <v>Child</v>
      </c>
      <c r="H288" s="3">
        <f t="shared" si="12"/>
        <v>75</v>
      </c>
      <c r="I288" s="3" t="s">
        <v>332</v>
      </c>
      <c r="J288" s="4">
        <v>44699</v>
      </c>
      <c r="K288" s="3" t="s">
        <v>718</v>
      </c>
      <c r="L288" s="3" t="s">
        <v>725</v>
      </c>
      <c r="M288" s="3" t="s">
        <v>734</v>
      </c>
      <c r="N288" s="3" t="s">
        <v>746</v>
      </c>
      <c r="O288" s="3" t="s">
        <v>754</v>
      </c>
      <c r="P288" s="3">
        <v>43501.63</v>
      </c>
      <c r="Q288" s="3" t="s">
        <v>761</v>
      </c>
    </row>
    <row r="289" spans="1:17" x14ac:dyDescent="0.3">
      <c r="A289" s="3">
        <v>5396</v>
      </c>
      <c r="B289" s="3" t="s">
        <v>14</v>
      </c>
      <c r="C289" s="3" t="s">
        <v>29</v>
      </c>
      <c r="D289" s="3" t="str">
        <f t="shared" si="13"/>
        <v>jane.mutua@email.com</v>
      </c>
      <c r="E289" s="3" t="s">
        <v>45</v>
      </c>
      <c r="F289" s="3">
        <v>77</v>
      </c>
      <c r="G289" s="3" t="str">
        <f t="shared" si="14"/>
        <v>Senior</v>
      </c>
      <c r="H289" s="3">
        <f t="shared" si="12"/>
        <v>8</v>
      </c>
      <c r="I289" s="3" t="s">
        <v>333</v>
      </c>
      <c r="J289" s="4">
        <v>45582</v>
      </c>
      <c r="K289" s="3" t="s">
        <v>719</v>
      </c>
      <c r="L289" s="3" t="s">
        <v>725</v>
      </c>
      <c r="M289" s="3" t="s">
        <v>737</v>
      </c>
      <c r="N289" s="3" t="s">
        <v>750</v>
      </c>
      <c r="O289" s="3" t="s">
        <v>756</v>
      </c>
      <c r="P289" s="3">
        <v>15738.28</v>
      </c>
      <c r="Q289" s="3" t="s">
        <v>760</v>
      </c>
    </row>
    <row r="290" spans="1:17" x14ac:dyDescent="0.3">
      <c r="A290" s="3">
        <v>1730</v>
      </c>
      <c r="B290" s="3" t="s">
        <v>22</v>
      </c>
      <c r="C290" s="3" t="s">
        <v>38</v>
      </c>
      <c r="D290" s="3" t="str">
        <f t="shared" si="13"/>
        <v>mercy.njeri@email.com</v>
      </c>
      <c r="E290" s="3" t="s">
        <v>44</v>
      </c>
      <c r="F290" s="3">
        <v>2</v>
      </c>
      <c r="G290" s="3" t="str">
        <f t="shared" si="14"/>
        <v>Child</v>
      </c>
      <c r="H290" s="3">
        <f t="shared" si="12"/>
        <v>83</v>
      </c>
      <c r="I290" s="3" t="s">
        <v>334</v>
      </c>
      <c r="J290" s="4">
        <v>44626</v>
      </c>
      <c r="K290" s="3" t="s">
        <v>718</v>
      </c>
      <c r="L290" s="3" t="s">
        <v>725</v>
      </c>
      <c r="M290" s="3" t="s">
        <v>736</v>
      </c>
      <c r="N290" s="3" t="s">
        <v>752</v>
      </c>
      <c r="O290" s="3" t="s">
        <v>755</v>
      </c>
      <c r="P290" s="3">
        <v>31865.5</v>
      </c>
      <c r="Q290" s="3" t="s">
        <v>760</v>
      </c>
    </row>
    <row r="291" spans="1:17" x14ac:dyDescent="0.3">
      <c r="A291" s="3">
        <v>4185</v>
      </c>
      <c r="B291" s="3" t="s">
        <v>25</v>
      </c>
      <c r="C291" s="3" t="s">
        <v>38</v>
      </c>
      <c r="D291" s="3" t="str">
        <f t="shared" si="13"/>
        <v>paul.njeri@email.com</v>
      </c>
      <c r="E291" s="3" t="s">
        <v>45</v>
      </c>
      <c r="F291" s="3">
        <v>28</v>
      </c>
      <c r="G291" s="3" t="str">
        <f t="shared" si="14"/>
        <v>Adult</v>
      </c>
      <c r="H291" s="3">
        <f t="shared" si="12"/>
        <v>57</v>
      </c>
      <c r="I291" s="3" t="s">
        <v>335</v>
      </c>
      <c r="J291" s="4">
        <v>44664</v>
      </c>
      <c r="K291" s="3" t="s">
        <v>719</v>
      </c>
      <c r="L291" s="3" t="s">
        <v>730</v>
      </c>
      <c r="M291" s="3" t="s">
        <v>741</v>
      </c>
      <c r="N291" s="3" t="s">
        <v>749</v>
      </c>
      <c r="O291" s="3" t="s">
        <v>758</v>
      </c>
      <c r="P291" s="3">
        <v>28173.439999999999</v>
      </c>
      <c r="Q291" s="3" t="s">
        <v>759</v>
      </c>
    </row>
    <row r="292" spans="1:17" x14ac:dyDescent="0.3">
      <c r="A292" s="3">
        <v>5404</v>
      </c>
      <c r="B292" s="3" t="s">
        <v>17</v>
      </c>
      <c r="C292" s="3" t="s">
        <v>39</v>
      </c>
      <c r="D292" s="3" t="str">
        <f t="shared" si="13"/>
        <v>anne.kuria@email.com</v>
      </c>
      <c r="E292" s="3" t="s">
        <v>44</v>
      </c>
      <c r="F292" s="3">
        <v>67</v>
      </c>
      <c r="G292" s="3" t="str">
        <f t="shared" si="14"/>
        <v>Senior</v>
      </c>
      <c r="H292" s="3">
        <f t="shared" si="12"/>
        <v>18</v>
      </c>
      <c r="I292" s="3" t="s">
        <v>336</v>
      </c>
      <c r="J292" s="4">
        <v>45700</v>
      </c>
      <c r="K292" s="3" t="s">
        <v>720</v>
      </c>
      <c r="L292" s="3" t="s">
        <v>727</v>
      </c>
      <c r="M292" s="3" t="s">
        <v>742</v>
      </c>
      <c r="N292" s="3" t="s">
        <v>746</v>
      </c>
      <c r="O292" s="3" t="s">
        <v>756</v>
      </c>
      <c r="P292" s="3">
        <v>38801.300000000003</v>
      </c>
      <c r="Q292" s="3" t="s">
        <v>759</v>
      </c>
    </row>
    <row r="293" spans="1:17" x14ac:dyDescent="0.3">
      <c r="A293" s="3">
        <v>2702</v>
      </c>
      <c r="B293" s="3" t="s">
        <v>16</v>
      </c>
      <c r="C293" s="3" t="s">
        <v>36</v>
      </c>
      <c r="D293" s="3" t="str">
        <f t="shared" si="13"/>
        <v>john.mwangi@email.com</v>
      </c>
      <c r="E293" s="3" t="s">
        <v>45</v>
      </c>
      <c r="F293" s="3">
        <v>10</v>
      </c>
      <c r="G293" s="3" t="str">
        <f t="shared" si="14"/>
        <v>Child</v>
      </c>
      <c r="H293" s="3">
        <f t="shared" si="12"/>
        <v>75</v>
      </c>
      <c r="I293" s="3" t="s">
        <v>337</v>
      </c>
      <c r="J293" s="4">
        <v>45165</v>
      </c>
      <c r="K293" s="3" t="s">
        <v>721</v>
      </c>
      <c r="L293" s="3" t="s">
        <v>729</v>
      </c>
      <c r="M293" s="3" t="s">
        <v>732</v>
      </c>
      <c r="N293" s="3" t="s">
        <v>752</v>
      </c>
      <c r="O293" s="3" t="s">
        <v>758</v>
      </c>
      <c r="P293" s="3">
        <v>38127.410000000003</v>
      </c>
      <c r="Q293" s="3" t="s">
        <v>759</v>
      </c>
    </row>
    <row r="294" spans="1:17" x14ac:dyDescent="0.3">
      <c r="A294" s="3">
        <v>4819</v>
      </c>
      <c r="B294" s="3" t="s">
        <v>19</v>
      </c>
      <c r="C294" s="3" t="s">
        <v>31</v>
      </c>
      <c r="D294" s="3" t="str">
        <f t="shared" si="13"/>
        <v>michael.kamau@email.com</v>
      </c>
      <c r="E294" s="3" t="s">
        <v>45</v>
      </c>
      <c r="F294" s="3">
        <v>50</v>
      </c>
      <c r="G294" s="3" t="str">
        <f t="shared" si="14"/>
        <v>Adult</v>
      </c>
      <c r="H294" s="3">
        <f t="shared" si="12"/>
        <v>35</v>
      </c>
      <c r="I294" s="3" t="s">
        <v>338</v>
      </c>
      <c r="J294" s="4">
        <v>45100</v>
      </c>
      <c r="K294" s="3" t="s">
        <v>723</v>
      </c>
      <c r="L294" s="3" t="s">
        <v>730</v>
      </c>
      <c r="M294" s="3" t="s">
        <v>740</v>
      </c>
      <c r="N294" s="3" t="s">
        <v>749</v>
      </c>
      <c r="O294" s="3" t="s">
        <v>756</v>
      </c>
      <c r="P294" s="3">
        <v>32435.62</v>
      </c>
      <c r="Q294" s="3" t="s">
        <v>759</v>
      </c>
    </row>
    <row r="295" spans="1:17" x14ac:dyDescent="0.3">
      <c r="A295" s="3">
        <v>9353</v>
      </c>
      <c r="B295" s="3" t="s">
        <v>21</v>
      </c>
      <c r="C295" s="3" t="s">
        <v>29</v>
      </c>
      <c r="D295" s="3" t="str">
        <f t="shared" si="13"/>
        <v>grace.mutua@email.com</v>
      </c>
      <c r="E295" s="3" t="s">
        <v>45</v>
      </c>
      <c r="F295" s="3">
        <v>12</v>
      </c>
      <c r="G295" s="3" t="str">
        <f t="shared" si="14"/>
        <v>Child</v>
      </c>
      <c r="H295" s="3">
        <f t="shared" si="12"/>
        <v>73</v>
      </c>
      <c r="I295" s="3" t="s">
        <v>339</v>
      </c>
      <c r="J295" s="4">
        <v>43995</v>
      </c>
      <c r="K295" s="3" t="s">
        <v>719</v>
      </c>
      <c r="L295" s="3" t="s">
        <v>730</v>
      </c>
      <c r="M295" s="3" t="s">
        <v>745</v>
      </c>
      <c r="N295" s="3" t="s">
        <v>750</v>
      </c>
      <c r="O295" s="3" t="s">
        <v>757</v>
      </c>
      <c r="P295" s="3">
        <v>10321.709999999999</v>
      </c>
      <c r="Q295" s="3" t="s">
        <v>760</v>
      </c>
    </row>
    <row r="296" spans="1:17" x14ac:dyDescent="0.3">
      <c r="A296" s="3">
        <v>7509</v>
      </c>
      <c r="B296" s="3" t="s">
        <v>15</v>
      </c>
      <c r="C296" s="3" t="s">
        <v>38</v>
      </c>
      <c r="D296" s="3" t="str">
        <f t="shared" si="13"/>
        <v>james.njeri@email.com</v>
      </c>
      <c r="E296" s="3" t="s">
        <v>44</v>
      </c>
      <c r="F296" s="3">
        <v>17</v>
      </c>
      <c r="G296" s="3" t="str">
        <f t="shared" si="14"/>
        <v>Teenager</v>
      </c>
      <c r="H296" s="3">
        <f t="shared" si="12"/>
        <v>68</v>
      </c>
      <c r="I296" s="3" t="s">
        <v>340</v>
      </c>
      <c r="J296" s="4">
        <v>44962</v>
      </c>
      <c r="K296" s="3" t="s">
        <v>718</v>
      </c>
      <c r="L296" s="3" t="s">
        <v>730</v>
      </c>
      <c r="M296" s="3" t="s">
        <v>735</v>
      </c>
      <c r="N296" s="3" t="s">
        <v>752</v>
      </c>
      <c r="O296" s="3" t="s">
        <v>754</v>
      </c>
      <c r="P296" s="3">
        <v>24837.52</v>
      </c>
      <c r="Q296" s="3" t="s">
        <v>760</v>
      </c>
    </row>
    <row r="297" spans="1:17" x14ac:dyDescent="0.3">
      <c r="A297" s="3">
        <v>5751</v>
      </c>
      <c r="B297" s="3" t="s">
        <v>16</v>
      </c>
      <c r="C297" s="3" t="s">
        <v>37</v>
      </c>
      <c r="D297" s="3" t="str">
        <f t="shared" si="13"/>
        <v>john.otieno@email.com</v>
      </c>
      <c r="E297" s="3" t="s">
        <v>44</v>
      </c>
      <c r="F297" s="3">
        <v>77</v>
      </c>
      <c r="G297" s="3" t="str">
        <f t="shared" si="14"/>
        <v>Senior</v>
      </c>
      <c r="H297" s="3">
        <f t="shared" si="12"/>
        <v>8</v>
      </c>
      <c r="I297" s="3" t="s">
        <v>341</v>
      </c>
      <c r="J297" s="4">
        <v>44619</v>
      </c>
      <c r="K297" s="3" t="s">
        <v>718</v>
      </c>
      <c r="L297" s="3" t="s">
        <v>728</v>
      </c>
      <c r="M297" s="3" t="s">
        <v>745</v>
      </c>
      <c r="N297" s="3" t="s">
        <v>749</v>
      </c>
      <c r="O297" s="3" t="s">
        <v>758</v>
      </c>
      <c r="P297" s="3">
        <v>18543</v>
      </c>
      <c r="Q297" s="3" t="s">
        <v>760</v>
      </c>
    </row>
    <row r="298" spans="1:17" x14ac:dyDescent="0.3">
      <c r="A298" s="3">
        <v>2471</v>
      </c>
      <c r="B298" s="3" t="s">
        <v>26</v>
      </c>
      <c r="C298" s="3" t="s">
        <v>40</v>
      </c>
      <c r="D298" s="3" t="str">
        <f t="shared" si="13"/>
        <v>brian.wanjiru@email.com</v>
      </c>
      <c r="E298" s="3" t="s">
        <v>44</v>
      </c>
      <c r="F298" s="3">
        <v>67</v>
      </c>
      <c r="G298" s="3" t="str">
        <f t="shared" si="14"/>
        <v>Senior</v>
      </c>
      <c r="H298" s="3">
        <f t="shared" si="12"/>
        <v>18</v>
      </c>
      <c r="I298" s="3" t="s">
        <v>342</v>
      </c>
      <c r="J298" s="4">
        <v>45318</v>
      </c>
      <c r="K298" s="3" t="s">
        <v>721</v>
      </c>
      <c r="L298" s="3" t="s">
        <v>730</v>
      </c>
      <c r="M298" s="3" t="s">
        <v>731</v>
      </c>
      <c r="N298" s="3" t="s">
        <v>749</v>
      </c>
      <c r="O298" s="3" t="s">
        <v>754</v>
      </c>
      <c r="P298" s="3">
        <v>12319.74</v>
      </c>
      <c r="Q298" s="3" t="s">
        <v>760</v>
      </c>
    </row>
    <row r="299" spans="1:17" x14ac:dyDescent="0.3">
      <c r="A299" s="3">
        <v>2991</v>
      </c>
      <c r="B299" s="3" t="s">
        <v>23</v>
      </c>
      <c r="C299" s="3" t="s">
        <v>31</v>
      </c>
      <c r="D299" s="3" t="str">
        <f t="shared" si="13"/>
        <v>peter.kamau@email.com</v>
      </c>
      <c r="E299" s="3" t="s">
        <v>45</v>
      </c>
      <c r="F299" s="3">
        <v>22</v>
      </c>
      <c r="G299" s="3" t="str">
        <f t="shared" si="14"/>
        <v>Adult</v>
      </c>
      <c r="H299" s="3">
        <f t="shared" si="12"/>
        <v>63</v>
      </c>
      <c r="I299" s="3" t="s">
        <v>343</v>
      </c>
      <c r="J299" s="4">
        <v>45294</v>
      </c>
      <c r="K299" s="3" t="s">
        <v>718</v>
      </c>
      <c r="L299" s="3" t="s">
        <v>728</v>
      </c>
      <c r="M299" s="3" t="s">
        <v>731</v>
      </c>
      <c r="N299" s="3" t="s">
        <v>751</v>
      </c>
      <c r="O299" s="3" t="s">
        <v>755</v>
      </c>
      <c r="P299" s="3">
        <v>28323.7</v>
      </c>
      <c r="Q299" s="3" t="s">
        <v>759</v>
      </c>
    </row>
    <row r="300" spans="1:17" x14ac:dyDescent="0.3">
      <c r="A300" s="3">
        <v>8255</v>
      </c>
      <c r="B300" s="3" t="s">
        <v>26</v>
      </c>
      <c r="C300" s="3" t="s">
        <v>30</v>
      </c>
      <c r="D300" s="3" t="str">
        <f t="shared" si="13"/>
        <v>brian.atieno@email.com</v>
      </c>
      <c r="E300" s="3" t="s">
        <v>45</v>
      </c>
      <c r="F300" s="3">
        <v>39</v>
      </c>
      <c r="G300" s="3" t="str">
        <f t="shared" si="14"/>
        <v>Adult</v>
      </c>
      <c r="H300" s="3">
        <f t="shared" si="12"/>
        <v>46</v>
      </c>
      <c r="I300" s="3" t="s">
        <v>344</v>
      </c>
      <c r="J300" s="4">
        <v>44213</v>
      </c>
      <c r="K300" s="3" t="s">
        <v>721</v>
      </c>
      <c r="L300" s="3" t="s">
        <v>729</v>
      </c>
      <c r="M300" s="3" t="s">
        <v>735</v>
      </c>
      <c r="N300" s="3" t="s">
        <v>748</v>
      </c>
      <c r="O300" s="3" t="s">
        <v>757</v>
      </c>
      <c r="P300" s="3">
        <v>41652.480000000003</v>
      </c>
      <c r="Q300" s="3" t="s">
        <v>760</v>
      </c>
    </row>
    <row r="301" spans="1:17" x14ac:dyDescent="0.3">
      <c r="A301" s="3">
        <v>2611</v>
      </c>
      <c r="B301" s="3" t="s">
        <v>17</v>
      </c>
      <c r="C301" s="3" t="s">
        <v>41</v>
      </c>
      <c r="D301" s="3" t="str">
        <f t="shared" si="13"/>
        <v>anne.obuya@email.com</v>
      </c>
      <c r="E301" s="3" t="s">
        <v>44</v>
      </c>
      <c r="F301" s="3">
        <v>33</v>
      </c>
      <c r="G301" s="3" t="str">
        <f t="shared" si="14"/>
        <v>Adult</v>
      </c>
      <c r="H301" s="3">
        <f t="shared" si="12"/>
        <v>52</v>
      </c>
      <c r="I301" s="3" t="s">
        <v>345</v>
      </c>
      <c r="J301" s="4">
        <v>45750</v>
      </c>
      <c r="K301" s="3" t="s">
        <v>721</v>
      </c>
      <c r="L301" s="3" t="s">
        <v>727</v>
      </c>
      <c r="M301" s="3" t="s">
        <v>736</v>
      </c>
      <c r="N301" s="3" t="s">
        <v>751</v>
      </c>
      <c r="O301" s="3" t="s">
        <v>756</v>
      </c>
      <c r="P301" s="3">
        <v>25004.45</v>
      </c>
      <c r="Q301" s="3" t="s">
        <v>759</v>
      </c>
    </row>
    <row r="302" spans="1:17" x14ac:dyDescent="0.3">
      <c r="A302" s="3">
        <v>6950</v>
      </c>
      <c r="B302" s="3" t="s">
        <v>20</v>
      </c>
      <c r="C302" s="3" t="s">
        <v>41</v>
      </c>
      <c r="D302" s="3" t="str">
        <f t="shared" si="13"/>
        <v>kevin.obuya@email.com</v>
      </c>
      <c r="E302" s="3" t="s">
        <v>45</v>
      </c>
      <c r="F302" s="3">
        <v>25</v>
      </c>
      <c r="G302" s="3" t="str">
        <f t="shared" si="14"/>
        <v>Adult</v>
      </c>
      <c r="H302" s="3">
        <f t="shared" si="12"/>
        <v>60</v>
      </c>
      <c r="I302" s="3" t="s">
        <v>346</v>
      </c>
      <c r="J302" s="4">
        <v>44432</v>
      </c>
      <c r="K302" s="3" t="s">
        <v>719</v>
      </c>
      <c r="L302" s="3" t="s">
        <v>729</v>
      </c>
      <c r="M302" s="3" t="s">
        <v>732</v>
      </c>
      <c r="N302" s="3" t="s">
        <v>750</v>
      </c>
      <c r="O302" s="3" t="s">
        <v>753</v>
      </c>
      <c r="P302" s="3">
        <v>8932.76</v>
      </c>
      <c r="Q302" s="3" t="s">
        <v>759</v>
      </c>
    </row>
    <row r="303" spans="1:17" x14ac:dyDescent="0.3">
      <c r="A303" s="3">
        <v>4355</v>
      </c>
      <c r="B303" s="3" t="s">
        <v>22</v>
      </c>
      <c r="C303" s="3" t="s">
        <v>43</v>
      </c>
      <c r="D303" s="3" t="str">
        <f t="shared" si="13"/>
        <v>mercy.chebet@email.com</v>
      </c>
      <c r="E303" s="3" t="s">
        <v>44</v>
      </c>
      <c r="F303" s="3">
        <v>51</v>
      </c>
      <c r="G303" s="3" t="str">
        <f t="shared" si="14"/>
        <v>Adult</v>
      </c>
      <c r="H303" s="3">
        <f t="shared" si="12"/>
        <v>34</v>
      </c>
      <c r="I303" s="3" t="s">
        <v>347</v>
      </c>
      <c r="J303" s="4">
        <v>45330</v>
      </c>
      <c r="K303" s="3" t="s">
        <v>721</v>
      </c>
      <c r="L303" s="3" t="s">
        <v>726</v>
      </c>
      <c r="M303" s="3" t="s">
        <v>734</v>
      </c>
      <c r="N303" s="3" t="s">
        <v>747</v>
      </c>
      <c r="O303" s="3" t="s">
        <v>757</v>
      </c>
      <c r="P303" s="3">
        <v>34461.629999999997</v>
      </c>
      <c r="Q303" s="3" t="s">
        <v>761</v>
      </c>
    </row>
    <row r="304" spans="1:17" x14ac:dyDescent="0.3">
      <c r="A304" s="3">
        <v>7507</v>
      </c>
      <c r="B304" s="3" t="s">
        <v>21</v>
      </c>
      <c r="C304" s="3" t="s">
        <v>33</v>
      </c>
      <c r="D304" s="3" t="str">
        <f t="shared" si="13"/>
        <v>grace.kiplagat@email.com</v>
      </c>
      <c r="E304" s="3" t="s">
        <v>44</v>
      </c>
      <c r="F304" s="3">
        <v>69</v>
      </c>
      <c r="G304" s="3" t="str">
        <f t="shared" si="14"/>
        <v>Senior</v>
      </c>
      <c r="H304" s="3">
        <f t="shared" si="12"/>
        <v>16</v>
      </c>
      <c r="I304" s="3" t="s">
        <v>348</v>
      </c>
      <c r="J304" s="4">
        <v>44273</v>
      </c>
      <c r="K304" s="3" t="s">
        <v>723</v>
      </c>
      <c r="L304" s="3" t="s">
        <v>726</v>
      </c>
      <c r="M304" s="3" t="s">
        <v>733</v>
      </c>
      <c r="N304" s="3" t="s">
        <v>746</v>
      </c>
      <c r="O304" s="3" t="s">
        <v>754</v>
      </c>
      <c r="P304" s="3">
        <v>14853.84</v>
      </c>
      <c r="Q304" s="3" t="s">
        <v>761</v>
      </c>
    </row>
    <row r="305" spans="1:17" x14ac:dyDescent="0.3">
      <c r="A305" s="3">
        <v>4910</v>
      </c>
      <c r="B305" s="3" t="s">
        <v>21</v>
      </c>
      <c r="C305" s="3" t="s">
        <v>33</v>
      </c>
      <c r="D305" s="3" t="str">
        <f t="shared" si="13"/>
        <v>grace.kiplagat@email.com</v>
      </c>
      <c r="E305" s="3" t="s">
        <v>44</v>
      </c>
      <c r="F305" s="3">
        <v>50</v>
      </c>
      <c r="G305" s="3" t="str">
        <f t="shared" si="14"/>
        <v>Adult</v>
      </c>
      <c r="H305" s="3">
        <f t="shared" si="12"/>
        <v>35</v>
      </c>
      <c r="I305" s="3" t="s">
        <v>349</v>
      </c>
      <c r="J305" s="4">
        <v>44320</v>
      </c>
      <c r="K305" s="3" t="s">
        <v>724</v>
      </c>
      <c r="L305" s="3" t="s">
        <v>729</v>
      </c>
      <c r="M305" s="3" t="s">
        <v>734</v>
      </c>
      <c r="N305" s="3" t="s">
        <v>749</v>
      </c>
      <c r="O305" s="3" t="s">
        <v>754</v>
      </c>
      <c r="P305" s="3">
        <v>38390.04</v>
      </c>
      <c r="Q305" s="3" t="s">
        <v>759</v>
      </c>
    </row>
    <row r="306" spans="1:17" x14ac:dyDescent="0.3">
      <c r="A306" s="3">
        <v>5882</v>
      </c>
      <c r="B306" s="3" t="s">
        <v>21</v>
      </c>
      <c r="C306" s="3" t="s">
        <v>41</v>
      </c>
      <c r="D306" s="3" t="str">
        <f t="shared" si="13"/>
        <v>grace.obuya@email.com</v>
      </c>
      <c r="E306" s="3" t="s">
        <v>45</v>
      </c>
      <c r="F306" s="3">
        <v>4</v>
      </c>
      <c r="G306" s="3" t="str">
        <f t="shared" si="14"/>
        <v>Child</v>
      </c>
      <c r="H306" s="3">
        <f t="shared" si="12"/>
        <v>81</v>
      </c>
      <c r="I306" s="3" t="s">
        <v>350</v>
      </c>
      <c r="J306" s="4">
        <v>44825</v>
      </c>
      <c r="K306" s="3" t="s">
        <v>719</v>
      </c>
      <c r="L306" s="3" t="s">
        <v>727</v>
      </c>
      <c r="M306" s="3" t="s">
        <v>738</v>
      </c>
      <c r="N306" s="3" t="s">
        <v>747</v>
      </c>
      <c r="O306" s="3" t="s">
        <v>758</v>
      </c>
      <c r="P306" s="3">
        <v>17101.740000000002</v>
      </c>
      <c r="Q306" s="3" t="s">
        <v>760</v>
      </c>
    </row>
    <row r="307" spans="1:17" x14ac:dyDescent="0.3">
      <c r="A307" s="3">
        <v>6630</v>
      </c>
      <c r="B307" s="3" t="s">
        <v>25</v>
      </c>
      <c r="C307" s="3" t="s">
        <v>30</v>
      </c>
      <c r="D307" s="3" t="str">
        <f t="shared" si="13"/>
        <v>paul.atieno@email.com</v>
      </c>
      <c r="E307" s="3" t="s">
        <v>44</v>
      </c>
      <c r="F307" s="3">
        <v>81</v>
      </c>
      <c r="G307" s="3" t="str">
        <f t="shared" si="14"/>
        <v>Senior</v>
      </c>
      <c r="H307" s="3">
        <f t="shared" si="12"/>
        <v>4</v>
      </c>
      <c r="I307" s="3" t="s">
        <v>351</v>
      </c>
      <c r="J307" s="4">
        <v>44447</v>
      </c>
      <c r="K307" s="3" t="s">
        <v>718</v>
      </c>
      <c r="L307" s="3" t="s">
        <v>729</v>
      </c>
      <c r="M307" s="3" t="s">
        <v>732</v>
      </c>
      <c r="N307" s="3" t="s">
        <v>750</v>
      </c>
      <c r="O307" s="3" t="s">
        <v>755</v>
      </c>
      <c r="P307" s="3">
        <v>27186.04</v>
      </c>
      <c r="Q307" s="3" t="s">
        <v>760</v>
      </c>
    </row>
    <row r="308" spans="1:17" x14ac:dyDescent="0.3">
      <c r="A308" s="3">
        <v>6666</v>
      </c>
      <c r="B308" s="3" t="s">
        <v>22</v>
      </c>
      <c r="C308" s="3" t="s">
        <v>35</v>
      </c>
      <c r="D308" s="3" t="str">
        <f t="shared" si="13"/>
        <v>mercy.mugambi@email.com</v>
      </c>
      <c r="E308" s="3" t="s">
        <v>45</v>
      </c>
      <c r="F308" s="3">
        <v>73</v>
      </c>
      <c r="G308" s="3" t="str">
        <f t="shared" si="14"/>
        <v>Senior</v>
      </c>
      <c r="H308" s="3">
        <f t="shared" si="12"/>
        <v>12</v>
      </c>
      <c r="I308" s="3" t="s">
        <v>352</v>
      </c>
      <c r="J308" s="4">
        <v>45013</v>
      </c>
      <c r="K308" s="3" t="s">
        <v>718</v>
      </c>
      <c r="L308" s="3" t="s">
        <v>725</v>
      </c>
      <c r="M308" s="3" t="s">
        <v>738</v>
      </c>
      <c r="N308" s="3" t="s">
        <v>746</v>
      </c>
      <c r="O308" s="3" t="s">
        <v>754</v>
      </c>
      <c r="P308" s="3">
        <v>19814.419999999998</v>
      </c>
      <c r="Q308" s="3" t="s">
        <v>760</v>
      </c>
    </row>
    <row r="309" spans="1:17" x14ac:dyDescent="0.3">
      <c r="A309" s="3">
        <v>1378</v>
      </c>
      <c r="B309" s="3" t="s">
        <v>28</v>
      </c>
      <c r="C309" s="3" t="s">
        <v>38</v>
      </c>
      <c r="D309" s="3" t="str">
        <f t="shared" si="13"/>
        <v>mary.njeri@email.com</v>
      </c>
      <c r="E309" s="3" t="s">
        <v>45</v>
      </c>
      <c r="F309" s="3">
        <v>7</v>
      </c>
      <c r="G309" s="3" t="str">
        <f t="shared" si="14"/>
        <v>Child</v>
      </c>
      <c r="H309" s="3">
        <f t="shared" si="12"/>
        <v>78</v>
      </c>
      <c r="I309" s="3" t="s">
        <v>353</v>
      </c>
      <c r="J309" s="4">
        <v>43859</v>
      </c>
      <c r="K309" s="3" t="s">
        <v>720</v>
      </c>
      <c r="L309" s="3" t="s">
        <v>730</v>
      </c>
      <c r="M309" s="3" t="s">
        <v>739</v>
      </c>
      <c r="N309" s="3" t="s">
        <v>747</v>
      </c>
      <c r="O309" s="3" t="s">
        <v>753</v>
      </c>
      <c r="P309" s="3">
        <v>44574.49</v>
      </c>
      <c r="Q309" s="3" t="s">
        <v>760</v>
      </c>
    </row>
    <row r="310" spans="1:17" x14ac:dyDescent="0.3">
      <c r="A310" s="3">
        <v>1871</v>
      </c>
      <c r="B310" s="3" t="s">
        <v>20</v>
      </c>
      <c r="C310" s="3" t="s">
        <v>39</v>
      </c>
      <c r="D310" s="3" t="str">
        <f t="shared" si="13"/>
        <v>kevin.kuria@email.com</v>
      </c>
      <c r="E310" s="3" t="s">
        <v>45</v>
      </c>
      <c r="F310" s="3">
        <v>9</v>
      </c>
      <c r="G310" s="3" t="str">
        <f t="shared" si="14"/>
        <v>Child</v>
      </c>
      <c r="H310" s="3">
        <f t="shared" si="12"/>
        <v>76</v>
      </c>
      <c r="I310" s="3" t="s">
        <v>354</v>
      </c>
      <c r="J310" s="4">
        <v>44605</v>
      </c>
      <c r="K310" s="3" t="s">
        <v>722</v>
      </c>
      <c r="L310" s="3" t="s">
        <v>729</v>
      </c>
      <c r="M310" s="3" t="s">
        <v>739</v>
      </c>
      <c r="N310" s="3" t="s">
        <v>751</v>
      </c>
      <c r="O310" s="3" t="s">
        <v>758</v>
      </c>
      <c r="P310" s="3">
        <v>7307.13</v>
      </c>
      <c r="Q310" s="3" t="s">
        <v>760</v>
      </c>
    </row>
    <row r="311" spans="1:17" x14ac:dyDescent="0.3">
      <c r="A311" s="3">
        <v>7305</v>
      </c>
      <c r="B311" s="3" t="s">
        <v>19</v>
      </c>
      <c r="C311" s="3" t="s">
        <v>38</v>
      </c>
      <c r="D311" s="3" t="str">
        <f t="shared" si="13"/>
        <v>michael.njeri@email.com</v>
      </c>
      <c r="E311" s="3" t="s">
        <v>44</v>
      </c>
      <c r="F311" s="3">
        <v>38</v>
      </c>
      <c r="G311" s="3" t="str">
        <f t="shared" si="14"/>
        <v>Adult</v>
      </c>
      <c r="H311" s="3">
        <f t="shared" si="12"/>
        <v>47</v>
      </c>
      <c r="I311" s="3" t="s">
        <v>355</v>
      </c>
      <c r="J311" s="4">
        <v>44098</v>
      </c>
      <c r="K311" s="3" t="s">
        <v>722</v>
      </c>
      <c r="L311" s="3" t="s">
        <v>725</v>
      </c>
      <c r="M311" s="3" t="s">
        <v>740</v>
      </c>
      <c r="N311" s="3" t="s">
        <v>750</v>
      </c>
      <c r="O311" s="3" t="s">
        <v>755</v>
      </c>
      <c r="P311" s="3">
        <v>25885.91</v>
      </c>
      <c r="Q311" s="3" t="s">
        <v>761</v>
      </c>
    </row>
    <row r="312" spans="1:17" x14ac:dyDescent="0.3">
      <c r="A312" s="3">
        <v>8533</v>
      </c>
      <c r="B312" s="3" t="s">
        <v>15</v>
      </c>
      <c r="C312" s="3" t="s">
        <v>30</v>
      </c>
      <c r="D312" s="3" t="str">
        <f t="shared" si="13"/>
        <v>james.atieno@email.com</v>
      </c>
      <c r="E312" s="3" t="s">
        <v>45</v>
      </c>
      <c r="F312" s="3">
        <v>19</v>
      </c>
      <c r="G312" s="3" t="str">
        <f t="shared" si="14"/>
        <v>Teenager</v>
      </c>
      <c r="H312" s="3">
        <f t="shared" si="12"/>
        <v>66</v>
      </c>
      <c r="I312" s="3" t="s">
        <v>356</v>
      </c>
      <c r="J312" s="4">
        <v>45417</v>
      </c>
      <c r="K312" s="3" t="s">
        <v>720</v>
      </c>
      <c r="L312" s="3" t="s">
        <v>726</v>
      </c>
      <c r="M312" s="3" t="s">
        <v>735</v>
      </c>
      <c r="N312" s="3" t="s">
        <v>746</v>
      </c>
      <c r="O312" s="3" t="s">
        <v>758</v>
      </c>
      <c r="P312" s="3">
        <v>1729.44</v>
      </c>
      <c r="Q312" s="3" t="s">
        <v>759</v>
      </c>
    </row>
    <row r="313" spans="1:17" x14ac:dyDescent="0.3">
      <c r="A313" s="3">
        <v>2002</v>
      </c>
      <c r="B313" s="3" t="s">
        <v>17</v>
      </c>
      <c r="C313" s="3" t="s">
        <v>29</v>
      </c>
      <c r="D313" s="3" t="str">
        <f t="shared" si="13"/>
        <v>anne.mutua@email.com</v>
      </c>
      <c r="E313" s="3" t="s">
        <v>44</v>
      </c>
      <c r="F313" s="3">
        <v>31</v>
      </c>
      <c r="G313" s="3" t="str">
        <f t="shared" si="14"/>
        <v>Adult</v>
      </c>
      <c r="H313" s="3">
        <f t="shared" si="12"/>
        <v>54</v>
      </c>
      <c r="I313" s="3" t="s">
        <v>357</v>
      </c>
      <c r="J313" s="4">
        <v>44985</v>
      </c>
      <c r="K313" s="3" t="s">
        <v>720</v>
      </c>
      <c r="L313" s="3" t="s">
        <v>730</v>
      </c>
      <c r="M313" s="3" t="s">
        <v>741</v>
      </c>
      <c r="N313" s="3" t="s">
        <v>752</v>
      </c>
      <c r="O313" s="3" t="s">
        <v>757</v>
      </c>
      <c r="P313" s="3">
        <v>4747.8100000000004</v>
      </c>
      <c r="Q313" s="3" t="s">
        <v>760</v>
      </c>
    </row>
    <row r="314" spans="1:17" x14ac:dyDescent="0.3">
      <c r="A314" s="3">
        <v>3601</v>
      </c>
      <c r="B314" s="3" t="s">
        <v>16</v>
      </c>
      <c r="C314" s="3" t="s">
        <v>39</v>
      </c>
      <c r="D314" s="3" t="str">
        <f t="shared" si="13"/>
        <v>john.kuria@email.com</v>
      </c>
      <c r="E314" s="3" t="s">
        <v>44</v>
      </c>
      <c r="F314" s="3">
        <v>63</v>
      </c>
      <c r="G314" s="3" t="str">
        <f t="shared" si="14"/>
        <v>Senior</v>
      </c>
      <c r="H314" s="3">
        <f t="shared" si="12"/>
        <v>22</v>
      </c>
      <c r="I314" s="3" t="s">
        <v>358</v>
      </c>
      <c r="J314" s="4">
        <v>44267</v>
      </c>
      <c r="K314" s="3" t="s">
        <v>718</v>
      </c>
      <c r="L314" s="3" t="s">
        <v>725</v>
      </c>
      <c r="M314" s="3" t="s">
        <v>741</v>
      </c>
      <c r="N314" s="3" t="s">
        <v>749</v>
      </c>
      <c r="O314" s="3" t="s">
        <v>757</v>
      </c>
      <c r="P314" s="3">
        <v>24954.15</v>
      </c>
      <c r="Q314" s="3" t="s">
        <v>761</v>
      </c>
    </row>
    <row r="315" spans="1:17" x14ac:dyDescent="0.3">
      <c r="A315" s="3">
        <v>5918</v>
      </c>
      <c r="B315" s="3" t="s">
        <v>20</v>
      </c>
      <c r="C315" s="3" t="s">
        <v>42</v>
      </c>
      <c r="D315" s="3" t="str">
        <f t="shared" si="13"/>
        <v>kevin.ouma@email.com</v>
      </c>
      <c r="E315" s="3" t="s">
        <v>45</v>
      </c>
      <c r="F315" s="3">
        <v>53</v>
      </c>
      <c r="G315" s="3" t="str">
        <f t="shared" si="14"/>
        <v>Adult</v>
      </c>
      <c r="H315" s="3">
        <f t="shared" si="12"/>
        <v>32</v>
      </c>
      <c r="I315" s="3" t="s">
        <v>359</v>
      </c>
      <c r="J315" s="4">
        <v>44921</v>
      </c>
      <c r="K315" s="3" t="s">
        <v>719</v>
      </c>
      <c r="L315" s="3" t="s">
        <v>726</v>
      </c>
      <c r="M315" s="3" t="s">
        <v>741</v>
      </c>
      <c r="N315" s="3" t="s">
        <v>749</v>
      </c>
      <c r="O315" s="3" t="s">
        <v>753</v>
      </c>
      <c r="P315" s="3">
        <v>37213.379999999997</v>
      </c>
      <c r="Q315" s="3" t="s">
        <v>759</v>
      </c>
    </row>
    <row r="316" spans="1:17" x14ac:dyDescent="0.3">
      <c r="A316" s="3">
        <v>1331</v>
      </c>
      <c r="B316" s="3" t="s">
        <v>16</v>
      </c>
      <c r="C316" s="3" t="s">
        <v>39</v>
      </c>
      <c r="D316" s="3" t="str">
        <f t="shared" si="13"/>
        <v>john.kuria@email.com</v>
      </c>
      <c r="E316" s="3" t="s">
        <v>45</v>
      </c>
      <c r="F316" s="3">
        <v>28</v>
      </c>
      <c r="G316" s="3" t="str">
        <f t="shared" si="14"/>
        <v>Adult</v>
      </c>
      <c r="H316" s="3">
        <f t="shared" si="12"/>
        <v>57</v>
      </c>
      <c r="I316" s="3" t="s">
        <v>360</v>
      </c>
      <c r="J316" s="4">
        <v>43862</v>
      </c>
      <c r="K316" s="3" t="s">
        <v>719</v>
      </c>
      <c r="L316" s="3" t="s">
        <v>726</v>
      </c>
      <c r="M316" s="3" t="s">
        <v>733</v>
      </c>
      <c r="N316" s="3" t="s">
        <v>750</v>
      </c>
      <c r="O316" s="3" t="s">
        <v>753</v>
      </c>
      <c r="P316" s="3">
        <v>22977.01</v>
      </c>
      <c r="Q316" s="3" t="s">
        <v>760</v>
      </c>
    </row>
    <row r="317" spans="1:17" x14ac:dyDescent="0.3">
      <c r="A317" s="3">
        <v>8997</v>
      </c>
      <c r="B317" s="3" t="s">
        <v>21</v>
      </c>
      <c r="C317" s="3" t="s">
        <v>40</v>
      </c>
      <c r="D317" s="3" t="str">
        <f t="shared" si="13"/>
        <v>grace.wanjiru@email.com</v>
      </c>
      <c r="E317" s="3" t="s">
        <v>45</v>
      </c>
      <c r="F317" s="3">
        <v>75</v>
      </c>
      <c r="G317" s="3" t="str">
        <f t="shared" si="14"/>
        <v>Senior</v>
      </c>
      <c r="H317" s="3">
        <f t="shared" si="12"/>
        <v>10</v>
      </c>
      <c r="I317" s="3" t="s">
        <v>361</v>
      </c>
      <c r="J317" s="4">
        <v>44787</v>
      </c>
      <c r="K317" s="3" t="s">
        <v>722</v>
      </c>
      <c r="L317" s="3" t="s">
        <v>727</v>
      </c>
      <c r="M317" s="3" t="s">
        <v>731</v>
      </c>
      <c r="N317" s="3" t="s">
        <v>746</v>
      </c>
      <c r="O317" s="3" t="s">
        <v>758</v>
      </c>
      <c r="P317" s="3">
        <v>46822.47</v>
      </c>
      <c r="Q317" s="3" t="s">
        <v>759</v>
      </c>
    </row>
    <row r="318" spans="1:17" x14ac:dyDescent="0.3">
      <c r="A318" s="3">
        <v>7362</v>
      </c>
      <c r="B318" s="3" t="s">
        <v>21</v>
      </c>
      <c r="C318" s="3" t="s">
        <v>42</v>
      </c>
      <c r="D318" s="3" t="str">
        <f t="shared" si="13"/>
        <v>grace.ouma@email.com</v>
      </c>
      <c r="E318" s="3" t="s">
        <v>44</v>
      </c>
      <c r="F318" s="3">
        <v>42</v>
      </c>
      <c r="G318" s="3" t="str">
        <f t="shared" si="14"/>
        <v>Adult</v>
      </c>
      <c r="H318" s="3">
        <f t="shared" si="12"/>
        <v>43</v>
      </c>
      <c r="I318" s="3" t="s">
        <v>362</v>
      </c>
      <c r="J318" s="4">
        <v>44648</v>
      </c>
      <c r="K318" s="3" t="s">
        <v>720</v>
      </c>
      <c r="L318" s="3" t="s">
        <v>726</v>
      </c>
      <c r="M318" s="3" t="s">
        <v>741</v>
      </c>
      <c r="N318" s="3" t="s">
        <v>750</v>
      </c>
      <c r="O318" s="3" t="s">
        <v>757</v>
      </c>
      <c r="P318" s="3">
        <v>49720.43</v>
      </c>
      <c r="Q318" s="3" t="s">
        <v>760</v>
      </c>
    </row>
    <row r="319" spans="1:17" x14ac:dyDescent="0.3">
      <c r="A319" s="3">
        <v>4014</v>
      </c>
      <c r="B319" s="3" t="s">
        <v>26</v>
      </c>
      <c r="C319" s="3" t="s">
        <v>29</v>
      </c>
      <c r="D319" s="3" t="str">
        <f t="shared" si="13"/>
        <v>brian.mutua@email.com</v>
      </c>
      <c r="E319" s="3" t="s">
        <v>45</v>
      </c>
      <c r="F319" s="3">
        <v>37</v>
      </c>
      <c r="G319" s="3" t="str">
        <f t="shared" si="14"/>
        <v>Adult</v>
      </c>
      <c r="H319" s="3">
        <f t="shared" si="12"/>
        <v>48</v>
      </c>
      <c r="I319" s="3" t="s">
        <v>363</v>
      </c>
      <c r="J319" s="4">
        <v>44236</v>
      </c>
      <c r="K319" s="3" t="s">
        <v>718</v>
      </c>
      <c r="L319" s="3" t="s">
        <v>729</v>
      </c>
      <c r="M319" s="3" t="s">
        <v>739</v>
      </c>
      <c r="N319" s="3" t="s">
        <v>747</v>
      </c>
      <c r="O319" s="3" t="s">
        <v>755</v>
      </c>
      <c r="P319" s="3">
        <v>29931.27</v>
      </c>
      <c r="Q319" s="3" t="s">
        <v>760</v>
      </c>
    </row>
    <row r="320" spans="1:17" x14ac:dyDescent="0.3">
      <c r="A320" s="3">
        <v>1309</v>
      </c>
      <c r="B320" s="3" t="s">
        <v>28</v>
      </c>
      <c r="C320" s="3" t="s">
        <v>34</v>
      </c>
      <c r="D320" s="3" t="str">
        <f t="shared" si="13"/>
        <v>mary.cherono@email.com</v>
      </c>
      <c r="E320" s="3" t="s">
        <v>44</v>
      </c>
      <c r="F320" s="3">
        <v>68</v>
      </c>
      <c r="G320" s="3" t="str">
        <f t="shared" si="14"/>
        <v>Senior</v>
      </c>
      <c r="H320" s="3">
        <f t="shared" si="12"/>
        <v>17</v>
      </c>
      <c r="I320" s="3" t="s">
        <v>364</v>
      </c>
      <c r="J320" s="4">
        <v>44631</v>
      </c>
      <c r="K320" s="3" t="s">
        <v>720</v>
      </c>
      <c r="L320" s="3" t="s">
        <v>728</v>
      </c>
      <c r="M320" s="3" t="s">
        <v>732</v>
      </c>
      <c r="N320" s="3" t="s">
        <v>746</v>
      </c>
      <c r="O320" s="3" t="s">
        <v>757</v>
      </c>
      <c r="P320" s="3">
        <v>8440.02</v>
      </c>
      <c r="Q320" s="3" t="s">
        <v>761</v>
      </c>
    </row>
    <row r="321" spans="1:17" x14ac:dyDescent="0.3">
      <c r="A321" s="3">
        <v>9067</v>
      </c>
      <c r="B321" s="3" t="s">
        <v>21</v>
      </c>
      <c r="C321" s="3" t="s">
        <v>35</v>
      </c>
      <c r="D321" s="3" t="str">
        <f t="shared" si="13"/>
        <v>grace.mugambi@email.com</v>
      </c>
      <c r="E321" s="3" t="s">
        <v>45</v>
      </c>
      <c r="F321" s="3">
        <v>71</v>
      </c>
      <c r="G321" s="3" t="str">
        <f t="shared" si="14"/>
        <v>Senior</v>
      </c>
      <c r="H321" s="3">
        <f t="shared" si="12"/>
        <v>14</v>
      </c>
      <c r="I321" s="3" t="s">
        <v>365</v>
      </c>
      <c r="J321" s="4">
        <v>44633</v>
      </c>
      <c r="K321" s="3" t="s">
        <v>722</v>
      </c>
      <c r="L321" s="3" t="s">
        <v>729</v>
      </c>
      <c r="M321" s="3" t="s">
        <v>735</v>
      </c>
      <c r="N321" s="3" t="s">
        <v>747</v>
      </c>
      <c r="O321" s="3" t="s">
        <v>753</v>
      </c>
      <c r="P321" s="3">
        <v>6424.19</v>
      </c>
      <c r="Q321" s="3" t="s">
        <v>761</v>
      </c>
    </row>
    <row r="322" spans="1:17" x14ac:dyDescent="0.3">
      <c r="A322" s="3">
        <v>7906</v>
      </c>
      <c r="B322" s="3" t="s">
        <v>17</v>
      </c>
      <c r="C322" s="3" t="s">
        <v>37</v>
      </c>
      <c r="D322" s="3" t="str">
        <f t="shared" si="13"/>
        <v>anne.otieno@email.com</v>
      </c>
      <c r="E322" s="3" t="s">
        <v>45</v>
      </c>
      <c r="F322" s="3">
        <v>67</v>
      </c>
      <c r="G322" s="3" t="str">
        <f t="shared" si="14"/>
        <v>Senior</v>
      </c>
      <c r="H322" s="3">
        <f t="shared" ref="H322:H385" si="15">MAX( F322:F993) - (F322)</f>
        <v>18</v>
      </c>
      <c r="I322" s="3" t="s">
        <v>366</v>
      </c>
      <c r="J322" s="4">
        <v>44482</v>
      </c>
      <c r="K322" s="3" t="s">
        <v>721</v>
      </c>
      <c r="L322" s="3" t="s">
        <v>726</v>
      </c>
      <c r="M322" s="3" t="s">
        <v>731</v>
      </c>
      <c r="N322" s="3" t="s">
        <v>749</v>
      </c>
      <c r="O322" s="3" t="s">
        <v>757</v>
      </c>
      <c r="P322" s="3">
        <v>30966.63</v>
      </c>
      <c r="Q322" s="3" t="s">
        <v>761</v>
      </c>
    </row>
    <row r="323" spans="1:17" x14ac:dyDescent="0.3">
      <c r="A323" s="3">
        <v>1301</v>
      </c>
      <c r="B323" s="3" t="s">
        <v>23</v>
      </c>
      <c r="C323" s="3" t="s">
        <v>30</v>
      </c>
      <c r="D323" s="3" t="str">
        <f t="shared" ref="D323:D386" si="16">LOWER(CONCATENATE(B323,".",C323,"@email.com"))</f>
        <v>peter.atieno@email.com</v>
      </c>
      <c r="E323" s="3" t="s">
        <v>44</v>
      </c>
      <c r="F323" s="3">
        <v>82</v>
      </c>
      <c r="G323" s="3" t="str">
        <f t="shared" ref="G323:G386" si="17">IF(F323&lt;=12,"Child",IF(F323&lt;=19,"Teenager",IF(F323&lt;=60,"Adult","Senior")))</f>
        <v>Senior</v>
      </c>
      <c r="H323" s="3">
        <f t="shared" si="15"/>
        <v>3</v>
      </c>
      <c r="I323" s="3" t="s">
        <v>367</v>
      </c>
      <c r="J323" s="4">
        <v>44783</v>
      </c>
      <c r="K323" s="3" t="s">
        <v>724</v>
      </c>
      <c r="L323" s="3" t="s">
        <v>729</v>
      </c>
      <c r="M323" s="3" t="s">
        <v>739</v>
      </c>
      <c r="N323" s="3" t="s">
        <v>749</v>
      </c>
      <c r="O323" s="3" t="s">
        <v>753</v>
      </c>
      <c r="P323" s="3">
        <v>39167.75</v>
      </c>
      <c r="Q323" s="3" t="s">
        <v>760</v>
      </c>
    </row>
    <row r="324" spans="1:17" x14ac:dyDescent="0.3">
      <c r="A324" s="3">
        <v>2155</v>
      </c>
      <c r="B324" s="3" t="s">
        <v>19</v>
      </c>
      <c r="C324" s="3" t="s">
        <v>29</v>
      </c>
      <c r="D324" s="3" t="str">
        <f t="shared" si="16"/>
        <v>michael.mutua@email.com</v>
      </c>
      <c r="E324" s="3" t="s">
        <v>45</v>
      </c>
      <c r="F324" s="3">
        <v>17</v>
      </c>
      <c r="G324" s="3" t="str">
        <f t="shared" si="17"/>
        <v>Teenager</v>
      </c>
      <c r="H324" s="3">
        <f t="shared" si="15"/>
        <v>68</v>
      </c>
      <c r="I324" s="3" t="s">
        <v>368</v>
      </c>
      <c r="J324" s="4">
        <v>45016</v>
      </c>
      <c r="K324" s="3" t="s">
        <v>724</v>
      </c>
      <c r="L324" s="3" t="s">
        <v>726</v>
      </c>
      <c r="M324" s="3" t="s">
        <v>737</v>
      </c>
      <c r="N324" s="3" t="s">
        <v>748</v>
      </c>
      <c r="O324" s="3" t="s">
        <v>753</v>
      </c>
      <c r="P324" s="3">
        <v>6682.2</v>
      </c>
      <c r="Q324" s="3" t="s">
        <v>760</v>
      </c>
    </row>
    <row r="325" spans="1:17" x14ac:dyDescent="0.3">
      <c r="A325" s="3">
        <v>1093</v>
      </c>
      <c r="B325" s="3" t="s">
        <v>23</v>
      </c>
      <c r="C325" s="3" t="s">
        <v>30</v>
      </c>
      <c r="D325" s="3" t="str">
        <f t="shared" si="16"/>
        <v>peter.atieno@email.com</v>
      </c>
      <c r="E325" s="3" t="s">
        <v>45</v>
      </c>
      <c r="F325" s="3">
        <v>8</v>
      </c>
      <c r="G325" s="3" t="str">
        <f t="shared" si="17"/>
        <v>Child</v>
      </c>
      <c r="H325" s="3">
        <f t="shared" si="15"/>
        <v>77</v>
      </c>
      <c r="I325" s="3" t="s">
        <v>369</v>
      </c>
      <c r="J325" s="4">
        <v>44962</v>
      </c>
      <c r="K325" s="3" t="s">
        <v>720</v>
      </c>
      <c r="L325" s="3" t="s">
        <v>726</v>
      </c>
      <c r="M325" s="3" t="s">
        <v>743</v>
      </c>
      <c r="N325" s="3" t="s">
        <v>751</v>
      </c>
      <c r="O325" s="3" t="s">
        <v>758</v>
      </c>
      <c r="P325" s="3">
        <v>6230.45</v>
      </c>
      <c r="Q325" s="3" t="s">
        <v>760</v>
      </c>
    </row>
    <row r="326" spans="1:17" x14ac:dyDescent="0.3">
      <c r="A326" s="3">
        <v>7300</v>
      </c>
      <c r="B326" s="3" t="s">
        <v>16</v>
      </c>
      <c r="C326" s="3" t="s">
        <v>34</v>
      </c>
      <c r="D326" s="3" t="str">
        <f t="shared" si="16"/>
        <v>john.cherono@email.com</v>
      </c>
      <c r="E326" s="3" t="s">
        <v>44</v>
      </c>
      <c r="F326" s="3">
        <v>14</v>
      </c>
      <c r="G326" s="3" t="str">
        <f t="shared" si="17"/>
        <v>Teenager</v>
      </c>
      <c r="H326" s="3">
        <f t="shared" si="15"/>
        <v>71</v>
      </c>
      <c r="I326" s="3" t="s">
        <v>370</v>
      </c>
      <c r="J326" s="4">
        <v>45239</v>
      </c>
      <c r="K326" s="3" t="s">
        <v>724</v>
      </c>
      <c r="L326" s="3" t="s">
        <v>729</v>
      </c>
      <c r="M326" s="3" t="s">
        <v>740</v>
      </c>
      <c r="N326" s="3" t="s">
        <v>752</v>
      </c>
      <c r="O326" s="3" t="s">
        <v>757</v>
      </c>
      <c r="P326" s="3">
        <v>47191.66</v>
      </c>
      <c r="Q326" s="3" t="s">
        <v>759</v>
      </c>
    </row>
    <row r="327" spans="1:17" x14ac:dyDescent="0.3">
      <c r="A327" s="3">
        <v>8511</v>
      </c>
      <c r="B327" s="3" t="s">
        <v>22</v>
      </c>
      <c r="C327" s="3" t="s">
        <v>38</v>
      </c>
      <c r="D327" s="3" t="str">
        <f t="shared" si="16"/>
        <v>mercy.njeri@email.com</v>
      </c>
      <c r="E327" s="3" t="s">
        <v>45</v>
      </c>
      <c r="F327" s="3">
        <v>5</v>
      </c>
      <c r="G327" s="3" t="str">
        <f t="shared" si="17"/>
        <v>Child</v>
      </c>
      <c r="H327" s="3">
        <f t="shared" si="15"/>
        <v>80</v>
      </c>
      <c r="I327" s="3" t="s">
        <v>371</v>
      </c>
      <c r="J327" s="4">
        <v>45020</v>
      </c>
      <c r="K327" s="3" t="s">
        <v>722</v>
      </c>
      <c r="L327" s="3" t="s">
        <v>725</v>
      </c>
      <c r="M327" s="3" t="s">
        <v>740</v>
      </c>
      <c r="N327" s="3" t="s">
        <v>750</v>
      </c>
      <c r="O327" s="3" t="s">
        <v>757</v>
      </c>
      <c r="P327" s="3">
        <v>21095.74</v>
      </c>
      <c r="Q327" s="3" t="s">
        <v>761</v>
      </c>
    </row>
    <row r="328" spans="1:17" x14ac:dyDescent="0.3">
      <c r="A328" s="3">
        <v>9556</v>
      </c>
      <c r="B328" s="3" t="s">
        <v>19</v>
      </c>
      <c r="C328" s="3" t="s">
        <v>36</v>
      </c>
      <c r="D328" s="3" t="str">
        <f t="shared" si="16"/>
        <v>michael.mwangi@email.com</v>
      </c>
      <c r="E328" s="3" t="s">
        <v>45</v>
      </c>
      <c r="F328" s="3">
        <v>80</v>
      </c>
      <c r="G328" s="3" t="str">
        <f t="shared" si="17"/>
        <v>Senior</v>
      </c>
      <c r="H328" s="3">
        <f t="shared" si="15"/>
        <v>5</v>
      </c>
      <c r="I328" s="3" t="s">
        <v>372</v>
      </c>
      <c r="J328" s="4">
        <v>44055</v>
      </c>
      <c r="K328" s="3" t="s">
        <v>721</v>
      </c>
      <c r="L328" s="3" t="s">
        <v>727</v>
      </c>
      <c r="M328" s="3" t="s">
        <v>731</v>
      </c>
      <c r="N328" s="3" t="s">
        <v>751</v>
      </c>
      <c r="O328" s="3" t="s">
        <v>755</v>
      </c>
      <c r="P328" s="3">
        <v>8803.49</v>
      </c>
      <c r="Q328" s="3" t="s">
        <v>760</v>
      </c>
    </row>
    <row r="329" spans="1:17" x14ac:dyDescent="0.3">
      <c r="A329" s="3">
        <v>3314</v>
      </c>
      <c r="B329" s="3" t="s">
        <v>17</v>
      </c>
      <c r="C329" s="3" t="s">
        <v>32</v>
      </c>
      <c r="D329" s="3" t="str">
        <f t="shared" si="16"/>
        <v>anne.odhiambo@email.com</v>
      </c>
      <c r="E329" s="3" t="s">
        <v>44</v>
      </c>
      <c r="F329" s="3">
        <v>70</v>
      </c>
      <c r="G329" s="3" t="str">
        <f t="shared" si="17"/>
        <v>Senior</v>
      </c>
      <c r="H329" s="3">
        <f t="shared" si="15"/>
        <v>15</v>
      </c>
      <c r="I329" s="3" t="s">
        <v>373</v>
      </c>
      <c r="J329" s="4">
        <v>45545</v>
      </c>
      <c r="K329" s="3" t="s">
        <v>718</v>
      </c>
      <c r="L329" s="3" t="s">
        <v>727</v>
      </c>
      <c r="M329" s="3" t="s">
        <v>736</v>
      </c>
      <c r="N329" s="3" t="s">
        <v>751</v>
      </c>
      <c r="O329" s="3" t="s">
        <v>755</v>
      </c>
      <c r="P329" s="3">
        <v>43836.97</v>
      </c>
      <c r="Q329" s="3" t="s">
        <v>759</v>
      </c>
    </row>
    <row r="330" spans="1:17" x14ac:dyDescent="0.3">
      <c r="A330" s="3">
        <v>5597</v>
      </c>
      <c r="B330" s="3" t="s">
        <v>28</v>
      </c>
      <c r="C330" s="3" t="s">
        <v>40</v>
      </c>
      <c r="D330" s="3" t="str">
        <f t="shared" si="16"/>
        <v>mary.wanjiru@email.com</v>
      </c>
      <c r="E330" s="3" t="s">
        <v>45</v>
      </c>
      <c r="F330" s="3">
        <v>23</v>
      </c>
      <c r="G330" s="3" t="str">
        <f t="shared" si="17"/>
        <v>Adult</v>
      </c>
      <c r="H330" s="3">
        <f t="shared" si="15"/>
        <v>62</v>
      </c>
      <c r="I330" s="3" t="s">
        <v>374</v>
      </c>
      <c r="J330" s="4">
        <v>44249</v>
      </c>
      <c r="K330" s="3" t="s">
        <v>723</v>
      </c>
      <c r="L330" s="3" t="s">
        <v>726</v>
      </c>
      <c r="M330" s="3" t="s">
        <v>738</v>
      </c>
      <c r="N330" s="3" t="s">
        <v>751</v>
      </c>
      <c r="O330" s="3" t="s">
        <v>758</v>
      </c>
      <c r="P330" s="3">
        <v>7970.71</v>
      </c>
      <c r="Q330" s="3" t="s">
        <v>761</v>
      </c>
    </row>
    <row r="331" spans="1:17" x14ac:dyDescent="0.3">
      <c r="A331" s="3">
        <v>9988</v>
      </c>
      <c r="B331" s="3" t="s">
        <v>28</v>
      </c>
      <c r="C331" s="3" t="s">
        <v>43</v>
      </c>
      <c r="D331" s="3" t="str">
        <f t="shared" si="16"/>
        <v>mary.chebet@email.com</v>
      </c>
      <c r="E331" s="3" t="s">
        <v>44</v>
      </c>
      <c r="F331" s="3">
        <v>46</v>
      </c>
      <c r="G331" s="3" t="str">
        <f t="shared" si="17"/>
        <v>Adult</v>
      </c>
      <c r="H331" s="3">
        <f t="shared" si="15"/>
        <v>39</v>
      </c>
      <c r="I331" s="3" t="s">
        <v>375</v>
      </c>
      <c r="J331" s="4">
        <v>43869</v>
      </c>
      <c r="K331" s="3" t="s">
        <v>720</v>
      </c>
      <c r="L331" s="3" t="s">
        <v>726</v>
      </c>
      <c r="M331" s="3" t="s">
        <v>738</v>
      </c>
      <c r="N331" s="3" t="s">
        <v>750</v>
      </c>
      <c r="O331" s="3" t="s">
        <v>753</v>
      </c>
      <c r="P331" s="3">
        <v>8807.2800000000007</v>
      </c>
      <c r="Q331" s="3" t="s">
        <v>759</v>
      </c>
    </row>
    <row r="332" spans="1:17" x14ac:dyDescent="0.3">
      <c r="A332" s="3">
        <v>6217</v>
      </c>
      <c r="B332" s="3" t="s">
        <v>28</v>
      </c>
      <c r="C332" s="3" t="s">
        <v>39</v>
      </c>
      <c r="D332" s="3" t="str">
        <f t="shared" si="16"/>
        <v>mary.kuria@email.com</v>
      </c>
      <c r="E332" s="3" t="s">
        <v>45</v>
      </c>
      <c r="F332" s="3">
        <v>10</v>
      </c>
      <c r="G332" s="3" t="str">
        <f t="shared" si="17"/>
        <v>Child</v>
      </c>
      <c r="H332" s="3">
        <f t="shared" si="15"/>
        <v>75</v>
      </c>
      <c r="I332" s="3" t="s">
        <v>376</v>
      </c>
      <c r="J332" s="4">
        <v>45592</v>
      </c>
      <c r="K332" s="3" t="s">
        <v>723</v>
      </c>
      <c r="L332" s="3" t="s">
        <v>725</v>
      </c>
      <c r="M332" s="3" t="s">
        <v>734</v>
      </c>
      <c r="N332" s="3" t="s">
        <v>751</v>
      </c>
      <c r="O332" s="3" t="s">
        <v>754</v>
      </c>
      <c r="P332" s="3">
        <v>23211.599999999999</v>
      </c>
      <c r="Q332" s="3" t="s">
        <v>759</v>
      </c>
    </row>
    <row r="333" spans="1:17" x14ac:dyDescent="0.3">
      <c r="A333" s="3">
        <v>8019</v>
      </c>
      <c r="B333" s="3" t="s">
        <v>23</v>
      </c>
      <c r="C333" s="3" t="s">
        <v>34</v>
      </c>
      <c r="D333" s="3" t="str">
        <f t="shared" si="16"/>
        <v>peter.cherono@email.com</v>
      </c>
      <c r="E333" s="3" t="s">
        <v>44</v>
      </c>
      <c r="F333" s="3">
        <v>61</v>
      </c>
      <c r="G333" s="3" t="str">
        <f t="shared" si="17"/>
        <v>Senior</v>
      </c>
      <c r="H333" s="3">
        <f t="shared" si="15"/>
        <v>24</v>
      </c>
      <c r="I333" s="3" t="s">
        <v>377</v>
      </c>
      <c r="J333" s="4">
        <v>44340</v>
      </c>
      <c r="K333" s="3" t="s">
        <v>719</v>
      </c>
      <c r="L333" s="3" t="s">
        <v>726</v>
      </c>
      <c r="M333" s="3" t="s">
        <v>731</v>
      </c>
      <c r="N333" s="3" t="s">
        <v>751</v>
      </c>
      <c r="O333" s="3" t="s">
        <v>755</v>
      </c>
      <c r="P333" s="3">
        <v>15568.78</v>
      </c>
      <c r="Q333" s="3" t="s">
        <v>761</v>
      </c>
    </row>
    <row r="334" spans="1:17" x14ac:dyDescent="0.3">
      <c r="A334" s="3">
        <v>8090</v>
      </c>
      <c r="B334" s="3" t="s">
        <v>28</v>
      </c>
      <c r="C334" s="3" t="s">
        <v>42</v>
      </c>
      <c r="D334" s="3" t="str">
        <f t="shared" si="16"/>
        <v>mary.ouma@email.com</v>
      </c>
      <c r="E334" s="3" t="s">
        <v>44</v>
      </c>
      <c r="F334" s="3">
        <v>33</v>
      </c>
      <c r="G334" s="3" t="str">
        <f t="shared" si="17"/>
        <v>Adult</v>
      </c>
      <c r="H334" s="3">
        <f t="shared" si="15"/>
        <v>52</v>
      </c>
      <c r="I334" s="3" t="s">
        <v>378</v>
      </c>
      <c r="J334" s="4">
        <v>45668</v>
      </c>
      <c r="K334" s="3" t="s">
        <v>720</v>
      </c>
      <c r="L334" s="3" t="s">
        <v>727</v>
      </c>
      <c r="M334" s="3" t="s">
        <v>745</v>
      </c>
      <c r="N334" s="3" t="s">
        <v>748</v>
      </c>
      <c r="O334" s="3" t="s">
        <v>758</v>
      </c>
      <c r="P334" s="3">
        <v>35430.980000000003</v>
      </c>
      <c r="Q334" s="3" t="s">
        <v>759</v>
      </c>
    </row>
    <row r="335" spans="1:17" x14ac:dyDescent="0.3">
      <c r="A335" s="3">
        <v>9509</v>
      </c>
      <c r="B335" s="3" t="s">
        <v>19</v>
      </c>
      <c r="C335" s="3" t="s">
        <v>41</v>
      </c>
      <c r="D335" s="3" t="str">
        <f t="shared" si="16"/>
        <v>michael.obuya@email.com</v>
      </c>
      <c r="E335" s="3" t="s">
        <v>44</v>
      </c>
      <c r="F335" s="3">
        <v>74</v>
      </c>
      <c r="G335" s="3" t="str">
        <f t="shared" si="17"/>
        <v>Senior</v>
      </c>
      <c r="H335" s="3">
        <f t="shared" si="15"/>
        <v>11</v>
      </c>
      <c r="I335" s="3" t="s">
        <v>379</v>
      </c>
      <c r="J335" s="4">
        <v>44567</v>
      </c>
      <c r="K335" s="3" t="s">
        <v>721</v>
      </c>
      <c r="L335" s="3" t="s">
        <v>729</v>
      </c>
      <c r="M335" s="3" t="s">
        <v>743</v>
      </c>
      <c r="N335" s="3" t="s">
        <v>752</v>
      </c>
      <c r="O335" s="3" t="s">
        <v>757</v>
      </c>
      <c r="P335" s="3">
        <v>28392.94</v>
      </c>
      <c r="Q335" s="3" t="s">
        <v>760</v>
      </c>
    </row>
    <row r="336" spans="1:17" x14ac:dyDescent="0.3">
      <c r="A336" s="3">
        <v>2695</v>
      </c>
      <c r="B336" s="3" t="s">
        <v>28</v>
      </c>
      <c r="C336" s="3" t="s">
        <v>39</v>
      </c>
      <c r="D336" s="3" t="str">
        <f t="shared" si="16"/>
        <v>mary.kuria@email.com</v>
      </c>
      <c r="E336" s="3" t="s">
        <v>45</v>
      </c>
      <c r="F336" s="3">
        <v>43</v>
      </c>
      <c r="G336" s="3" t="str">
        <f t="shared" si="17"/>
        <v>Adult</v>
      </c>
      <c r="H336" s="3">
        <f t="shared" si="15"/>
        <v>42</v>
      </c>
      <c r="I336" s="3" t="s">
        <v>380</v>
      </c>
      <c r="J336" s="4">
        <v>44854</v>
      </c>
      <c r="K336" s="3" t="s">
        <v>723</v>
      </c>
      <c r="L336" s="3" t="s">
        <v>730</v>
      </c>
      <c r="M336" s="3" t="s">
        <v>731</v>
      </c>
      <c r="N336" s="3" t="s">
        <v>747</v>
      </c>
      <c r="O336" s="3" t="s">
        <v>754</v>
      </c>
      <c r="P336" s="3">
        <v>9680.02</v>
      </c>
      <c r="Q336" s="3" t="s">
        <v>760</v>
      </c>
    </row>
    <row r="337" spans="1:17" x14ac:dyDescent="0.3">
      <c r="A337" s="3">
        <v>8290</v>
      </c>
      <c r="B337" s="3" t="s">
        <v>28</v>
      </c>
      <c r="C337" s="3" t="s">
        <v>40</v>
      </c>
      <c r="D337" s="3" t="str">
        <f t="shared" si="16"/>
        <v>mary.wanjiru@email.com</v>
      </c>
      <c r="E337" s="3" t="s">
        <v>45</v>
      </c>
      <c r="F337" s="3">
        <v>20</v>
      </c>
      <c r="G337" s="3" t="str">
        <f t="shared" si="17"/>
        <v>Adult</v>
      </c>
      <c r="H337" s="3">
        <f t="shared" si="15"/>
        <v>65</v>
      </c>
      <c r="I337" s="3" t="s">
        <v>381</v>
      </c>
      <c r="J337" s="4">
        <v>45041</v>
      </c>
      <c r="K337" s="3" t="s">
        <v>719</v>
      </c>
      <c r="L337" s="3" t="s">
        <v>725</v>
      </c>
      <c r="M337" s="3" t="s">
        <v>744</v>
      </c>
      <c r="N337" s="3" t="s">
        <v>752</v>
      </c>
      <c r="O337" s="3" t="s">
        <v>755</v>
      </c>
      <c r="P337" s="3">
        <v>7443.15</v>
      </c>
      <c r="Q337" s="3" t="s">
        <v>759</v>
      </c>
    </row>
    <row r="338" spans="1:17" x14ac:dyDescent="0.3">
      <c r="A338" s="3">
        <v>9771</v>
      </c>
      <c r="B338" s="3" t="s">
        <v>23</v>
      </c>
      <c r="C338" s="3" t="s">
        <v>40</v>
      </c>
      <c r="D338" s="3" t="str">
        <f t="shared" si="16"/>
        <v>peter.wanjiru@email.com</v>
      </c>
      <c r="E338" s="3" t="s">
        <v>44</v>
      </c>
      <c r="F338" s="3">
        <v>51</v>
      </c>
      <c r="G338" s="3" t="str">
        <f t="shared" si="17"/>
        <v>Adult</v>
      </c>
      <c r="H338" s="3">
        <f t="shared" si="15"/>
        <v>34</v>
      </c>
      <c r="I338" s="3" t="s">
        <v>382</v>
      </c>
      <c r="J338" s="4">
        <v>43881</v>
      </c>
      <c r="K338" s="3" t="s">
        <v>721</v>
      </c>
      <c r="L338" s="3" t="s">
        <v>728</v>
      </c>
      <c r="M338" s="3" t="s">
        <v>743</v>
      </c>
      <c r="N338" s="3" t="s">
        <v>751</v>
      </c>
      <c r="O338" s="3" t="s">
        <v>755</v>
      </c>
      <c r="P338" s="3">
        <v>15092.11</v>
      </c>
      <c r="Q338" s="3" t="s">
        <v>759</v>
      </c>
    </row>
    <row r="339" spans="1:17" x14ac:dyDescent="0.3">
      <c r="A339" s="3">
        <v>2891</v>
      </c>
      <c r="B339" s="3" t="s">
        <v>20</v>
      </c>
      <c r="C339" s="3" t="s">
        <v>39</v>
      </c>
      <c r="D339" s="3" t="str">
        <f t="shared" si="16"/>
        <v>kevin.kuria@email.com</v>
      </c>
      <c r="E339" s="3" t="s">
        <v>44</v>
      </c>
      <c r="F339" s="3">
        <v>42</v>
      </c>
      <c r="G339" s="3" t="str">
        <f t="shared" si="17"/>
        <v>Adult</v>
      </c>
      <c r="H339" s="3">
        <f t="shared" si="15"/>
        <v>43</v>
      </c>
      <c r="I339" s="3" t="s">
        <v>383</v>
      </c>
      <c r="J339" s="4">
        <v>44912</v>
      </c>
      <c r="K339" s="3" t="s">
        <v>719</v>
      </c>
      <c r="L339" s="3" t="s">
        <v>730</v>
      </c>
      <c r="M339" s="3" t="s">
        <v>736</v>
      </c>
      <c r="N339" s="3" t="s">
        <v>749</v>
      </c>
      <c r="O339" s="3" t="s">
        <v>756</v>
      </c>
      <c r="P339" s="3">
        <v>46838.31</v>
      </c>
      <c r="Q339" s="3" t="s">
        <v>759</v>
      </c>
    </row>
    <row r="340" spans="1:17" x14ac:dyDescent="0.3">
      <c r="A340" s="3">
        <v>8128</v>
      </c>
      <c r="B340" s="3" t="s">
        <v>16</v>
      </c>
      <c r="C340" s="3" t="s">
        <v>36</v>
      </c>
      <c r="D340" s="3" t="str">
        <f t="shared" si="16"/>
        <v>john.mwangi@email.com</v>
      </c>
      <c r="E340" s="3" t="s">
        <v>45</v>
      </c>
      <c r="F340" s="3">
        <v>65</v>
      </c>
      <c r="G340" s="3" t="str">
        <f t="shared" si="17"/>
        <v>Senior</v>
      </c>
      <c r="H340" s="3">
        <f t="shared" si="15"/>
        <v>20</v>
      </c>
      <c r="I340" s="3" t="s">
        <v>384</v>
      </c>
      <c r="J340" s="4">
        <v>44436</v>
      </c>
      <c r="K340" s="3" t="s">
        <v>718</v>
      </c>
      <c r="L340" s="3" t="s">
        <v>726</v>
      </c>
      <c r="M340" s="3" t="s">
        <v>744</v>
      </c>
      <c r="N340" s="3" t="s">
        <v>750</v>
      </c>
      <c r="O340" s="3" t="s">
        <v>754</v>
      </c>
      <c r="P340" s="3">
        <v>37704.629999999997</v>
      </c>
      <c r="Q340" s="3" t="s">
        <v>759</v>
      </c>
    </row>
    <row r="341" spans="1:17" x14ac:dyDescent="0.3">
      <c r="A341" s="3">
        <v>8965</v>
      </c>
      <c r="B341" s="3" t="s">
        <v>17</v>
      </c>
      <c r="C341" s="3" t="s">
        <v>35</v>
      </c>
      <c r="D341" s="3" t="str">
        <f t="shared" si="16"/>
        <v>anne.mugambi@email.com</v>
      </c>
      <c r="E341" s="3" t="s">
        <v>44</v>
      </c>
      <c r="F341" s="3">
        <v>48</v>
      </c>
      <c r="G341" s="3" t="str">
        <f t="shared" si="17"/>
        <v>Adult</v>
      </c>
      <c r="H341" s="3">
        <f t="shared" si="15"/>
        <v>37</v>
      </c>
      <c r="I341" s="3" t="s">
        <v>385</v>
      </c>
      <c r="J341" s="4">
        <v>44719</v>
      </c>
      <c r="K341" s="3" t="s">
        <v>721</v>
      </c>
      <c r="L341" s="3" t="s">
        <v>727</v>
      </c>
      <c r="M341" s="3" t="s">
        <v>736</v>
      </c>
      <c r="N341" s="3" t="s">
        <v>748</v>
      </c>
      <c r="O341" s="3" t="s">
        <v>756</v>
      </c>
      <c r="P341" s="3">
        <v>24613.53</v>
      </c>
      <c r="Q341" s="3" t="s">
        <v>759</v>
      </c>
    </row>
    <row r="342" spans="1:17" x14ac:dyDescent="0.3">
      <c r="A342" s="3">
        <v>7945</v>
      </c>
      <c r="B342" s="3" t="s">
        <v>27</v>
      </c>
      <c r="C342" s="3" t="s">
        <v>30</v>
      </c>
      <c r="D342" s="3" t="str">
        <f t="shared" si="16"/>
        <v>david.atieno@email.com</v>
      </c>
      <c r="E342" s="3" t="s">
        <v>44</v>
      </c>
      <c r="F342" s="3">
        <v>63</v>
      </c>
      <c r="G342" s="3" t="str">
        <f t="shared" si="17"/>
        <v>Senior</v>
      </c>
      <c r="H342" s="3">
        <f t="shared" si="15"/>
        <v>22</v>
      </c>
      <c r="I342" s="3" t="s">
        <v>386</v>
      </c>
      <c r="J342" s="4">
        <v>44863</v>
      </c>
      <c r="K342" s="3" t="s">
        <v>720</v>
      </c>
      <c r="L342" s="3" t="s">
        <v>730</v>
      </c>
      <c r="M342" s="3" t="s">
        <v>735</v>
      </c>
      <c r="N342" s="3" t="s">
        <v>750</v>
      </c>
      <c r="O342" s="3" t="s">
        <v>755</v>
      </c>
      <c r="P342" s="3">
        <v>16445.21</v>
      </c>
      <c r="Q342" s="3" t="s">
        <v>759</v>
      </c>
    </row>
    <row r="343" spans="1:17" x14ac:dyDescent="0.3">
      <c r="A343" s="3">
        <v>2968</v>
      </c>
      <c r="B343" s="3" t="s">
        <v>23</v>
      </c>
      <c r="C343" s="3" t="s">
        <v>34</v>
      </c>
      <c r="D343" s="3" t="str">
        <f t="shared" si="16"/>
        <v>peter.cherono@email.com</v>
      </c>
      <c r="E343" s="3" t="s">
        <v>44</v>
      </c>
      <c r="F343" s="3">
        <v>4</v>
      </c>
      <c r="G343" s="3" t="str">
        <f t="shared" si="17"/>
        <v>Child</v>
      </c>
      <c r="H343" s="3">
        <f t="shared" si="15"/>
        <v>81</v>
      </c>
      <c r="I343" s="3" t="s">
        <v>387</v>
      </c>
      <c r="J343" s="4">
        <v>43979</v>
      </c>
      <c r="K343" s="3" t="s">
        <v>718</v>
      </c>
      <c r="L343" s="3" t="s">
        <v>729</v>
      </c>
      <c r="M343" s="3" t="s">
        <v>734</v>
      </c>
      <c r="N343" s="3" t="s">
        <v>746</v>
      </c>
      <c r="O343" s="3" t="s">
        <v>755</v>
      </c>
      <c r="P343" s="3">
        <v>21479.1</v>
      </c>
      <c r="Q343" s="3" t="s">
        <v>761</v>
      </c>
    </row>
    <row r="344" spans="1:17" x14ac:dyDescent="0.3">
      <c r="A344" s="3">
        <v>3312</v>
      </c>
      <c r="B344" s="3" t="s">
        <v>24</v>
      </c>
      <c r="C344" s="3" t="s">
        <v>30</v>
      </c>
      <c r="D344" s="3" t="str">
        <f t="shared" si="16"/>
        <v>esther.atieno@email.com</v>
      </c>
      <c r="E344" s="3" t="s">
        <v>44</v>
      </c>
      <c r="F344" s="3">
        <v>23</v>
      </c>
      <c r="G344" s="3" t="str">
        <f t="shared" si="17"/>
        <v>Adult</v>
      </c>
      <c r="H344" s="3">
        <f t="shared" si="15"/>
        <v>62</v>
      </c>
      <c r="I344" s="3" t="s">
        <v>388</v>
      </c>
      <c r="J344" s="4">
        <v>44911</v>
      </c>
      <c r="K344" s="3" t="s">
        <v>718</v>
      </c>
      <c r="L344" s="3" t="s">
        <v>730</v>
      </c>
      <c r="M344" s="3" t="s">
        <v>731</v>
      </c>
      <c r="N344" s="3" t="s">
        <v>747</v>
      </c>
      <c r="O344" s="3" t="s">
        <v>756</v>
      </c>
      <c r="P344" s="3">
        <v>47993.34</v>
      </c>
      <c r="Q344" s="3" t="s">
        <v>760</v>
      </c>
    </row>
    <row r="345" spans="1:17" x14ac:dyDescent="0.3">
      <c r="A345" s="3">
        <v>7032</v>
      </c>
      <c r="B345" s="3" t="s">
        <v>15</v>
      </c>
      <c r="C345" s="3" t="s">
        <v>37</v>
      </c>
      <c r="D345" s="3" t="str">
        <f t="shared" si="16"/>
        <v>james.otieno@email.com</v>
      </c>
      <c r="E345" s="3" t="s">
        <v>44</v>
      </c>
      <c r="F345" s="3">
        <v>14</v>
      </c>
      <c r="G345" s="3" t="str">
        <f t="shared" si="17"/>
        <v>Teenager</v>
      </c>
      <c r="H345" s="3">
        <f t="shared" si="15"/>
        <v>71</v>
      </c>
      <c r="I345" s="3" t="s">
        <v>389</v>
      </c>
      <c r="J345" s="4">
        <v>44730</v>
      </c>
      <c r="K345" s="3" t="s">
        <v>718</v>
      </c>
      <c r="L345" s="3" t="s">
        <v>728</v>
      </c>
      <c r="M345" s="3" t="s">
        <v>733</v>
      </c>
      <c r="N345" s="3" t="s">
        <v>751</v>
      </c>
      <c r="O345" s="3" t="s">
        <v>754</v>
      </c>
      <c r="P345" s="3">
        <v>38091.769999999997</v>
      </c>
      <c r="Q345" s="3" t="s">
        <v>760</v>
      </c>
    </row>
    <row r="346" spans="1:17" x14ac:dyDescent="0.3">
      <c r="A346" s="3">
        <v>5310</v>
      </c>
      <c r="B346" s="3" t="s">
        <v>27</v>
      </c>
      <c r="C346" s="3" t="s">
        <v>37</v>
      </c>
      <c r="D346" s="3" t="str">
        <f t="shared" si="16"/>
        <v>david.otieno@email.com</v>
      </c>
      <c r="E346" s="3" t="s">
        <v>45</v>
      </c>
      <c r="F346" s="3">
        <v>77</v>
      </c>
      <c r="G346" s="3" t="str">
        <f t="shared" si="17"/>
        <v>Senior</v>
      </c>
      <c r="H346" s="3">
        <f t="shared" si="15"/>
        <v>8</v>
      </c>
      <c r="I346" s="3" t="s">
        <v>390</v>
      </c>
      <c r="J346" s="4">
        <v>45556</v>
      </c>
      <c r="K346" s="3" t="s">
        <v>719</v>
      </c>
      <c r="L346" s="3" t="s">
        <v>728</v>
      </c>
      <c r="M346" s="3" t="s">
        <v>745</v>
      </c>
      <c r="N346" s="3" t="s">
        <v>746</v>
      </c>
      <c r="O346" s="3" t="s">
        <v>754</v>
      </c>
      <c r="P346" s="3">
        <v>26869.07</v>
      </c>
      <c r="Q346" s="3" t="s">
        <v>759</v>
      </c>
    </row>
    <row r="347" spans="1:17" x14ac:dyDescent="0.3">
      <c r="A347" s="3">
        <v>4501</v>
      </c>
      <c r="B347" s="3" t="s">
        <v>15</v>
      </c>
      <c r="C347" s="3" t="s">
        <v>30</v>
      </c>
      <c r="D347" s="3" t="str">
        <f t="shared" si="16"/>
        <v>james.atieno@email.com</v>
      </c>
      <c r="E347" s="3" t="s">
        <v>45</v>
      </c>
      <c r="F347" s="3">
        <v>73</v>
      </c>
      <c r="G347" s="3" t="str">
        <f t="shared" si="17"/>
        <v>Senior</v>
      </c>
      <c r="H347" s="3">
        <f t="shared" si="15"/>
        <v>12</v>
      </c>
      <c r="I347" s="3" t="s">
        <v>391</v>
      </c>
      <c r="J347" s="4">
        <v>45557</v>
      </c>
      <c r="K347" s="3" t="s">
        <v>723</v>
      </c>
      <c r="L347" s="3" t="s">
        <v>728</v>
      </c>
      <c r="M347" s="3" t="s">
        <v>732</v>
      </c>
      <c r="N347" s="3" t="s">
        <v>746</v>
      </c>
      <c r="O347" s="3" t="s">
        <v>753</v>
      </c>
      <c r="P347" s="3">
        <v>46371.92</v>
      </c>
      <c r="Q347" s="3" t="s">
        <v>759</v>
      </c>
    </row>
    <row r="348" spans="1:17" x14ac:dyDescent="0.3">
      <c r="A348" s="3">
        <v>7358</v>
      </c>
      <c r="B348" s="3" t="s">
        <v>14</v>
      </c>
      <c r="C348" s="3" t="s">
        <v>34</v>
      </c>
      <c r="D348" s="3" t="str">
        <f t="shared" si="16"/>
        <v>jane.cherono@email.com</v>
      </c>
      <c r="E348" s="3" t="s">
        <v>44</v>
      </c>
      <c r="F348" s="3">
        <v>48</v>
      </c>
      <c r="G348" s="3" t="str">
        <f t="shared" si="17"/>
        <v>Adult</v>
      </c>
      <c r="H348" s="3">
        <f t="shared" si="15"/>
        <v>37</v>
      </c>
      <c r="I348" s="3" t="s">
        <v>392</v>
      </c>
      <c r="J348" s="4">
        <v>45544</v>
      </c>
      <c r="K348" s="3" t="s">
        <v>722</v>
      </c>
      <c r="L348" s="3" t="s">
        <v>730</v>
      </c>
      <c r="M348" s="3" t="s">
        <v>733</v>
      </c>
      <c r="N348" s="3" t="s">
        <v>751</v>
      </c>
      <c r="O348" s="3" t="s">
        <v>753</v>
      </c>
      <c r="P348" s="3">
        <v>44808.27</v>
      </c>
      <c r="Q348" s="3" t="s">
        <v>759</v>
      </c>
    </row>
    <row r="349" spans="1:17" x14ac:dyDescent="0.3">
      <c r="A349" s="3">
        <v>4245</v>
      </c>
      <c r="B349" s="3" t="s">
        <v>18</v>
      </c>
      <c r="C349" s="3" t="s">
        <v>39</v>
      </c>
      <c r="D349" s="3" t="str">
        <f t="shared" si="16"/>
        <v>susan.kuria@email.com</v>
      </c>
      <c r="E349" s="3" t="s">
        <v>45</v>
      </c>
      <c r="F349" s="3">
        <v>81</v>
      </c>
      <c r="G349" s="3" t="str">
        <f t="shared" si="17"/>
        <v>Senior</v>
      </c>
      <c r="H349" s="3">
        <f t="shared" si="15"/>
        <v>4</v>
      </c>
      <c r="I349" s="3" t="s">
        <v>393</v>
      </c>
      <c r="J349" s="4">
        <v>45593</v>
      </c>
      <c r="K349" s="3" t="s">
        <v>719</v>
      </c>
      <c r="L349" s="3" t="s">
        <v>727</v>
      </c>
      <c r="M349" s="3" t="s">
        <v>740</v>
      </c>
      <c r="N349" s="3" t="s">
        <v>750</v>
      </c>
      <c r="O349" s="3" t="s">
        <v>754</v>
      </c>
      <c r="P349" s="3">
        <v>22940.16</v>
      </c>
      <c r="Q349" s="3" t="s">
        <v>761</v>
      </c>
    </row>
    <row r="350" spans="1:17" x14ac:dyDescent="0.3">
      <c r="A350" s="3">
        <v>2218</v>
      </c>
      <c r="B350" s="3" t="s">
        <v>17</v>
      </c>
      <c r="C350" s="3" t="s">
        <v>35</v>
      </c>
      <c r="D350" s="3" t="str">
        <f t="shared" si="16"/>
        <v>anne.mugambi@email.com</v>
      </c>
      <c r="E350" s="3" t="s">
        <v>45</v>
      </c>
      <c r="F350" s="3">
        <v>6</v>
      </c>
      <c r="G350" s="3" t="str">
        <f t="shared" si="17"/>
        <v>Child</v>
      </c>
      <c r="H350" s="3">
        <f t="shared" si="15"/>
        <v>79</v>
      </c>
      <c r="I350" s="3" t="s">
        <v>394</v>
      </c>
      <c r="J350" s="4">
        <v>45495</v>
      </c>
      <c r="K350" s="3" t="s">
        <v>718</v>
      </c>
      <c r="L350" s="3" t="s">
        <v>730</v>
      </c>
      <c r="M350" s="3" t="s">
        <v>733</v>
      </c>
      <c r="N350" s="3" t="s">
        <v>750</v>
      </c>
      <c r="O350" s="3" t="s">
        <v>755</v>
      </c>
      <c r="P350" s="3">
        <v>44227.05</v>
      </c>
      <c r="Q350" s="3" t="s">
        <v>760</v>
      </c>
    </row>
    <row r="351" spans="1:17" x14ac:dyDescent="0.3">
      <c r="A351" s="3">
        <v>1665</v>
      </c>
      <c r="B351" s="3" t="s">
        <v>17</v>
      </c>
      <c r="C351" s="3" t="s">
        <v>30</v>
      </c>
      <c r="D351" s="3" t="str">
        <f t="shared" si="16"/>
        <v>anne.atieno@email.com</v>
      </c>
      <c r="E351" s="3" t="s">
        <v>45</v>
      </c>
      <c r="F351" s="3">
        <v>9</v>
      </c>
      <c r="G351" s="3" t="str">
        <f t="shared" si="17"/>
        <v>Child</v>
      </c>
      <c r="H351" s="3">
        <f t="shared" si="15"/>
        <v>76</v>
      </c>
      <c r="I351" s="3" t="s">
        <v>395</v>
      </c>
      <c r="J351" s="4">
        <v>44002</v>
      </c>
      <c r="K351" s="3" t="s">
        <v>723</v>
      </c>
      <c r="L351" s="3" t="s">
        <v>725</v>
      </c>
      <c r="M351" s="3" t="s">
        <v>737</v>
      </c>
      <c r="N351" s="3" t="s">
        <v>748</v>
      </c>
      <c r="O351" s="3" t="s">
        <v>757</v>
      </c>
      <c r="P351" s="3">
        <v>15137.48</v>
      </c>
      <c r="Q351" s="3" t="s">
        <v>760</v>
      </c>
    </row>
    <row r="352" spans="1:17" x14ac:dyDescent="0.3">
      <c r="A352" s="3">
        <v>1210</v>
      </c>
      <c r="B352" s="3" t="s">
        <v>14</v>
      </c>
      <c r="C352" s="3" t="s">
        <v>33</v>
      </c>
      <c r="D352" s="3" t="str">
        <f t="shared" si="16"/>
        <v>jane.kiplagat@email.com</v>
      </c>
      <c r="E352" s="3" t="s">
        <v>45</v>
      </c>
      <c r="F352" s="3">
        <v>12</v>
      </c>
      <c r="G352" s="3" t="str">
        <f t="shared" si="17"/>
        <v>Child</v>
      </c>
      <c r="H352" s="3">
        <f t="shared" si="15"/>
        <v>73</v>
      </c>
      <c r="I352" s="3" t="s">
        <v>396</v>
      </c>
      <c r="J352" s="4">
        <v>44590</v>
      </c>
      <c r="K352" s="3" t="s">
        <v>724</v>
      </c>
      <c r="L352" s="3" t="s">
        <v>730</v>
      </c>
      <c r="M352" s="3" t="s">
        <v>740</v>
      </c>
      <c r="N352" s="3" t="s">
        <v>749</v>
      </c>
      <c r="O352" s="3" t="s">
        <v>756</v>
      </c>
      <c r="P352" s="3">
        <v>12236.71</v>
      </c>
      <c r="Q352" s="3" t="s">
        <v>759</v>
      </c>
    </row>
    <row r="353" spans="1:17" x14ac:dyDescent="0.3">
      <c r="A353" s="3">
        <v>9542</v>
      </c>
      <c r="B353" s="3" t="s">
        <v>18</v>
      </c>
      <c r="C353" s="3" t="s">
        <v>34</v>
      </c>
      <c r="D353" s="3" t="str">
        <f t="shared" si="16"/>
        <v>susan.cherono@email.com</v>
      </c>
      <c r="E353" s="3" t="s">
        <v>45</v>
      </c>
      <c r="F353" s="3">
        <v>60</v>
      </c>
      <c r="G353" s="3" t="str">
        <f t="shared" si="17"/>
        <v>Adult</v>
      </c>
      <c r="H353" s="3">
        <f t="shared" si="15"/>
        <v>25</v>
      </c>
      <c r="I353" s="3" t="s">
        <v>397</v>
      </c>
      <c r="J353" s="4">
        <v>45725</v>
      </c>
      <c r="K353" s="3" t="s">
        <v>721</v>
      </c>
      <c r="L353" s="3" t="s">
        <v>727</v>
      </c>
      <c r="M353" s="3" t="s">
        <v>743</v>
      </c>
      <c r="N353" s="3" t="s">
        <v>751</v>
      </c>
      <c r="O353" s="3" t="s">
        <v>756</v>
      </c>
      <c r="P353" s="3">
        <v>13409.77</v>
      </c>
      <c r="Q353" s="3" t="s">
        <v>759</v>
      </c>
    </row>
    <row r="354" spans="1:17" x14ac:dyDescent="0.3">
      <c r="A354" s="3">
        <v>5736</v>
      </c>
      <c r="B354" s="3" t="s">
        <v>25</v>
      </c>
      <c r="C354" s="3" t="s">
        <v>33</v>
      </c>
      <c r="D354" s="3" t="str">
        <f t="shared" si="16"/>
        <v>paul.kiplagat@email.com</v>
      </c>
      <c r="E354" s="3" t="s">
        <v>44</v>
      </c>
      <c r="F354" s="3">
        <v>28</v>
      </c>
      <c r="G354" s="3" t="str">
        <f t="shared" si="17"/>
        <v>Adult</v>
      </c>
      <c r="H354" s="3">
        <f t="shared" si="15"/>
        <v>57</v>
      </c>
      <c r="I354" s="3" t="s">
        <v>398</v>
      </c>
      <c r="J354" s="4">
        <v>44932</v>
      </c>
      <c r="K354" s="3" t="s">
        <v>721</v>
      </c>
      <c r="L354" s="3" t="s">
        <v>727</v>
      </c>
      <c r="M354" s="3" t="s">
        <v>743</v>
      </c>
      <c r="N354" s="3" t="s">
        <v>752</v>
      </c>
      <c r="O354" s="3" t="s">
        <v>758</v>
      </c>
      <c r="P354" s="3">
        <v>42198.5</v>
      </c>
      <c r="Q354" s="3" t="s">
        <v>759</v>
      </c>
    </row>
    <row r="355" spans="1:17" x14ac:dyDescent="0.3">
      <c r="A355" s="3">
        <v>4216</v>
      </c>
      <c r="B355" s="3" t="s">
        <v>14</v>
      </c>
      <c r="C355" s="3" t="s">
        <v>41</v>
      </c>
      <c r="D355" s="3" t="str">
        <f t="shared" si="16"/>
        <v>jane.obuya@email.com</v>
      </c>
      <c r="E355" s="3" t="s">
        <v>45</v>
      </c>
      <c r="F355" s="3">
        <v>28</v>
      </c>
      <c r="G355" s="3" t="str">
        <f t="shared" si="17"/>
        <v>Adult</v>
      </c>
      <c r="H355" s="3">
        <f t="shared" si="15"/>
        <v>57</v>
      </c>
      <c r="I355" s="3" t="s">
        <v>399</v>
      </c>
      <c r="J355" s="4">
        <v>45449</v>
      </c>
      <c r="K355" s="3" t="s">
        <v>724</v>
      </c>
      <c r="L355" s="3" t="s">
        <v>727</v>
      </c>
      <c r="M355" s="3" t="s">
        <v>745</v>
      </c>
      <c r="N355" s="3" t="s">
        <v>746</v>
      </c>
      <c r="O355" s="3" t="s">
        <v>758</v>
      </c>
      <c r="P355" s="3">
        <v>47636.18</v>
      </c>
      <c r="Q355" s="3" t="s">
        <v>761</v>
      </c>
    </row>
    <row r="356" spans="1:17" x14ac:dyDescent="0.3">
      <c r="A356" s="3">
        <v>1303</v>
      </c>
      <c r="B356" s="3" t="s">
        <v>23</v>
      </c>
      <c r="C356" s="3" t="s">
        <v>39</v>
      </c>
      <c r="D356" s="3" t="str">
        <f t="shared" si="16"/>
        <v>peter.kuria@email.com</v>
      </c>
      <c r="E356" s="3" t="s">
        <v>44</v>
      </c>
      <c r="F356" s="3">
        <v>19</v>
      </c>
      <c r="G356" s="3" t="str">
        <f t="shared" si="17"/>
        <v>Teenager</v>
      </c>
      <c r="H356" s="3">
        <f t="shared" si="15"/>
        <v>66</v>
      </c>
      <c r="I356" s="3" t="s">
        <v>400</v>
      </c>
      <c r="J356" s="4">
        <v>44203</v>
      </c>
      <c r="K356" s="3" t="s">
        <v>724</v>
      </c>
      <c r="L356" s="3" t="s">
        <v>727</v>
      </c>
      <c r="M356" s="3" t="s">
        <v>738</v>
      </c>
      <c r="N356" s="3" t="s">
        <v>749</v>
      </c>
      <c r="O356" s="3" t="s">
        <v>753</v>
      </c>
      <c r="P356" s="3">
        <v>32102.799999999999</v>
      </c>
      <c r="Q356" s="3" t="s">
        <v>760</v>
      </c>
    </row>
    <row r="357" spans="1:17" x14ac:dyDescent="0.3">
      <c r="A357" s="3">
        <v>7402</v>
      </c>
      <c r="B357" s="3" t="s">
        <v>28</v>
      </c>
      <c r="C357" s="3" t="s">
        <v>40</v>
      </c>
      <c r="D357" s="3" t="str">
        <f t="shared" si="16"/>
        <v>mary.wanjiru@email.com</v>
      </c>
      <c r="E357" s="3" t="s">
        <v>45</v>
      </c>
      <c r="F357" s="3">
        <v>15</v>
      </c>
      <c r="G357" s="3" t="str">
        <f t="shared" si="17"/>
        <v>Teenager</v>
      </c>
      <c r="H357" s="3">
        <f t="shared" si="15"/>
        <v>70</v>
      </c>
      <c r="I357" s="3" t="s">
        <v>401</v>
      </c>
      <c r="J357" s="4">
        <v>45107</v>
      </c>
      <c r="K357" s="3" t="s">
        <v>723</v>
      </c>
      <c r="L357" s="3" t="s">
        <v>727</v>
      </c>
      <c r="M357" s="3" t="s">
        <v>740</v>
      </c>
      <c r="N357" s="3" t="s">
        <v>746</v>
      </c>
      <c r="O357" s="3" t="s">
        <v>753</v>
      </c>
      <c r="P357" s="3">
        <v>3639.39</v>
      </c>
      <c r="Q357" s="3" t="s">
        <v>761</v>
      </c>
    </row>
    <row r="358" spans="1:17" x14ac:dyDescent="0.3">
      <c r="A358" s="3">
        <v>7185</v>
      </c>
      <c r="B358" s="3" t="s">
        <v>20</v>
      </c>
      <c r="C358" s="3" t="s">
        <v>30</v>
      </c>
      <c r="D358" s="3" t="str">
        <f t="shared" si="16"/>
        <v>kevin.atieno@email.com</v>
      </c>
      <c r="E358" s="3" t="s">
        <v>45</v>
      </c>
      <c r="F358" s="3">
        <v>71</v>
      </c>
      <c r="G358" s="3" t="str">
        <f t="shared" si="17"/>
        <v>Senior</v>
      </c>
      <c r="H358" s="3">
        <f t="shared" si="15"/>
        <v>14</v>
      </c>
      <c r="I358" s="3" t="s">
        <v>402</v>
      </c>
      <c r="J358" s="4">
        <v>44371</v>
      </c>
      <c r="K358" s="3" t="s">
        <v>722</v>
      </c>
      <c r="L358" s="3" t="s">
        <v>725</v>
      </c>
      <c r="M358" s="3" t="s">
        <v>735</v>
      </c>
      <c r="N358" s="3" t="s">
        <v>752</v>
      </c>
      <c r="O358" s="3" t="s">
        <v>758</v>
      </c>
      <c r="P358" s="3">
        <v>20117.5</v>
      </c>
      <c r="Q358" s="3" t="s">
        <v>759</v>
      </c>
    </row>
    <row r="359" spans="1:17" x14ac:dyDescent="0.3">
      <c r="A359" s="3">
        <v>9846</v>
      </c>
      <c r="B359" s="3" t="s">
        <v>26</v>
      </c>
      <c r="C359" s="3" t="s">
        <v>39</v>
      </c>
      <c r="D359" s="3" t="str">
        <f t="shared" si="16"/>
        <v>brian.kuria@email.com</v>
      </c>
      <c r="E359" s="3" t="s">
        <v>45</v>
      </c>
      <c r="F359" s="3">
        <v>81</v>
      </c>
      <c r="G359" s="3" t="str">
        <f t="shared" si="17"/>
        <v>Senior</v>
      </c>
      <c r="H359" s="3">
        <f t="shared" si="15"/>
        <v>4</v>
      </c>
      <c r="I359" s="3" t="s">
        <v>403</v>
      </c>
      <c r="J359" s="4">
        <v>44477</v>
      </c>
      <c r="K359" s="3" t="s">
        <v>723</v>
      </c>
      <c r="L359" s="3" t="s">
        <v>729</v>
      </c>
      <c r="M359" s="3" t="s">
        <v>744</v>
      </c>
      <c r="N359" s="3" t="s">
        <v>747</v>
      </c>
      <c r="O359" s="3" t="s">
        <v>756</v>
      </c>
      <c r="P359" s="3">
        <v>9447.93</v>
      </c>
      <c r="Q359" s="3" t="s">
        <v>761</v>
      </c>
    </row>
    <row r="360" spans="1:17" x14ac:dyDescent="0.3">
      <c r="A360" s="3">
        <v>5182</v>
      </c>
      <c r="B360" s="3" t="s">
        <v>18</v>
      </c>
      <c r="C360" s="3" t="s">
        <v>32</v>
      </c>
      <c r="D360" s="3" t="str">
        <f t="shared" si="16"/>
        <v>susan.odhiambo@email.com</v>
      </c>
      <c r="E360" s="3" t="s">
        <v>44</v>
      </c>
      <c r="F360" s="3">
        <v>76</v>
      </c>
      <c r="G360" s="3" t="str">
        <f t="shared" si="17"/>
        <v>Senior</v>
      </c>
      <c r="H360" s="3">
        <f t="shared" si="15"/>
        <v>9</v>
      </c>
      <c r="I360" s="3" t="s">
        <v>404</v>
      </c>
      <c r="J360" s="4">
        <v>44745</v>
      </c>
      <c r="K360" s="3" t="s">
        <v>720</v>
      </c>
      <c r="L360" s="3" t="s">
        <v>726</v>
      </c>
      <c r="M360" s="3" t="s">
        <v>732</v>
      </c>
      <c r="N360" s="3" t="s">
        <v>750</v>
      </c>
      <c r="O360" s="3" t="s">
        <v>758</v>
      </c>
      <c r="P360" s="3">
        <v>27795.599999999999</v>
      </c>
      <c r="Q360" s="3" t="s">
        <v>759</v>
      </c>
    </row>
    <row r="361" spans="1:17" x14ac:dyDescent="0.3">
      <c r="A361" s="3">
        <v>9497</v>
      </c>
      <c r="B361" s="3" t="s">
        <v>24</v>
      </c>
      <c r="C361" s="3" t="s">
        <v>31</v>
      </c>
      <c r="D361" s="3" t="str">
        <f t="shared" si="16"/>
        <v>esther.kamau@email.com</v>
      </c>
      <c r="E361" s="3" t="s">
        <v>45</v>
      </c>
      <c r="F361" s="3">
        <v>18</v>
      </c>
      <c r="G361" s="3" t="str">
        <f t="shared" si="17"/>
        <v>Teenager</v>
      </c>
      <c r="H361" s="3">
        <f t="shared" si="15"/>
        <v>67</v>
      </c>
      <c r="I361" s="3" t="s">
        <v>405</v>
      </c>
      <c r="J361" s="4">
        <v>45520</v>
      </c>
      <c r="K361" s="3" t="s">
        <v>721</v>
      </c>
      <c r="L361" s="3" t="s">
        <v>730</v>
      </c>
      <c r="M361" s="3" t="s">
        <v>731</v>
      </c>
      <c r="N361" s="3" t="s">
        <v>752</v>
      </c>
      <c r="O361" s="3" t="s">
        <v>758</v>
      </c>
      <c r="P361" s="3">
        <v>47643.23</v>
      </c>
      <c r="Q361" s="3" t="s">
        <v>759</v>
      </c>
    </row>
    <row r="362" spans="1:17" x14ac:dyDescent="0.3">
      <c r="A362" s="3">
        <v>3415</v>
      </c>
      <c r="B362" s="3" t="s">
        <v>17</v>
      </c>
      <c r="C362" s="3" t="s">
        <v>30</v>
      </c>
      <c r="D362" s="3" t="str">
        <f t="shared" si="16"/>
        <v>anne.atieno@email.com</v>
      </c>
      <c r="E362" s="3" t="s">
        <v>44</v>
      </c>
      <c r="F362" s="3">
        <v>55</v>
      </c>
      <c r="G362" s="3" t="str">
        <f t="shared" si="17"/>
        <v>Adult</v>
      </c>
      <c r="H362" s="3">
        <f t="shared" si="15"/>
        <v>30</v>
      </c>
      <c r="I362" s="3" t="s">
        <v>406</v>
      </c>
      <c r="J362" s="4">
        <v>44612</v>
      </c>
      <c r="K362" s="3" t="s">
        <v>721</v>
      </c>
      <c r="L362" s="3" t="s">
        <v>728</v>
      </c>
      <c r="M362" s="3" t="s">
        <v>739</v>
      </c>
      <c r="N362" s="3" t="s">
        <v>751</v>
      </c>
      <c r="O362" s="3" t="s">
        <v>757</v>
      </c>
      <c r="P362" s="3">
        <v>42510.22</v>
      </c>
      <c r="Q362" s="3" t="s">
        <v>759</v>
      </c>
    </row>
    <row r="363" spans="1:17" x14ac:dyDescent="0.3">
      <c r="A363" s="3">
        <v>3926</v>
      </c>
      <c r="B363" s="3" t="s">
        <v>17</v>
      </c>
      <c r="C363" s="3" t="s">
        <v>38</v>
      </c>
      <c r="D363" s="3" t="str">
        <f t="shared" si="16"/>
        <v>anne.njeri@email.com</v>
      </c>
      <c r="E363" s="3" t="s">
        <v>45</v>
      </c>
      <c r="F363" s="3">
        <v>17</v>
      </c>
      <c r="G363" s="3" t="str">
        <f t="shared" si="17"/>
        <v>Teenager</v>
      </c>
      <c r="H363" s="3">
        <f t="shared" si="15"/>
        <v>68</v>
      </c>
      <c r="I363" s="3" t="s">
        <v>407</v>
      </c>
      <c r="J363" s="4">
        <v>45743</v>
      </c>
      <c r="K363" s="3" t="s">
        <v>720</v>
      </c>
      <c r="L363" s="3" t="s">
        <v>730</v>
      </c>
      <c r="M363" s="3" t="s">
        <v>734</v>
      </c>
      <c r="N363" s="3" t="s">
        <v>749</v>
      </c>
      <c r="O363" s="3" t="s">
        <v>753</v>
      </c>
      <c r="P363" s="3">
        <v>11341.67</v>
      </c>
      <c r="Q363" s="3" t="s">
        <v>759</v>
      </c>
    </row>
    <row r="364" spans="1:17" x14ac:dyDescent="0.3">
      <c r="A364" s="3">
        <v>6635</v>
      </c>
      <c r="B364" s="3" t="s">
        <v>26</v>
      </c>
      <c r="C364" s="3" t="s">
        <v>41</v>
      </c>
      <c r="D364" s="3" t="str">
        <f t="shared" si="16"/>
        <v>brian.obuya@email.com</v>
      </c>
      <c r="E364" s="3" t="s">
        <v>44</v>
      </c>
      <c r="F364" s="3">
        <v>79</v>
      </c>
      <c r="G364" s="3" t="str">
        <f t="shared" si="17"/>
        <v>Senior</v>
      </c>
      <c r="H364" s="3">
        <f t="shared" si="15"/>
        <v>6</v>
      </c>
      <c r="I364" s="3" t="s">
        <v>408</v>
      </c>
      <c r="J364" s="4">
        <v>45371</v>
      </c>
      <c r="K364" s="3" t="s">
        <v>721</v>
      </c>
      <c r="L364" s="3" t="s">
        <v>726</v>
      </c>
      <c r="M364" s="3" t="s">
        <v>732</v>
      </c>
      <c r="N364" s="3" t="s">
        <v>746</v>
      </c>
      <c r="O364" s="3" t="s">
        <v>754</v>
      </c>
      <c r="P364" s="3">
        <v>20953.54</v>
      </c>
      <c r="Q364" s="3" t="s">
        <v>761</v>
      </c>
    </row>
    <row r="365" spans="1:17" x14ac:dyDescent="0.3">
      <c r="A365" s="3">
        <v>2817</v>
      </c>
      <c r="B365" s="3" t="s">
        <v>17</v>
      </c>
      <c r="C365" s="3" t="s">
        <v>36</v>
      </c>
      <c r="D365" s="3" t="str">
        <f t="shared" si="16"/>
        <v>anne.mwangi@email.com</v>
      </c>
      <c r="E365" s="3" t="s">
        <v>44</v>
      </c>
      <c r="F365" s="3">
        <v>65</v>
      </c>
      <c r="G365" s="3" t="str">
        <f t="shared" si="17"/>
        <v>Senior</v>
      </c>
      <c r="H365" s="3">
        <f t="shared" si="15"/>
        <v>20</v>
      </c>
      <c r="I365" s="3" t="s">
        <v>409</v>
      </c>
      <c r="J365" s="4">
        <v>44279</v>
      </c>
      <c r="K365" s="3" t="s">
        <v>720</v>
      </c>
      <c r="L365" s="3" t="s">
        <v>728</v>
      </c>
      <c r="M365" s="3" t="s">
        <v>736</v>
      </c>
      <c r="N365" s="3" t="s">
        <v>750</v>
      </c>
      <c r="O365" s="3" t="s">
        <v>755</v>
      </c>
      <c r="P365" s="3">
        <v>23614.25</v>
      </c>
      <c r="Q365" s="3" t="s">
        <v>761</v>
      </c>
    </row>
    <row r="366" spans="1:17" x14ac:dyDescent="0.3">
      <c r="A366" s="3">
        <v>3478</v>
      </c>
      <c r="B366" s="3" t="s">
        <v>18</v>
      </c>
      <c r="C366" s="3" t="s">
        <v>37</v>
      </c>
      <c r="D366" s="3" t="str">
        <f t="shared" si="16"/>
        <v>susan.otieno@email.com</v>
      </c>
      <c r="E366" s="3" t="s">
        <v>45</v>
      </c>
      <c r="F366" s="3">
        <v>36</v>
      </c>
      <c r="G366" s="3" t="str">
        <f t="shared" si="17"/>
        <v>Adult</v>
      </c>
      <c r="H366" s="3">
        <f t="shared" si="15"/>
        <v>49</v>
      </c>
      <c r="I366" s="3" t="s">
        <v>410</v>
      </c>
      <c r="J366" s="4">
        <v>45507</v>
      </c>
      <c r="K366" s="3" t="s">
        <v>720</v>
      </c>
      <c r="L366" s="3" t="s">
        <v>729</v>
      </c>
      <c r="M366" s="3" t="s">
        <v>734</v>
      </c>
      <c r="N366" s="3" t="s">
        <v>747</v>
      </c>
      <c r="O366" s="3" t="s">
        <v>757</v>
      </c>
      <c r="P366" s="3">
        <v>12013.03</v>
      </c>
      <c r="Q366" s="3" t="s">
        <v>761</v>
      </c>
    </row>
    <row r="367" spans="1:17" x14ac:dyDescent="0.3">
      <c r="A367" s="3">
        <v>5503</v>
      </c>
      <c r="B367" s="3" t="s">
        <v>22</v>
      </c>
      <c r="C367" s="3" t="s">
        <v>39</v>
      </c>
      <c r="D367" s="3" t="str">
        <f t="shared" si="16"/>
        <v>mercy.kuria@email.com</v>
      </c>
      <c r="E367" s="3" t="s">
        <v>45</v>
      </c>
      <c r="F367" s="3">
        <v>38</v>
      </c>
      <c r="G367" s="3" t="str">
        <f t="shared" si="17"/>
        <v>Adult</v>
      </c>
      <c r="H367" s="3">
        <f t="shared" si="15"/>
        <v>47</v>
      </c>
      <c r="I367" s="3" t="s">
        <v>411</v>
      </c>
      <c r="J367" s="4">
        <v>44895</v>
      </c>
      <c r="K367" s="3" t="s">
        <v>719</v>
      </c>
      <c r="L367" s="3" t="s">
        <v>728</v>
      </c>
      <c r="M367" s="3" t="s">
        <v>731</v>
      </c>
      <c r="N367" s="3" t="s">
        <v>751</v>
      </c>
      <c r="O367" s="3" t="s">
        <v>754</v>
      </c>
      <c r="P367" s="3">
        <v>7979.36</v>
      </c>
      <c r="Q367" s="3" t="s">
        <v>761</v>
      </c>
    </row>
    <row r="368" spans="1:17" x14ac:dyDescent="0.3">
      <c r="A368" s="3">
        <v>3420</v>
      </c>
      <c r="B368" s="3" t="s">
        <v>16</v>
      </c>
      <c r="C368" s="3" t="s">
        <v>35</v>
      </c>
      <c r="D368" s="3" t="str">
        <f t="shared" si="16"/>
        <v>john.mugambi@email.com</v>
      </c>
      <c r="E368" s="3" t="s">
        <v>45</v>
      </c>
      <c r="F368" s="3">
        <v>62</v>
      </c>
      <c r="G368" s="3" t="str">
        <f t="shared" si="17"/>
        <v>Senior</v>
      </c>
      <c r="H368" s="3">
        <f t="shared" si="15"/>
        <v>23</v>
      </c>
      <c r="I368" s="3" t="s">
        <v>412</v>
      </c>
      <c r="J368" s="4">
        <v>44028</v>
      </c>
      <c r="K368" s="3" t="s">
        <v>721</v>
      </c>
      <c r="L368" s="3" t="s">
        <v>725</v>
      </c>
      <c r="M368" s="3" t="s">
        <v>741</v>
      </c>
      <c r="N368" s="3" t="s">
        <v>748</v>
      </c>
      <c r="O368" s="3" t="s">
        <v>754</v>
      </c>
      <c r="P368" s="3">
        <v>8877.3700000000008</v>
      </c>
      <c r="Q368" s="3" t="s">
        <v>760</v>
      </c>
    </row>
    <row r="369" spans="1:17" x14ac:dyDescent="0.3">
      <c r="A369" s="3">
        <v>1875</v>
      </c>
      <c r="B369" s="3" t="s">
        <v>25</v>
      </c>
      <c r="C369" s="3" t="s">
        <v>39</v>
      </c>
      <c r="D369" s="3" t="str">
        <f t="shared" si="16"/>
        <v>paul.kuria@email.com</v>
      </c>
      <c r="E369" s="3" t="s">
        <v>45</v>
      </c>
      <c r="F369" s="3">
        <v>48</v>
      </c>
      <c r="G369" s="3" t="str">
        <f t="shared" si="17"/>
        <v>Adult</v>
      </c>
      <c r="H369" s="3">
        <f t="shared" si="15"/>
        <v>37</v>
      </c>
      <c r="I369" s="3" t="s">
        <v>413</v>
      </c>
      <c r="J369" s="4">
        <v>45472</v>
      </c>
      <c r="K369" s="3" t="s">
        <v>720</v>
      </c>
      <c r="L369" s="3" t="s">
        <v>727</v>
      </c>
      <c r="M369" s="3" t="s">
        <v>737</v>
      </c>
      <c r="N369" s="3" t="s">
        <v>750</v>
      </c>
      <c r="O369" s="3" t="s">
        <v>758</v>
      </c>
      <c r="P369" s="3">
        <v>36660.71</v>
      </c>
      <c r="Q369" s="3" t="s">
        <v>759</v>
      </c>
    </row>
    <row r="370" spans="1:17" x14ac:dyDescent="0.3">
      <c r="A370" s="3">
        <v>4752</v>
      </c>
      <c r="B370" s="3" t="s">
        <v>15</v>
      </c>
      <c r="C370" s="3" t="s">
        <v>31</v>
      </c>
      <c r="D370" s="3" t="str">
        <f t="shared" si="16"/>
        <v>james.kamau@email.com</v>
      </c>
      <c r="E370" s="3" t="s">
        <v>44</v>
      </c>
      <c r="F370" s="3">
        <v>4</v>
      </c>
      <c r="G370" s="3" t="str">
        <f t="shared" si="17"/>
        <v>Child</v>
      </c>
      <c r="H370" s="3">
        <f t="shared" si="15"/>
        <v>81</v>
      </c>
      <c r="I370" s="3" t="s">
        <v>414</v>
      </c>
      <c r="J370" s="4">
        <v>44886</v>
      </c>
      <c r="K370" s="3" t="s">
        <v>722</v>
      </c>
      <c r="L370" s="3" t="s">
        <v>730</v>
      </c>
      <c r="M370" s="3" t="s">
        <v>735</v>
      </c>
      <c r="N370" s="3" t="s">
        <v>751</v>
      </c>
      <c r="O370" s="3" t="s">
        <v>753</v>
      </c>
      <c r="P370" s="3">
        <v>14093</v>
      </c>
      <c r="Q370" s="3" t="s">
        <v>761</v>
      </c>
    </row>
    <row r="371" spans="1:17" x14ac:dyDescent="0.3">
      <c r="A371" s="3">
        <v>6625</v>
      </c>
      <c r="B371" s="3" t="s">
        <v>28</v>
      </c>
      <c r="C371" s="3" t="s">
        <v>37</v>
      </c>
      <c r="D371" s="3" t="str">
        <f t="shared" si="16"/>
        <v>mary.otieno@email.com</v>
      </c>
      <c r="E371" s="3" t="s">
        <v>45</v>
      </c>
      <c r="F371" s="3">
        <v>5</v>
      </c>
      <c r="G371" s="3" t="str">
        <f t="shared" si="17"/>
        <v>Child</v>
      </c>
      <c r="H371" s="3">
        <f t="shared" si="15"/>
        <v>80</v>
      </c>
      <c r="I371" s="3" t="s">
        <v>415</v>
      </c>
      <c r="J371" s="4">
        <v>44381</v>
      </c>
      <c r="K371" s="3" t="s">
        <v>720</v>
      </c>
      <c r="L371" s="3" t="s">
        <v>727</v>
      </c>
      <c r="M371" s="3" t="s">
        <v>737</v>
      </c>
      <c r="N371" s="3" t="s">
        <v>752</v>
      </c>
      <c r="O371" s="3" t="s">
        <v>758</v>
      </c>
      <c r="P371" s="3">
        <v>24984.78</v>
      </c>
      <c r="Q371" s="3" t="s">
        <v>759</v>
      </c>
    </row>
    <row r="372" spans="1:17" x14ac:dyDescent="0.3">
      <c r="A372" s="3">
        <v>3246</v>
      </c>
      <c r="B372" s="3" t="s">
        <v>14</v>
      </c>
      <c r="C372" s="3" t="s">
        <v>33</v>
      </c>
      <c r="D372" s="3" t="str">
        <f t="shared" si="16"/>
        <v>jane.kiplagat@email.com</v>
      </c>
      <c r="E372" s="3" t="s">
        <v>45</v>
      </c>
      <c r="F372" s="3">
        <v>55</v>
      </c>
      <c r="G372" s="3" t="str">
        <f t="shared" si="17"/>
        <v>Adult</v>
      </c>
      <c r="H372" s="3">
        <f t="shared" si="15"/>
        <v>30</v>
      </c>
      <c r="I372" s="3" t="s">
        <v>416</v>
      </c>
      <c r="J372" s="4">
        <v>44057</v>
      </c>
      <c r="K372" s="3" t="s">
        <v>719</v>
      </c>
      <c r="L372" s="3" t="s">
        <v>727</v>
      </c>
      <c r="M372" s="3" t="s">
        <v>734</v>
      </c>
      <c r="N372" s="3" t="s">
        <v>747</v>
      </c>
      <c r="O372" s="3" t="s">
        <v>756</v>
      </c>
      <c r="P372" s="3">
        <v>49717.94</v>
      </c>
      <c r="Q372" s="3" t="s">
        <v>760</v>
      </c>
    </row>
    <row r="373" spans="1:17" x14ac:dyDescent="0.3">
      <c r="A373" s="3">
        <v>5759</v>
      </c>
      <c r="B373" s="3" t="s">
        <v>26</v>
      </c>
      <c r="C373" s="3" t="s">
        <v>35</v>
      </c>
      <c r="D373" s="3" t="str">
        <f t="shared" si="16"/>
        <v>brian.mugambi@email.com</v>
      </c>
      <c r="E373" s="3" t="s">
        <v>44</v>
      </c>
      <c r="F373" s="3">
        <v>80</v>
      </c>
      <c r="G373" s="3" t="str">
        <f t="shared" si="17"/>
        <v>Senior</v>
      </c>
      <c r="H373" s="3">
        <f t="shared" si="15"/>
        <v>5</v>
      </c>
      <c r="I373" s="3" t="s">
        <v>417</v>
      </c>
      <c r="J373" s="4">
        <v>44689</v>
      </c>
      <c r="K373" s="3" t="s">
        <v>723</v>
      </c>
      <c r="L373" s="3" t="s">
        <v>728</v>
      </c>
      <c r="M373" s="3" t="s">
        <v>742</v>
      </c>
      <c r="N373" s="3" t="s">
        <v>751</v>
      </c>
      <c r="O373" s="3" t="s">
        <v>758</v>
      </c>
      <c r="P373" s="3">
        <v>34823.94</v>
      </c>
      <c r="Q373" s="3" t="s">
        <v>759</v>
      </c>
    </row>
    <row r="374" spans="1:17" x14ac:dyDescent="0.3">
      <c r="A374" s="3">
        <v>5401</v>
      </c>
      <c r="B374" s="3" t="s">
        <v>28</v>
      </c>
      <c r="C374" s="3" t="s">
        <v>31</v>
      </c>
      <c r="D374" s="3" t="str">
        <f t="shared" si="16"/>
        <v>mary.kamau@email.com</v>
      </c>
      <c r="E374" s="3" t="s">
        <v>45</v>
      </c>
      <c r="F374" s="3">
        <v>66</v>
      </c>
      <c r="G374" s="3" t="str">
        <f t="shared" si="17"/>
        <v>Senior</v>
      </c>
      <c r="H374" s="3">
        <f t="shared" si="15"/>
        <v>19</v>
      </c>
      <c r="I374" s="3" t="s">
        <v>418</v>
      </c>
      <c r="J374" s="4">
        <v>44953</v>
      </c>
      <c r="K374" s="3" t="s">
        <v>723</v>
      </c>
      <c r="L374" s="3" t="s">
        <v>728</v>
      </c>
      <c r="M374" s="3" t="s">
        <v>736</v>
      </c>
      <c r="N374" s="3" t="s">
        <v>748</v>
      </c>
      <c r="O374" s="3" t="s">
        <v>753</v>
      </c>
      <c r="P374" s="3">
        <v>5203.63</v>
      </c>
      <c r="Q374" s="3" t="s">
        <v>760</v>
      </c>
    </row>
    <row r="375" spans="1:17" x14ac:dyDescent="0.3">
      <c r="A375" s="3">
        <v>9101</v>
      </c>
      <c r="B375" s="3" t="s">
        <v>19</v>
      </c>
      <c r="C375" s="3" t="s">
        <v>31</v>
      </c>
      <c r="D375" s="3" t="str">
        <f t="shared" si="16"/>
        <v>michael.kamau@email.com</v>
      </c>
      <c r="E375" s="3" t="s">
        <v>44</v>
      </c>
      <c r="F375" s="3">
        <v>18</v>
      </c>
      <c r="G375" s="3" t="str">
        <f t="shared" si="17"/>
        <v>Teenager</v>
      </c>
      <c r="H375" s="3">
        <f t="shared" si="15"/>
        <v>67</v>
      </c>
      <c r="I375" s="3" t="s">
        <v>419</v>
      </c>
      <c r="J375" s="4">
        <v>44607</v>
      </c>
      <c r="K375" s="3" t="s">
        <v>722</v>
      </c>
      <c r="L375" s="3" t="s">
        <v>727</v>
      </c>
      <c r="M375" s="3" t="s">
        <v>733</v>
      </c>
      <c r="N375" s="3" t="s">
        <v>748</v>
      </c>
      <c r="O375" s="3" t="s">
        <v>758</v>
      </c>
      <c r="P375" s="3">
        <v>49226.77</v>
      </c>
      <c r="Q375" s="3" t="s">
        <v>760</v>
      </c>
    </row>
    <row r="376" spans="1:17" x14ac:dyDescent="0.3">
      <c r="A376" s="3">
        <v>6973</v>
      </c>
      <c r="B376" s="3" t="s">
        <v>16</v>
      </c>
      <c r="C376" s="3" t="s">
        <v>32</v>
      </c>
      <c r="D376" s="3" t="str">
        <f t="shared" si="16"/>
        <v>john.odhiambo@email.com</v>
      </c>
      <c r="E376" s="3" t="s">
        <v>44</v>
      </c>
      <c r="F376" s="3">
        <v>32</v>
      </c>
      <c r="G376" s="3" t="str">
        <f t="shared" si="17"/>
        <v>Adult</v>
      </c>
      <c r="H376" s="3">
        <f t="shared" si="15"/>
        <v>53</v>
      </c>
      <c r="I376" s="3" t="s">
        <v>420</v>
      </c>
      <c r="J376" s="4">
        <v>44422</v>
      </c>
      <c r="K376" s="3" t="s">
        <v>719</v>
      </c>
      <c r="L376" s="3" t="s">
        <v>725</v>
      </c>
      <c r="M376" s="3" t="s">
        <v>745</v>
      </c>
      <c r="N376" s="3" t="s">
        <v>752</v>
      </c>
      <c r="O376" s="3" t="s">
        <v>756</v>
      </c>
      <c r="P376" s="3">
        <v>28295.279999999999</v>
      </c>
      <c r="Q376" s="3" t="s">
        <v>760</v>
      </c>
    </row>
    <row r="377" spans="1:17" x14ac:dyDescent="0.3">
      <c r="A377" s="3">
        <v>4673</v>
      </c>
      <c r="B377" s="3" t="s">
        <v>25</v>
      </c>
      <c r="C377" s="3" t="s">
        <v>38</v>
      </c>
      <c r="D377" s="3" t="str">
        <f t="shared" si="16"/>
        <v>paul.njeri@email.com</v>
      </c>
      <c r="E377" s="3" t="s">
        <v>45</v>
      </c>
      <c r="F377" s="3">
        <v>32</v>
      </c>
      <c r="G377" s="3" t="str">
        <f t="shared" si="17"/>
        <v>Adult</v>
      </c>
      <c r="H377" s="3">
        <f t="shared" si="15"/>
        <v>53</v>
      </c>
      <c r="I377" s="3" t="s">
        <v>421</v>
      </c>
      <c r="J377" s="4">
        <v>44301</v>
      </c>
      <c r="K377" s="3" t="s">
        <v>719</v>
      </c>
      <c r="L377" s="3" t="s">
        <v>725</v>
      </c>
      <c r="M377" s="3" t="s">
        <v>743</v>
      </c>
      <c r="N377" s="3" t="s">
        <v>748</v>
      </c>
      <c r="O377" s="3" t="s">
        <v>753</v>
      </c>
      <c r="P377" s="3">
        <v>40239.410000000003</v>
      </c>
      <c r="Q377" s="3" t="s">
        <v>761</v>
      </c>
    </row>
    <row r="378" spans="1:17" x14ac:dyDescent="0.3">
      <c r="A378" s="3">
        <v>2047</v>
      </c>
      <c r="B378" s="3" t="s">
        <v>23</v>
      </c>
      <c r="C378" s="3" t="s">
        <v>42</v>
      </c>
      <c r="D378" s="3" t="str">
        <f t="shared" si="16"/>
        <v>peter.ouma@email.com</v>
      </c>
      <c r="E378" s="3" t="s">
        <v>44</v>
      </c>
      <c r="F378" s="3">
        <v>63</v>
      </c>
      <c r="G378" s="3" t="str">
        <f t="shared" si="17"/>
        <v>Senior</v>
      </c>
      <c r="H378" s="3">
        <f t="shared" si="15"/>
        <v>22</v>
      </c>
      <c r="I378" s="3" t="s">
        <v>422</v>
      </c>
      <c r="J378" s="4">
        <v>45248</v>
      </c>
      <c r="K378" s="3" t="s">
        <v>719</v>
      </c>
      <c r="L378" s="3" t="s">
        <v>725</v>
      </c>
      <c r="M378" s="3" t="s">
        <v>734</v>
      </c>
      <c r="N378" s="3" t="s">
        <v>750</v>
      </c>
      <c r="O378" s="3" t="s">
        <v>756</v>
      </c>
      <c r="P378" s="3">
        <v>1217.49</v>
      </c>
      <c r="Q378" s="3" t="s">
        <v>761</v>
      </c>
    </row>
    <row r="379" spans="1:17" x14ac:dyDescent="0.3">
      <c r="A379" s="3">
        <v>7476</v>
      </c>
      <c r="B379" s="3" t="s">
        <v>23</v>
      </c>
      <c r="C379" s="3" t="s">
        <v>41</v>
      </c>
      <c r="D379" s="3" t="str">
        <f t="shared" si="16"/>
        <v>peter.obuya@email.com</v>
      </c>
      <c r="E379" s="3" t="s">
        <v>44</v>
      </c>
      <c r="F379" s="3">
        <v>4</v>
      </c>
      <c r="G379" s="3" t="str">
        <f t="shared" si="17"/>
        <v>Child</v>
      </c>
      <c r="H379" s="3">
        <f t="shared" si="15"/>
        <v>81</v>
      </c>
      <c r="I379" s="3" t="s">
        <v>423</v>
      </c>
      <c r="J379" s="4">
        <v>44849</v>
      </c>
      <c r="K379" s="3" t="s">
        <v>718</v>
      </c>
      <c r="L379" s="3" t="s">
        <v>727</v>
      </c>
      <c r="M379" s="3" t="s">
        <v>742</v>
      </c>
      <c r="N379" s="3" t="s">
        <v>752</v>
      </c>
      <c r="O379" s="3" t="s">
        <v>753</v>
      </c>
      <c r="P379" s="3">
        <v>23115.66</v>
      </c>
      <c r="Q379" s="3" t="s">
        <v>759</v>
      </c>
    </row>
    <row r="380" spans="1:17" x14ac:dyDescent="0.3">
      <c r="A380" s="3">
        <v>6006</v>
      </c>
      <c r="B380" s="3" t="s">
        <v>16</v>
      </c>
      <c r="C380" s="3" t="s">
        <v>30</v>
      </c>
      <c r="D380" s="3" t="str">
        <f t="shared" si="16"/>
        <v>john.atieno@email.com</v>
      </c>
      <c r="E380" s="3" t="s">
        <v>45</v>
      </c>
      <c r="F380" s="3">
        <v>27</v>
      </c>
      <c r="G380" s="3" t="str">
        <f t="shared" si="17"/>
        <v>Adult</v>
      </c>
      <c r="H380" s="3">
        <f t="shared" si="15"/>
        <v>58</v>
      </c>
      <c r="I380" s="3" t="s">
        <v>424</v>
      </c>
      <c r="J380" s="4">
        <v>44879</v>
      </c>
      <c r="K380" s="3" t="s">
        <v>718</v>
      </c>
      <c r="L380" s="3" t="s">
        <v>726</v>
      </c>
      <c r="M380" s="3" t="s">
        <v>739</v>
      </c>
      <c r="N380" s="3" t="s">
        <v>748</v>
      </c>
      <c r="O380" s="3" t="s">
        <v>754</v>
      </c>
      <c r="P380" s="3">
        <v>31503.45</v>
      </c>
      <c r="Q380" s="3" t="s">
        <v>759</v>
      </c>
    </row>
    <row r="381" spans="1:17" x14ac:dyDescent="0.3">
      <c r="A381" s="3">
        <v>7530</v>
      </c>
      <c r="B381" s="3" t="s">
        <v>23</v>
      </c>
      <c r="C381" s="3" t="s">
        <v>41</v>
      </c>
      <c r="D381" s="3" t="str">
        <f t="shared" si="16"/>
        <v>peter.obuya@email.com</v>
      </c>
      <c r="E381" s="3" t="s">
        <v>44</v>
      </c>
      <c r="F381" s="3">
        <v>18</v>
      </c>
      <c r="G381" s="3" t="str">
        <f t="shared" si="17"/>
        <v>Teenager</v>
      </c>
      <c r="H381" s="3">
        <f t="shared" si="15"/>
        <v>67</v>
      </c>
      <c r="I381" s="3" t="s">
        <v>425</v>
      </c>
      <c r="J381" s="4">
        <v>45696</v>
      </c>
      <c r="K381" s="3" t="s">
        <v>719</v>
      </c>
      <c r="L381" s="3" t="s">
        <v>727</v>
      </c>
      <c r="M381" s="3" t="s">
        <v>739</v>
      </c>
      <c r="N381" s="3" t="s">
        <v>751</v>
      </c>
      <c r="O381" s="3" t="s">
        <v>755</v>
      </c>
      <c r="P381" s="3">
        <v>34317.93</v>
      </c>
      <c r="Q381" s="3" t="s">
        <v>761</v>
      </c>
    </row>
    <row r="382" spans="1:17" x14ac:dyDescent="0.3">
      <c r="A382" s="3">
        <v>3959</v>
      </c>
      <c r="B382" s="3" t="s">
        <v>22</v>
      </c>
      <c r="C382" s="3" t="s">
        <v>34</v>
      </c>
      <c r="D382" s="3" t="str">
        <f t="shared" si="16"/>
        <v>mercy.cherono@email.com</v>
      </c>
      <c r="E382" s="3" t="s">
        <v>44</v>
      </c>
      <c r="F382" s="3">
        <v>54</v>
      </c>
      <c r="G382" s="3" t="str">
        <f t="shared" si="17"/>
        <v>Adult</v>
      </c>
      <c r="H382" s="3">
        <f t="shared" si="15"/>
        <v>31</v>
      </c>
      <c r="I382" s="3" t="s">
        <v>426</v>
      </c>
      <c r="J382" s="4">
        <v>45207</v>
      </c>
      <c r="K382" s="3" t="s">
        <v>721</v>
      </c>
      <c r="L382" s="3" t="s">
        <v>730</v>
      </c>
      <c r="M382" s="3" t="s">
        <v>745</v>
      </c>
      <c r="N382" s="3" t="s">
        <v>751</v>
      </c>
      <c r="O382" s="3" t="s">
        <v>755</v>
      </c>
      <c r="P382" s="3">
        <v>6716.67</v>
      </c>
      <c r="Q382" s="3" t="s">
        <v>761</v>
      </c>
    </row>
    <row r="383" spans="1:17" x14ac:dyDescent="0.3">
      <c r="A383" s="3">
        <v>9732</v>
      </c>
      <c r="B383" s="3" t="s">
        <v>22</v>
      </c>
      <c r="C383" s="3" t="s">
        <v>30</v>
      </c>
      <c r="D383" s="3" t="str">
        <f t="shared" si="16"/>
        <v>mercy.atieno@email.com</v>
      </c>
      <c r="E383" s="3" t="s">
        <v>45</v>
      </c>
      <c r="F383" s="3">
        <v>71</v>
      </c>
      <c r="G383" s="3" t="str">
        <f t="shared" si="17"/>
        <v>Senior</v>
      </c>
      <c r="H383" s="3">
        <f t="shared" si="15"/>
        <v>14</v>
      </c>
      <c r="I383" s="3" t="s">
        <v>427</v>
      </c>
      <c r="J383" s="4">
        <v>44470</v>
      </c>
      <c r="K383" s="3" t="s">
        <v>720</v>
      </c>
      <c r="L383" s="3" t="s">
        <v>727</v>
      </c>
      <c r="M383" s="3" t="s">
        <v>742</v>
      </c>
      <c r="N383" s="3" t="s">
        <v>751</v>
      </c>
      <c r="O383" s="3" t="s">
        <v>756</v>
      </c>
      <c r="P383" s="3">
        <v>18832.41</v>
      </c>
      <c r="Q383" s="3" t="s">
        <v>761</v>
      </c>
    </row>
    <row r="384" spans="1:17" x14ac:dyDescent="0.3">
      <c r="A384" s="3">
        <v>7016</v>
      </c>
      <c r="B384" s="3" t="s">
        <v>26</v>
      </c>
      <c r="C384" s="3" t="s">
        <v>35</v>
      </c>
      <c r="D384" s="3" t="str">
        <f t="shared" si="16"/>
        <v>brian.mugambi@email.com</v>
      </c>
      <c r="E384" s="3" t="s">
        <v>44</v>
      </c>
      <c r="F384" s="3">
        <v>2</v>
      </c>
      <c r="G384" s="3" t="str">
        <f t="shared" si="17"/>
        <v>Child</v>
      </c>
      <c r="H384" s="3">
        <f t="shared" si="15"/>
        <v>83</v>
      </c>
      <c r="I384" s="3" t="s">
        <v>428</v>
      </c>
      <c r="J384" s="4">
        <v>44296</v>
      </c>
      <c r="K384" s="3" t="s">
        <v>724</v>
      </c>
      <c r="L384" s="3" t="s">
        <v>727</v>
      </c>
      <c r="M384" s="3" t="s">
        <v>731</v>
      </c>
      <c r="N384" s="3" t="s">
        <v>752</v>
      </c>
      <c r="O384" s="3" t="s">
        <v>755</v>
      </c>
      <c r="P384" s="3">
        <v>5904.29</v>
      </c>
      <c r="Q384" s="3" t="s">
        <v>760</v>
      </c>
    </row>
    <row r="385" spans="1:17" x14ac:dyDescent="0.3">
      <c r="A385" s="3">
        <v>9770</v>
      </c>
      <c r="B385" s="3" t="s">
        <v>27</v>
      </c>
      <c r="C385" s="3" t="s">
        <v>29</v>
      </c>
      <c r="D385" s="3" t="str">
        <f t="shared" si="16"/>
        <v>david.mutua@email.com</v>
      </c>
      <c r="E385" s="3" t="s">
        <v>45</v>
      </c>
      <c r="F385" s="3">
        <v>1</v>
      </c>
      <c r="G385" s="3" t="str">
        <f t="shared" si="17"/>
        <v>Child</v>
      </c>
      <c r="H385" s="3">
        <f t="shared" si="15"/>
        <v>84</v>
      </c>
      <c r="I385" s="3" t="s">
        <v>429</v>
      </c>
      <c r="J385" s="4">
        <v>45621</v>
      </c>
      <c r="K385" s="3" t="s">
        <v>720</v>
      </c>
      <c r="L385" s="3" t="s">
        <v>727</v>
      </c>
      <c r="M385" s="3" t="s">
        <v>733</v>
      </c>
      <c r="N385" s="3" t="s">
        <v>752</v>
      </c>
      <c r="O385" s="3" t="s">
        <v>758</v>
      </c>
      <c r="P385" s="3">
        <v>22651.73</v>
      </c>
      <c r="Q385" s="3" t="s">
        <v>760</v>
      </c>
    </row>
    <row r="386" spans="1:17" x14ac:dyDescent="0.3">
      <c r="A386" s="3">
        <v>9647</v>
      </c>
      <c r="B386" s="3" t="s">
        <v>25</v>
      </c>
      <c r="C386" s="3" t="s">
        <v>31</v>
      </c>
      <c r="D386" s="3" t="str">
        <f t="shared" si="16"/>
        <v>paul.kamau@email.com</v>
      </c>
      <c r="E386" s="3" t="s">
        <v>45</v>
      </c>
      <c r="F386" s="3">
        <v>61</v>
      </c>
      <c r="G386" s="3" t="str">
        <f t="shared" si="17"/>
        <v>Senior</v>
      </c>
      <c r="H386" s="3">
        <f t="shared" ref="H386:H449" si="18">MAX( F386:F1057) - (F386)</f>
        <v>24</v>
      </c>
      <c r="I386" s="3" t="s">
        <v>430</v>
      </c>
      <c r="J386" s="4">
        <v>44127</v>
      </c>
      <c r="K386" s="3" t="s">
        <v>719</v>
      </c>
      <c r="L386" s="3" t="s">
        <v>728</v>
      </c>
      <c r="M386" s="3" t="s">
        <v>738</v>
      </c>
      <c r="N386" s="3" t="s">
        <v>746</v>
      </c>
      <c r="O386" s="3" t="s">
        <v>756</v>
      </c>
      <c r="P386" s="3">
        <v>30939.27</v>
      </c>
      <c r="Q386" s="3" t="s">
        <v>759</v>
      </c>
    </row>
    <row r="387" spans="1:17" x14ac:dyDescent="0.3">
      <c r="A387" s="3">
        <v>8075</v>
      </c>
      <c r="B387" s="3" t="s">
        <v>26</v>
      </c>
      <c r="C387" s="3" t="s">
        <v>43</v>
      </c>
      <c r="D387" s="3" t="str">
        <f t="shared" ref="D387:D450" si="19">LOWER(CONCATENATE(B387,".",C387,"@email.com"))</f>
        <v>brian.chebet@email.com</v>
      </c>
      <c r="E387" s="3" t="s">
        <v>44</v>
      </c>
      <c r="F387" s="3">
        <v>30</v>
      </c>
      <c r="G387" s="3" t="str">
        <f t="shared" ref="G387:G450" si="20">IF(F387&lt;=12,"Child",IF(F387&lt;=19,"Teenager",IF(F387&lt;=60,"Adult","Senior")))</f>
        <v>Adult</v>
      </c>
      <c r="H387" s="3">
        <f t="shared" si="18"/>
        <v>55</v>
      </c>
      <c r="I387" s="3" t="s">
        <v>431</v>
      </c>
      <c r="J387" s="4">
        <v>44150</v>
      </c>
      <c r="K387" s="3" t="s">
        <v>718</v>
      </c>
      <c r="L387" s="3" t="s">
        <v>725</v>
      </c>
      <c r="M387" s="3" t="s">
        <v>743</v>
      </c>
      <c r="N387" s="3" t="s">
        <v>748</v>
      </c>
      <c r="O387" s="3" t="s">
        <v>754</v>
      </c>
      <c r="P387" s="3">
        <v>32520.35</v>
      </c>
      <c r="Q387" s="3" t="s">
        <v>761</v>
      </c>
    </row>
    <row r="388" spans="1:17" x14ac:dyDescent="0.3">
      <c r="A388" s="3">
        <v>1464</v>
      </c>
      <c r="B388" s="3" t="s">
        <v>15</v>
      </c>
      <c r="C388" s="3" t="s">
        <v>34</v>
      </c>
      <c r="D388" s="3" t="str">
        <f t="shared" si="19"/>
        <v>james.cherono@email.com</v>
      </c>
      <c r="E388" s="3" t="s">
        <v>44</v>
      </c>
      <c r="F388" s="3">
        <v>22</v>
      </c>
      <c r="G388" s="3" t="str">
        <f t="shared" si="20"/>
        <v>Adult</v>
      </c>
      <c r="H388" s="3">
        <f t="shared" si="18"/>
        <v>63</v>
      </c>
      <c r="I388" s="3" t="s">
        <v>432</v>
      </c>
      <c r="J388" s="4">
        <v>45622</v>
      </c>
      <c r="K388" s="3" t="s">
        <v>723</v>
      </c>
      <c r="L388" s="3" t="s">
        <v>726</v>
      </c>
      <c r="M388" s="3" t="s">
        <v>734</v>
      </c>
      <c r="N388" s="3" t="s">
        <v>746</v>
      </c>
      <c r="O388" s="3" t="s">
        <v>758</v>
      </c>
      <c r="P388" s="3">
        <v>24580.639999999999</v>
      </c>
      <c r="Q388" s="3" t="s">
        <v>761</v>
      </c>
    </row>
    <row r="389" spans="1:17" x14ac:dyDescent="0.3">
      <c r="A389" s="3">
        <v>5952</v>
      </c>
      <c r="B389" s="3" t="s">
        <v>18</v>
      </c>
      <c r="C389" s="3" t="s">
        <v>31</v>
      </c>
      <c r="D389" s="3" t="str">
        <f t="shared" si="19"/>
        <v>susan.kamau@email.com</v>
      </c>
      <c r="E389" s="3" t="s">
        <v>44</v>
      </c>
      <c r="F389" s="3">
        <v>8</v>
      </c>
      <c r="G389" s="3" t="str">
        <f t="shared" si="20"/>
        <v>Child</v>
      </c>
      <c r="H389" s="3">
        <f t="shared" si="18"/>
        <v>77</v>
      </c>
      <c r="I389" s="3" t="s">
        <v>433</v>
      </c>
      <c r="J389" s="4">
        <v>45652</v>
      </c>
      <c r="K389" s="3" t="s">
        <v>720</v>
      </c>
      <c r="L389" s="3" t="s">
        <v>730</v>
      </c>
      <c r="M389" s="3" t="s">
        <v>731</v>
      </c>
      <c r="N389" s="3" t="s">
        <v>751</v>
      </c>
      <c r="O389" s="3" t="s">
        <v>755</v>
      </c>
      <c r="P389" s="3">
        <v>22414.02</v>
      </c>
      <c r="Q389" s="3" t="s">
        <v>761</v>
      </c>
    </row>
    <row r="390" spans="1:17" x14ac:dyDescent="0.3">
      <c r="A390" s="3">
        <v>1916</v>
      </c>
      <c r="B390" s="3" t="s">
        <v>25</v>
      </c>
      <c r="C390" s="3" t="s">
        <v>41</v>
      </c>
      <c r="D390" s="3" t="str">
        <f t="shared" si="19"/>
        <v>paul.obuya@email.com</v>
      </c>
      <c r="E390" s="3" t="s">
        <v>45</v>
      </c>
      <c r="F390" s="3">
        <v>32</v>
      </c>
      <c r="G390" s="3" t="str">
        <f t="shared" si="20"/>
        <v>Adult</v>
      </c>
      <c r="H390" s="3">
        <f t="shared" si="18"/>
        <v>53</v>
      </c>
      <c r="I390" s="3" t="s">
        <v>434</v>
      </c>
      <c r="J390" s="4">
        <v>45096</v>
      </c>
      <c r="K390" s="3" t="s">
        <v>719</v>
      </c>
      <c r="L390" s="3" t="s">
        <v>730</v>
      </c>
      <c r="M390" s="3" t="s">
        <v>743</v>
      </c>
      <c r="N390" s="3" t="s">
        <v>746</v>
      </c>
      <c r="O390" s="3" t="s">
        <v>753</v>
      </c>
      <c r="P390" s="3">
        <v>48654.080000000002</v>
      </c>
      <c r="Q390" s="3" t="s">
        <v>760</v>
      </c>
    </row>
    <row r="391" spans="1:17" x14ac:dyDescent="0.3">
      <c r="A391" s="3">
        <v>5195</v>
      </c>
      <c r="B391" s="3" t="s">
        <v>27</v>
      </c>
      <c r="C391" s="3" t="s">
        <v>41</v>
      </c>
      <c r="D391" s="3" t="str">
        <f t="shared" si="19"/>
        <v>david.obuya@email.com</v>
      </c>
      <c r="E391" s="3" t="s">
        <v>45</v>
      </c>
      <c r="F391" s="3">
        <v>51</v>
      </c>
      <c r="G391" s="3" t="str">
        <f t="shared" si="20"/>
        <v>Adult</v>
      </c>
      <c r="H391" s="3">
        <f t="shared" si="18"/>
        <v>34</v>
      </c>
      <c r="I391" s="3" t="s">
        <v>435</v>
      </c>
      <c r="J391" s="4">
        <v>43963</v>
      </c>
      <c r="K391" s="3" t="s">
        <v>724</v>
      </c>
      <c r="L391" s="3" t="s">
        <v>726</v>
      </c>
      <c r="M391" s="3" t="s">
        <v>745</v>
      </c>
      <c r="N391" s="3" t="s">
        <v>747</v>
      </c>
      <c r="O391" s="3" t="s">
        <v>757</v>
      </c>
      <c r="P391" s="3">
        <v>12722.32</v>
      </c>
      <c r="Q391" s="3" t="s">
        <v>761</v>
      </c>
    </row>
    <row r="392" spans="1:17" x14ac:dyDescent="0.3">
      <c r="A392" s="3">
        <v>1248</v>
      </c>
      <c r="B392" s="3" t="s">
        <v>14</v>
      </c>
      <c r="C392" s="3" t="s">
        <v>35</v>
      </c>
      <c r="D392" s="3" t="str">
        <f t="shared" si="19"/>
        <v>jane.mugambi@email.com</v>
      </c>
      <c r="E392" s="3" t="s">
        <v>45</v>
      </c>
      <c r="F392" s="3">
        <v>68</v>
      </c>
      <c r="G392" s="3" t="str">
        <f t="shared" si="20"/>
        <v>Senior</v>
      </c>
      <c r="H392" s="3">
        <f t="shared" si="18"/>
        <v>17</v>
      </c>
      <c r="I392" s="3" t="s">
        <v>436</v>
      </c>
      <c r="J392" s="4">
        <v>44237</v>
      </c>
      <c r="K392" s="3" t="s">
        <v>719</v>
      </c>
      <c r="L392" s="3" t="s">
        <v>729</v>
      </c>
      <c r="M392" s="3" t="s">
        <v>739</v>
      </c>
      <c r="N392" s="3" t="s">
        <v>746</v>
      </c>
      <c r="O392" s="3" t="s">
        <v>755</v>
      </c>
      <c r="P392" s="3">
        <v>21061.88</v>
      </c>
      <c r="Q392" s="3" t="s">
        <v>759</v>
      </c>
    </row>
    <row r="393" spans="1:17" x14ac:dyDescent="0.3">
      <c r="A393" s="3">
        <v>6473</v>
      </c>
      <c r="B393" s="3" t="s">
        <v>20</v>
      </c>
      <c r="C393" s="3" t="s">
        <v>43</v>
      </c>
      <c r="D393" s="3" t="str">
        <f t="shared" si="19"/>
        <v>kevin.chebet@email.com</v>
      </c>
      <c r="E393" s="3" t="s">
        <v>44</v>
      </c>
      <c r="F393" s="3">
        <v>3</v>
      </c>
      <c r="G393" s="3" t="str">
        <f t="shared" si="20"/>
        <v>Child</v>
      </c>
      <c r="H393" s="3">
        <f t="shared" si="18"/>
        <v>82</v>
      </c>
      <c r="I393" s="3" t="s">
        <v>437</v>
      </c>
      <c r="J393" s="4">
        <v>45507</v>
      </c>
      <c r="K393" s="3" t="s">
        <v>718</v>
      </c>
      <c r="L393" s="3" t="s">
        <v>730</v>
      </c>
      <c r="M393" s="3" t="s">
        <v>740</v>
      </c>
      <c r="N393" s="3" t="s">
        <v>750</v>
      </c>
      <c r="O393" s="3" t="s">
        <v>755</v>
      </c>
      <c r="P393" s="3">
        <v>29335.9</v>
      </c>
      <c r="Q393" s="3" t="s">
        <v>760</v>
      </c>
    </row>
    <row r="394" spans="1:17" x14ac:dyDescent="0.3">
      <c r="A394" s="3">
        <v>3517</v>
      </c>
      <c r="B394" s="3" t="s">
        <v>25</v>
      </c>
      <c r="C394" s="3" t="s">
        <v>30</v>
      </c>
      <c r="D394" s="3" t="str">
        <f t="shared" si="19"/>
        <v>paul.atieno@email.com</v>
      </c>
      <c r="E394" s="3" t="s">
        <v>44</v>
      </c>
      <c r="F394" s="3">
        <v>22</v>
      </c>
      <c r="G394" s="3" t="str">
        <f t="shared" si="20"/>
        <v>Adult</v>
      </c>
      <c r="H394" s="3">
        <f t="shared" si="18"/>
        <v>63</v>
      </c>
      <c r="I394" s="3" t="s">
        <v>438</v>
      </c>
      <c r="J394" s="4">
        <v>43980</v>
      </c>
      <c r="K394" s="3" t="s">
        <v>718</v>
      </c>
      <c r="L394" s="3" t="s">
        <v>729</v>
      </c>
      <c r="M394" s="3" t="s">
        <v>733</v>
      </c>
      <c r="N394" s="3" t="s">
        <v>749</v>
      </c>
      <c r="O394" s="3" t="s">
        <v>753</v>
      </c>
      <c r="P394" s="3">
        <v>43175.16</v>
      </c>
      <c r="Q394" s="3" t="s">
        <v>761</v>
      </c>
    </row>
    <row r="395" spans="1:17" x14ac:dyDescent="0.3">
      <c r="A395" s="3">
        <v>8958</v>
      </c>
      <c r="B395" s="3" t="s">
        <v>24</v>
      </c>
      <c r="C395" s="3" t="s">
        <v>31</v>
      </c>
      <c r="D395" s="3" t="str">
        <f t="shared" si="19"/>
        <v>esther.kamau@email.com</v>
      </c>
      <c r="E395" s="3" t="s">
        <v>45</v>
      </c>
      <c r="F395" s="3">
        <v>26</v>
      </c>
      <c r="G395" s="3" t="str">
        <f t="shared" si="20"/>
        <v>Adult</v>
      </c>
      <c r="H395" s="3">
        <f t="shared" si="18"/>
        <v>59</v>
      </c>
      <c r="I395" s="3" t="s">
        <v>439</v>
      </c>
      <c r="J395" s="4">
        <v>44290</v>
      </c>
      <c r="K395" s="3" t="s">
        <v>724</v>
      </c>
      <c r="L395" s="3" t="s">
        <v>725</v>
      </c>
      <c r="M395" s="3" t="s">
        <v>736</v>
      </c>
      <c r="N395" s="3" t="s">
        <v>749</v>
      </c>
      <c r="O395" s="3" t="s">
        <v>753</v>
      </c>
      <c r="P395" s="3">
        <v>22430.17</v>
      </c>
      <c r="Q395" s="3" t="s">
        <v>759</v>
      </c>
    </row>
    <row r="396" spans="1:17" x14ac:dyDescent="0.3">
      <c r="A396" s="3">
        <v>5410</v>
      </c>
      <c r="B396" s="3" t="s">
        <v>14</v>
      </c>
      <c r="C396" s="3" t="s">
        <v>29</v>
      </c>
      <c r="D396" s="3" t="str">
        <f t="shared" si="19"/>
        <v>jane.mutua@email.com</v>
      </c>
      <c r="E396" s="3" t="s">
        <v>45</v>
      </c>
      <c r="F396" s="3">
        <v>51</v>
      </c>
      <c r="G396" s="3" t="str">
        <f t="shared" si="20"/>
        <v>Adult</v>
      </c>
      <c r="H396" s="3">
        <f t="shared" si="18"/>
        <v>34</v>
      </c>
      <c r="I396" s="3" t="s">
        <v>440</v>
      </c>
      <c r="J396" s="4">
        <v>45179</v>
      </c>
      <c r="K396" s="3" t="s">
        <v>719</v>
      </c>
      <c r="L396" s="3" t="s">
        <v>729</v>
      </c>
      <c r="M396" s="3" t="s">
        <v>736</v>
      </c>
      <c r="N396" s="3" t="s">
        <v>750</v>
      </c>
      <c r="O396" s="3" t="s">
        <v>758</v>
      </c>
      <c r="P396" s="3">
        <v>47777.79</v>
      </c>
      <c r="Q396" s="3" t="s">
        <v>759</v>
      </c>
    </row>
    <row r="397" spans="1:17" x14ac:dyDescent="0.3">
      <c r="A397" s="3">
        <v>2685</v>
      </c>
      <c r="B397" s="3" t="s">
        <v>24</v>
      </c>
      <c r="C397" s="3" t="s">
        <v>34</v>
      </c>
      <c r="D397" s="3" t="str">
        <f t="shared" si="19"/>
        <v>esther.cherono@email.com</v>
      </c>
      <c r="E397" s="3" t="s">
        <v>44</v>
      </c>
      <c r="F397" s="3">
        <v>26</v>
      </c>
      <c r="G397" s="3" t="str">
        <f t="shared" si="20"/>
        <v>Adult</v>
      </c>
      <c r="H397" s="3">
        <f t="shared" si="18"/>
        <v>59</v>
      </c>
      <c r="I397" s="3" t="s">
        <v>441</v>
      </c>
      <c r="J397" s="4">
        <v>45439</v>
      </c>
      <c r="K397" s="3" t="s">
        <v>719</v>
      </c>
      <c r="L397" s="3" t="s">
        <v>726</v>
      </c>
      <c r="M397" s="3" t="s">
        <v>733</v>
      </c>
      <c r="N397" s="3" t="s">
        <v>752</v>
      </c>
      <c r="O397" s="3" t="s">
        <v>754</v>
      </c>
      <c r="P397" s="3">
        <v>33820.36</v>
      </c>
      <c r="Q397" s="3" t="s">
        <v>761</v>
      </c>
    </row>
    <row r="398" spans="1:17" x14ac:dyDescent="0.3">
      <c r="A398" s="3">
        <v>9726</v>
      </c>
      <c r="B398" s="3" t="s">
        <v>22</v>
      </c>
      <c r="C398" s="3" t="s">
        <v>35</v>
      </c>
      <c r="D398" s="3" t="str">
        <f t="shared" si="19"/>
        <v>mercy.mugambi@email.com</v>
      </c>
      <c r="E398" s="3" t="s">
        <v>45</v>
      </c>
      <c r="F398" s="3">
        <v>2</v>
      </c>
      <c r="G398" s="3" t="str">
        <f t="shared" si="20"/>
        <v>Child</v>
      </c>
      <c r="H398" s="3">
        <f t="shared" si="18"/>
        <v>83</v>
      </c>
      <c r="I398" s="3" t="s">
        <v>442</v>
      </c>
      <c r="J398" s="4">
        <v>44080</v>
      </c>
      <c r="K398" s="3" t="s">
        <v>719</v>
      </c>
      <c r="L398" s="3" t="s">
        <v>729</v>
      </c>
      <c r="M398" s="3" t="s">
        <v>733</v>
      </c>
      <c r="N398" s="3" t="s">
        <v>752</v>
      </c>
      <c r="O398" s="3" t="s">
        <v>756</v>
      </c>
      <c r="P398" s="3">
        <v>6126.29</v>
      </c>
      <c r="Q398" s="3" t="s">
        <v>761</v>
      </c>
    </row>
    <row r="399" spans="1:17" x14ac:dyDescent="0.3">
      <c r="A399" s="3">
        <v>4836</v>
      </c>
      <c r="B399" s="3" t="s">
        <v>18</v>
      </c>
      <c r="C399" s="3" t="s">
        <v>40</v>
      </c>
      <c r="D399" s="3" t="str">
        <f t="shared" si="19"/>
        <v>susan.wanjiru@email.com</v>
      </c>
      <c r="E399" s="3" t="s">
        <v>45</v>
      </c>
      <c r="F399" s="3">
        <v>3</v>
      </c>
      <c r="G399" s="3" t="str">
        <f t="shared" si="20"/>
        <v>Child</v>
      </c>
      <c r="H399" s="3">
        <f t="shared" si="18"/>
        <v>82</v>
      </c>
      <c r="I399" s="3" t="s">
        <v>443</v>
      </c>
      <c r="J399" s="4">
        <v>45531</v>
      </c>
      <c r="K399" s="3" t="s">
        <v>721</v>
      </c>
      <c r="L399" s="3" t="s">
        <v>730</v>
      </c>
      <c r="M399" s="3" t="s">
        <v>742</v>
      </c>
      <c r="N399" s="3" t="s">
        <v>752</v>
      </c>
      <c r="O399" s="3" t="s">
        <v>758</v>
      </c>
      <c r="P399" s="3">
        <v>15862.17</v>
      </c>
      <c r="Q399" s="3" t="s">
        <v>761</v>
      </c>
    </row>
    <row r="400" spans="1:17" x14ac:dyDescent="0.3">
      <c r="A400" s="3">
        <v>7827</v>
      </c>
      <c r="B400" s="3" t="s">
        <v>18</v>
      </c>
      <c r="C400" s="3" t="s">
        <v>43</v>
      </c>
      <c r="D400" s="3" t="str">
        <f t="shared" si="19"/>
        <v>susan.chebet@email.com</v>
      </c>
      <c r="E400" s="3" t="s">
        <v>44</v>
      </c>
      <c r="F400" s="3">
        <v>4</v>
      </c>
      <c r="G400" s="3" t="str">
        <f t="shared" si="20"/>
        <v>Child</v>
      </c>
      <c r="H400" s="3">
        <f t="shared" si="18"/>
        <v>81</v>
      </c>
      <c r="I400" s="3" t="s">
        <v>444</v>
      </c>
      <c r="J400" s="4">
        <v>45212</v>
      </c>
      <c r="K400" s="3" t="s">
        <v>724</v>
      </c>
      <c r="L400" s="3" t="s">
        <v>730</v>
      </c>
      <c r="M400" s="3" t="s">
        <v>744</v>
      </c>
      <c r="N400" s="3" t="s">
        <v>746</v>
      </c>
      <c r="O400" s="3" t="s">
        <v>754</v>
      </c>
      <c r="P400" s="3">
        <v>42705.71</v>
      </c>
      <c r="Q400" s="3" t="s">
        <v>759</v>
      </c>
    </row>
    <row r="401" spans="1:17" x14ac:dyDescent="0.3">
      <c r="A401" s="3">
        <v>7061</v>
      </c>
      <c r="B401" s="3" t="s">
        <v>28</v>
      </c>
      <c r="C401" s="3" t="s">
        <v>31</v>
      </c>
      <c r="D401" s="3" t="str">
        <f t="shared" si="19"/>
        <v>mary.kamau@email.com</v>
      </c>
      <c r="E401" s="3" t="s">
        <v>45</v>
      </c>
      <c r="F401" s="3">
        <v>40</v>
      </c>
      <c r="G401" s="3" t="str">
        <f t="shared" si="20"/>
        <v>Adult</v>
      </c>
      <c r="H401" s="3">
        <f t="shared" si="18"/>
        <v>45</v>
      </c>
      <c r="I401" s="3" t="s">
        <v>445</v>
      </c>
      <c r="J401" s="4">
        <v>44885</v>
      </c>
      <c r="K401" s="3" t="s">
        <v>718</v>
      </c>
      <c r="L401" s="3" t="s">
        <v>728</v>
      </c>
      <c r="M401" s="3" t="s">
        <v>741</v>
      </c>
      <c r="N401" s="3" t="s">
        <v>748</v>
      </c>
      <c r="O401" s="3" t="s">
        <v>755</v>
      </c>
      <c r="P401" s="3">
        <v>10192.120000000001</v>
      </c>
      <c r="Q401" s="3" t="s">
        <v>760</v>
      </c>
    </row>
    <row r="402" spans="1:17" x14ac:dyDescent="0.3">
      <c r="A402" s="3">
        <v>8094</v>
      </c>
      <c r="B402" s="3" t="s">
        <v>19</v>
      </c>
      <c r="C402" s="3" t="s">
        <v>39</v>
      </c>
      <c r="D402" s="3" t="str">
        <f t="shared" si="19"/>
        <v>michael.kuria@email.com</v>
      </c>
      <c r="E402" s="3" t="s">
        <v>45</v>
      </c>
      <c r="F402" s="3">
        <v>83</v>
      </c>
      <c r="G402" s="3" t="str">
        <f t="shared" si="20"/>
        <v>Senior</v>
      </c>
      <c r="H402" s="3">
        <f t="shared" si="18"/>
        <v>2</v>
      </c>
      <c r="I402" s="3" t="s">
        <v>446</v>
      </c>
      <c r="J402" s="4">
        <v>45735</v>
      </c>
      <c r="K402" s="3" t="s">
        <v>721</v>
      </c>
      <c r="L402" s="3" t="s">
        <v>727</v>
      </c>
      <c r="M402" s="3" t="s">
        <v>732</v>
      </c>
      <c r="N402" s="3" t="s">
        <v>747</v>
      </c>
      <c r="O402" s="3" t="s">
        <v>753</v>
      </c>
      <c r="P402" s="3">
        <v>44357.120000000003</v>
      </c>
      <c r="Q402" s="3" t="s">
        <v>759</v>
      </c>
    </row>
    <row r="403" spans="1:17" x14ac:dyDescent="0.3">
      <c r="A403" s="3">
        <v>8262</v>
      </c>
      <c r="B403" s="3" t="s">
        <v>17</v>
      </c>
      <c r="C403" s="3" t="s">
        <v>43</v>
      </c>
      <c r="D403" s="3" t="str">
        <f t="shared" si="19"/>
        <v>anne.chebet@email.com</v>
      </c>
      <c r="E403" s="3" t="s">
        <v>45</v>
      </c>
      <c r="F403" s="3">
        <v>19</v>
      </c>
      <c r="G403" s="3" t="str">
        <f t="shared" si="20"/>
        <v>Teenager</v>
      </c>
      <c r="H403" s="3">
        <f t="shared" si="18"/>
        <v>66</v>
      </c>
      <c r="I403" s="3" t="s">
        <v>447</v>
      </c>
      <c r="J403" s="4">
        <v>44233</v>
      </c>
      <c r="K403" s="3" t="s">
        <v>724</v>
      </c>
      <c r="L403" s="3" t="s">
        <v>725</v>
      </c>
      <c r="M403" s="3" t="s">
        <v>736</v>
      </c>
      <c r="N403" s="3" t="s">
        <v>747</v>
      </c>
      <c r="O403" s="3" t="s">
        <v>756</v>
      </c>
      <c r="P403" s="3">
        <v>40832.43</v>
      </c>
      <c r="Q403" s="3" t="s">
        <v>761</v>
      </c>
    </row>
    <row r="404" spans="1:17" x14ac:dyDescent="0.3">
      <c r="A404" s="3">
        <v>5738</v>
      </c>
      <c r="B404" s="3" t="s">
        <v>20</v>
      </c>
      <c r="C404" s="3" t="s">
        <v>34</v>
      </c>
      <c r="D404" s="3" t="str">
        <f t="shared" si="19"/>
        <v>kevin.cherono@email.com</v>
      </c>
      <c r="E404" s="3" t="s">
        <v>45</v>
      </c>
      <c r="F404" s="3">
        <v>68</v>
      </c>
      <c r="G404" s="3" t="str">
        <f t="shared" si="20"/>
        <v>Senior</v>
      </c>
      <c r="H404" s="3">
        <f t="shared" si="18"/>
        <v>17</v>
      </c>
      <c r="I404" s="3" t="s">
        <v>448</v>
      </c>
      <c r="J404" s="4">
        <v>45416</v>
      </c>
      <c r="K404" s="3" t="s">
        <v>724</v>
      </c>
      <c r="L404" s="3" t="s">
        <v>727</v>
      </c>
      <c r="M404" s="3" t="s">
        <v>739</v>
      </c>
      <c r="N404" s="3" t="s">
        <v>747</v>
      </c>
      <c r="O404" s="3" t="s">
        <v>753</v>
      </c>
      <c r="P404" s="3">
        <v>25397.07</v>
      </c>
      <c r="Q404" s="3" t="s">
        <v>761</v>
      </c>
    </row>
    <row r="405" spans="1:17" x14ac:dyDescent="0.3">
      <c r="A405" s="3">
        <v>7334</v>
      </c>
      <c r="B405" s="3" t="s">
        <v>16</v>
      </c>
      <c r="C405" s="3" t="s">
        <v>38</v>
      </c>
      <c r="D405" s="3" t="str">
        <f t="shared" si="19"/>
        <v>john.njeri@email.com</v>
      </c>
      <c r="E405" s="3" t="s">
        <v>44</v>
      </c>
      <c r="F405" s="3">
        <v>34</v>
      </c>
      <c r="G405" s="3" t="str">
        <f t="shared" si="20"/>
        <v>Adult</v>
      </c>
      <c r="H405" s="3">
        <f t="shared" si="18"/>
        <v>51</v>
      </c>
      <c r="I405" s="3" t="s">
        <v>449</v>
      </c>
      <c r="J405" s="4">
        <v>45404</v>
      </c>
      <c r="K405" s="3" t="s">
        <v>724</v>
      </c>
      <c r="L405" s="3" t="s">
        <v>726</v>
      </c>
      <c r="M405" s="3" t="s">
        <v>736</v>
      </c>
      <c r="N405" s="3" t="s">
        <v>748</v>
      </c>
      <c r="O405" s="3" t="s">
        <v>757</v>
      </c>
      <c r="P405" s="3">
        <v>15444.39</v>
      </c>
      <c r="Q405" s="3" t="s">
        <v>759</v>
      </c>
    </row>
    <row r="406" spans="1:17" x14ac:dyDescent="0.3">
      <c r="A406" s="3">
        <v>1782</v>
      </c>
      <c r="B406" s="3" t="s">
        <v>21</v>
      </c>
      <c r="C406" s="3" t="s">
        <v>32</v>
      </c>
      <c r="D406" s="3" t="str">
        <f t="shared" si="19"/>
        <v>grace.odhiambo@email.com</v>
      </c>
      <c r="E406" s="3" t="s">
        <v>44</v>
      </c>
      <c r="F406" s="3">
        <v>47</v>
      </c>
      <c r="G406" s="3" t="str">
        <f t="shared" si="20"/>
        <v>Adult</v>
      </c>
      <c r="H406" s="3">
        <f t="shared" si="18"/>
        <v>38</v>
      </c>
      <c r="I406" s="3" t="s">
        <v>450</v>
      </c>
      <c r="J406" s="4">
        <v>45119</v>
      </c>
      <c r="K406" s="3" t="s">
        <v>724</v>
      </c>
      <c r="L406" s="3" t="s">
        <v>725</v>
      </c>
      <c r="M406" s="3" t="s">
        <v>736</v>
      </c>
      <c r="N406" s="3" t="s">
        <v>747</v>
      </c>
      <c r="O406" s="3" t="s">
        <v>755</v>
      </c>
      <c r="P406" s="3">
        <v>1975.6</v>
      </c>
      <c r="Q406" s="3" t="s">
        <v>760</v>
      </c>
    </row>
    <row r="407" spans="1:17" x14ac:dyDescent="0.3">
      <c r="A407" s="3">
        <v>6949</v>
      </c>
      <c r="B407" s="3" t="s">
        <v>15</v>
      </c>
      <c r="C407" s="3" t="s">
        <v>29</v>
      </c>
      <c r="D407" s="3" t="str">
        <f t="shared" si="19"/>
        <v>james.mutua@email.com</v>
      </c>
      <c r="E407" s="3" t="s">
        <v>45</v>
      </c>
      <c r="F407" s="3">
        <v>39</v>
      </c>
      <c r="G407" s="3" t="str">
        <f t="shared" si="20"/>
        <v>Adult</v>
      </c>
      <c r="H407" s="3">
        <f t="shared" si="18"/>
        <v>46</v>
      </c>
      <c r="I407" s="3" t="s">
        <v>451</v>
      </c>
      <c r="J407" s="4">
        <v>45357</v>
      </c>
      <c r="K407" s="3" t="s">
        <v>723</v>
      </c>
      <c r="L407" s="3" t="s">
        <v>725</v>
      </c>
      <c r="M407" s="3" t="s">
        <v>745</v>
      </c>
      <c r="N407" s="3" t="s">
        <v>750</v>
      </c>
      <c r="O407" s="3" t="s">
        <v>754</v>
      </c>
      <c r="P407" s="3">
        <v>38830.57</v>
      </c>
      <c r="Q407" s="3" t="s">
        <v>760</v>
      </c>
    </row>
    <row r="408" spans="1:17" x14ac:dyDescent="0.3">
      <c r="A408" s="3">
        <v>3384</v>
      </c>
      <c r="B408" s="3" t="s">
        <v>18</v>
      </c>
      <c r="C408" s="3" t="s">
        <v>34</v>
      </c>
      <c r="D408" s="3" t="str">
        <f t="shared" si="19"/>
        <v>susan.cherono@email.com</v>
      </c>
      <c r="E408" s="3" t="s">
        <v>45</v>
      </c>
      <c r="F408" s="3">
        <v>9</v>
      </c>
      <c r="G408" s="3" t="str">
        <f t="shared" si="20"/>
        <v>Child</v>
      </c>
      <c r="H408" s="3">
        <f t="shared" si="18"/>
        <v>76</v>
      </c>
      <c r="I408" s="3" t="s">
        <v>452</v>
      </c>
      <c r="J408" s="4">
        <v>44679</v>
      </c>
      <c r="K408" s="3" t="s">
        <v>721</v>
      </c>
      <c r="L408" s="3" t="s">
        <v>727</v>
      </c>
      <c r="M408" s="3" t="s">
        <v>740</v>
      </c>
      <c r="N408" s="3" t="s">
        <v>751</v>
      </c>
      <c r="O408" s="3" t="s">
        <v>754</v>
      </c>
      <c r="P408" s="3">
        <v>39277.78</v>
      </c>
      <c r="Q408" s="3" t="s">
        <v>759</v>
      </c>
    </row>
    <row r="409" spans="1:17" x14ac:dyDescent="0.3">
      <c r="A409" s="3">
        <v>7843</v>
      </c>
      <c r="B409" s="3" t="s">
        <v>18</v>
      </c>
      <c r="C409" s="3" t="s">
        <v>29</v>
      </c>
      <c r="D409" s="3" t="str">
        <f t="shared" si="19"/>
        <v>susan.mutua@email.com</v>
      </c>
      <c r="E409" s="3" t="s">
        <v>44</v>
      </c>
      <c r="F409" s="3">
        <v>65</v>
      </c>
      <c r="G409" s="3" t="str">
        <f t="shared" si="20"/>
        <v>Senior</v>
      </c>
      <c r="H409" s="3">
        <f t="shared" si="18"/>
        <v>20</v>
      </c>
      <c r="I409" s="3" t="s">
        <v>453</v>
      </c>
      <c r="J409" s="4">
        <v>45260</v>
      </c>
      <c r="K409" s="3" t="s">
        <v>719</v>
      </c>
      <c r="L409" s="3" t="s">
        <v>728</v>
      </c>
      <c r="M409" s="3" t="s">
        <v>738</v>
      </c>
      <c r="N409" s="3" t="s">
        <v>748</v>
      </c>
      <c r="O409" s="3" t="s">
        <v>756</v>
      </c>
      <c r="P409" s="3">
        <v>7785.94</v>
      </c>
      <c r="Q409" s="3" t="s">
        <v>760</v>
      </c>
    </row>
    <row r="410" spans="1:17" x14ac:dyDescent="0.3">
      <c r="A410" s="3">
        <v>3901</v>
      </c>
      <c r="B410" s="3" t="s">
        <v>21</v>
      </c>
      <c r="C410" s="3" t="s">
        <v>31</v>
      </c>
      <c r="D410" s="3" t="str">
        <f t="shared" si="19"/>
        <v>grace.kamau@email.com</v>
      </c>
      <c r="E410" s="3" t="s">
        <v>45</v>
      </c>
      <c r="F410" s="3">
        <v>64</v>
      </c>
      <c r="G410" s="3" t="str">
        <f t="shared" si="20"/>
        <v>Senior</v>
      </c>
      <c r="H410" s="3">
        <f t="shared" si="18"/>
        <v>21</v>
      </c>
      <c r="I410" s="3" t="s">
        <v>454</v>
      </c>
      <c r="J410" s="4">
        <v>45514</v>
      </c>
      <c r="K410" s="3" t="s">
        <v>722</v>
      </c>
      <c r="L410" s="3" t="s">
        <v>727</v>
      </c>
      <c r="M410" s="3" t="s">
        <v>743</v>
      </c>
      <c r="N410" s="3" t="s">
        <v>749</v>
      </c>
      <c r="O410" s="3" t="s">
        <v>756</v>
      </c>
      <c r="P410" s="3">
        <v>29991.09</v>
      </c>
      <c r="Q410" s="3" t="s">
        <v>760</v>
      </c>
    </row>
    <row r="411" spans="1:17" x14ac:dyDescent="0.3">
      <c r="A411" s="3">
        <v>3090</v>
      </c>
      <c r="B411" s="3" t="s">
        <v>18</v>
      </c>
      <c r="C411" s="3" t="s">
        <v>33</v>
      </c>
      <c r="D411" s="3" t="str">
        <f t="shared" si="19"/>
        <v>susan.kiplagat@email.com</v>
      </c>
      <c r="E411" s="3" t="s">
        <v>44</v>
      </c>
      <c r="F411" s="3">
        <v>65</v>
      </c>
      <c r="G411" s="3" t="str">
        <f t="shared" si="20"/>
        <v>Senior</v>
      </c>
      <c r="H411" s="3">
        <f t="shared" si="18"/>
        <v>20</v>
      </c>
      <c r="I411" s="3" t="s">
        <v>455</v>
      </c>
      <c r="J411" s="4">
        <v>44478</v>
      </c>
      <c r="K411" s="3" t="s">
        <v>724</v>
      </c>
      <c r="L411" s="3" t="s">
        <v>727</v>
      </c>
      <c r="M411" s="3" t="s">
        <v>741</v>
      </c>
      <c r="N411" s="3" t="s">
        <v>746</v>
      </c>
      <c r="O411" s="3" t="s">
        <v>753</v>
      </c>
      <c r="P411" s="3">
        <v>49125.39</v>
      </c>
      <c r="Q411" s="3" t="s">
        <v>759</v>
      </c>
    </row>
    <row r="412" spans="1:17" x14ac:dyDescent="0.3">
      <c r="A412" s="3">
        <v>6088</v>
      </c>
      <c r="B412" s="3" t="s">
        <v>20</v>
      </c>
      <c r="C412" s="3" t="s">
        <v>34</v>
      </c>
      <c r="D412" s="3" t="str">
        <f t="shared" si="19"/>
        <v>kevin.cherono@email.com</v>
      </c>
      <c r="E412" s="3" t="s">
        <v>45</v>
      </c>
      <c r="F412" s="3">
        <v>10</v>
      </c>
      <c r="G412" s="3" t="str">
        <f t="shared" si="20"/>
        <v>Child</v>
      </c>
      <c r="H412" s="3">
        <f t="shared" si="18"/>
        <v>75</v>
      </c>
      <c r="I412" s="3" t="s">
        <v>456</v>
      </c>
      <c r="J412" s="4">
        <v>44047</v>
      </c>
      <c r="K412" s="3" t="s">
        <v>724</v>
      </c>
      <c r="L412" s="3" t="s">
        <v>727</v>
      </c>
      <c r="M412" s="3" t="s">
        <v>733</v>
      </c>
      <c r="N412" s="3" t="s">
        <v>748</v>
      </c>
      <c r="O412" s="3" t="s">
        <v>754</v>
      </c>
      <c r="P412" s="3">
        <v>39820.269999999997</v>
      </c>
      <c r="Q412" s="3" t="s">
        <v>761</v>
      </c>
    </row>
    <row r="413" spans="1:17" x14ac:dyDescent="0.3">
      <c r="A413" s="3">
        <v>9841</v>
      </c>
      <c r="B413" s="3" t="s">
        <v>23</v>
      </c>
      <c r="C413" s="3" t="s">
        <v>39</v>
      </c>
      <c r="D413" s="3" t="str">
        <f t="shared" si="19"/>
        <v>peter.kuria@email.com</v>
      </c>
      <c r="E413" s="3" t="s">
        <v>45</v>
      </c>
      <c r="F413" s="3">
        <v>6</v>
      </c>
      <c r="G413" s="3" t="str">
        <f t="shared" si="20"/>
        <v>Child</v>
      </c>
      <c r="H413" s="3">
        <f t="shared" si="18"/>
        <v>79</v>
      </c>
      <c r="I413" s="3" t="s">
        <v>457</v>
      </c>
      <c r="J413" s="4">
        <v>44855</v>
      </c>
      <c r="K413" s="3" t="s">
        <v>723</v>
      </c>
      <c r="L413" s="3" t="s">
        <v>730</v>
      </c>
      <c r="M413" s="3" t="s">
        <v>739</v>
      </c>
      <c r="N413" s="3" t="s">
        <v>749</v>
      </c>
      <c r="O413" s="3" t="s">
        <v>757</v>
      </c>
      <c r="P413" s="3">
        <v>31177.69</v>
      </c>
      <c r="Q413" s="3" t="s">
        <v>761</v>
      </c>
    </row>
    <row r="414" spans="1:17" x14ac:dyDescent="0.3">
      <c r="A414" s="3">
        <v>3883</v>
      </c>
      <c r="B414" s="3" t="s">
        <v>18</v>
      </c>
      <c r="C414" s="3" t="s">
        <v>43</v>
      </c>
      <c r="D414" s="3" t="str">
        <f t="shared" si="19"/>
        <v>susan.chebet@email.com</v>
      </c>
      <c r="E414" s="3" t="s">
        <v>45</v>
      </c>
      <c r="F414" s="3">
        <v>3</v>
      </c>
      <c r="G414" s="3" t="str">
        <f t="shared" si="20"/>
        <v>Child</v>
      </c>
      <c r="H414" s="3">
        <f t="shared" si="18"/>
        <v>82</v>
      </c>
      <c r="I414" s="3" t="s">
        <v>458</v>
      </c>
      <c r="J414" s="4">
        <v>44834</v>
      </c>
      <c r="K414" s="3" t="s">
        <v>718</v>
      </c>
      <c r="L414" s="3" t="s">
        <v>725</v>
      </c>
      <c r="M414" s="3" t="s">
        <v>742</v>
      </c>
      <c r="N414" s="3" t="s">
        <v>747</v>
      </c>
      <c r="O414" s="3" t="s">
        <v>754</v>
      </c>
      <c r="P414" s="3">
        <v>35993.75</v>
      </c>
      <c r="Q414" s="3" t="s">
        <v>760</v>
      </c>
    </row>
    <row r="415" spans="1:17" x14ac:dyDescent="0.3">
      <c r="A415" s="3">
        <v>7809</v>
      </c>
      <c r="B415" s="3" t="s">
        <v>28</v>
      </c>
      <c r="C415" s="3" t="s">
        <v>29</v>
      </c>
      <c r="D415" s="3" t="str">
        <f t="shared" si="19"/>
        <v>mary.mutua@email.com</v>
      </c>
      <c r="E415" s="3" t="s">
        <v>45</v>
      </c>
      <c r="F415" s="3">
        <v>83</v>
      </c>
      <c r="G415" s="3" t="str">
        <f t="shared" si="20"/>
        <v>Senior</v>
      </c>
      <c r="H415" s="3">
        <f t="shared" si="18"/>
        <v>2</v>
      </c>
      <c r="I415" s="3" t="s">
        <v>459</v>
      </c>
      <c r="J415" s="4">
        <v>44240</v>
      </c>
      <c r="K415" s="3" t="s">
        <v>724</v>
      </c>
      <c r="L415" s="3" t="s">
        <v>729</v>
      </c>
      <c r="M415" s="3" t="s">
        <v>740</v>
      </c>
      <c r="N415" s="3" t="s">
        <v>748</v>
      </c>
      <c r="O415" s="3" t="s">
        <v>755</v>
      </c>
      <c r="P415" s="3">
        <v>3910.8</v>
      </c>
      <c r="Q415" s="3" t="s">
        <v>760</v>
      </c>
    </row>
    <row r="416" spans="1:17" x14ac:dyDescent="0.3">
      <c r="A416" s="3">
        <v>6645</v>
      </c>
      <c r="B416" s="3" t="s">
        <v>21</v>
      </c>
      <c r="C416" s="3" t="s">
        <v>31</v>
      </c>
      <c r="D416" s="3" t="str">
        <f t="shared" si="19"/>
        <v>grace.kamau@email.com</v>
      </c>
      <c r="E416" s="3" t="s">
        <v>44</v>
      </c>
      <c r="F416" s="3">
        <v>57</v>
      </c>
      <c r="G416" s="3" t="str">
        <f t="shared" si="20"/>
        <v>Adult</v>
      </c>
      <c r="H416" s="3">
        <f t="shared" si="18"/>
        <v>28</v>
      </c>
      <c r="I416" s="3" t="s">
        <v>460</v>
      </c>
      <c r="J416" s="4">
        <v>44408</v>
      </c>
      <c r="K416" s="3" t="s">
        <v>722</v>
      </c>
      <c r="L416" s="3" t="s">
        <v>727</v>
      </c>
      <c r="M416" s="3" t="s">
        <v>739</v>
      </c>
      <c r="N416" s="3" t="s">
        <v>749</v>
      </c>
      <c r="O416" s="3" t="s">
        <v>758</v>
      </c>
      <c r="P416" s="3">
        <v>45515.9</v>
      </c>
      <c r="Q416" s="3" t="s">
        <v>761</v>
      </c>
    </row>
    <row r="417" spans="1:17" x14ac:dyDescent="0.3">
      <c r="A417" s="3">
        <v>1458</v>
      </c>
      <c r="B417" s="3" t="s">
        <v>18</v>
      </c>
      <c r="C417" s="3" t="s">
        <v>43</v>
      </c>
      <c r="D417" s="3" t="str">
        <f t="shared" si="19"/>
        <v>susan.chebet@email.com</v>
      </c>
      <c r="E417" s="3" t="s">
        <v>44</v>
      </c>
      <c r="F417" s="3">
        <v>58</v>
      </c>
      <c r="G417" s="3" t="str">
        <f t="shared" si="20"/>
        <v>Adult</v>
      </c>
      <c r="H417" s="3">
        <f t="shared" si="18"/>
        <v>27</v>
      </c>
      <c r="I417" s="3" t="s">
        <v>461</v>
      </c>
      <c r="J417" s="4">
        <v>45390</v>
      </c>
      <c r="K417" s="3" t="s">
        <v>722</v>
      </c>
      <c r="L417" s="3" t="s">
        <v>725</v>
      </c>
      <c r="M417" s="3" t="s">
        <v>738</v>
      </c>
      <c r="N417" s="3" t="s">
        <v>750</v>
      </c>
      <c r="O417" s="3" t="s">
        <v>754</v>
      </c>
      <c r="P417" s="3">
        <v>4034.62</v>
      </c>
      <c r="Q417" s="3" t="s">
        <v>760</v>
      </c>
    </row>
    <row r="418" spans="1:17" x14ac:dyDescent="0.3">
      <c r="A418" s="3">
        <v>3895</v>
      </c>
      <c r="B418" s="3" t="s">
        <v>24</v>
      </c>
      <c r="C418" s="3" t="s">
        <v>32</v>
      </c>
      <c r="D418" s="3" t="str">
        <f t="shared" si="19"/>
        <v>esther.odhiambo@email.com</v>
      </c>
      <c r="E418" s="3" t="s">
        <v>44</v>
      </c>
      <c r="F418" s="3">
        <v>70</v>
      </c>
      <c r="G418" s="3" t="str">
        <f t="shared" si="20"/>
        <v>Senior</v>
      </c>
      <c r="H418" s="3">
        <f t="shared" si="18"/>
        <v>15</v>
      </c>
      <c r="I418" s="3" t="s">
        <v>462</v>
      </c>
      <c r="J418" s="4">
        <v>44763</v>
      </c>
      <c r="K418" s="3" t="s">
        <v>718</v>
      </c>
      <c r="L418" s="3" t="s">
        <v>728</v>
      </c>
      <c r="M418" s="3" t="s">
        <v>741</v>
      </c>
      <c r="N418" s="3" t="s">
        <v>750</v>
      </c>
      <c r="O418" s="3" t="s">
        <v>754</v>
      </c>
      <c r="P418" s="3">
        <v>18229.810000000001</v>
      </c>
      <c r="Q418" s="3" t="s">
        <v>761</v>
      </c>
    </row>
    <row r="419" spans="1:17" x14ac:dyDescent="0.3">
      <c r="A419" s="3">
        <v>9653</v>
      </c>
      <c r="B419" s="3" t="s">
        <v>27</v>
      </c>
      <c r="C419" s="3" t="s">
        <v>29</v>
      </c>
      <c r="D419" s="3" t="str">
        <f t="shared" si="19"/>
        <v>david.mutua@email.com</v>
      </c>
      <c r="E419" s="3" t="s">
        <v>45</v>
      </c>
      <c r="F419" s="3">
        <v>8</v>
      </c>
      <c r="G419" s="3" t="str">
        <f t="shared" si="20"/>
        <v>Child</v>
      </c>
      <c r="H419" s="3">
        <f t="shared" si="18"/>
        <v>77</v>
      </c>
      <c r="I419" s="3" t="s">
        <v>463</v>
      </c>
      <c r="J419" s="4">
        <v>44866</v>
      </c>
      <c r="K419" s="3" t="s">
        <v>723</v>
      </c>
      <c r="L419" s="3" t="s">
        <v>730</v>
      </c>
      <c r="M419" s="3" t="s">
        <v>742</v>
      </c>
      <c r="N419" s="3" t="s">
        <v>751</v>
      </c>
      <c r="O419" s="3" t="s">
        <v>757</v>
      </c>
      <c r="P419" s="3">
        <v>3881.22</v>
      </c>
      <c r="Q419" s="3" t="s">
        <v>760</v>
      </c>
    </row>
    <row r="420" spans="1:17" x14ac:dyDescent="0.3">
      <c r="A420" s="3">
        <v>3755</v>
      </c>
      <c r="B420" s="3" t="s">
        <v>23</v>
      </c>
      <c r="C420" s="3" t="s">
        <v>39</v>
      </c>
      <c r="D420" s="3" t="str">
        <f t="shared" si="19"/>
        <v>peter.kuria@email.com</v>
      </c>
      <c r="E420" s="3" t="s">
        <v>44</v>
      </c>
      <c r="F420" s="3">
        <v>70</v>
      </c>
      <c r="G420" s="3" t="str">
        <f t="shared" si="20"/>
        <v>Senior</v>
      </c>
      <c r="H420" s="3">
        <f t="shared" si="18"/>
        <v>15</v>
      </c>
      <c r="I420" s="3" t="s">
        <v>464</v>
      </c>
      <c r="J420" s="4">
        <v>44029</v>
      </c>
      <c r="K420" s="3" t="s">
        <v>722</v>
      </c>
      <c r="L420" s="3" t="s">
        <v>726</v>
      </c>
      <c r="M420" s="3" t="s">
        <v>741</v>
      </c>
      <c r="N420" s="3" t="s">
        <v>748</v>
      </c>
      <c r="O420" s="3" t="s">
        <v>755</v>
      </c>
      <c r="P420" s="3">
        <v>15767.86</v>
      </c>
      <c r="Q420" s="3" t="s">
        <v>759</v>
      </c>
    </row>
    <row r="421" spans="1:17" x14ac:dyDescent="0.3">
      <c r="A421" s="3">
        <v>6940</v>
      </c>
      <c r="B421" s="3" t="s">
        <v>18</v>
      </c>
      <c r="C421" s="3" t="s">
        <v>43</v>
      </c>
      <c r="D421" s="3" t="str">
        <f t="shared" si="19"/>
        <v>susan.chebet@email.com</v>
      </c>
      <c r="E421" s="3" t="s">
        <v>45</v>
      </c>
      <c r="F421" s="3">
        <v>72</v>
      </c>
      <c r="G421" s="3" t="str">
        <f t="shared" si="20"/>
        <v>Senior</v>
      </c>
      <c r="H421" s="3">
        <f t="shared" si="18"/>
        <v>13</v>
      </c>
      <c r="I421" s="3" t="s">
        <v>465</v>
      </c>
      <c r="J421" s="4">
        <v>45108</v>
      </c>
      <c r="K421" s="3" t="s">
        <v>718</v>
      </c>
      <c r="L421" s="3" t="s">
        <v>725</v>
      </c>
      <c r="M421" s="3" t="s">
        <v>734</v>
      </c>
      <c r="N421" s="3" t="s">
        <v>748</v>
      </c>
      <c r="O421" s="3" t="s">
        <v>754</v>
      </c>
      <c r="P421" s="3">
        <v>18255.39</v>
      </c>
      <c r="Q421" s="3" t="s">
        <v>760</v>
      </c>
    </row>
    <row r="422" spans="1:17" x14ac:dyDescent="0.3">
      <c r="A422" s="3">
        <v>8761</v>
      </c>
      <c r="B422" s="3" t="s">
        <v>19</v>
      </c>
      <c r="C422" s="3" t="s">
        <v>34</v>
      </c>
      <c r="D422" s="3" t="str">
        <f t="shared" si="19"/>
        <v>michael.cherono@email.com</v>
      </c>
      <c r="E422" s="3" t="s">
        <v>45</v>
      </c>
      <c r="F422" s="3">
        <v>50</v>
      </c>
      <c r="G422" s="3" t="str">
        <f t="shared" si="20"/>
        <v>Adult</v>
      </c>
      <c r="H422" s="3">
        <f t="shared" si="18"/>
        <v>35</v>
      </c>
      <c r="I422" s="3" t="s">
        <v>466</v>
      </c>
      <c r="J422" s="4">
        <v>44723</v>
      </c>
      <c r="K422" s="3" t="s">
        <v>723</v>
      </c>
      <c r="L422" s="3" t="s">
        <v>728</v>
      </c>
      <c r="M422" s="3" t="s">
        <v>738</v>
      </c>
      <c r="N422" s="3" t="s">
        <v>748</v>
      </c>
      <c r="O422" s="3" t="s">
        <v>756</v>
      </c>
      <c r="P422" s="3">
        <v>712.46</v>
      </c>
      <c r="Q422" s="3" t="s">
        <v>761</v>
      </c>
    </row>
    <row r="423" spans="1:17" x14ac:dyDescent="0.3">
      <c r="A423" s="3">
        <v>8900</v>
      </c>
      <c r="B423" s="3" t="s">
        <v>16</v>
      </c>
      <c r="C423" s="3" t="s">
        <v>31</v>
      </c>
      <c r="D423" s="3" t="str">
        <f t="shared" si="19"/>
        <v>john.kamau@email.com</v>
      </c>
      <c r="E423" s="3" t="s">
        <v>44</v>
      </c>
      <c r="F423" s="3">
        <v>82</v>
      </c>
      <c r="G423" s="3" t="str">
        <f t="shared" si="20"/>
        <v>Senior</v>
      </c>
      <c r="H423" s="3">
        <f t="shared" si="18"/>
        <v>3</v>
      </c>
      <c r="I423" s="3" t="s">
        <v>467</v>
      </c>
      <c r="J423" s="4">
        <v>45645</v>
      </c>
      <c r="K423" s="3" t="s">
        <v>719</v>
      </c>
      <c r="L423" s="3" t="s">
        <v>726</v>
      </c>
      <c r="M423" s="3" t="s">
        <v>745</v>
      </c>
      <c r="N423" s="3" t="s">
        <v>751</v>
      </c>
      <c r="O423" s="3" t="s">
        <v>756</v>
      </c>
      <c r="P423" s="3">
        <v>15962.59</v>
      </c>
      <c r="Q423" s="3" t="s">
        <v>760</v>
      </c>
    </row>
    <row r="424" spans="1:17" x14ac:dyDescent="0.3">
      <c r="A424" s="3">
        <v>6050</v>
      </c>
      <c r="B424" s="3" t="s">
        <v>17</v>
      </c>
      <c r="C424" s="3" t="s">
        <v>38</v>
      </c>
      <c r="D424" s="3" t="str">
        <f t="shared" si="19"/>
        <v>anne.njeri@email.com</v>
      </c>
      <c r="E424" s="3" t="s">
        <v>44</v>
      </c>
      <c r="F424" s="3">
        <v>56</v>
      </c>
      <c r="G424" s="3" t="str">
        <f t="shared" si="20"/>
        <v>Adult</v>
      </c>
      <c r="H424" s="3">
        <f t="shared" si="18"/>
        <v>29</v>
      </c>
      <c r="I424" s="3" t="s">
        <v>468</v>
      </c>
      <c r="J424" s="4">
        <v>45384</v>
      </c>
      <c r="K424" s="3" t="s">
        <v>722</v>
      </c>
      <c r="L424" s="3" t="s">
        <v>730</v>
      </c>
      <c r="M424" s="3" t="s">
        <v>734</v>
      </c>
      <c r="N424" s="3" t="s">
        <v>751</v>
      </c>
      <c r="O424" s="3" t="s">
        <v>758</v>
      </c>
      <c r="P424" s="3">
        <v>45253.64</v>
      </c>
      <c r="Q424" s="3" t="s">
        <v>761</v>
      </c>
    </row>
    <row r="425" spans="1:17" x14ac:dyDescent="0.3">
      <c r="A425" s="3">
        <v>5547</v>
      </c>
      <c r="B425" s="3" t="s">
        <v>27</v>
      </c>
      <c r="C425" s="3" t="s">
        <v>37</v>
      </c>
      <c r="D425" s="3" t="str">
        <f t="shared" si="19"/>
        <v>david.otieno@email.com</v>
      </c>
      <c r="E425" s="3" t="s">
        <v>45</v>
      </c>
      <c r="F425" s="3">
        <v>15</v>
      </c>
      <c r="G425" s="3" t="str">
        <f t="shared" si="20"/>
        <v>Teenager</v>
      </c>
      <c r="H425" s="3">
        <f t="shared" si="18"/>
        <v>70</v>
      </c>
      <c r="I425" s="3" t="s">
        <v>469</v>
      </c>
      <c r="J425" s="4">
        <v>45656</v>
      </c>
      <c r="K425" s="3" t="s">
        <v>718</v>
      </c>
      <c r="L425" s="3" t="s">
        <v>730</v>
      </c>
      <c r="M425" s="3" t="s">
        <v>737</v>
      </c>
      <c r="N425" s="3" t="s">
        <v>748</v>
      </c>
      <c r="O425" s="3" t="s">
        <v>754</v>
      </c>
      <c r="P425" s="3">
        <v>10195.09</v>
      </c>
      <c r="Q425" s="3" t="s">
        <v>761</v>
      </c>
    </row>
    <row r="426" spans="1:17" x14ac:dyDescent="0.3">
      <c r="A426" s="3">
        <v>9575</v>
      </c>
      <c r="B426" s="3" t="s">
        <v>26</v>
      </c>
      <c r="C426" s="3" t="s">
        <v>41</v>
      </c>
      <c r="D426" s="3" t="str">
        <f t="shared" si="19"/>
        <v>brian.obuya@email.com</v>
      </c>
      <c r="E426" s="3" t="s">
        <v>45</v>
      </c>
      <c r="F426" s="3">
        <v>63</v>
      </c>
      <c r="G426" s="3" t="str">
        <f t="shared" si="20"/>
        <v>Senior</v>
      </c>
      <c r="H426" s="3">
        <f t="shared" si="18"/>
        <v>22</v>
      </c>
      <c r="I426" s="3" t="s">
        <v>470</v>
      </c>
      <c r="J426" s="4">
        <v>45587</v>
      </c>
      <c r="K426" s="3" t="s">
        <v>724</v>
      </c>
      <c r="L426" s="3" t="s">
        <v>726</v>
      </c>
      <c r="M426" s="3" t="s">
        <v>742</v>
      </c>
      <c r="N426" s="3" t="s">
        <v>748</v>
      </c>
      <c r="O426" s="3" t="s">
        <v>757</v>
      </c>
      <c r="P426" s="3">
        <v>45405.77</v>
      </c>
      <c r="Q426" s="3" t="s">
        <v>761</v>
      </c>
    </row>
    <row r="427" spans="1:17" x14ac:dyDescent="0.3">
      <c r="A427" s="3">
        <v>1278</v>
      </c>
      <c r="B427" s="3" t="s">
        <v>19</v>
      </c>
      <c r="C427" s="3" t="s">
        <v>33</v>
      </c>
      <c r="D427" s="3" t="str">
        <f t="shared" si="19"/>
        <v>michael.kiplagat@email.com</v>
      </c>
      <c r="E427" s="3" t="s">
        <v>44</v>
      </c>
      <c r="F427" s="3">
        <v>73</v>
      </c>
      <c r="G427" s="3" t="str">
        <f t="shared" si="20"/>
        <v>Senior</v>
      </c>
      <c r="H427" s="3">
        <f t="shared" si="18"/>
        <v>12</v>
      </c>
      <c r="I427" s="3" t="s">
        <v>471</v>
      </c>
      <c r="J427" s="4">
        <v>45121</v>
      </c>
      <c r="K427" s="3" t="s">
        <v>719</v>
      </c>
      <c r="L427" s="3" t="s">
        <v>730</v>
      </c>
      <c r="M427" s="3" t="s">
        <v>734</v>
      </c>
      <c r="N427" s="3" t="s">
        <v>752</v>
      </c>
      <c r="O427" s="3" t="s">
        <v>756</v>
      </c>
      <c r="P427" s="3">
        <v>16036.37</v>
      </c>
      <c r="Q427" s="3" t="s">
        <v>759</v>
      </c>
    </row>
    <row r="428" spans="1:17" x14ac:dyDescent="0.3">
      <c r="A428" s="3">
        <v>3212</v>
      </c>
      <c r="B428" s="3" t="s">
        <v>15</v>
      </c>
      <c r="C428" s="3" t="s">
        <v>43</v>
      </c>
      <c r="D428" s="3" t="str">
        <f t="shared" si="19"/>
        <v>james.chebet@email.com</v>
      </c>
      <c r="E428" s="3" t="s">
        <v>44</v>
      </c>
      <c r="F428" s="3">
        <v>28</v>
      </c>
      <c r="G428" s="3" t="str">
        <f t="shared" si="20"/>
        <v>Adult</v>
      </c>
      <c r="H428" s="3">
        <f t="shared" si="18"/>
        <v>57</v>
      </c>
      <c r="I428" s="3" t="s">
        <v>472</v>
      </c>
      <c r="J428" s="4">
        <v>44968</v>
      </c>
      <c r="K428" s="3" t="s">
        <v>719</v>
      </c>
      <c r="L428" s="3" t="s">
        <v>728</v>
      </c>
      <c r="M428" s="3" t="s">
        <v>740</v>
      </c>
      <c r="N428" s="3" t="s">
        <v>751</v>
      </c>
      <c r="O428" s="3" t="s">
        <v>756</v>
      </c>
      <c r="P428" s="3">
        <v>22215.200000000001</v>
      </c>
      <c r="Q428" s="3" t="s">
        <v>759</v>
      </c>
    </row>
    <row r="429" spans="1:17" x14ac:dyDescent="0.3">
      <c r="A429" s="3">
        <v>1750</v>
      </c>
      <c r="B429" s="3" t="s">
        <v>28</v>
      </c>
      <c r="C429" s="3" t="s">
        <v>31</v>
      </c>
      <c r="D429" s="3" t="str">
        <f t="shared" si="19"/>
        <v>mary.kamau@email.com</v>
      </c>
      <c r="E429" s="3" t="s">
        <v>45</v>
      </c>
      <c r="F429" s="3">
        <v>12</v>
      </c>
      <c r="G429" s="3" t="str">
        <f t="shared" si="20"/>
        <v>Child</v>
      </c>
      <c r="H429" s="3">
        <f t="shared" si="18"/>
        <v>73</v>
      </c>
      <c r="I429" s="3" t="s">
        <v>473</v>
      </c>
      <c r="J429" s="4">
        <v>44928</v>
      </c>
      <c r="K429" s="3" t="s">
        <v>720</v>
      </c>
      <c r="L429" s="3" t="s">
        <v>728</v>
      </c>
      <c r="M429" s="3" t="s">
        <v>745</v>
      </c>
      <c r="N429" s="3" t="s">
        <v>750</v>
      </c>
      <c r="O429" s="3" t="s">
        <v>758</v>
      </c>
      <c r="P429" s="3">
        <v>46683.98</v>
      </c>
      <c r="Q429" s="3" t="s">
        <v>759</v>
      </c>
    </row>
    <row r="430" spans="1:17" x14ac:dyDescent="0.3">
      <c r="A430" s="3">
        <v>1460</v>
      </c>
      <c r="B430" s="3" t="s">
        <v>24</v>
      </c>
      <c r="C430" s="3" t="s">
        <v>34</v>
      </c>
      <c r="D430" s="3" t="str">
        <f t="shared" si="19"/>
        <v>esther.cherono@email.com</v>
      </c>
      <c r="E430" s="3" t="s">
        <v>45</v>
      </c>
      <c r="F430" s="3">
        <v>24</v>
      </c>
      <c r="G430" s="3" t="str">
        <f t="shared" si="20"/>
        <v>Adult</v>
      </c>
      <c r="H430" s="3">
        <f t="shared" si="18"/>
        <v>61</v>
      </c>
      <c r="I430" s="3" t="s">
        <v>474</v>
      </c>
      <c r="J430" s="4">
        <v>44408</v>
      </c>
      <c r="K430" s="3" t="s">
        <v>721</v>
      </c>
      <c r="L430" s="3" t="s">
        <v>730</v>
      </c>
      <c r="M430" s="3" t="s">
        <v>739</v>
      </c>
      <c r="N430" s="3" t="s">
        <v>749</v>
      </c>
      <c r="O430" s="3" t="s">
        <v>756</v>
      </c>
      <c r="P430" s="3">
        <v>13950.48</v>
      </c>
      <c r="Q430" s="3" t="s">
        <v>759</v>
      </c>
    </row>
    <row r="431" spans="1:17" x14ac:dyDescent="0.3">
      <c r="A431" s="3">
        <v>3094</v>
      </c>
      <c r="B431" s="3" t="s">
        <v>26</v>
      </c>
      <c r="C431" s="3" t="s">
        <v>43</v>
      </c>
      <c r="D431" s="3" t="str">
        <f t="shared" si="19"/>
        <v>brian.chebet@email.com</v>
      </c>
      <c r="E431" s="3" t="s">
        <v>45</v>
      </c>
      <c r="F431" s="3">
        <v>82</v>
      </c>
      <c r="G431" s="3" t="str">
        <f t="shared" si="20"/>
        <v>Senior</v>
      </c>
      <c r="H431" s="3">
        <f t="shared" si="18"/>
        <v>3</v>
      </c>
      <c r="I431" s="3" t="s">
        <v>475</v>
      </c>
      <c r="J431" s="4">
        <v>44148</v>
      </c>
      <c r="K431" s="3" t="s">
        <v>721</v>
      </c>
      <c r="L431" s="3" t="s">
        <v>726</v>
      </c>
      <c r="M431" s="3" t="s">
        <v>732</v>
      </c>
      <c r="N431" s="3" t="s">
        <v>749</v>
      </c>
      <c r="O431" s="3" t="s">
        <v>754</v>
      </c>
      <c r="P431" s="3">
        <v>1168.53</v>
      </c>
      <c r="Q431" s="3" t="s">
        <v>759</v>
      </c>
    </row>
    <row r="432" spans="1:17" x14ac:dyDescent="0.3">
      <c r="A432" s="3">
        <v>5076</v>
      </c>
      <c r="B432" s="3" t="s">
        <v>20</v>
      </c>
      <c r="C432" s="3" t="s">
        <v>32</v>
      </c>
      <c r="D432" s="3" t="str">
        <f t="shared" si="19"/>
        <v>kevin.odhiambo@email.com</v>
      </c>
      <c r="E432" s="3" t="s">
        <v>44</v>
      </c>
      <c r="F432" s="3">
        <v>2</v>
      </c>
      <c r="G432" s="3" t="str">
        <f t="shared" si="20"/>
        <v>Child</v>
      </c>
      <c r="H432" s="3">
        <f t="shared" si="18"/>
        <v>83</v>
      </c>
      <c r="I432" s="3" t="s">
        <v>476</v>
      </c>
      <c r="J432" s="4">
        <v>44216</v>
      </c>
      <c r="K432" s="3" t="s">
        <v>720</v>
      </c>
      <c r="L432" s="3" t="s">
        <v>725</v>
      </c>
      <c r="M432" s="3" t="s">
        <v>738</v>
      </c>
      <c r="N432" s="3" t="s">
        <v>748</v>
      </c>
      <c r="O432" s="3" t="s">
        <v>758</v>
      </c>
      <c r="P432" s="3">
        <v>47912.84</v>
      </c>
      <c r="Q432" s="3" t="s">
        <v>761</v>
      </c>
    </row>
    <row r="433" spans="1:17" x14ac:dyDescent="0.3">
      <c r="A433" s="3">
        <v>3352</v>
      </c>
      <c r="B433" s="3" t="s">
        <v>16</v>
      </c>
      <c r="C433" s="3" t="s">
        <v>38</v>
      </c>
      <c r="D433" s="3" t="str">
        <f t="shared" si="19"/>
        <v>john.njeri@email.com</v>
      </c>
      <c r="E433" s="3" t="s">
        <v>44</v>
      </c>
      <c r="F433" s="3">
        <v>45</v>
      </c>
      <c r="G433" s="3" t="str">
        <f t="shared" si="20"/>
        <v>Adult</v>
      </c>
      <c r="H433" s="3">
        <f t="shared" si="18"/>
        <v>40</v>
      </c>
      <c r="I433" s="3" t="s">
        <v>477</v>
      </c>
      <c r="J433" s="4">
        <v>44543</v>
      </c>
      <c r="K433" s="3" t="s">
        <v>724</v>
      </c>
      <c r="L433" s="3" t="s">
        <v>728</v>
      </c>
      <c r="M433" s="3" t="s">
        <v>739</v>
      </c>
      <c r="N433" s="3" t="s">
        <v>749</v>
      </c>
      <c r="O433" s="3" t="s">
        <v>757</v>
      </c>
      <c r="P433" s="3">
        <v>39809.14</v>
      </c>
      <c r="Q433" s="3" t="s">
        <v>760</v>
      </c>
    </row>
    <row r="434" spans="1:17" x14ac:dyDescent="0.3">
      <c r="A434" s="3">
        <v>4657</v>
      </c>
      <c r="B434" s="3" t="s">
        <v>18</v>
      </c>
      <c r="C434" s="3" t="s">
        <v>36</v>
      </c>
      <c r="D434" s="3" t="str">
        <f t="shared" si="19"/>
        <v>susan.mwangi@email.com</v>
      </c>
      <c r="E434" s="3" t="s">
        <v>44</v>
      </c>
      <c r="F434" s="3">
        <v>47</v>
      </c>
      <c r="G434" s="3" t="str">
        <f t="shared" si="20"/>
        <v>Adult</v>
      </c>
      <c r="H434" s="3">
        <f t="shared" si="18"/>
        <v>38</v>
      </c>
      <c r="I434" s="3" t="s">
        <v>478</v>
      </c>
      <c r="J434" s="4">
        <v>43927</v>
      </c>
      <c r="K434" s="3" t="s">
        <v>718</v>
      </c>
      <c r="L434" s="3" t="s">
        <v>728</v>
      </c>
      <c r="M434" s="3" t="s">
        <v>744</v>
      </c>
      <c r="N434" s="3" t="s">
        <v>752</v>
      </c>
      <c r="O434" s="3" t="s">
        <v>756</v>
      </c>
      <c r="P434" s="3">
        <v>27707.54</v>
      </c>
      <c r="Q434" s="3" t="s">
        <v>761</v>
      </c>
    </row>
    <row r="435" spans="1:17" x14ac:dyDescent="0.3">
      <c r="A435" s="3">
        <v>2118</v>
      </c>
      <c r="B435" s="3" t="s">
        <v>15</v>
      </c>
      <c r="C435" s="3" t="s">
        <v>34</v>
      </c>
      <c r="D435" s="3" t="str">
        <f t="shared" si="19"/>
        <v>james.cherono@email.com</v>
      </c>
      <c r="E435" s="3" t="s">
        <v>44</v>
      </c>
      <c r="F435" s="3">
        <v>43</v>
      </c>
      <c r="G435" s="3" t="str">
        <f t="shared" si="20"/>
        <v>Adult</v>
      </c>
      <c r="H435" s="3">
        <f t="shared" si="18"/>
        <v>42</v>
      </c>
      <c r="I435" s="3" t="s">
        <v>479</v>
      </c>
      <c r="J435" s="4">
        <v>44367</v>
      </c>
      <c r="K435" s="3" t="s">
        <v>723</v>
      </c>
      <c r="L435" s="3" t="s">
        <v>730</v>
      </c>
      <c r="M435" s="3" t="s">
        <v>736</v>
      </c>
      <c r="N435" s="3" t="s">
        <v>747</v>
      </c>
      <c r="O435" s="3" t="s">
        <v>758</v>
      </c>
      <c r="P435" s="3">
        <v>4989.4399999999996</v>
      </c>
      <c r="Q435" s="3" t="s">
        <v>761</v>
      </c>
    </row>
    <row r="436" spans="1:17" x14ac:dyDescent="0.3">
      <c r="A436" s="3">
        <v>3174</v>
      </c>
      <c r="B436" s="3" t="s">
        <v>15</v>
      </c>
      <c r="C436" s="3" t="s">
        <v>37</v>
      </c>
      <c r="D436" s="3" t="str">
        <f t="shared" si="19"/>
        <v>james.otieno@email.com</v>
      </c>
      <c r="E436" s="3" t="s">
        <v>45</v>
      </c>
      <c r="F436" s="3">
        <v>37</v>
      </c>
      <c r="G436" s="3" t="str">
        <f t="shared" si="20"/>
        <v>Adult</v>
      </c>
      <c r="H436" s="3">
        <f t="shared" si="18"/>
        <v>48</v>
      </c>
      <c r="I436" s="3" t="s">
        <v>480</v>
      </c>
      <c r="J436" s="4">
        <v>45405</v>
      </c>
      <c r="K436" s="3" t="s">
        <v>721</v>
      </c>
      <c r="L436" s="3" t="s">
        <v>725</v>
      </c>
      <c r="M436" s="3" t="s">
        <v>745</v>
      </c>
      <c r="N436" s="3" t="s">
        <v>748</v>
      </c>
      <c r="O436" s="3" t="s">
        <v>758</v>
      </c>
      <c r="P436" s="3">
        <v>28641.919999999998</v>
      </c>
      <c r="Q436" s="3" t="s">
        <v>761</v>
      </c>
    </row>
    <row r="437" spans="1:17" x14ac:dyDescent="0.3">
      <c r="A437" s="3">
        <v>6430</v>
      </c>
      <c r="B437" s="3" t="s">
        <v>24</v>
      </c>
      <c r="C437" s="3" t="s">
        <v>34</v>
      </c>
      <c r="D437" s="3" t="str">
        <f t="shared" si="19"/>
        <v>esther.cherono@email.com</v>
      </c>
      <c r="E437" s="3" t="s">
        <v>45</v>
      </c>
      <c r="F437" s="3">
        <v>17</v>
      </c>
      <c r="G437" s="3" t="str">
        <f t="shared" si="20"/>
        <v>Teenager</v>
      </c>
      <c r="H437" s="3">
        <f t="shared" si="18"/>
        <v>68</v>
      </c>
      <c r="I437" s="3" t="s">
        <v>481</v>
      </c>
      <c r="J437" s="4">
        <v>45402</v>
      </c>
      <c r="K437" s="3" t="s">
        <v>723</v>
      </c>
      <c r="L437" s="3" t="s">
        <v>725</v>
      </c>
      <c r="M437" s="3" t="s">
        <v>744</v>
      </c>
      <c r="N437" s="3" t="s">
        <v>752</v>
      </c>
      <c r="O437" s="3" t="s">
        <v>754</v>
      </c>
      <c r="P437" s="3">
        <v>2708.91</v>
      </c>
      <c r="Q437" s="3" t="s">
        <v>760</v>
      </c>
    </row>
    <row r="438" spans="1:17" x14ac:dyDescent="0.3">
      <c r="A438" s="3">
        <v>4169</v>
      </c>
      <c r="B438" s="3" t="s">
        <v>28</v>
      </c>
      <c r="C438" s="3" t="s">
        <v>39</v>
      </c>
      <c r="D438" s="3" t="str">
        <f t="shared" si="19"/>
        <v>mary.kuria@email.com</v>
      </c>
      <c r="E438" s="3" t="s">
        <v>45</v>
      </c>
      <c r="F438" s="3">
        <v>8</v>
      </c>
      <c r="G438" s="3" t="str">
        <f t="shared" si="20"/>
        <v>Child</v>
      </c>
      <c r="H438" s="3">
        <f t="shared" si="18"/>
        <v>77</v>
      </c>
      <c r="I438" s="3" t="s">
        <v>482</v>
      </c>
      <c r="J438" s="4">
        <v>43963</v>
      </c>
      <c r="K438" s="3" t="s">
        <v>719</v>
      </c>
      <c r="L438" s="3" t="s">
        <v>729</v>
      </c>
      <c r="M438" s="3" t="s">
        <v>735</v>
      </c>
      <c r="N438" s="3" t="s">
        <v>748</v>
      </c>
      <c r="O438" s="3" t="s">
        <v>758</v>
      </c>
      <c r="P438" s="3">
        <v>12772.93</v>
      </c>
      <c r="Q438" s="3" t="s">
        <v>760</v>
      </c>
    </row>
    <row r="439" spans="1:17" x14ac:dyDescent="0.3">
      <c r="A439" s="3">
        <v>9074</v>
      </c>
      <c r="B439" s="3" t="s">
        <v>20</v>
      </c>
      <c r="C439" s="3" t="s">
        <v>36</v>
      </c>
      <c r="D439" s="3" t="str">
        <f t="shared" si="19"/>
        <v>kevin.mwangi@email.com</v>
      </c>
      <c r="E439" s="3" t="s">
        <v>44</v>
      </c>
      <c r="F439" s="3">
        <v>3</v>
      </c>
      <c r="G439" s="3" t="str">
        <f t="shared" si="20"/>
        <v>Child</v>
      </c>
      <c r="H439" s="3">
        <f t="shared" si="18"/>
        <v>82</v>
      </c>
      <c r="I439" s="3" t="s">
        <v>483</v>
      </c>
      <c r="J439" s="4">
        <v>44262</v>
      </c>
      <c r="K439" s="3" t="s">
        <v>720</v>
      </c>
      <c r="L439" s="3" t="s">
        <v>725</v>
      </c>
      <c r="M439" s="3" t="s">
        <v>742</v>
      </c>
      <c r="N439" s="3" t="s">
        <v>748</v>
      </c>
      <c r="O439" s="3" t="s">
        <v>756</v>
      </c>
      <c r="P439" s="3">
        <v>17998.310000000001</v>
      </c>
      <c r="Q439" s="3" t="s">
        <v>761</v>
      </c>
    </row>
    <row r="440" spans="1:17" x14ac:dyDescent="0.3">
      <c r="A440" s="3">
        <v>2771</v>
      </c>
      <c r="B440" s="3" t="s">
        <v>27</v>
      </c>
      <c r="C440" s="3" t="s">
        <v>43</v>
      </c>
      <c r="D440" s="3" t="str">
        <f t="shared" si="19"/>
        <v>david.chebet@email.com</v>
      </c>
      <c r="E440" s="3" t="s">
        <v>44</v>
      </c>
      <c r="F440" s="3">
        <v>36</v>
      </c>
      <c r="G440" s="3" t="str">
        <f t="shared" si="20"/>
        <v>Adult</v>
      </c>
      <c r="H440" s="3">
        <f t="shared" si="18"/>
        <v>49</v>
      </c>
      <c r="I440" s="3" t="s">
        <v>484</v>
      </c>
      <c r="J440" s="4">
        <v>44333</v>
      </c>
      <c r="K440" s="3" t="s">
        <v>722</v>
      </c>
      <c r="L440" s="3" t="s">
        <v>726</v>
      </c>
      <c r="M440" s="3" t="s">
        <v>741</v>
      </c>
      <c r="N440" s="3" t="s">
        <v>750</v>
      </c>
      <c r="O440" s="3" t="s">
        <v>758</v>
      </c>
      <c r="P440" s="3">
        <v>9672.5</v>
      </c>
      <c r="Q440" s="3" t="s">
        <v>760</v>
      </c>
    </row>
    <row r="441" spans="1:17" x14ac:dyDescent="0.3">
      <c r="A441" s="3">
        <v>6515</v>
      </c>
      <c r="B441" s="3" t="s">
        <v>20</v>
      </c>
      <c r="C441" s="3" t="s">
        <v>37</v>
      </c>
      <c r="D441" s="3" t="str">
        <f t="shared" si="19"/>
        <v>kevin.otieno@email.com</v>
      </c>
      <c r="E441" s="3" t="s">
        <v>44</v>
      </c>
      <c r="F441" s="3">
        <v>60</v>
      </c>
      <c r="G441" s="3" t="str">
        <f t="shared" si="20"/>
        <v>Adult</v>
      </c>
      <c r="H441" s="3">
        <f t="shared" si="18"/>
        <v>25</v>
      </c>
      <c r="I441" s="3" t="s">
        <v>485</v>
      </c>
      <c r="J441" s="4">
        <v>45445</v>
      </c>
      <c r="K441" s="3" t="s">
        <v>721</v>
      </c>
      <c r="L441" s="3" t="s">
        <v>728</v>
      </c>
      <c r="M441" s="3" t="s">
        <v>743</v>
      </c>
      <c r="N441" s="3" t="s">
        <v>747</v>
      </c>
      <c r="O441" s="3" t="s">
        <v>755</v>
      </c>
      <c r="P441" s="3">
        <v>48227.94</v>
      </c>
      <c r="Q441" s="3" t="s">
        <v>761</v>
      </c>
    </row>
    <row r="442" spans="1:17" x14ac:dyDescent="0.3">
      <c r="A442" s="3">
        <v>7111</v>
      </c>
      <c r="B442" s="3" t="s">
        <v>28</v>
      </c>
      <c r="C442" s="3" t="s">
        <v>37</v>
      </c>
      <c r="D442" s="3" t="str">
        <f t="shared" si="19"/>
        <v>mary.otieno@email.com</v>
      </c>
      <c r="E442" s="3" t="s">
        <v>44</v>
      </c>
      <c r="F442" s="3">
        <v>22</v>
      </c>
      <c r="G442" s="3" t="str">
        <f t="shared" si="20"/>
        <v>Adult</v>
      </c>
      <c r="H442" s="3">
        <f t="shared" si="18"/>
        <v>63</v>
      </c>
      <c r="I442" s="3" t="s">
        <v>486</v>
      </c>
      <c r="J442" s="4">
        <v>44953</v>
      </c>
      <c r="K442" s="3" t="s">
        <v>724</v>
      </c>
      <c r="L442" s="3" t="s">
        <v>730</v>
      </c>
      <c r="M442" s="3" t="s">
        <v>733</v>
      </c>
      <c r="N442" s="3" t="s">
        <v>749</v>
      </c>
      <c r="O442" s="3" t="s">
        <v>753</v>
      </c>
      <c r="P442" s="3">
        <v>25409.34</v>
      </c>
      <c r="Q442" s="3" t="s">
        <v>759</v>
      </c>
    </row>
    <row r="443" spans="1:17" x14ac:dyDescent="0.3">
      <c r="A443" s="3">
        <v>2384</v>
      </c>
      <c r="B443" s="3" t="s">
        <v>27</v>
      </c>
      <c r="C443" s="3" t="s">
        <v>34</v>
      </c>
      <c r="D443" s="3" t="str">
        <f t="shared" si="19"/>
        <v>david.cherono@email.com</v>
      </c>
      <c r="E443" s="3" t="s">
        <v>44</v>
      </c>
      <c r="F443" s="3">
        <v>21</v>
      </c>
      <c r="G443" s="3" t="str">
        <f t="shared" si="20"/>
        <v>Adult</v>
      </c>
      <c r="H443" s="3">
        <f t="shared" si="18"/>
        <v>64</v>
      </c>
      <c r="I443" s="3" t="s">
        <v>487</v>
      </c>
      <c r="J443" s="4">
        <v>44506</v>
      </c>
      <c r="K443" s="3" t="s">
        <v>721</v>
      </c>
      <c r="L443" s="3" t="s">
        <v>729</v>
      </c>
      <c r="M443" s="3" t="s">
        <v>736</v>
      </c>
      <c r="N443" s="3" t="s">
        <v>749</v>
      </c>
      <c r="O443" s="3" t="s">
        <v>757</v>
      </c>
      <c r="P443" s="3">
        <v>28699.64</v>
      </c>
      <c r="Q443" s="3" t="s">
        <v>759</v>
      </c>
    </row>
    <row r="444" spans="1:17" x14ac:dyDescent="0.3">
      <c r="A444" s="3">
        <v>1077</v>
      </c>
      <c r="B444" s="3" t="s">
        <v>22</v>
      </c>
      <c r="C444" s="3" t="s">
        <v>40</v>
      </c>
      <c r="D444" s="3" t="str">
        <f t="shared" si="19"/>
        <v>mercy.wanjiru@email.com</v>
      </c>
      <c r="E444" s="3" t="s">
        <v>44</v>
      </c>
      <c r="F444" s="3">
        <v>48</v>
      </c>
      <c r="G444" s="3" t="str">
        <f t="shared" si="20"/>
        <v>Adult</v>
      </c>
      <c r="H444" s="3">
        <f t="shared" si="18"/>
        <v>37</v>
      </c>
      <c r="I444" s="3" t="s">
        <v>488</v>
      </c>
      <c r="J444" s="4">
        <v>44243</v>
      </c>
      <c r="K444" s="3" t="s">
        <v>720</v>
      </c>
      <c r="L444" s="3" t="s">
        <v>727</v>
      </c>
      <c r="M444" s="3" t="s">
        <v>737</v>
      </c>
      <c r="N444" s="3" t="s">
        <v>749</v>
      </c>
      <c r="O444" s="3" t="s">
        <v>757</v>
      </c>
      <c r="P444" s="3">
        <v>13644.53</v>
      </c>
      <c r="Q444" s="3" t="s">
        <v>759</v>
      </c>
    </row>
    <row r="445" spans="1:17" x14ac:dyDescent="0.3">
      <c r="A445" s="3">
        <v>7916</v>
      </c>
      <c r="B445" s="3" t="s">
        <v>26</v>
      </c>
      <c r="C445" s="3" t="s">
        <v>31</v>
      </c>
      <c r="D445" s="3" t="str">
        <f t="shared" si="19"/>
        <v>brian.kamau@email.com</v>
      </c>
      <c r="E445" s="3" t="s">
        <v>44</v>
      </c>
      <c r="F445" s="3">
        <v>85</v>
      </c>
      <c r="G445" s="3" t="str">
        <f t="shared" si="20"/>
        <v>Senior</v>
      </c>
      <c r="H445" s="3">
        <f t="shared" si="18"/>
        <v>0</v>
      </c>
      <c r="I445" s="3" t="s">
        <v>489</v>
      </c>
      <c r="J445" s="4">
        <v>45188</v>
      </c>
      <c r="K445" s="3" t="s">
        <v>719</v>
      </c>
      <c r="L445" s="3" t="s">
        <v>730</v>
      </c>
      <c r="M445" s="3" t="s">
        <v>736</v>
      </c>
      <c r="N445" s="3" t="s">
        <v>751</v>
      </c>
      <c r="O445" s="3" t="s">
        <v>755</v>
      </c>
      <c r="P445" s="3">
        <v>22871.79</v>
      </c>
      <c r="Q445" s="3" t="s">
        <v>760</v>
      </c>
    </row>
    <row r="446" spans="1:17" x14ac:dyDescent="0.3">
      <c r="A446" s="3">
        <v>8675</v>
      </c>
      <c r="B446" s="3" t="s">
        <v>14</v>
      </c>
      <c r="C446" s="3" t="s">
        <v>39</v>
      </c>
      <c r="D446" s="3" t="str">
        <f t="shared" si="19"/>
        <v>jane.kuria@email.com</v>
      </c>
      <c r="E446" s="3" t="s">
        <v>45</v>
      </c>
      <c r="F446" s="3">
        <v>85</v>
      </c>
      <c r="G446" s="3" t="str">
        <f t="shared" si="20"/>
        <v>Senior</v>
      </c>
      <c r="H446" s="3">
        <f t="shared" si="18"/>
        <v>0</v>
      </c>
      <c r="I446" s="3" t="s">
        <v>490</v>
      </c>
      <c r="J446" s="4">
        <v>45158</v>
      </c>
      <c r="K446" s="3" t="s">
        <v>718</v>
      </c>
      <c r="L446" s="3" t="s">
        <v>727</v>
      </c>
      <c r="M446" s="3" t="s">
        <v>737</v>
      </c>
      <c r="N446" s="3" t="s">
        <v>752</v>
      </c>
      <c r="O446" s="3" t="s">
        <v>757</v>
      </c>
      <c r="P446" s="3">
        <v>43175.06</v>
      </c>
      <c r="Q446" s="3" t="s">
        <v>760</v>
      </c>
    </row>
    <row r="447" spans="1:17" x14ac:dyDescent="0.3">
      <c r="A447" s="3">
        <v>2258</v>
      </c>
      <c r="B447" s="3" t="s">
        <v>23</v>
      </c>
      <c r="C447" s="3" t="s">
        <v>43</v>
      </c>
      <c r="D447" s="3" t="str">
        <f t="shared" si="19"/>
        <v>peter.chebet@email.com</v>
      </c>
      <c r="E447" s="3" t="s">
        <v>45</v>
      </c>
      <c r="F447" s="3">
        <v>80</v>
      </c>
      <c r="G447" s="3" t="str">
        <f t="shared" si="20"/>
        <v>Senior</v>
      </c>
      <c r="H447" s="3">
        <f t="shared" si="18"/>
        <v>5</v>
      </c>
      <c r="I447" s="3" t="s">
        <v>491</v>
      </c>
      <c r="J447" s="4">
        <v>45304</v>
      </c>
      <c r="K447" s="3" t="s">
        <v>720</v>
      </c>
      <c r="L447" s="3" t="s">
        <v>729</v>
      </c>
      <c r="M447" s="3" t="s">
        <v>744</v>
      </c>
      <c r="N447" s="3" t="s">
        <v>750</v>
      </c>
      <c r="O447" s="3" t="s">
        <v>758</v>
      </c>
      <c r="P447" s="3">
        <v>5270.03</v>
      </c>
      <c r="Q447" s="3" t="s">
        <v>761</v>
      </c>
    </row>
    <row r="448" spans="1:17" x14ac:dyDescent="0.3">
      <c r="A448" s="3">
        <v>6904</v>
      </c>
      <c r="B448" s="3" t="s">
        <v>26</v>
      </c>
      <c r="C448" s="3" t="s">
        <v>37</v>
      </c>
      <c r="D448" s="3" t="str">
        <f t="shared" si="19"/>
        <v>brian.otieno@email.com</v>
      </c>
      <c r="E448" s="3" t="s">
        <v>44</v>
      </c>
      <c r="F448" s="3">
        <v>24</v>
      </c>
      <c r="G448" s="3" t="str">
        <f t="shared" si="20"/>
        <v>Adult</v>
      </c>
      <c r="H448" s="3">
        <f t="shared" si="18"/>
        <v>61</v>
      </c>
      <c r="I448" s="3" t="s">
        <v>492</v>
      </c>
      <c r="J448" s="4">
        <v>45371</v>
      </c>
      <c r="K448" s="3" t="s">
        <v>721</v>
      </c>
      <c r="L448" s="3" t="s">
        <v>726</v>
      </c>
      <c r="M448" s="3" t="s">
        <v>735</v>
      </c>
      <c r="N448" s="3" t="s">
        <v>750</v>
      </c>
      <c r="O448" s="3" t="s">
        <v>755</v>
      </c>
      <c r="P448" s="3">
        <v>24520.68</v>
      </c>
      <c r="Q448" s="3" t="s">
        <v>761</v>
      </c>
    </row>
    <row r="449" spans="1:17" x14ac:dyDescent="0.3">
      <c r="A449" s="3">
        <v>1352</v>
      </c>
      <c r="B449" s="3" t="s">
        <v>15</v>
      </c>
      <c r="C449" s="3" t="s">
        <v>30</v>
      </c>
      <c r="D449" s="3" t="str">
        <f t="shared" si="19"/>
        <v>james.atieno@email.com</v>
      </c>
      <c r="E449" s="3" t="s">
        <v>44</v>
      </c>
      <c r="F449" s="3">
        <v>37</v>
      </c>
      <c r="G449" s="3" t="str">
        <f t="shared" si="20"/>
        <v>Adult</v>
      </c>
      <c r="H449" s="3">
        <f t="shared" si="18"/>
        <v>48</v>
      </c>
      <c r="I449" s="3" t="s">
        <v>493</v>
      </c>
      <c r="J449" s="4">
        <v>45386</v>
      </c>
      <c r="K449" s="3" t="s">
        <v>720</v>
      </c>
      <c r="L449" s="3" t="s">
        <v>726</v>
      </c>
      <c r="M449" s="3" t="s">
        <v>731</v>
      </c>
      <c r="N449" s="3" t="s">
        <v>749</v>
      </c>
      <c r="O449" s="3" t="s">
        <v>753</v>
      </c>
      <c r="P449" s="3">
        <v>38072.69</v>
      </c>
      <c r="Q449" s="3" t="s">
        <v>759</v>
      </c>
    </row>
    <row r="450" spans="1:17" x14ac:dyDescent="0.3">
      <c r="A450" s="3">
        <v>5606</v>
      </c>
      <c r="B450" s="3" t="s">
        <v>28</v>
      </c>
      <c r="C450" s="3" t="s">
        <v>33</v>
      </c>
      <c r="D450" s="3" t="str">
        <f t="shared" si="19"/>
        <v>mary.kiplagat@email.com</v>
      </c>
      <c r="E450" s="3" t="s">
        <v>45</v>
      </c>
      <c r="F450" s="3">
        <v>38</v>
      </c>
      <c r="G450" s="3" t="str">
        <f t="shared" si="20"/>
        <v>Adult</v>
      </c>
      <c r="H450" s="3">
        <f t="shared" ref="H450:H513" si="21">MAX( F450:F1121) - (F450)</f>
        <v>47</v>
      </c>
      <c r="I450" s="3" t="s">
        <v>494</v>
      </c>
      <c r="J450" s="4">
        <v>44714</v>
      </c>
      <c r="K450" s="3" t="s">
        <v>720</v>
      </c>
      <c r="L450" s="3" t="s">
        <v>728</v>
      </c>
      <c r="M450" s="3" t="s">
        <v>731</v>
      </c>
      <c r="N450" s="3" t="s">
        <v>751</v>
      </c>
      <c r="O450" s="3" t="s">
        <v>757</v>
      </c>
      <c r="P450" s="3">
        <v>7685</v>
      </c>
      <c r="Q450" s="3" t="s">
        <v>759</v>
      </c>
    </row>
    <row r="451" spans="1:17" x14ac:dyDescent="0.3">
      <c r="A451" s="3">
        <v>2368</v>
      </c>
      <c r="B451" s="3" t="s">
        <v>27</v>
      </c>
      <c r="C451" s="3" t="s">
        <v>39</v>
      </c>
      <c r="D451" s="3" t="str">
        <f t="shared" ref="D451:D514" si="22">LOWER(CONCATENATE(B451,".",C451,"@email.com"))</f>
        <v>david.kuria@email.com</v>
      </c>
      <c r="E451" s="3" t="s">
        <v>45</v>
      </c>
      <c r="F451" s="3">
        <v>53</v>
      </c>
      <c r="G451" s="3" t="str">
        <f t="shared" ref="G451:G514" si="23">IF(F451&lt;=12,"Child",IF(F451&lt;=19,"Teenager",IF(F451&lt;=60,"Adult","Senior")))</f>
        <v>Adult</v>
      </c>
      <c r="H451" s="3">
        <f t="shared" si="21"/>
        <v>32</v>
      </c>
      <c r="I451" s="3" t="s">
        <v>495</v>
      </c>
      <c r="J451" s="4">
        <v>45364</v>
      </c>
      <c r="K451" s="3" t="s">
        <v>718</v>
      </c>
      <c r="L451" s="3" t="s">
        <v>727</v>
      </c>
      <c r="M451" s="3" t="s">
        <v>731</v>
      </c>
      <c r="N451" s="3" t="s">
        <v>748</v>
      </c>
      <c r="O451" s="3" t="s">
        <v>754</v>
      </c>
      <c r="P451" s="3">
        <v>5509.5</v>
      </c>
      <c r="Q451" s="3" t="s">
        <v>760</v>
      </c>
    </row>
    <row r="452" spans="1:17" x14ac:dyDescent="0.3">
      <c r="A452" s="3">
        <v>8197</v>
      </c>
      <c r="B452" s="3" t="s">
        <v>17</v>
      </c>
      <c r="C452" s="3" t="s">
        <v>33</v>
      </c>
      <c r="D452" s="3" t="str">
        <f t="shared" si="22"/>
        <v>anne.kiplagat@email.com</v>
      </c>
      <c r="E452" s="3" t="s">
        <v>44</v>
      </c>
      <c r="F452" s="3">
        <v>71</v>
      </c>
      <c r="G452" s="3" t="str">
        <f t="shared" si="23"/>
        <v>Senior</v>
      </c>
      <c r="H452" s="3">
        <f t="shared" si="21"/>
        <v>14</v>
      </c>
      <c r="I452" s="3" t="s">
        <v>496</v>
      </c>
      <c r="J452" s="4">
        <v>44711</v>
      </c>
      <c r="K452" s="3" t="s">
        <v>720</v>
      </c>
      <c r="L452" s="3" t="s">
        <v>727</v>
      </c>
      <c r="M452" s="3" t="s">
        <v>745</v>
      </c>
      <c r="N452" s="3" t="s">
        <v>750</v>
      </c>
      <c r="O452" s="3" t="s">
        <v>758</v>
      </c>
      <c r="P452" s="3">
        <v>38357.949999999997</v>
      </c>
      <c r="Q452" s="3" t="s">
        <v>759</v>
      </c>
    </row>
    <row r="453" spans="1:17" x14ac:dyDescent="0.3">
      <c r="A453" s="3">
        <v>7978</v>
      </c>
      <c r="B453" s="3" t="s">
        <v>19</v>
      </c>
      <c r="C453" s="3" t="s">
        <v>31</v>
      </c>
      <c r="D453" s="3" t="str">
        <f t="shared" si="22"/>
        <v>michael.kamau@email.com</v>
      </c>
      <c r="E453" s="3" t="s">
        <v>44</v>
      </c>
      <c r="F453" s="3">
        <v>75</v>
      </c>
      <c r="G453" s="3" t="str">
        <f t="shared" si="23"/>
        <v>Senior</v>
      </c>
      <c r="H453" s="3">
        <f t="shared" si="21"/>
        <v>10</v>
      </c>
      <c r="I453" s="3" t="s">
        <v>497</v>
      </c>
      <c r="J453" s="4">
        <v>43874</v>
      </c>
      <c r="K453" s="3" t="s">
        <v>723</v>
      </c>
      <c r="L453" s="3" t="s">
        <v>727</v>
      </c>
      <c r="M453" s="3" t="s">
        <v>732</v>
      </c>
      <c r="N453" s="3" t="s">
        <v>749</v>
      </c>
      <c r="O453" s="3" t="s">
        <v>755</v>
      </c>
      <c r="P453" s="3">
        <v>16655.03</v>
      </c>
      <c r="Q453" s="3" t="s">
        <v>760</v>
      </c>
    </row>
    <row r="454" spans="1:17" x14ac:dyDescent="0.3">
      <c r="A454" s="3">
        <v>6590</v>
      </c>
      <c r="B454" s="3" t="s">
        <v>21</v>
      </c>
      <c r="C454" s="3" t="s">
        <v>40</v>
      </c>
      <c r="D454" s="3" t="str">
        <f t="shared" si="22"/>
        <v>grace.wanjiru@email.com</v>
      </c>
      <c r="E454" s="3" t="s">
        <v>44</v>
      </c>
      <c r="F454" s="3">
        <v>13</v>
      </c>
      <c r="G454" s="3" t="str">
        <f t="shared" si="23"/>
        <v>Teenager</v>
      </c>
      <c r="H454" s="3">
        <f t="shared" si="21"/>
        <v>72</v>
      </c>
      <c r="I454" s="3" t="s">
        <v>498</v>
      </c>
      <c r="J454" s="4">
        <v>45347</v>
      </c>
      <c r="K454" s="3" t="s">
        <v>724</v>
      </c>
      <c r="L454" s="3" t="s">
        <v>730</v>
      </c>
      <c r="M454" s="3" t="s">
        <v>740</v>
      </c>
      <c r="N454" s="3" t="s">
        <v>748</v>
      </c>
      <c r="O454" s="3" t="s">
        <v>758</v>
      </c>
      <c r="P454" s="3">
        <v>45614.02</v>
      </c>
      <c r="Q454" s="3" t="s">
        <v>760</v>
      </c>
    </row>
    <row r="455" spans="1:17" x14ac:dyDescent="0.3">
      <c r="A455" s="3">
        <v>4895</v>
      </c>
      <c r="B455" s="3" t="s">
        <v>17</v>
      </c>
      <c r="C455" s="3" t="s">
        <v>41</v>
      </c>
      <c r="D455" s="3" t="str">
        <f t="shared" si="22"/>
        <v>anne.obuya@email.com</v>
      </c>
      <c r="E455" s="3" t="s">
        <v>45</v>
      </c>
      <c r="F455" s="3">
        <v>28</v>
      </c>
      <c r="G455" s="3" t="str">
        <f t="shared" si="23"/>
        <v>Adult</v>
      </c>
      <c r="H455" s="3">
        <f t="shared" si="21"/>
        <v>57</v>
      </c>
      <c r="I455" s="3" t="s">
        <v>499</v>
      </c>
      <c r="J455" s="4">
        <v>43921</v>
      </c>
      <c r="K455" s="3" t="s">
        <v>724</v>
      </c>
      <c r="L455" s="3" t="s">
        <v>728</v>
      </c>
      <c r="M455" s="3" t="s">
        <v>744</v>
      </c>
      <c r="N455" s="3" t="s">
        <v>751</v>
      </c>
      <c r="O455" s="3" t="s">
        <v>757</v>
      </c>
      <c r="P455" s="3">
        <v>6542.17</v>
      </c>
      <c r="Q455" s="3" t="s">
        <v>761</v>
      </c>
    </row>
    <row r="456" spans="1:17" x14ac:dyDescent="0.3">
      <c r="A456" s="3">
        <v>9628</v>
      </c>
      <c r="B456" s="3" t="s">
        <v>18</v>
      </c>
      <c r="C456" s="3" t="s">
        <v>43</v>
      </c>
      <c r="D456" s="3" t="str">
        <f t="shared" si="22"/>
        <v>susan.chebet@email.com</v>
      </c>
      <c r="E456" s="3" t="s">
        <v>45</v>
      </c>
      <c r="F456" s="3">
        <v>66</v>
      </c>
      <c r="G456" s="3" t="str">
        <f t="shared" si="23"/>
        <v>Senior</v>
      </c>
      <c r="H456" s="3">
        <f t="shared" si="21"/>
        <v>19</v>
      </c>
      <c r="I456" s="3" t="s">
        <v>500</v>
      </c>
      <c r="J456" s="4">
        <v>45613</v>
      </c>
      <c r="K456" s="3" t="s">
        <v>720</v>
      </c>
      <c r="L456" s="3" t="s">
        <v>728</v>
      </c>
      <c r="M456" s="3" t="s">
        <v>732</v>
      </c>
      <c r="N456" s="3" t="s">
        <v>747</v>
      </c>
      <c r="O456" s="3" t="s">
        <v>754</v>
      </c>
      <c r="P456" s="3">
        <v>4817.2</v>
      </c>
      <c r="Q456" s="3" t="s">
        <v>761</v>
      </c>
    </row>
    <row r="457" spans="1:17" x14ac:dyDescent="0.3">
      <c r="A457" s="3">
        <v>2661</v>
      </c>
      <c r="B457" s="3" t="s">
        <v>15</v>
      </c>
      <c r="C457" s="3" t="s">
        <v>36</v>
      </c>
      <c r="D457" s="3" t="str">
        <f t="shared" si="22"/>
        <v>james.mwangi@email.com</v>
      </c>
      <c r="E457" s="3" t="s">
        <v>44</v>
      </c>
      <c r="F457" s="3">
        <v>1</v>
      </c>
      <c r="G457" s="3" t="str">
        <f t="shared" si="23"/>
        <v>Child</v>
      </c>
      <c r="H457" s="3">
        <f t="shared" si="21"/>
        <v>84</v>
      </c>
      <c r="I457" s="3" t="s">
        <v>501</v>
      </c>
      <c r="J457" s="4">
        <v>43936</v>
      </c>
      <c r="K457" s="3" t="s">
        <v>720</v>
      </c>
      <c r="L457" s="3" t="s">
        <v>729</v>
      </c>
      <c r="M457" s="3" t="s">
        <v>740</v>
      </c>
      <c r="N457" s="3" t="s">
        <v>750</v>
      </c>
      <c r="O457" s="3" t="s">
        <v>756</v>
      </c>
      <c r="P457" s="3">
        <v>48078.34</v>
      </c>
      <c r="Q457" s="3" t="s">
        <v>761</v>
      </c>
    </row>
    <row r="458" spans="1:17" x14ac:dyDescent="0.3">
      <c r="A458" s="3">
        <v>5163</v>
      </c>
      <c r="B458" s="3" t="s">
        <v>14</v>
      </c>
      <c r="C458" s="3" t="s">
        <v>36</v>
      </c>
      <c r="D458" s="3" t="str">
        <f t="shared" si="22"/>
        <v>jane.mwangi@email.com</v>
      </c>
      <c r="E458" s="3" t="s">
        <v>45</v>
      </c>
      <c r="F458" s="3">
        <v>12</v>
      </c>
      <c r="G458" s="3" t="str">
        <f t="shared" si="23"/>
        <v>Child</v>
      </c>
      <c r="H458" s="3">
        <f t="shared" si="21"/>
        <v>73</v>
      </c>
      <c r="I458" s="3" t="s">
        <v>502</v>
      </c>
      <c r="J458" s="4">
        <v>43936</v>
      </c>
      <c r="K458" s="3" t="s">
        <v>721</v>
      </c>
      <c r="L458" s="3" t="s">
        <v>729</v>
      </c>
      <c r="M458" s="3" t="s">
        <v>737</v>
      </c>
      <c r="N458" s="3" t="s">
        <v>748</v>
      </c>
      <c r="O458" s="3" t="s">
        <v>756</v>
      </c>
      <c r="P458" s="3">
        <v>32555.14</v>
      </c>
      <c r="Q458" s="3" t="s">
        <v>759</v>
      </c>
    </row>
    <row r="459" spans="1:17" x14ac:dyDescent="0.3">
      <c r="A459" s="3">
        <v>4881</v>
      </c>
      <c r="B459" s="3" t="s">
        <v>19</v>
      </c>
      <c r="C459" s="3" t="s">
        <v>40</v>
      </c>
      <c r="D459" s="3" t="str">
        <f t="shared" si="22"/>
        <v>michael.wanjiru@email.com</v>
      </c>
      <c r="E459" s="3" t="s">
        <v>45</v>
      </c>
      <c r="F459" s="3">
        <v>70</v>
      </c>
      <c r="G459" s="3" t="str">
        <f t="shared" si="23"/>
        <v>Senior</v>
      </c>
      <c r="H459" s="3">
        <f t="shared" si="21"/>
        <v>15</v>
      </c>
      <c r="I459" s="3" t="s">
        <v>503</v>
      </c>
      <c r="J459" s="4">
        <v>44641</v>
      </c>
      <c r="K459" s="3" t="s">
        <v>719</v>
      </c>
      <c r="L459" s="3" t="s">
        <v>727</v>
      </c>
      <c r="M459" s="3" t="s">
        <v>736</v>
      </c>
      <c r="N459" s="3" t="s">
        <v>751</v>
      </c>
      <c r="O459" s="3" t="s">
        <v>757</v>
      </c>
      <c r="P459" s="3">
        <v>34457.760000000002</v>
      </c>
      <c r="Q459" s="3" t="s">
        <v>761</v>
      </c>
    </row>
    <row r="460" spans="1:17" x14ac:dyDescent="0.3">
      <c r="A460" s="3">
        <v>6221</v>
      </c>
      <c r="B460" s="3" t="s">
        <v>22</v>
      </c>
      <c r="C460" s="3" t="s">
        <v>43</v>
      </c>
      <c r="D460" s="3" t="str">
        <f t="shared" si="22"/>
        <v>mercy.chebet@email.com</v>
      </c>
      <c r="E460" s="3" t="s">
        <v>45</v>
      </c>
      <c r="F460" s="3">
        <v>1</v>
      </c>
      <c r="G460" s="3" t="str">
        <f t="shared" si="23"/>
        <v>Child</v>
      </c>
      <c r="H460" s="3">
        <f t="shared" si="21"/>
        <v>84</v>
      </c>
      <c r="I460" s="3" t="s">
        <v>504</v>
      </c>
      <c r="J460" s="4">
        <v>45003</v>
      </c>
      <c r="K460" s="3" t="s">
        <v>723</v>
      </c>
      <c r="L460" s="3" t="s">
        <v>727</v>
      </c>
      <c r="M460" s="3" t="s">
        <v>743</v>
      </c>
      <c r="N460" s="3" t="s">
        <v>749</v>
      </c>
      <c r="O460" s="3" t="s">
        <v>754</v>
      </c>
      <c r="P460" s="3">
        <v>11115.49</v>
      </c>
      <c r="Q460" s="3" t="s">
        <v>761</v>
      </c>
    </row>
    <row r="461" spans="1:17" x14ac:dyDescent="0.3">
      <c r="A461" s="3">
        <v>3999</v>
      </c>
      <c r="B461" s="3" t="s">
        <v>24</v>
      </c>
      <c r="C461" s="3" t="s">
        <v>39</v>
      </c>
      <c r="D461" s="3" t="str">
        <f t="shared" si="22"/>
        <v>esther.kuria@email.com</v>
      </c>
      <c r="E461" s="3" t="s">
        <v>45</v>
      </c>
      <c r="F461" s="3">
        <v>55</v>
      </c>
      <c r="G461" s="3" t="str">
        <f t="shared" si="23"/>
        <v>Adult</v>
      </c>
      <c r="H461" s="3">
        <f t="shared" si="21"/>
        <v>30</v>
      </c>
      <c r="I461" s="3" t="s">
        <v>505</v>
      </c>
      <c r="J461" s="4">
        <v>44296</v>
      </c>
      <c r="K461" s="3" t="s">
        <v>721</v>
      </c>
      <c r="L461" s="3" t="s">
        <v>728</v>
      </c>
      <c r="M461" s="3" t="s">
        <v>738</v>
      </c>
      <c r="N461" s="3" t="s">
        <v>746</v>
      </c>
      <c r="O461" s="3" t="s">
        <v>756</v>
      </c>
      <c r="P461" s="3">
        <v>49739.13</v>
      </c>
      <c r="Q461" s="3" t="s">
        <v>761</v>
      </c>
    </row>
    <row r="462" spans="1:17" x14ac:dyDescent="0.3">
      <c r="A462" s="3">
        <v>1424</v>
      </c>
      <c r="B462" s="3" t="s">
        <v>14</v>
      </c>
      <c r="C462" s="3" t="s">
        <v>43</v>
      </c>
      <c r="D462" s="3" t="str">
        <f t="shared" si="22"/>
        <v>jane.chebet@email.com</v>
      </c>
      <c r="E462" s="3" t="s">
        <v>45</v>
      </c>
      <c r="F462" s="3">
        <v>40</v>
      </c>
      <c r="G462" s="3" t="str">
        <f t="shared" si="23"/>
        <v>Adult</v>
      </c>
      <c r="H462" s="3">
        <f t="shared" si="21"/>
        <v>45</v>
      </c>
      <c r="I462" s="3" t="s">
        <v>506</v>
      </c>
      <c r="J462" s="4">
        <v>44625</v>
      </c>
      <c r="K462" s="3" t="s">
        <v>719</v>
      </c>
      <c r="L462" s="3" t="s">
        <v>728</v>
      </c>
      <c r="M462" s="3" t="s">
        <v>745</v>
      </c>
      <c r="N462" s="3" t="s">
        <v>750</v>
      </c>
      <c r="O462" s="3" t="s">
        <v>757</v>
      </c>
      <c r="P462" s="3">
        <v>46163.519999999997</v>
      </c>
      <c r="Q462" s="3" t="s">
        <v>761</v>
      </c>
    </row>
    <row r="463" spans="1:17" x14ac:dyDescent="0.3">
      <c r="A463" s="3">
        <v>8234</v>
      </c>
      <c r="B463" s="3" t="s">
        <v>14</v>
      </c>
      <c r="C463" s="3" t="s">
        <v>35</v>
      </c>
      <c r="D463" s="3" t="str">
        <f t="shared" si="22"/>
        <v>jane.mugambi@email.com</v>
      </c>
      <c r="E463" s="3" t="s">
        <v>45</v>
      </c>
      <c r="F463" s="3">
        <v>6</v>
      </c>
      <c r="G463" s="3" t="str">
        <f t="shared" si="23"/>
        <v>Child</v>
      </c>
      <c r="H463" s="3">
        <f t="shared" si="21"/>
        <v>79</v>
      </c>
      <c r="I463" s="3" t="s">
        <v>507</v>
      </c>
      <c r="J463" s="4">
        <v>45354</v>
      </c>
      <c r="K463" s="3" t="s">
        <v>721</v>
      </c>
      <c r="L463" s="3" t="s">
        <v>727</v>
      </c>
      <c r="M463" s="3" t="s">
        <v>732</v>
      </c>
      <c r="N463" s="3" t="s">
        <v>749</v>
      </c>
      <c r="O463" s="3" t="s">
        <v>753</v>
      </c>
      <c r="P463" s="3">
        <v>9234.11</v>
      </c>
      <c r="Q463" s="3" t="s">
        <v>761</v>
      </c>
    </row>
    <row r="464" spans="1:17" x14ac:dyDescent="0.3">
      <c r="A464" s="3">
        <v>2549</v>
      </c>
      <c r="B464" s="3" t="s">
        <v>26</v>
      </c>
      <c r="C464" s="3" t="s">
        <v>35</v>
      </c>
      <c r="D464" s="3" t="str">
        <f t="shared" si="22"/>
        <v>brian.mugambi@email.com</v>
      </c>
      <c r="E464" s="3" t="s">
        <v>45</v>
      </c>
      <c r="F464" s="3">
        <v>14</v>
      </c>
      <c r="G464" s="3" t="str">
        <f t="shared" si="23"/>
        <v>Teenager</v>
      </c>
      <c r="H464" s="3">
        <f t="shared" si="21"/>
        <v>71</v>
      </c>
      <c r="I464" s="3" t="s">
        <v>508</v>
      </c>
      <c r="J464" s="4">
        <v>44338</v>
      </c>
      <c r="K464" s="3" t="s">
        <v>721</v>
      </c>
      <c r="L464" s="3" t="s">
        <v>729</v>
      </c>
      <c r="M464" s="3" t="s">
        <v>735</v>
      </c>
      <c r="N464" s="3" t="s">
        <v>748</v>
      </c>
      <c r="O464" s="3" t="s">
        <v>758</v>
      </c>
      <c r="P464" s="3">
        <v>44379.34</v>
      </c>
      <c r="Q464" s="3" t="s">
        <v>761</v>
      </c>
    </row>
    <row r="465" spans="1:17" x14ac:dyDescent="0.3">
      <c r="A465" s="3">
        <v>1327</v>
      </c>
      <c r="B465" s="3" t="s">
        <v>27</v>
      </c>
      <c r="C465" s="3" t="s">
        <v>36</v>
      </c>
      <c r="D465" s="3" t="str">
        <f t="shared" si="22"/>
        <v>david.mwangi@email.com</v>
      </c>
      <c r="E465" s="3" t="s">
        <v>45</v>
      </c>
      <c r="F465" s="3">
        <v>38</v>
      </c>
      <c r="G465" s="3" t="str">
        <f t="shared" si="23"/>
        <v>Adult</v>
      </c>
      <c r="H465" s="3">
        <f t="shared" si="21"/>
        <v>47</v>
      </c>
      <c r="I465" s="3" t="s">
        <v>509</v>
      </c>
      <c r="J465" s="4">
        <v>44069</v>
      </c>
      <c r="K465" s="3" t="s">
        <v>724</v>
      </c>
      <c r="L465" s="3" t="s">
        <v>726</v>
      </c>
      <c r="M465" s="3" t="s">
        <v>739</v>
      </c>
      <c r="N465" s="3" t="s">
        <v>746</v>
      </c>
      <c r="O465" s="3" t="s">
        <v>754</v>
      </c>
      <c r="P465" s="3">
        <v>16059.71</v>
      </c>
      <c r="Q465" s="3" t="s">
        <v>760</v>
      </c>
    </row>
    <row r="466" spans="1:17" x14ac:dyDescent="0.3">
      <c r="A466" s="3">
        <v>7576</v>
      </c>
      <c r="B466" s="3" t="s">
        <v>22</v>
      </c>
      <c r="C466" s="3" t="s">
        <v>38</v>
      </c>
      <c r="D466" s="3" t="str">
        <f t="shared" si="22"/>
        <v>mercy.njeri@email.com</v>
      </c>
      <c r="E466" s="3" t="s">
        <v>44</v>
      </c>
      <c r="F466" s="3">
        <v>26</v>
      </c>
      <c r="G466" s="3" t="str">
        <f t="shared" si="23"/>
        <v>Adult</v>
      </c>
      <c r="H466" s="3">
        <f t="shared" si="21"/>
        <v>59</v>
      </c>
      <c r="I466" s="3" t="s">
        <v>510</v>
      </c>
      <c r="J466" s="4">
        <v>45255</v>
      </c>
      <c r="K466" s="3" t="s">
        <v>724</v>
      </c>
      <c r="L466" s="3" t="s">
        <v>729</v>
      </c>
      <c r="M466" s="3" t="s">
        <v>734</v>
      </c>
      <c r="N466" s="3" t="s">
        <v>751</v>
      </c>
      <c r="O466" s="3" t="s">
        <v>755</v>
      </c>
      <c r="P466" s="3">
        <v>35032.769999999997</v>
      </c>
      <c r="Q466" s="3" t="s">
        <v>761</v>
      </c>
    </row>
    <row r="467" spans="1:17" x14ac:dyDescent="0.3">
      <c r="A467" s="3">
        <v>1770</v>
      </c>
      <c r="B467" s="3" t="s">
        <v>25</v>
      </c>
      <c r="C467" s="3" t="s">
        <v>29</v>
      </c>
      <c r="D467" s="3" t="str">
        <f t="shared" si="22"/>
        <v>paul.mutua@email.com</v>
      </c>
      <c r="E467" s="3" t="s">
        <v>44</v>
      </c>
      <c r="F467" s="3">
        <v>50</v>
      </c>
      <c r="G467" s="3" t="str">
        <f t="shared" si="23"/>
        <v>Adult</v>
      </c>
      <c r="H467" s="3">
        <f t="shared" si="21"/>
        <v>35</v>
      </c>
      <c r="I467" s="3" t="s">
        <v>511</v>
      </c>
      <c r="J467" s="4">
        <v>44796</v>
      </c>
      <c r="K467" s="3" t="s">
        <v>720</v>
      </c>
      <c r="L467" s="3" t="s">
        <v>730</v>
      </c>
      <c r="M467" s="3" t="s">
        <v>743</v>
      </c>
      <c r="N467" s="3" t="s">
        <v>751</v>
      </c>
      <c r="O467" s="3" t="s">
        <v>755</v>
      </c>
      <c r="P467" s="3">
        <v>15263.67</v>
      </c>
      <c r="Q467" s="3" t="s">
        <v>761</v>
      </c>
    </row>
    <row r="468" spans="1:17" x14ac:dyDescent="0.3">
      <c r="A468" s="3">
        <v>7984</v>
      </c>
      <c r="B468" s="3" t="s">
        <v>19</v>
      </c>
      <c r="C468" s="3" t="s">
        <v>40</v>
      </c>
      <c r="D468" s="3" t="str">
        <f t="shared" si="22"/>
        <v>michael.wanjiru@email.com</v>
      </c>
      <c r="E468" s="3" t="s">
        <v>45</v>
      </c>
      <c r="F468" s="3">
        <v>68</v>
      </c>
      <c r="G468" s="3" t="str">
        <f t="shared" si="23"/>
        <v>Senior</v>
      </c>
      <c r="H468" s="3">
        <f t="shared" si="21"/>
        <v>17</v>
      </c>
      <c r="I468" s="3" t="s">
        <v>512</v>
      </c>
      <c r="J468" s="4">
        <v>44945</v>
      </c>
      <c r="K468" s="3" t="s">
        <v>722</v>
      </c>
      <c r="L468" s="3" t="s">
        <v>726</v>
      </c>
      <c r="M468" s="3" t="s">
        <v>742</v>
      </c>
      <c r="N468" s="3" t="s">
        <v>746</v>
      </c>
      <c r="O468" s="3" t="s">
        <v>757</v>
      </c>
      <c r="P468" s="3">
        <v>26912.720000000001</v>
      </c>
      <c r="Q468" s="3" t="s">
        <v>759</v>
      </c>
    </row>
    <row r="469" spans="1:17" x14ac:dyDescent="0.3">
      <c r="A469" s="3">
        <v>3220</v>
      </c>
      <c r="B469" s="3" t="s">
        <v>25</v>
      </c>
      <c r="C469" s="3" t="s">
        <v>39</v>
      </c>
      <c r="D469" s="3" t="str">
        <f t="shared" si="22"/>
        <v>paul.kuria@email.com</v>
      </c>
      <c r="E469" s="3" t="s">
        <v>45</v>
      </c>
      <c r="F469" s="3">
        <v>79</v>
      </c>
      <c r="G469" s="3" t="str">
        <f t="shared" si="23"/>
        <v>Senior</v>
      </c>
      <c r="H469" s="3">
        <f t="shared" si="21"/>
        <v>6</v>
      </c>
      <c r="I469" s="3" t="s">
        <v>513</v>
      </c>
      <c r="J469" s="4">
        <v>45733</v>
      </c>
      <c r="K469" s="3" t="s">
        <v>720</v>
      </c>
      <c r="L469" s="3" t="s">
        <v>730</v>
      </c>
      <c r="M469" s="3" t="s">
        <v>738</v>
      </c>
      <c r="N469" s="3" t="s">
        <v>750</v>
      </c>
      <c r="O469" s="3" t="s">
        <v>755</v>
      </c>
      <c r="P469" s="3">
        <v>2084.9699999999998</v>
      </c>
      <c r="Q469" s="3" t="s">
        <v>759</v>
      </c>
    </row>
    <row r="470" spans="1:17" x14ac:dyDescent="0.3">
      <c r="A470" s="3">
        <v>1746</v>
      </c>
      <c r="B470" s="3" t="s">
        <v>21</v>
      </c>
      <c r="C470" s="3" t="s">
        <v>33</v>
      </c>
      <c r="D470" s="3" t="str">
        <f t="shared" si="22"/>
        <v>grace.kiplagat@email.com</v>
      </c>
      <c r="E470" s="3" t="s">
        <v>44</v>
      </c>
      <c r="F470" s="3">
        <v>81</v>
      </c>
      <c r="G470" s="3" t="str">
        <f t="shared" si="23"/>
        <v>Senior</v>
      </c>
      <c r="H470" s="3">
        <f t="shared" si="21"/>
        <v>4</v>
      </c>
      <c r="I470" s="3" t="s">
        <v>514</v>
      </c>
      <c r="J470" s="4">
        <v>44327</v>
      </c>
      <c r="K470" s="3" t="s">
        <v>724</v>
      </c>
      <c r="L470" s="3" t="s">
        <v>730</v>
      </c>
      <c r="M470" s="3" t="s">
        <v>740</v>
      </c>
      <c r="N470" s="3" t="s">
        <v>750</v>
      </c>
      <c r="O470" s="3" t="s">
        <v>753</v>
      </c>
      <c r="P470" s="3">
        <v>46281.07</v>
      </c>
      <c r="Q470" s="3" t="s">
        <v>760</v>
      </c>
    </row>
    <row r="471" spans="1:17" x14ac:dyDescent="0.3">
      <c r="A471" s="3">
        <v>7033</v>
      </c>
      <c r="B471" s="3" t="s">
        <v>19</v>
      </c>
      <c r="C471" s="3" t="s">
        <v>30</v>
      </c>
      <c r="D471" s="3" t="str">
        <f t="shared" si="22"/>
        <v>michael.atieno@email.com</v>
      </c>
      <c r="E471" s="3" t="s">
        <v>44</v>
      </c>
      <c r="F471" s="3">
        <v>60</v>
      </c>
      <c r="G471" s="3" t="str">
        <f t="shared" si="23"/>
        <v>Adult</v>
      </c>
      <c r="H471" s="3">
        <f t="shared" si="21"/>
        <v>25</v>
      </c>
      <c r="I471" s="3" t="s">
        <v>515</v>
      </c>
      <c r="J471" s="4">
        <v>43994</v>
      </c>
      <c r="K471" s="3" t="s">
        <v>721</v>
      </c>
      <c r="L471" s="3" t="s">
        <v>727</v>
      </c>
      <c r="M471" s="3" t="s">
        <v>739</v>
      </c>
      <c r="N471" s="3" t="s">
        <v>748</v>
      </c>
      <c r="O471" s="3" t="s">
        <v>755</v>
      </c>
      <c r="P471" s="3">
        <v>29821.25</v>
      </c>
      <c r="Q471" s="3" t="s">
        <v>761</v>
      </c>
    </row>
    <row r="472" spans="1:17" x14ac:dyDescent="0.3">
      <c r="A472" s="3">
        <v>7431</v>
      </c>
      <c r="B472" s="3" t="s">
        <v>23</v>
      </c>
      <c r="C472" s="3" t="s">
        <v>36</v>
      </c>
      <c r="D472" s="3" t="str">
        <f t="shared" si="22"/>
        <v>peter.mwangi@email.com</v>
      </c>
      <c r="E472" s="3" t="s">
        <v>45</v>
      </c>
      <c r="F472" s="3">
        <v>53</v>
      </c>
      <c r="G472" s="3" t="str">
        <f t="shared" si="23"/>
        <v>Adult</v>
      </c>
      <c r="H472" s="3">
        <f t="shared" si="21"/>
        <v>32</v>
      </c>
      <c r="I472" s="3" t="s">
        <v>516</v>
      </c>
      <c r="J472" s="4">
        <v>45548</v>
      </c>
      <c r="K472" s="3" t="s">
        <v>722</v>
      </c>
      <c r="L472" s="3" t="s">
        <v>729</v>
      </c>
      <c r="M472" s="3" t="s">
        <v>733</v>
      </c>
      <c r="N472" s="3" t="s">
        <v>751</v>
      </c>
      <c r="O472" s="3" t="s">
        <v>753</v>
      </c>
      <c r="P472" s="3">
        <v>10266.15</v>
      </c>
      <c r="Q472" s="3" t="s">
        <v>759</v>
      </c>
    </row>
    <row r="473" spans="1:17" x14ac:dyDescent="0.3">
      <c r="A473" s="3">
        <v>2424</v>
      </c>
      <c r="B473" s="3" t="s">
        <v>22</v>
      </c>
      <c r="C473" s="3" t="s">
        <v>43</v>
      </c>
      <c r="D473" s="3" t="str">
        <f t="shared" si="22"/>
        <v>mercy.chebet@email.com</v>
      </c>
      <c r="E473" s="3" t="s">
        <v>44</v>
      </c>
      <c r="F473" s="3">
        <v>17</v>
      </c>
      <c r="G473" s="3" t="str">
        <f t="shared" si="23"/>
        <v>Teenager</v>
      </c>
      <c r="H473" s="3">
        <f t="shared" si="21"/>
        <v>68</v>
      </c>
      <c r="I473" s="3" t="s">
        <v>517</v>
      </c>
      <c r="J473" s="4">
        <v>44105</v>
      </c>
      <c r="K473" s="3" t="s">
        <v>720</v>
      </c>
      <c r="L473" s="3" t="s">
        <v>726</v>
      </c>
      <c r="M473" s="3" t="s">
        <v>741</v>
      </c>
      <c r="N473" s="3" t="s">
        <v>750</v>
      </c>
      <c r="O473" s="3" t="s">
        <v>754</v>
      </c>
      <c r="P473" s="3">
        <v>36598.559999999998</v>
      </c>
      <c r="Q473" s="3" t="s">
        <v>759</v>
      </c>
    </row>
    <row r="474" spans="1:17" x14ac:dyDescent="0.3">
      <c r="A474" s="3">
        <v>2912</v>
      </c>
      <c r="B474" s="3" t="s">
        <v>26</v>
      </c>
      <c r="C474" s="3" t="s">
        <v>34</v>
      </c>
      <c r="D474" s="3" t="str">
        <f t="shared" si="22"/>
        <v>brian.cherono@email.com</v>
      </c>
      <c r="E474" s="3" t="s">
        <v>44</v>
      </c>
      <c r="F474" s="3">
        <v>60</v>
      </c>
      <c r="G474" s="3" t="str">
        <f t="shared" si="23"/>
        <v>Adult</v>
      </c>
      <c r="H474" s="3">
        <f t="shared" si="21"/>
        <v>25</v>
      </c>
      <c r="I474" s="3" t="s">
        <v>518</v>
      </c>
      <c r="J474" s="4">
        <v>44482</v>
      </c>
      <c r="K474" s="3" t="s">
        <v>719</v>
      </c>
      <c r="L474" s="3" t="s">
        <v>725</v>
      </c>
      <c r="M474" s="3" t="s">
        <v>744</v>
      </c>
      <c r="N474" s="3" t="s">
        <v>746</v>
      </c>
      <c r="O474" s="3" t="s">
        <v>754</v>
      </c>
      <c r="P474" s="3">
        <v>29721.42</v>
      </c>
      <c r="Q474" s="3" t="s">
        <v>759</v>
      </c>
    </row>
    <row r="475" spans="1:17" x14ac:dyDescent="0.3">
      <c r="A475" s="3">
        <v>3550</v>
      </c>
      <c r="B475" s="3" t="s">
        <v>26</v>
      </c>
      <c r="C475" s="3" t="s">
        <v>38</v>
      </c>
      <c r="D475" s="3" t="str">
        <f t="shared" si="22"/>
        <v>brian.njeri@email.com</v>
      </c>
      <c r="E475" s="3" t="s">
        <v>45</v>
      </c>
      <c r="F475" s="3">
        <v>69</v>
      </c>
      <c r="G475" s="3" t="str">
        <f t="shared" si="23"/>
        <v>Senior</v>
      </c>
      <c r="H475" s="3">
        <f t="shared" si="21"/>
        <v>16</v>
      </c>
      <c r="I475" s="3" t="s">
        <v>519</v>
      </c>
      <c r="J475" s="4">
        <v>45627</v>
      </c>
      <c r="K475" s="3" t="s">
        <v>720</v>
      </c>
      <c r="L475" s="3" t="s">
        <v>725</v>
      </c>
      <c r="M475" s="3" t="s">
        <v>735</v>
      </c>
      <c r="N475" s="3" t="s">
        <v>750</v>
      </c>
      <c r="O475" s="3" t="s">
        <v>757</v>
      </c>
      <c r="P475" s="3">
        <v>19521.32</v>
      </c>
      <c r="Q475" s="3" t="s">
        <v>761</v>
      </c>
    </row>
    <row r="476" spans="1:17" x14ac:dyDescent="0.3">
      <c r="A476" s="3">
        <v>7648</v>
      </c>
      <c r="B476" s="3" t="s">
        <v>17</v>
      </c>
      <c r="C476" s="3" t="s">
        <v>31</v>
      </c>
      <c r="D476" s="3" t="str">
        <f t="shared" si="22"/>
        <v>anne.kamau@email.com</v>
      </c>
      <c r="E476" s="3" t="s">
        <v>44</v>
      </c>
      <c r="F476" s="3">
        <v>39</v>
      </c>
      <c r="G476" s="3" t="str">
        <f t="shared" si="23"/>
        <v>Adult</v>
      </c>
      <c r="H476" s="3">
        <f t="shared" si="21"/>
        <v>46</v>
      </c>
      <c r="I476" s="3" t="s">
        <v>520</v>
      </c>
      <c r="J476" s="4">
        <v>44200</v>
      </c>
      <c r="K476" s="3" t="s">
        <v>722</v>
      </c>
      <c r="L476" s="3" t="s">
        <v>725</v>
      </c>
      <c r="M476" s="3" t="s">
        <v>732</v>
      </c>
      <c r="N476" s="3" t="s">
        <v>746</v>
      </c>
      <c r="O476" s="3" t="s">
        <v>753</v>
      </c>
      <c r="P476" s="3">
        <v>20628.740000000002</v>
      </c>
      <c r="Q476" s="3" t="s">
        <v>759</v>
      </c>
    </row>
    <row r="477" spans="1:17" x14ac:dyDescent="0.3">
      <c r="A477" s="3">
        <v>7005</v>
      </c>
      <c r="B477" s="3" t="s">
        <v>20</v>
      </c>
      <c r="C477" s="3" t="s">
        <v>32</v>
      </c>
      <c r="D477" s="3" t="str">
        <f t="shared" si="22"/>
        <v>kevin.odhiambo@email.com</v>
      </c>
      <c r="E477" s="3" t="s">
        <v>45</v>
      </c>
      <c r="F477" s="3">
        <v>3</v>
      </c>
      <c r="G477" s="3" t="str">
        <f t="shared" si="23"/>
        <v>Child</v>
      </c>
      <c r="H477" s="3">
        <f t="shared" si="21"/>
        <v>82</v>
      </c>
      <c r="I477" s="3" t="s">
        <v>521</v>
      </c>
      <c r="J477" s="4">
        <v>44911</v>
      </c>
      <c r="K477" s="3" t="s">
        <v>718</v>
      </c>
      <c r="L477" s="3" t="s">
        <v>727</v>
      </c>
      <c r="M477" s="3" t="s">
        <v>732</v>
      </c>
      <c r="N477" s="3" t="s">
        <v>750</v>
      </c>
      <c r="O477" s="3" t="s">
        <v>757</v>
      </c>
      <c r="P477" s="3">
        <v>45599.67</v>
      </c>
      <c r="Q477" s="3" t="s">
        <v>761</v>
      </c>
    </row>
    <row r="478" spans="1:17" x14ac:dyDescent="0.3">
      <c r="A478" s="3">
        <v>6526</v>
      </c>
      <c r="B478" s="3" t="s">
        <v>20</v>
      </c>
      <c r="C478" s="3" t="s">
        <v>30</v>
      </c>
      <c r="D478" s="3" t="str">
        <f t="shared" si="22"/>
        <v>kevin.atieno@email.com</v>
      </c>
      <c r="E478" s="3" t="s">
        <v>44</v>
      </c>
      <c r="F478" s="3">
        <v>19</v>
      </c>
      <c r="G478" s="3" t="str">
        <f t="shared" si="23"/>
        <v>Teenager</v>
      </c>
      <c r="H478" s="3">
        <f t="shared" si="21"/>
        <v>66</v>
      </c>
      <c r="I478" s="3" t="s">
        <v>522</v>
      </c>
      <c r="J478" s="4">
        <v>44529</v>
      </c>
      <c r="K478" s="3" t="s">
        <v>722</v>
      </c>
      <c r="L478" s="3" t="s">
        <v>730</v>
      </c>
      <c r="M478" s="3" t="s">
        <v>732</v>
      </c>
      <c r="N478" s="3" t="s">
        <v>749</v>
      </c>
      <c r="O478" s="3" t="s">
        <v>758</v>
      </c>
      <c r="P478" s="3">
        <v>18046.310000000001</v>
      </c>
      <c r="Q478" s="3" t="s">
        <v>759</v>
      </c>
    </row>
    <row r="479" spans="1:17" x14ac:dyDescent="0.3">
      <c r="A479" s="3">
        <v>2285</v>
      </c>
      <c r="B479" s="3" t="s">
        <v>26</v>
      </c>
      <c r="C479" s="3" t="s">
        <v>33</v>
      </c>
      <c r="D479" s="3" t="str">
        <f t="shared" si="22"/>
        <v>brian.kiplagat@email.com</v>
      </c>
      <c r="E479" s="3" t="s">
        <v>44</v>
      </c>
      <c r="F479" s="3">
        <v>77</v>
      </c>
      <c r="G479" s="3" t="str">
        <f t="shared" si="23"/>
        <v>Senior</v>
      </c>
      <c r="H479" s="3">
        <f t="shared" si="21"/>
        <v>8</v>
      </c>
      <c r="I479" s="3" t="s">
        <v>523</v>
      </c>
      <c r="J479" s="4">
        <v>45193</v>
      </c>
      <c r="K479" s="3" t="s">
        <v>721</v>
      </c>
      <c r="L479" s="3" t="s">
        <v>728</v>
      </c>
      <c r="M479" s="3" t="s">
        <v>735</v>
      </c>
      <c r="N479" s="3" t="s">
        <v>749</v>
      </c>
      <c r="O479" s="3" t="s">
        <v>755</v>
      </c>
      <c r="P479" s="3">
        <v>45224.59</v>
      </c>
      <c r="Q479" s="3" t="s">
        <v>761</v>
      </c>
    </row>
    <row r="480" spans="1:17" x14ac:dyDescent="0.3">
      <c r="A480" s="3">
        <v>4783</v>
      </c>
      <c r="B480" s="3" t="s">
        <v>23</v>
      </c>
      <c r="C480" s="3" t="s">
        <v>30</v>
      </c>
      <c r="D480" s="3" t="str">
        <f t="shared" si="22"/>
        <v>peter.atieno@email.com</v>
      </c>
      <c r="E480" s="3" t="s">
        <v>45</v>
      </c>
      <c r="F480" s="3">
        <v>8</v>
      </c>
      <c r="G480" s="3" t="str">
        <f t="shared" si="23"/>
        <v>Child</v>
      </c>
      <c r="H480" s="3">
        <f t="shared" si="21"/>
        <v>77</v>
      </c>
      <c r="I480" s="3" t="s">
        <v>524</v>
      </c>
      <c r="J480" s="4">
        <v>44215</v>
      </c>
      <c r="K480" s="3" t="s">
        <v>720</v>
      </c>
      <c r="L480" s="3" t="s">
        <v>726</v>
      </c>
      <c r="M480" s="3" t="s">
        <v>744</v>
      </c>
      <c r="N480" s="3" t="s">
        <v>750</v>
      </c>
      <c r="O480" s="3" t="s">
        <v>757</v>
      </c>
      <c r="P480" s="3">
        <v>24216.44</v>
      </c>
      <c r="Q480" s="3" t="s">
        <v>760</v>
      </c>
    </row>
    <row r="481" spans="1:17" x14ac:dyDescent="0.3">
      <c r="A481" s="3">
        <v>7832</v>
      </c>
      <c r="B481" s="3" t="s">
        <v>18</v>
      </c>
      <c r="C481" s="3" t="s">
        <v>32</v>
      </c>
      <c r="D481" s="3" t="str">
        <f t="shared" si="22"/>
        <v>susan.odhiambo@email.com</v>
      </c>
      <c r="E481" s="3" t="s">
        <v>45</v>
      </c>
      <c r="F481" s="3">
        <v>48</v>
      </c>
      <c r="G481" s="3" t="str">
        <f t="shared" si="23"/>
        <v>Adult</v>
      </c>
      <c r="H481" s="3">
        <f t="shared" si="21"/>
        <v>37</v>
      </c>
      <c r="I481" s="3" t="s">
        <v>525</v>
      </c>
      <c r="J481" s="4">
        <v>44486</v>
      </c>
      <c r="K481" s="3" t="s">
        <v>723</v>
      </c>
      <c r="L481" s="3" t="s">
        <v>726</v>
      </c>
      <c r="M481" s="3" t="s">
        <v>742</v>
      </c>
      <c r="N481" s="3" t="s">
        <v>747</v>
      </c>
      <c r="O481" s="3" t="s">
        <v>755</v>
      </c>
      <c r="P481" s="3">
        <v>16545.080000000002</v>
      </c>
      <c r="Q481" s="3" t="s">
        <v>759</v>
      </c>
    </row>
    <row r="482" spans="1:17" x14ac:dyDescent="0.3">
      <c r="A482" s="3">
        <v>7786</v>
      </c>
      <c r="B482" s="3" t="s">
        <v>18</v>
      </c>
      <c r="C482" s="3" t="s">
        <v>35</v>
      </c>
      <c r="D482" s="3" t="str">
        <f t="shared" si="22"/>
        <v>susan.mugambi@email.com</v>
      </c>
      <c r="E482" s="3" t="s">
        <v>45</v>
      </c>
      <c r="F482" s="3">
        <v>34</v>
      </c>
      <c r="G482" s="3" t="str">
        <f t="shared" si="23"/>
        <v>Adult</v>
      </c>
      <c r="H482" s="3">
        <f t="shared" si="21"/>
        <v>51</v>
      </c>
      <c r="I482" s="3" t="s">
        <v>526</v>
      </c>
      <c r="J482" s="4">
        <v>45741</v>
      </c>
      <c r="K482" s="3" t="s">
        <v>721</v>
      </c>
      <c r="L482" s="3" t="s">
        <v>727</v>
      </c>
      <c r="M482" s="3" t="s">
        <v>734</v>
      </c>
      <c r="N482" s="3" t="s">
        <v>748</v>
      </c>
      <c r="O482" s="3" t="s">
        <v>754</v>
      </c>
      <c r="P482" s="3">
        <v>7382.74</v>
      </c>
      <c r="Q482" s="3" t="s">
        <v>761</v>
      </c>
    </row>
    <row r="483" spans="1:17" x14ac:dyDescent="0.3">
      <c r="A483" s="3">
        <v>8384</v>
      </c>
      <c r="B483" s="3" t="s">
        <v>23</v>
      </c>
      <c r="C483" s="3" t="s">
        <v>43</v>
      </c>
      <c r="D483" s="3" t="str">
        <f t="shared" si="22"/>
        <v>peter.chebet@email.com</v>
      </c>
      <c r="E483" s="3" t="s">
        <v>45</v>
      </c>
      <c r="F483" s="3">
        <v>83</v>
      </c>
      <c r="G483" s="3" t="str">
        <f t="shared" si="23"/>
        <v>Senior</v>
      </c>
      <c r="H483" s="3">
        <f t="shared" si="21"/>
        <v>2</v>
      </c>
      <c r="I483" s="3" t="s">
        <v>527</v>
      </c>
      <c r="J483" s="4">
        <v>45190</v>
      </c>
      <c r="K483" s="3" t="s">
        <v>720</v>
      </c>
      <c r="L483" s="3" t="s">
        <v>728</v>
      </c>
      <c r="M483" s="3" t="s">
        <v>736</v>
      </c>
      <c r="N483" s="3" t="s">
        <v>748</v>
      </c>
      <c r="O483" s="3" t="s">
        <v>757</v>
      </c>
      <c r="P483" s="3">
        <v>47215.89</v>
      </c>
      <c r="Q483" s="3" t="s">
        <v>760</v>
      </c>
    </row>
    <row r="484" spans="1:17" x14ac:dyDescent="0.3">
      <c r="A484" s="3">
        <v>4211</v>
      </c>
      <c r="B484" s="3" t="s">
        <v>16</v>
      </c>
      <c r="C484" s="3" t="s">
        <v>37</v>
      </c>
      <c r="D484" s="3" t="str">
        <f t="shared" si="22"/>
        <v>john.otieno@email.com</v>
      </c>
      <c r="E484" s="3" t="s">
        <v>44</v>
      </c>
      <c r="F484" s="3">
        <v>79</v>
      </c>
      <c r="G484" s="3" t="str">
        <f t="shared" si="23"/>
        <v>Senior</v>
      </c>
      <c r="H484" s="3">
        <f t="shared" si="21"/>
        <v>6</v>
      </c>
      <c r="I484" s="3" t="s">
        <v>528</v>
      </c>
      <c r="J484" s="4">
        <v>44394</v>
      </c>
      <c r="K484" s="3" t="s">
        <v>724</v>
      </c>
      <c r="L484" s="3" t="s">
        <v>728</v>
      </c>
      <c r="M484" s="3" t="s">
        <v>743</v>
      </c>
      <c r="N484" s="3" t="s">
        <v>752</v>
      </c>
      <c r="O484" s="3" t="s">
        <v>755</v>
      </c>
      <c r="P484" s="3">
        <v>11950.99</v>
      </c>
      <c r="Q484" s="3" t="s">
        <v>761</v>
      </c>
    </row>
    <row r="485" spans="1:17" x14ac:dyDescent="0.3">
      <c r="A485" s="3">
        <v>3994</v>
      </c>
      <c r="B485" s="3" t="s">
        <v>22</v>
      </c>
      <c r="C485" s="3" t="s">
        <v>43</v>
      </c>
      <c r="D485" s="3" t="str">
        <f t="shared" si="22"/>
        <v>mercy.chebet@email.com</v>
      </c>
      <c r="E485" s="3" t="s">
        <v>45</v>
      </c>
      <c r="F485" s="3">
        <v>71</v>
      </c>
      <c r="G485" s="3" t="str">
        <f t="shared" si="23"/>
        <v>Senior</v>
      </c>
      <c r="H485" s="3">
        <f t="shared" si="21"/>
        <v>14</v>
      </c>
      <c r="I485" s="3" t="s">
        <v>529</v>
      </c>
      <c r="J485" s="4">
        <v>43963</v>
      </c>
      <c r="K485" s="3" t="s">
        <v>719</v>
      </c>
      <c r="L485" s="3" t="s">
        <v>728</v>
      </c>
      <c r="M485" s="3" t="s">
        <v>744</v>
      </c>
      <c r="N485" s="3" t="s">
        <v>751</v>
      </c>
      <c r="O485" s="3" t="s">
        <v>753</v>
      </c>
      <c r="P485" s="3">
        <v>13408.5</v>
      </c>
      <c r="Q485" s="3" t="s">
        <v>760</v>
      </c>
    </row>
    <row r="486" spans="1:17" x14ac:dyDescent="0.3">
      <c r="A486" s="3">
        <v>8209</v>
      </c>
      <c r="B486" s="3" t="s">
        <v>20</v>
      </c>
      <c r="C486" s="3" t="s">
        <v>38</v>
      </c>
      <c r="D486" s="3" t="str">
        <f t="shared" si="22"/>
        <v>kevin.njeri@email.com</v>
      </c>
      <c r="E486" s="3" t="s">
        <v>44</v>
      </c>
      <c r="F486" s="3">
        <v>47</v>
      </c>
      <c r="G486" s="3" t="str">
        <f t="shared" si="23"/>
        <v>Adult</v>
      </c>
      <c r="H486" s="3">
        <f t="shared" si="21"/>
        <v>38</v>
      </c>
      <c r="I486" s="3" t="s">
        <v>530</v>
      </c>
      <c r="J486" s="4">
        <v>44030</v>
      </c>
      <c r="K486" s="3" t="s">
        <v>719</v>
      </c>
      <c r="L486" s="3" t="s">
        <v>726</v>
      </c>
      <c r="M486" s="3" t="s">
        <v>742</v>
      </c>
      <c r="N486" s="3" t="s">
        <v>752</v>
      </c>
      <c r="O486" s="3" t="s">
        <v>754</v>
      </c>
      <c r="P486" s="3">
        <v>24264.86</v>
      </c>
      <c r="Q486" s="3" t="s">
        <v>760</v>
      </c>
    </row>
    <row r="487" spans="1:17" x14ac:dyDescent="0.3">
      <c r="A487" s="3">
        <v>2941</v>
      </c>
      <c r="B487" s="3" t="s">
        <v>24</v>
      </c>
      <c r="C487" s="3" t="s">
        <v>41</v>
      </c>
      <c r="D487" s="3" t="str">
        <f t="shared" si="22"/>
        <v>esther.obuya@email.com</v>
      </c>
      <c r="E487" s="3" t="s">
        <v>45</v>
      </c>
      <c r="F487" s="3">
        <v>75</v>
      </c>
      <c r="G487" s="3" t="str">
        <f t="shared" si="23"/>
        <v>Senior</v>
      </c>
      <c r="H487" s="3">
        <f t="shared" si="21"/>
        <v>10</v>
      </c>
      <c r="I487" s="3" t="s">
        <v>531</v>
      </c>
      <c r="J487" s="4">
        <v>44201</v>
      </c>
      <c r="K487" s="3" t="s">
        <v>722</v>
      </c>
      <c r="L487" s="3" t="s">
        <v>729</v>
      </c>
      <c r="M487" s="3" t="s">
        <v>732</v>
      </c>
      <c r="N487" s="3" t="s">
        <v>747</v>
      </c>
      <c r="O487" s="3" t="s">
        <v>755</v>
      </c>
      <c r="P487" s="3">
        <v>8996.49</v>
      </c>
      <c r="Q487" s="3" t="s">
        <v>760</v>
      </c>
    </row>
    <row r="488" spans="1:17" x14ac:dyDescent="0.3">
      <c r="A488" s="3">
        <v>8567</v>
      </c>
      <c r="B488" s="3" t="s">
        <v>16</v>
      </c>
      <c r="C488" s="3" t="s">
        <v>38</v>
      </c>
      <c r="D488" s="3" t="str">
        <f t="shared" si="22"/>
        <v>john.njeri@email.com</v>
      </c>
      <c r="E488" s="3" t="s">
        <v>44</v>
      </c>
      <c r="F488" s="3">
        <v>83</v>
      </c>
      <c r="G488" s="3" t="str">
        <f t="shared" si="23"/>
        <v>Senior</v>
      </c>
      <c r="H488" s="3">
        <f t="shared" si="21"/>
        <v>2</v>
      </c>
      <c r="I488" s="3" t="s">
        <v>532</v>
      </c>
      <c r="J488" s="4">
        <v>45351</v>
      </c>
      <c r="K488" s="3" t="s">
        <v>723</v>
      </c>
      <c r="L488" s="3" t="s">
        <v>726</v>
      </c>
      <c r="M488" s="3" t="s">
        <v>732</v>
      </c>
      <c r="N488" s="3" t="s">
        <v>749</v>
      </c>
      <c r="O488" s="3" t="s">
        <v>757</v>
      </c>
      <c r="P488" s="3">
        <v>10223.23</v>
      </c>
      <c r="Q488" s="3" t="s">
        <v>759</v>
      </c>
    </row>
    <row r="489" spans="1:17" x14ac:dyDescent="0.3">
      <c r="A489" s="3">
        <v>6691</v>
      </c>
      <c r="B489" s="3" t="s">
        <v>22</v>
      </c>
      <c r="C489" s="3" t="s">
        <v>33</v>
      </c>
      <c r="D489" s="3" t="str">
        <f t="shared" si="22"/>
        <v>mercy.kiplagat@email.com</v>
      </c>
      <c r="E489" s="3" t="s">
        <v>45</v>
      </c>
      <c r="F489" s="3">
        <v>58</v>
      </c>
      <c r="G489" s="3" t="str">
        <f t="shared" si="23"/>
        <v>Adult</v>
      </c>
      <c r="H489" s="3">
        <f t="shared" si="21"/>
        <v>27</v>
      </c>
      <c r="I489" s="3" t="s">
        <v>533</v>
      </c>
      <c r="J489" s="4">
        <v>44265</v>
      </c>
      <c r="K489" s="3" t="s">
        <v>718</v>
      </c>
      <c r="L489" s="3" t="s">
        <v>729</v>
      </c>
      <c r="M489" s="3" t="s">
        <v>733</v>
      </c>
      <c r="N489" s="3" t="s">
        <v>748</v>
      </c>
      <c r="O489" s="3" t="s">
        <v>754</v>
      </c>
      <c r="P489" s="3">
        <v>28361.19</v>
      </c>
      <c r="Q489" s="3" t="s">
        <v>761</v>
      </c>
    </row>
    <row r="490" spans="1:17" x14ac:dyDescent="0.3">
      <c r="A490" s="3">
        <v>7268</v>
      </c>
      <c r="B490" s="3" t="s">
        <v>16</v>
      </c>
      <c r="C490" s="3" t="s">
        <v>33</v>
      </c>
      <c r="D490" s="3" t="str">
        <f t="shared" si="22"/>
        <v>john.kiplagat@email.com</v>
      </c>
      <c r="E490" s="3" t="s">
        <v>45</v>
      </c>
      <c r="F490" s="3">
        <v>12</v>
      </c>
      <c r="G490" s="3" t="str">
        <f t="shared" si="23"/>
        <v>Child</v>
      </c>
      <c r="H490" s="3">
        <f t="shared" si="21"/>
        <v>73</v>
      </c>
      <c r="I490" s="3" t="s">
        <v>534</v>
      </c>
      <c r="J490" s="4">
        <v>45075</v>
      </c>
      <c r="K490" s="3" t="s">
        <v>721</v>
      </c>
      <c r="L490" s="3" t="s">
        <v>726</v>
      </c>
      <c r="M490" s="3" t="s">
        <v>735</v>
      </c>
      <c r="N490" s="3" t="s">
        <v>749</v>
      </c>
      <c r="O490" s="3" t="s">
        <v>753</v>
      </c>
      <c r="P490" s="3">
        <v>4154.16</v>
      </c>
      <c r="Q490" s="3" t="s">
        <v>759</v>
      </c>
    </row>
    <row r="491" spans="1:17" x14ac:dyDescent="0.3">
      <c r="A491" s="3">
        <v>4716</v>
      </c>
      <c r="B491" s="3" t="s">
        <v>16</v>
      </c>
      <c r="C491" s="3" t="s">
        <v>37</v>
      </c>
      <c r="D491" s="3" t="str">
        <f t="shared" si="22"/>
        <v>john.otieno@email.com</v>
      </c>
      <c r="E491" s="3" t="s">
        <v>44</v>
      </c>
      <c r="F491" s="3">
        <v>63</v>
      </c>
      <c r="G491" s="3" t="str">
        <f t="shared" si="23"/>
        <v>Senior</v>
      </c>
      <c r="H491" s="3">
        <f t="shared" si="21"/>
        <v>22</v>
      </c>
      <c r="I491" s="3" t="s">
        <v>535</v>
      </c>
      <c r="J491" s="4">
        <v>45360</v>
      </c>
      <c r="K491" s="3" t="s">
        <v>718</v>
      </c>
      <c r="L491" s="3" t="s">
        <v>727</v>
      </c>
      <c r="M491" s="3" t="s">
        <v>740</v>
      </c>
      <c r="N491" s="3" t="s">
        <v>751</v>
      </c>
      <c r="O491" s="3" t="s">
        <v>756</v>
      </c>
      <c r="P491" s="3">
        <v>26500.54</v>
      </c>
      <c r="Q491" s="3" t="s">
        <v>759</v>
      </c>
    </row>
    <row r="492" spans="1:17" x14ac:dyDescent="0.3">
      <c r="A492" s="3">
        <v>4002</v>
      </c>
      <c r="B492" s="3" t="s">
        <v>15</v>
      </c>
      <c r="C492" s="3" t="s">
        <v>29</v>
      </c>
      <c r="D492" s="3" t="str">
        <f t="shared" si="22"/>
        <v>james.mutua@email.com</v>
      </c>
      <c r="E492" s="3" t="s">
        <v>44</v>
      </c>
      <c r="F492" s="3">
        <v>77</v>
      </c>
      <c r="G492" s="3" t="str">
        <f t="shared" si="23"/>
        <v>Senior</v>
      </c>
      <c r="H492" s="3">
        <f t="shared" si="21"/>
        <v>8</v>
      </c>
      <c r="I492" s="3" t="s">
        <v>536</v>
      </c>
      <c r="J492" s="4">
        <v>45049</v>
      </c>
      <c r="K492" s="3" t="s">
        <v>723</v>
      </c>
      <c r="L492" s="3" t="s">
        <v>729</v>
      </c>
      <c r="M492" s="3" t="s">
        <v>745</v>
      </c>
      <c r="N492" s="3" t="s">
        <v>749</v>
      </c>
      <c r="O492" s="3" t="s">
        <v>757</v>
      </c>
      <c r="P492" s="3">
        <v>35122.449999999997</v>
      </c>
      <c r="Q492" s="3" t="s">
        <v>761</v>
      </c>
    </row>
    <row r="493" spans="1:17" x14ac:dyDescent="0.3">
      <c r="A493" s="3">
        <v>8338</v>
      </c>
      <c r="B493" s="3" t="s">
        <v>15</v>
      </c>
      <c r="C493" s="3" t="s">
        <v>38</v>
      </c>
      <c r="D493" s="3" t="str">
        <f t="shared" si="22"/>
        <v>james.njeri@email.com</v>
      </c>
      <c r="E493" s="3" t="s">
        <v>44</v>
      </c>
      <c r="F493" s="3">
        <v>12</v>
      </c>
      <c r="G493" s="3" t="str">
        <f t="shared" si="23"/>
        <v>Child</v>
      </c>
      <c r="H493" s="3">
        <f t="shared" si="21"/>
        <v>73</v>
      </c>
      <c r="I493" s="3" t="s">
        <v>537</v>
      </c>
      <c r="J493" s="4">
        <v>44619</v>
      </c>
      <c r="K493" s="3" t="s">
        <v>723</v>
      </c>
      <c r="L493" s="3" t="s">
        <v>725</v>
      </c>
      <c r="M493" s="3" t="s">
        <v>743</v>
      </c>
      <c r="N493" s="3" t="s">
        <v>750</v>
      </c>
      <c r="O493" s="3" t="s">
        <v>754</v>
      </c>
      <c r="P493" s="3">
        <v>30193.8</v>
      </c>
      <c r="Q493" s="3" t="s">
        <v>759</v>
      </c>
    </row>
    <row r="494" spans="1:17" x14ac:dyDescent="0.3">
      <c r="A494" s="3">
        <v>4435</v>
      </c>
      <c r="B494" s="3" t="s">
        <v>23</v>
      </c>
      <c r="C494" s="3" t="s">
        <v>41</v>
      </c>
      <c r="D494" s="3" t="str">
        <f t="shared" si="22"/>
        <v>peter.obuya@email.com</v>
      </c>
      <c r="E494" s="3" t="s">
        <v>44</v>
      </c>
      <c r="F494" s="3">
        <v>71</v>
      </c>
      <c r="G494" s="3" t="str">
        <f t="shared" si="23"/>
        <v>Senior</v>
      </c>
      <c r="H494" s="3">
        <f t="shared" si="21"/>
        <v>14</v>
      </c>
      <c r="I494" s="3" t="s">
        <v>538</v>
      </c>
      <c r="J494" s="4">
        <v>45505</v>
      </c>
      <c r="K494" s="3" t="s">
        <v>720</v>
      </c>
      <c r="L494" s="3" t="s">
        <v>728</v>
      </c>
      <c r="M494" s="3" t="s">
        <v>734</v>
      </c>
      <c r="N494" s="3" t="s">
        <v>751</v>
      </c>
      <c r="O494" s="3" t="s">
        <v>753</v>
      </c>
      <c r="P494" s="3">
        <v>24849.69</v>
      </c>
      <c r="Q494" s="3" t="s">
        <v>759</v>
      </c>
    </row>
    <row r="495" spans="1:17" x14ac:dyDescent="0.3">
      <c r="A495" s="3">
        <v>8052</v>
      </c>
      <c r="B495" s="3" t="s">
        <v>14</v>
      </c>
      <c r="C495" s="3" t="s">
        <v>43</v>
      </c>
      <c r="D495" s="3" t="str">
        <f t="shared" si="22"/>
        <v>jane.chebet@email.com</v>
      </c>
      <c r="E495" s="3" t="s">
        <v>45</v>
      </c>
      <c r="F495" s="3">
        <v>65</v>
      </c>
      <c r="G495" s="3" t="str">
        <f t="shared" si="23"/>
        <v>Senior</v>
      </c>
      <c r="H495" s="3">
        <f t="shared" si="21"/>
        <v>20</v>
      </c>
      <c r="I495" s="3" t="s">
        <v>539</v>
      </c>
      <c r="J495" s="4">
        <v>43902</v>
      </c>
      <c r="K495" s="3" t="s">
        <v>721</v>
      </c>
      <c r="L495" s="3" t="s">
        <v>727</v>
      </c>
      <c r="M495" s="3" t="s">
        <v>737</v>
      </c>
      <c r="N495" s="3" t="s">
        <v>748</v>
      </c>
      <c r="O495" s="3" t="s">
        <v>757</v>
      </c>
      <c r="P495" s="3">
        <v>24264.66</v>
      </c>
      <c r="Q495" s="3" t="s">
        <v>759</v>
      </c>
    </row>
    <row r="496" spans="1:17" x14ac:dyDescent="0.3">
      <c r="A496" s="3">
        <v>3162</v>
      </c>
      <c r="B496" s="3" t="s">
        <v>22</v>
      </c>
      <c r="C496" s="3" t="s">
        <v>38</v>
      </c>
      <c r="D496" s="3" t="str">
        <f t="shared" si="22"/>
        <v>mercy.njeri@email.com</v>
      </c>
      <c r="E496" s="3" t="s">
        <v>44</v>
      </c>
      <c r="F496" s="3">
        <v>9</v>
      </c>
      <c r="G496" s="3" t="str">
        <f t="shared" si="23"/>
        <v>Child</v>
      </c>
      <c r="H496" s="3">
        <f t="shared" si="21"/>
        <v>76</v>
      </c>
      <c r="I496" s="3" t="s">
        <v>540</v>
      </c>
      <c r="J496" s="4">
        <v>45334</v>
      </c>
      <c r="K496" s="3" t="s">
        <v>719</v>
      </c>
      <c r="L496" s="3" t="s">
        <v>726</v>
      </c>
      <c r="M496" s="3" t="s">
        <v>734</v>
      </c>
      <c r="N496" s="3" t="s">
        <v>746</v>
      </c>
      <c r="O496" s="3" t="s">
        <v>758</v>
      </c>
      <c r="P496" s="3">
        <v>49511.95</v>
      </c>
      <c r="Q496" s="3" t="s">
        <v>761</v>
      </c>
    </row>
    <row r="497" spans="1:17" x14ac:dyDescent="0.3">
      <c r="A497" s="3">
        <v>6090</v>
      </c>
      <c r="B497" s="3" t="s">
        <v>22</v>
      </c>
      <c r="C497" s="3" t="s">
        <v>43</v>
      </c>
      <c r="D497" s="3" t="str">
        <f t="shared" si="22"/>
        <v>mercy.chebet@email.com</v>
      </c>
      <c r="E497" s="3" t="s">
        <v>45</v>
      </c>
      <c r="F497" s="3">
        <v>51</v>
      </c>
      <c r="G497" s="3" t="str">
        <f t="shared" si="23"/>
        <v>Adult</v>
      </c>
      <c r="H497" s="3">
        <f t="shared" si="21"/>
        <v>34</v>
      </c>
      <c r="I497" s="3" t="s">
        <v>541</v>
      </c>
      <c r="J497" s="4">
        <v>44783</v>
      </c>
      <c r="K497" s="3" t="s">
        <v>718</v>
      </c>
      <c r="L497" s="3" t="s">
        <v>728</v>
      </c>
      <c r="M497" s="3" t="s">
        <v>738</v>
      </c>
      <c r="N497" s="3" t="s">
        <v>748</v>
      </c>
      <c r="O497" s="3" t="s">
        <v>758</v>
      </c>
      <c r="P497" s="3">
        <v>17240.07</v>
      </c>
      <c r="Q497" s="3" t="s">
        <v>761</v>
      </c>
    </row>
    <row r="498" spans="1:17" x14ac:dyDescent="0.3">
      <c r="A498" s="3">
        <v>5980</v>
      </c>
      <c r="B498" s="3" t="s">
        <v>25</v>
      </c>
      <c r="C498" s="3" t="s">
        <v>38</v>
      </c>
      <c r="D498" s="3" t="str">
        <f t="shared" si="22"/>
        <v>paul.njeri@email.com</v>
      </c>
      <c r="E498" s="3" t="s">
        <v>44</v>
      </c>
      <c r="F498" s="3">
        <v>67</v>
      </c>
      <c r="G498" s="3" t="str">
        <f t="shared" si="23"/>
        <v>Senior</v>
      </c>
      <c r="H498" s="3">
        <f t="shared" si="21"/>
        <v>18</v>
      </c>
      <c r="I498" s="3" t="s">
        <v>542</v>
      </c>
      <c r="J498" s="4">
        <v>45017</v>
      </c>
      <c r="K498" s="3" t="s">
        <v>723</v>
      </c>
      <c r="L498" s="3" t="s">
        <v>730</v>
      </c>
      <c r="M498" s="3" t="s">
        <v>731</v>
      </c>
      <c r="N498" s="3" t="s">
        <v>752</v>
      </c>
      <c r="O498" s="3" t="s">
        <v>756</v>
      </c>
      <c r="P498" s="3">
        <v>9028.52</v>
      </c>
      <c r="Q498" s="3" t="s">
        <v>760</v>
      </c>
    </row>
    <row r="499" spans="1:17" x14ac:dyDescent="0.3">
      <c r="A499" s="3">
        <v>4404</v>
      </c>
      <c r="B499" s="3" t="s">
        <v>27</v>
      </c>
      <c r="C499" s="3" t="s">
        <v>40</v>
      </c>
      <c r="D499" s="3" t="str">
        <f t="shared" si="22"/>
        <v>david.wanjiru@email.com</v>
      </c>
      <c r="E499" s="3" t="s">
        <v>44</v>
      </c>
      <c r="F499" s="3">
        <v>57</v>
      </c>
      <c r="G499" s="3" t="str">
        <f t="shared" si="23"/>
        <v>Adult</v>
      </c>
      <c r="H499" s="3">
        <f t="shared" si="21"/>
        <v>28</v>
      </c>
      <c r="I499" s="3" t="s">
        <v>543</v>
      </c>
      <c r="J499" s="4">
        <v>44630</v>
      </c>
      <c r="K499" s="3" t="s">
        <v>724</v>
      </c>
      <c r="L499" s="3" t="s">
        <v>727</v>
      </c>
      <c r="M499" s="3" t="s">
        <v>736</v>
      </c>
      <c r="N499" s="3" t="s">
        <v>752</v>
      </c>
      <c r="O499" s="3" t="s">
        <v>756</v>
      </c>
      <c r="P499" s="3">
        <v>41079.68</v>
      </c>
      <c r="Q499" s="3" t="s">
        <v>761</v>
      </c>
    </row>
    <row r="500" spans="1:17" x14ac:dyDescent="0.3">
      <c r="A500" s="3">
        <v>5468</v>
      </c>
      <c r="B500" s="3" t="s">
        <v>18</v>
      </c>
      <c r="C500" s="3" t="s">
        <v>39</v>
      </c>
      <c r="D500" s="3" t="str">
        <f t="shared" si="22"/>
        <v>susan.kuria@email.com</v>
      </c>
      <c r="E500" s="3" t="s">
        <v>44</v>
      </c>
      <c r="F500" s="3">
        <v>83</v>
      </c>
      <c r="G500" s="3" t="str">
        <f t="shared" si="23"/>
        <v>Senior</v>
      </c>
      <c r="H500" s="3">
        <f t="shared" si="21"/>
        <v>2</v>
      </c>
      <c r="I500" s="3" t="s">
        <v>544</v>
      </c>
      <c r="J500" s="4">
        <v>44168</v>
      </c>
      <c r="K500" s="3" t="s">
        <v>721</v>
      </c>
      <c r="L500" s="3" t="s">
        <v>726</v>
      </c>
      <c r="M500" s="3" t="s">
        <v>744</v>
      </c>
      <c r="N500" s="3" t="s">
        <v>747</v>
      </c>
      <c r="O500" s="3" t="s">
        <v>753</v>
      </c>
      <c r="P500" s="3">
        <v>24145.13</v>
      </c>
      <c r="Q500" s="3" t="s">
        <v>761</v>
      </c>
    </row>
    <row r="501" spans="1:17" x14ac:dyDescent="0.3">
      <c r="A501" s="3">
        <v>4568</v>
      </c>
      <c r="B501" s="3" t="s">
        <v>24</v>
      </c>
      <c r="C501" s="3" t="s">
        <v>40</v>
      </c>
      <c r="D501" s="3" t="str">
        <f t="shared" si="22"/>
        <v>esther.wanjiru@email.com</v>
      </c>
      <c r="E501" s="3" t="s">
        <v>45</v>
      </c>
      <c r="F501" s="3">
        <v>68</v>
      </c>
      <c r="G501" s="3" t="str">
        <f t="shared" si="23"/>
        <v>Senior</v>
      </c>
      <c r="H501" s="3">
        <f t="shared" si="21"/>
        <v>17</v>
      </c>
      <c r="I501" s="3" t="s">
        <v>545</v>
      </c>
      <c r="J501" s="4">
        <v>44598</v>
      </c>
      <c r="K501" s="3" t="s">
        <v>718</v>
      </c>
      <c r="L501" s="3" t="s">
        <v>728</v>
      </c>
      <c r="M501" s="3" t="s">
        <v>735</v>
      </c>
      <c r="N501" s="3" t="s">
        <v>748</v>
      </c>
      <c r="O501" s="3" t="s">
        <v>755</v>
      </c>
      <c r="P501" s="3">
        <v>1735.7</v>
      </c>
      <c r="Q501" s="3" t="s">
        <v>759</v>
      </c>
    </row>
    <row r="502" spans="1:17" x14ac:dyDescent="0.3">
      <c r="A502" s="3">
        <v>5006</v>
      </c>
      <c r="B502" s="3" t="s">
        <v>22</v>
      </c>
      <c r="C502" s="3" t="s">
        <v>42</v>
      </c>
      <c r="D502" s="3" t="str">
        <f t="shared" si="22"/>
        <v>mercy.ouma@email.com</v>
      </c>
      <c r="E502" s="3" t="s">
        <v>44</v>
      </c>
      <c r="F502" s="3">
        <v>80</v>
      </c>
      <c r="G502" s="3" t="str">
        <f t="shared" si="23"/>
        <v>Senior</v>
      </c>
      <c r="H502" s="3">
        <f t="shared" si="21"/>
        <v>5</v>
      </c>
      <c r="I502" s="3" t="s">
        <v>546</v>
      </c>
      <c r="J502" s="4">
        <v>44717</v>
      </c>
      <c r="K502" s="3" t="s">
        <v>722</v>
      </c>
      <c r="L502" s="3" t="s">
        <v>730</v>
      </c>
      <c r="M502" s="3" t="s">
        <v>745</v>
      </c>
      <c r="N502" s="3" t="s">
        <v>747</v>
      </c>
      <c r="O502" s="3" t="s">
        <v>753</v>
      </c>
      <c r="P502" s="3">
        <v>7455.56</v>
      </c>
      <c r="Q502" s="3" t="s">
        <v>760</v>
      </c>
    </row>
    <row r="503" spans="1:17" x14ac:dyDescent="0.3">
      <c r="A503" s="3">
        <v>6209</v>
      </c>
      <c r="B503" s="3" t="s">
        <v>21</v>
      </c>
      <c r="C503" s="3" t="s">
        <v>31</v>
      </c>
      <c r="D503" s="3" t="str">
        <f t="shared" si="22"/>
        <v>grace.kamau@email.com</v>
      </c>
      <c r="E503" s="3" t="s">
        <v>45</v>
      </c>
      <c r="F503" s="3">
        <v>27</v>
      </c>
      <c r="G503" s="3" t="str">
        <f t="shared" si="23"/>
        <v>Adult</v>
      </c>
      <c r="H503" s="3">
        <f t="shared" si="21"/>
        <v>58</v>
      </c>
      <c r="I503" s="3" t="s">
        <v>547</v>
      </c>
      <c r="J503" s="4">
        <v>44290</v>
      </c>
      <c r="K503" s="3" t="s">
        <v>720</v>
      </c>
      <c r="L503" s="3" t="s">
        <v>728</v>
      </c>
      <c r="M503" s="3" t="s">
        <v>741</v>
      </c>
      <c r="N503" s="3" t="s">
        <v>752</v>
      </c>
      <c r="O503" s="3" t="s">
        <v>754</v>
      </c>
      <c r="P503" s="3">
        <v>44654.52</v>
      </c>
      <c r="Q503" s="3" t="s">
        <v>759</v>
      </c>
    </row>
    <row r="504" spans="1:17" x14ac:dyDescent="0.3">
      <c r="A504" s="3">
        <v>2100</v>
      </c>
      <c r="B504" s="3" t="s">
        <v>18</v>
      </c>
      <c r="C504" s="3" t="s">
        <v>29</v>
      </c>
      <c r="D504" s="3" t="str">
        <f t="shared" si="22"/>
        <v>susan.mutua@email.com</v>
      </c>
      <c r="E504" s="3" t="s">
        <v>44</v>
      </c>
      <c r="F504" s="3">
        <v>85</v>
      </c>
      <c r="G504" s="3" t="str">
        <f t="shared" si="23"/>
        <v>Senior</v>
      </c>
      <c r="H504" s="3">
        <f t="shared" si="21"/>
        <v>0</v>
      </c>
      <c r="I504" s="3" t="s">
        <v>548</v>
      </c>
      <c r="J504" s="4">
        <v>45513</v>
      </c>
      <c r="K504" s="3" t="s">
        <v>718</v>
      </c>
      <c r="L504" s="3" t="s">
        <v>730</v>
      </c>
      <c r="M504" s="3" t="s">
        <v>743</v>
      </c>
      <c r="N504" s="3" t="s">
        <v>747</v>
      </c>
      <c r="O504" s="3" t="s">
        <v>758</v>
      </c>
      <c r="P504" s="3">
        <v>37388.47</v>
      </c>
      <c r="Q504" s="3" t="s">
        <v>760</v>
      </c>
    </row>
    <row r="505" spans="1:17" x14ac:dyDescent="0.3">
      <c r="A505" s="3">
        <v>6644</v>
      </c>
      <c r="B505" s="3" t="s">
        <v>15</v>
      </c>
      <c r="C505" s="3" t="s">
        <v>30</v>
      </c>
      <c r="D505" s="3" t="str">
        <f t="shared" si="22"/>
        <v>james.atieno@email.com</v>
      </c>
      <c r="E505" s="3" t="s">
        <v>44</v>
      </c>
      <c r="F505" s="3">
        <v>14</v>
      </c>
      <c r="G505" s="3" t="str">
        <f t="shared" si="23"/>
        <v>Teenager</v>
      </c>
      <c r="H505" s="3">
        <f t="shared" si="21"/>
        <v>70</v>
      </c>
      <c r="I505" s="3" t="s">
        <v>549</v>
      </c>
      <c r="J505" s="4">
        <v>44305</v>
      </c>
      <c r="K505" s="3" t="s">
        <v>718</v>
      </c>
      <c r="L505" s="3" t="s">
        <v>727</v>
      </c>
      <c r="M505" s="3" t="s">
        <v>732</v>
      </c>
      <c r="N505" s="3" t="s">
        <v>752</v>
      </c>
      <c r="O505" s="3" t="s">
        <v>754</v>
      </c>
      <c r="P505" s="3">
        <v>28312.63</v>
      </c>
      <c r="Q505" s="3" t="s">
        <v>761</v>
      </c>
    </row>
    <row r="506" spans="1:17" x14ac:dyDescent="0.3">
      <c r="A506" s="3">
        <v>5127</v>
      </c>
      <c r="B506" s="3" t="s">
        <v>22</v>
      </c>
      <c r="C506" s="3" t="s">
        <v>39</v>
      </c>
      <c r="D506" s="3" t="str">
        <f t="shared" si="22"/>
        <v>mercy.kuria@email.com</v>
      </c>
      <c r="E506" s="3" t="s">
        <v>45</v>
      </c>
      <c r="F506" s="3">
        <v>40</v>
      </c>
      <c r="G506" s="3" t="str">
        <f t="shared" si="23"/>
        <v>Adult</v>
      </c>
      <c r="H506" s="3">
        <f t="shared" si="21"/>
        <v>44</v>
      </c>
      <c r="I506" s="3" t="s">
        <v>550</v>
      </c>
      <c r="J506" s="4">
        <v>45222</v>
      </c>
      <c r="K506" s="3" t="s">
        <v>719</v>
      </c>
      <c r="L506" s="3" t="s">
        <v>727</v>
      </c>
      <c r="M506" s="3" t="s">
        <v>744</v>
      </c>
      <c r="N506" s="3" t="s">
        <v>748</v>
      </c>
      <c r="O506" s="3" t="s">
        <v>756</v>
      </c>
      <c r="P506" s="3">
        <v>19256.48</v>
      </c>
      <c r="Q506" s="3" t="s">
        <v>760</v>
      </c>
    </row>
    <row r="507" spans="1:17" x14ac:dyDescent="0.3">
      <c r="A507" s="3">
        <v>9525</v>
      </c>
      <c r="B507" s="3" t="s">
        <v>14</v>
      </c>
      <c r="C507" s="3" t="s">
        <v>31</v>
      </c>
      <c r="D507" s="3" t="str">
        <f t="shared" si="22"/>
        <v>jane.kamau@email.com</v>
      </c>
      <c r="E507" s="3" t="s">
        <v>44</v>
      </c>
      <c r="F507" s="3">
        <v>2</v>
      </c>
      <c r="G507" s="3" t="str">
        <f t="shared" si="23"/>
        <v>Child</v>
      </c>
      <c r="H507" s="3">
        <f t="shared" si="21"/>
        <v>82</v>
      </c>
      <c r="I507" s="3" t="s">
        <v>551</v>
      </c>
      <c r="J507" s="4">
        <v>45723</v>
      </c>
      <c r="K507" s="3" t="s">
        <v>724</v>
      </c>
      <c r="L507" s="3" t="s">
        <v>729</v>
      </c>
      <c r="M507" s="3" t="s">
        <v>740</v>
      </c>
      <c r="N507" s="3" t="s">
        <v>750</v>
      </c>
      <c r="O507" s="3" t="s">
        <v>757</v>
      </c>
      <c r="P507" s="3">
        <v>18214.02</v>
      </c>
      <c r="Q507" s="3" t="s">
        <v>759</v>
      </c>
    </row>
    <row r="508" spans="1:17" x14ac:dyDescent="0.3">
      <c r="A508" s="3">
        <v>8667</v>
      </c>
      <c r="B508" s="3" t="s">
        <v>22</v>
      </c>
      <c r="C508" s="3" t="s">
        <v>42</v>
      </c>
      <c r="D508" s="3" t="str">
        <f t="shared" si="22"/>
        <v>mercy.ouma@email.com</v>
      </c>
      <c r="E508" s="3" t="s">
        <v>44</v>
      </c>
      <c r="F508" s="3">
        <v>21</v>
      </c>
      <c r="G508" s="3" t="str">
        <f t="shared" si="23"/>
        <v>Adult</v>
      </c>
      <c r="H508" s="3">
        <f t="shared" si="21"/>
        <v>63</v>
      </c>
      <c r="I508" s="3" t="s">
        <v>552</v>
      </c>
      <c r="J508" s="4">
        <v>44344</v>
      </c>
      <c r="K508" s="3" t="s">
        <v>723</v>
      </c>
      <c r="L508" s="3" t="s">
        <v>729</v>
      </c>
      <c r="M508" s="3" t="s">
        <v>735</v>
      </c>
      <c r="N508" s="3" t="s">
        <v>747</v>
      </c>
      <c r="O508" s="3" t="s">
        <v>757</v>
      </c>
      <c r="P508" s="3">
        <v>13697.65</v>
      </c>
      <c r="Q508" s="3" t="s">
        <v>761</v>
      </c>
    </row>
    <row r="509" spans="1:17" x14ac:dyDescent="0.3">
      <c r="A509" s="3">
        <v>7522</v>
      </c>
      <c r="B509" s="3" t="s">
        <v>22</v>
      </c>
      <c r="C509" s="3" t="s">
        <v>35</v>
      </c>
      <c r="D509" s="3" t="str">
        <f t="shared" si="22"/>
        <v>mercy.mugambi@email.com</v>
      </c>
      <c r="E509" s="3" t="s">
        <v>44</v>
      </c>
      <c r="F509" s="3">
        <v>16</v>
      </c>
      <c r="G509" s="3" t="str">
        <f t="shared" si="23"/>
        <v>Teenager</v>
      </c>
      <c r="H509" s="3">
        <f t="shared" si="21"/>
        <v>68</v>
      </c>
      <c r="I509" s="3" t="s">
        <v>553</v>
      </c>
      <c r="J509" s="4">
        <v>44339</v>
      </c>
      <c r="K509" s="3" t="s">
        <v>723</v>
      </c>
      <c r="L509" s="3" t="s">
        <v>730</v>
      </c>
      <c r="M509" s="3" t="s">
        <v>744</v>
      </c>
      <c r="N509" s="3" t="s">
        <v>751</v>
      </c>
      <c r="O509" s="3" t="s">
        <v>756</v>
      </c>
      <c r="P509" s="3">
        <v>8340.7199999999993</v>
      </c>
      <c r="Q509" s="3" t="s">
        <v>759</v>
      </c>
    </row>
    <row r="510" spans="1:17" x14ac:dyDescent="0.3">
      <c r="A510" s="3">
        <v>8189</v>
      </c>
      <c r="B510" s="3" t="s">
        <v>28</v>
      </c>
      <c r="C510" s="3" t="s">
        <v>35</v>
      </c>
      <c r="D510" s="3" t="str">
        <f t="shared" si="22"/>
        <v>mary.mugambi@email.com</v>
      </c>
      <c r="E510" s="3" t="s">
        <v>44</v>
      </c>
      <c r="F510" s="3">
        <v>64</v>
      </c>
      <c r="G510" s="3" t="str">
        <f t="shared" si="23"/>
        <v>Senior</v>
      </c>
      <c r="H510" s="3">
        <f t="shared" si="21"/>
        <v>20</v>
      </c>
      <c r="I510" s="3" t="s">
        <v>554</v>
      </c>
      <c r="J510" s="4">
        <v>45518</v>
      </c>
      <c r="K510" s="3" t="s">
        <v>720</v>
      </c>
      <c r="L510" s="3" t="s">
        <v>730</v>
      </c>
      <c r="M510" s="3" t="s">
        <v>740</v>
      </c>
      <c r="N510" s="3" t="s">
        <v>748</v>
      </c>
      <c r="O510" s="3" t="s">
        <v>753</v>
      </c>
      <c r="P510" s="3">
        <v>44137.03</v>
      </c>
      <c r="Q510" s="3" t="s">
        <v>761</v>
      </c>
    </row>
    <row r="511" spans="1:17" x14ac:dyDescent="0.3">
      <c r="A511" s="3">
        <v>8974</v>
      </c>
      <c r="B511" s="3" t="s">
        <v>26</v>
      </c>
      <c r="C511" s="3" t="s">
        <v>32</v>
      </c>
      <c r="D511" s="3" t="str">
        <f t="shared" si="22"/>
        <v>brian.odhiambo@email.com</v>
      </c>
      <c r="E511" s="3" t="s">
        <v>45</v>
      </c>
      <c r="F511" s="3">
        <v>43</v>
      </c>
      <c r="G511" s="3" t="str">
        <f t="shared" si="23"/>
        <v>Adult</v>
      </c>
      <c r="H511" s="3">
        <f t="shared" si="21"/>
        <v>41</v>
      </c>
      <c r="I511" s="3" t="s">
        <v>555</v>
      </c>
      <c r="J511" s="4">
        <v>45109</v>
      </c>
      <c r="K511" s="3" t="s">
        <v>720</v>
      </c>
      <c r="L511" s="3" t="s">
        <v>729</v>
      </c>
      <c r="M511" s="3" t="s">
        <v>732</v>
      </c>
      <c r="N511" s="3" t="s">
        <v>749</v>
      </c>
      <c r="O511" s="3" t="s">
        <v>753</v>
      </c>
      <c r="P511" s="3">
        <v>33157.480000000003</v>
      </c>
      <c r="Q511" s="3" t="s">
        <v>759</v>
      </c>
    </row>
    <row r="512" spans="1:17" x14ac:dyDescent="0.3">
      <c r="A512" s="3">
        <v>3777</v>
      </c>
      <c r="B512" s="3" t="s">
        <v>17</v>
      </c>
      <c r="C512" s="3" t="s">
        <v>29</v>
      </c>
      <c r="D512" s="3" t="str">
        <f t="shared" si="22"/>
        <v>anne.mutua@email.com</v>
      </c>
      <c r="E512" s="3" t="s">
        <v>45</v>
      </c>
      <c r="F512" s="3">
        <v>34</v>
      </c>
      <c r="G512" s="3" t="str">
        <f t="shared" si="23"/>
        <v>Adult</v>
      </c>
      <c r="H512" s="3">
        <f t="shared" si="21"/>
        <v>50</v>
      </c>
      <c r="I512" s="3" t="s">
        <v>556</v>
      </c>
      <c r="J512" s="4">
        <v>44817</v>
      </c>
      <c r="K512" s="3" t="s">
        <v>718</v>
      </c>
      <c r="L512" s="3" t="s">
        <v>727</v>
      </c>
      <c r="M512" s="3" t="s">
        <v>744</v>
      </c>
      <c r="N512" s="3" t="s">
        <v>749</v>
      </c>
      <c r="O512" s="3" t="s">
        <v>757</v>
      </c>
      <c r="P512" s="3">
        <v>45988.28</v>
      </c>
      <c r="Q512" s="3" t="s">
        <v>761</v>
      </c>
    </row>
    <row r="513" spans="1:17" x14ac:dyDescent="0.3">
      <c r="A513" s="3">
        <v>2111</v>
      </c>
      <c r="B513" s="3" t="s">
        <v>15</v>
      </c>
      <c r="C513" s="3" t="s">
        <v>29</v>
      </c>
      <c r="D513" s="3" t="str">
        <f t="shared" si="22"/>
        <v>james.mutua@email.com</v>
      </c>
      <c r="E513" s="3" t="s">
        <v>45</v>
      </c>
      <c r="F513" s="3">
        <v>22</v>
      </c>
      <c r="G513" s="3" t="str">
        <f t="shared" si="23"/>
        <v>Adult</v>
      </c>
      <c r="H513" s="3">
        <f t="shared" si="21"/>
        <v>62</v>
      </c>
      <c r="I513" s="3" t="s">
        <v>557</v>
      </c>
      <c r="J513" s="4">
        <v>44359</v>
      </c>
      <c r="K513" s="3" t="s">
        <v>719</v>
      </c>
      <c r="L513" s="3" t="s">
        <v>727</v>
      </c>
      <c r="M513" s="3" t="s">
        <v>742</v>
      </c>
      <c r="N513" s="3" t="s">
        <v>749</v>
      </c>
      <c r="O513" s="3" t="s">
        <v>753</v>
      </c>
      <c r="P513" s="3">
        <v>45663.03</v>
      </c>
      <c r="Q513" s="3" t="s">
        <v>759</v>
      </c>
    </row>
    <row r="514" spans="1:17" x14ac:dyDescent="0.3">
      <c r="A514" s="3">
        <v>8324</v>
      </c>
      <c r="B514" s="3" t="s">
        <v>19</v>
      </c>
      <c r="C514" s="3" t="s">
        <v>33</v>
      </c>
      <c r="D514" s="3" t="str">
        <f t="shared" si="22"/>
        <v>michael.kiplagat@email.com</v>
      </c>
      <c r="E514" s="3" t="s">
        <v>44</v>
      </c>
      <c r="F514" s="3">
        <v>57</v>
      </c>
      <c r="G514" s="3" t="str">
        <f t="shared" si="23"/>
        <v>Adult</v>
      </c>
      <c r="H514" s="3">
        <f t="shared" ref="H514:H577" si="24">MAX( F514:F1185) - (F514)</f>
        <v>27</v>
      </c>
      <c r="I514" s="3" t="s">
        <v>558</v>
      </c>
      <c r="J514" s="4">
        <v>43866</v>
      </c>
      <c r="K514" s="3" t="s">
        <v>722</v>
      </c>
      <c r="L514" s="3" t="s">
        <v>726</v>
      </c>
      <c r="M514" s="3" t="s">
        <v>745</v>
      </c>
      <c r="N514" s="3" t="s">
        <v>750</v>
      </c>
      <c r="O514" s="3" t="s">
        <v>755</v>
      </c>
      <c r="P514" s="3">
        <v>4012.42</v>
      </c>
      <c r="Q514" s="3" t="s">
        <v>759</v>
      </c>
    </row>
    <row r="515" spans="1:17" x14ac:dyDescent="0.3">
      <c r="A515" s="3">
        <v>4289</v>
      </c>
      <c r="B515" s="3" t="s">
        <v>26</v>
      </c>
      <c r="C515" s="3" t="s">
        <v>42</v>
      </c>
      <c r="D515" s="3" t="str">
        <f t="shared" ref="D515:D578" si="25">LOWER(CONCATENATE(B515,".",C515,"@email.com"))</f>
        <v>brian.ouma@email.com</v>
      </c>
      <c r="E515" s="3" t="s">
        <v>44</v>
      </c>
      <c r="F515" s="3">
        <v>31</v>
      </c>
      <c r="G515" s="3" t="str">
        <f t="shared" ref="G515:G578" si="26">IF(F515&lt;=12,"Child",IF(F515&lt;=19,"Teenager",IF(F515&lt;=60,"Adult","Senior")))</f>
        <v>Adult</v>
      </c>
      <c r="H515" s="3">
        <f t="shared" si="24"/>
        <v>53</v>
      </c>
      <c r="I515" s="3" t="s">
        <v>559</v>
      </c>
      <c r="J515" s="4">
        <v>45500</v>
      </c>
      <c r="K515" s="3" t="s">
        <v>722</v>
      </c>
      <c r="L515" s="3" t="s">
        <v>730</v>
      </c>
      <c r="M515" s="3" t="s">
        <v>733</v>
      </c>
      <c r="N515" s="3" t="s">
        <v>752</v>
      </c>
      <c r="O515" s="3" t="s">
        <v>757</v>
      </c>
      <c r="P515" s="3">
        <v>11777.85</v>
      </c>
      <c r="Q515" s="3" t="s">
        <v>761</v>
      </c>
    </row>
    <row r="516" spans="1:17" x14ac:dyDescent="0.3">
      <c r="A516" s="3">
        <v>5014</v>
      </c>
      <c r="B516" s="3" t="s">
        <v>17</v>
      </c>
      <c r="C516" s="3" t="s">
        <v>34</v>
      </c>
      <c r="D516" s="3" t="str">
        <f t="shared" si="25"/>
        <v>anne.cherono@email.com</v>
      </c>
      <c r="E516" s="3" t="s">
        <v>44</v>
      </c>
      <c r="F516" s="3">
        <v>12</v>
      </c>
      <c r="G516" s="3" t="str">
        <f t="shared" si="26"/>
        <v>Child</v>
      </c>
      <c r="H516" s="3">
        <f t="shared" si="24"/>
        <v>72</v>
      </c>
      <c r="I516" s="3" t="s">
        <v>560</v>
      </c>
      <c r="J516" s="4">
        <v>45523</v>
      </c>
      <c r="K516" s="3" t="s">
        <v>722</v>
      </c>
      <c r="L516" s="3" t="s">
        <v>729</v>
      </c>
      <c r="M516" s="3" t="s">
        <v>739</v>
      </c>
      <c r="N516" s="3" t="s">
        <v>751</v>
      </c>
      <c r="O516" s="3" t="s">
        <v>754</v>
      </c>
      <c r="P516" s="3">
        <v>18142.04</v>
      </c>
      <c r="Q516" s="3" t="s">
        <v>760</v>
      </c>
    </row>
    <row r="517" spans="1:17" x14ac:dyDescent="0.3">
      <c r="A517" s="3">
        <v>3964</v>
      </c>
      <c r="B517" s="3" t="s">
        <v>24</v>
      </c>
      <c r="C517" s="3" t="s">
        <v>40</v>
      </c>
      <c r="D517" s="3" t="str">
        <f t="shared" si="25"/>
        <v>esther.wanjiru@email.com</v>
      </c>
      <c r="E517" s="3" t="s">
        <v>45</v>
      </c>
      <c r="F517" s="3">
        <v>29</v>
      </c>
      <c r="G517" s="3" t="str">
        <f t="shared" si="26"/>
        <v>Adult</v>
      </c>
      <c r="H517" s="3">
        <f t="shared" si="24"/>
        <v>55</v>
      </c>
      <c r="I517" s="3" t="s">
        <v>561</v>
      </c>
      <c r="J517" s="4">
        <v>45361</v>
      </c>
      <c r="K517" s="3" t="s">
        <v>723</v>
      </c>
      <c r="L517" s="3" t="s">
        <v>725</v>
      </c>
      <c r="M517" s="3" t="s">
        <v>745</v>
      </c>
      <c r="N517" s="3" t="s">
        <v>748</v>
      </c>
      <c r="O517" s="3" t="s">
        <v>757</v>
      </c>
      <c r="P517" s="3">
        <v>14810.48</v>
      </c>
      <c r="Q517" s="3" t="s">
        <v>760</v>
      </c>
    </row>
    <row r="518" spans="1:17" x14ac:dyDescent="0.3">
      <c r="A518" s="3">
        <v>8343</v>
      </c>
      <c r="B518" s="3" t="s">
        <v>18</v>
      </c>
      <c r="C518" s="3" t="s">
        <v>38</v>
      </c>
      <c r="D518" s="3" t="str">
        <f t="shared" si="25"/>
        <v>susan.njeri@email.com</v>
      </c>
      <c r="E518" s="3" t="s">
        <v>45</v>
      </c>
      <c r="F518" s="3">
        <v>12</v>
      </c>
      <c r="G518" s="3" t="str">
        <f t="shared" si="26"/>
        <v>Child</v>
      </c>
      <c r="H518" s="3">
        <f t="shared" si="24"/>
        <v>72</v>
      </c>
      <c r="I518" s="3" t="s">
        <v>562</v>
      </c>
      <c r="J518" s="4">
        <v>45201</v>
      </c>
      <c r="K518" s="3" t="s">
        <v>723</v>
      </c>
      <c r="L518" s="3" t="s">
        <v>730</v>
      </c>
      <c r="M518" s="3" t="s">
        <v>733</v>
      </c>
      <c r="N518" s="3" t="s">
        <v>752</v>
      </c>
      <c r="O518" s="3" t="s">
        <v>757</v>
      </c>
      <c r="P518" s="3">
        <v>31622.38</v>
      </c>
      <c r="Q518" s="3" t="s">
        <v>759</v>
      </c>
    </row>
    <row r="519" spans="1:17" x14ac:dyDescent="0.3">
      <c r="A519" s="3">
        <v>9528</v>
      </c>
      <c r="B519" s="3" t="s">
        <v>26</v>
      </c>
      <c r="C519" s="3" t="s">
        <v>35</v>
      </c>
      <c r="D519" s="3" t="str">
        <f t="shared" si="25"/>
        <v>brian.mugambi@email.com</v>
      </c>
      <c r="E519" s="3" t="s">
        <v>44</v>
      </c>
      <c r="F519" s="3">
        <v>71</v>
      </c>
      <c r="G519" s="3" t="str">
        <f t="shared" si="26"/>
        <v>Senior</v>
      </c>
      <c r="H519" s="3">
        <f t="shared" si="24"/>
        <v>13</v>
      </c>
      <c r="I519" s="3" t="s">
        <v>563</v>
      </c>
      <c r="J519" s="4">
        <v>44178</v>
      </c>
      <c r="K519" s="3" t="s">
        <v>719</v>
      </c>
      <c r="L519" s="3" t="s">
        <v>726</v>
      </c>
      <c r="M519" s="3" t="s">
        <v>745</v>
      </c>
      <c r="N519" s="3" t="s">
        <v>752</v>
      </c>
      <c r="O519" s="3" t="s">
        <v>754</v>
      </c>
      <c r="P519" s="3">
        <v>33986.949999999997</v>
      </c>
      <c r="Q519" s="3" t="s">
        <v>759</v>
      </c>
    </row>
    <row r="520" spans="1:17" x14ac:dyDescent="0.3">
      <c r="A520" s="3">
        <v>2297</v>
      </c>
      <c r="B520" s="3" t="s">
        <v>19</v>
      </c>
      <c r="C520" s="3" t="s">
        <v>40</v>
      </c>
      <c r="D520" s="3" t="str">
        <f t="shared" si="25"/>
        <v>michael.wanjiru@email.com</v>
      </c>
      <c r="E520" s="3" t="s">
        <v>45</v>
      </c>
      <c r="F520" s="3">
        <v>64</v>
      </c>
      <c r="G520" s="3" t="str">
        <f t="shared" si="26"/>
        <v>Senior</v>
      </c>
      <c r="H520" s="3">
        <f t="shared" si="24"/>
        <v>20</v>
      </c>
      <c r="I520" s="3" t="s">
        <v>564</v>
      </c>
      <c r="J520" s="4">
        <v>44316</v>
      </c>
      <c r="K520" s="3" t="s">
        <v>720</v>
      </c>
      <c r="L520" s="3" t="s">
        <v>726</v>
      </c>
      <c r="M520" s="3" t="s">
        <v>740</v>
      </c>
      <c r="N520" s="3" t="s">
        <v>746</v>
      </c>
      <c r="O520" s="3" t="s">
        <v>758</v>
      </c>
      <c r="P520" s="3">
        <v>30097.18</v>
      </c>
      <c r="Q520" s="3" t="s">
        <v>761</v>
      </c>
    </row>
    <row r="521" spans="1:17" x14ac:dyDescent="0.3">
      <c r="A521" s="3">
        <v>4104</v>
      </c>
      <c r="B521" s="3" t="s">
        <v>19</v>
      </c>
      <c r="C521" s="3" t="s">
        <v>31</v>
      </c>
      <c r="D521" s="3" t="str">
        <f t="shared" si="25"/>
        <v>michael.kamau@email.com</v>
      </c>
      <c r="E521" s="3" t="s">
        <v>45</v>
      </c>
      <c r="F521" s="3">
        <v>55</v>
      </c>
      <c r="G521" s="3" t="str">
        <f t="shared" si="26"/>
        <v>Adult</v>
      </c>
      <c r="H521" s="3">
        <f t="shared" si="24"/>
        <v>29</v>
      </c>
      <c r="I521" s="3" t="s">
        <v>565</v>
      </c>
      <c r="J521" s="4">
        <v>45447</v>
      </c>
      <c r="K521" s="3" t="s">
        <v>724</v>
      </c>
      <c r="L521" s="3" t="s">
        <v>730</v>
      </c>
      <c r="M521" s="3" t="s">
        <v>733</v>
      </c>
      <c r="N521" s="3" t="s">
        <v>747</v>
      </c>
      <c r="O521" s="3" t="s">
        <v>753</v>
      </c>
      <c r="P521" s="3">
        <v>15887.5</v>
      </c>
      <c r="Q521" s="3" t="s">
        <v>761</v>
      </c>
    </row>
    <row r="522" spans="1:17" x14ac:dyDescent="0.3">
      <c r="A522" s="3">
        <v>7842</v>
      </c>
      <c r="B522" s="3" t="s">
        <v>28</v>
      </c>
      <c r="C522" s="3" t="s">
        <v>41</v>
      </c>
      <c r="D522" s="3" t="str">
        <f t="shared" si="25"/>
        <v>mary.obuya@email.com</v>
      </c>
      <c r="E522" s="3" t="s">
        <v>45</v>
      </c>
      <c r="F522" s="3">
        <v>57</v>
      </c>
      <c r="G522" s="3" t="str">
        <f t="shared" si="26"/>
        <v>Adult</v>
      </c>
      <c r="H522" s="3">
        <f t="shared" si="24"/>
        <v>27</v>
      </c>
      <c r="I522" s="3" t="s">
        <v>566</v>
      </c>
      <c r="J522" s="4">
        <v>45389</v>
      </c>
      <c r="K522" s="3" t="s">
        <v>720</v>
      </c>
      <c r="L522" s="3" t="s">
        <v>730</v>
      </c>
      <c r="M522" s="3" t="s">
        <v>745</v>
      </c>
      <c r="N522" s="3" t="s">
        <v>748</v>
      </c>
      <c r="O522" s="3" t="s">
        <v>756</v>
      </c>
      <c r="P522" s="3">
        <v>35937.120000000003</v>
      </c>
      <c r="Q522" s="3" t="s">
        <v>761</v>
      </c>
    </row>
    <row r="523" spans="1:17" x14ac:dyDescent="0.3">
      <c r="A523" s="3">
        <v>7595</v>
      </c>
      <c r="B523" s="3" t="s">
        <v>20</v>
      </c>
      <c r="C523" s="3" t="s">
        <v>42</v>
      </c>
      <c r="D523" s="3" t="str">
        <f t="shared" si="25"/>
        <v>kevin.ouma@email.com</v>
      </c>
      <c r="E523" s="3" t="s">
        <v>44</v>
      </c>
      <c r="F523" s="3">
        <v>35</v>
      </c>
      <c r="G523" s="3" t="str">
        <f t="shared" si="26"/>
        <v>Adult</v>
      </c>
      <c r="H523" s="3">
        <f t="shared" si="24"/>
        <v>49</v>
      </c>
      <c r="I523" s="3" t="s">
        <v>567</v>
      </c>
      <c r="J523" s="4">
        <v>44035</v>
      </c>
      <c r="K523" s="3" t="s">
        <v>723</v>
      </c>
      <c r="L523" s="3" t="s">
        <v>725</v>
      </c>
      <c r="M523" s="3" t="s">
        <v>733</v>
      </c>
      <c r="N523" s="3" t="s">
        <v>751</v>
      </c>
      <c r="O523" s="3" t="s">
        <v>754</v>
      </c>
      <c r="P523" s="3">
        <v>7785.62</v>
      </c>
      <c r="Q523" s="3" t="s">
        <v>761</v>
      </c>
    </row>
    <row r="524" spans="1:17" x14ac:dyDescent="0.3">
      <c r="A524" s="3">
        <v>5153</v>
      </c>
      <c r="B524" s="3" t="s">
        <v>26</v>
      </c>
      <c r="C524" s="3" t="s">
        <v>37</v>
      </c>
      <c r="D524" s="3" t="str">
        <f t="shared" si="25"/>
        <v>brian.otieno@email.com</v>
      </c>
      <c r="E524" s="3" t="s">
        <v>44</v>
      </c>
      <c r="F524" s="3">
        <v>15</v>
      </c>
      <c r="G524" s="3" t="str">
        <f t="shared" si="26"/>
        <v>Teenager</v>
      </c>
      <c r="H524" s="3">
        <f t="shared" si="24"/>
        <v>69</v>
      </c>
      <c r="I524" s="3" t="s">
        <v>568</v>
      </c>
      <c r="J524" s="4">
        <v>45135</v>
      </c>
      <c r="K524" s="3" t="s">
        <v>724</v>
      </c>
      <c r="L524" s="3" t="s">
        <v>728</v>
      </c>
      <c r="M524" s="3" t="s">
        <v>733</v>
      </c>
      <c r="N524" s="3" t="s">
        <v>751</v>
      </c>
      <c r="O524" s="3" t="s">
        <v>753</v>
      </c>
      <c r="P524" s="3">
        <v>31494.33</v>
      </c>
      <c r="Q524" s="3" t="s">
        <v>760</v>
      </c>
    </row>
    <row r="525" spans="1:17" x14ac:dyDescent="0.3">
      <c r="A525" s="3">
        <v>3539</v>
      </c>
      <c r="B525" s="3" t="s">
        <v>23</v>
      </c>
      <c r="C525" s="3" t="s">
        <v>32</v>
      </c>
      <c r="D525" s="3" t="str">
        <f t="shared" si="25"/>
        <v>peter.odhiambo@email.com</v>
      </c>
      <c r="E525" s="3" t="s">
        <v>44</v>
      </c>
      <c r="F525" s="3">
        <v>34</v>
      </c>
      <c r="G525" s="3" t="str">
        <f t="shared" si="26"/>
        <v>Adult</v>
      </c>
      <c r="H525" s="3">
        <f t="shared" si="24"/>
        <v>50</v>
      </c>
      <c r="I525" s="3" t="s">
        <v>569</v>
      </c>
      <c r="J525" s="4">
        <v>44622</v>
      </c>
      <c r="K525" s="3" t="s">
        <v>720</v>
      </c>
      <c r="L525" s="3" t="s">
        <v>729</v>
      </c>
      <c r="M525" s="3" t="s">
        <v>731</v>
      </c>
      <c r="N525" s="3" t="s">
        <v>748</v>
      </c>
      <c r="O525" s="3" t="s">
        <v>753</v>
      </c>
      <c r="P525" s="3">
        <v>33779.89</v>
      </c>
      <c r="Q525" s="3" t="s">
        <v>759</v>
      </c>
    </row>
    <row r="526" spans="1:17" x14ac:dyDescent="0.3">
      <c r="A526" s="3">
        <v>5383</v>
      </c>
      <c r="B526" s="3" t="s">
        <v>27</v>
      </c>
      <c r="C526" s="3" t="s">
        <v>42</v>
      </c>
      <c r="D526" s="3" t="str">
        <f t="shared" si="25"/>
        <v>david.ouma@email.com</v>
      </c>
      <c r="E526" s="3" t="s">
        <v>44</v>
      </c>
      <c r="F526" s="3">
        <v>52</v>
      </c>
      <c r="G526" s="3" t="str">
        <f t="shared" si="26"/>
        <v>Adult</v>
      </c>
      <c r="H526" s="3">
        <f t="shared" si="24"/>
        <v>32</v>
      </c>
      <c r="I526" s="3" t="s">
        <v>570</v>
      </c>
      <c r="J526" s="4">
        <v>44978</v>
      </c>
      <c r="K526" s="3" t="s">
        <v>718</v>
      </c>
      <c r="L526" s="3" t="s">
        <v>729</v>
      </c>
      <c r="M526" s="3" t="s">
        <v>745</v>
      </c>
      <c r="N526" s="3" t="s">
        <v>747</v>
      </c>
      <c r="O526" s="3" t="s">
        <v>755</v>
      </c>
      <c r="P526" s="3">
        <v>34810.660000000003</v>
      </c>
      <c r="Q526" s="3" t="s">
        <v>761</v>
      </c>
    </row>
    <row r="527" spans="1:17" x14ac:dyDescent="0.3">
      <c r="A527" s="3">
        <v>4476</v>
      </c>
      <c r="B527" s="3" t="s">
        <v>14</v>
      </c>
      <c r="C527" s="3" t="s">
        <v>39</v>
      </c>
      <c r="D527" s="3" t="str">
        <f t="shared" si="25"/>
        <v>jane.kuria@email.com</v>
      </c>
      <c r="E527" s="3" t="s">
        <v>45</v>
      </c>
      <c r="F527" s="3">
        <v>20</v>
      </c>
      <c r="G527" s="3" t="str">
        <f t="shared" si="26"/>
        <v>Adult</v>
      </c>
      <c r="H527" s="3">
        <f t="shared" si="24"/>
        <v>64</v>
      </c>
      <c r="I527" s="3" t="s">
        <v>571</v>
      </c>
      <c r="J527" s="4">
        <v>44438</v>
      </c>
      <c r="K527" s="3" t="s">
        <v>720</v>
      </c>
      <c r="L527" s="3" t="s">
        <v>728</v>
      </c>
      <c r="M527" s="3" t="s">
        <v>735</v>
      </c>
      <c r="N527" s="3" t="s">
        <v>748</v>
      </c>
      <c r="O527" s="3" t="s">
        <v>756</v>
      </c>
      <c r="P527" s="3">
        <v>9891.24</v>
      </c>
      <c r="Q527" s="3" t="s">
        <v>760</v>
      </c>
    </row>
    <row r="528" spans="1:17" x14ac:dyDescent="0.3">
      <c r="A528" s="3">
        <v>1488</v>
      </c>
      <c r="B528" s="3" t="s">
        <v>22</v>
      </c>
      <c r="C528" s="3" t="s">
        <v>29</v>
      </c>
      <c r="D528" s="3" t="str">
        <f t="shared" si="25"/>
        <v>mercy.mutua@email.com</v>
      </c>
      <c r="E528" s="3" t="s">
        <v>45</v>
      </c>
      <c r="F528" s="3">
        <v>76</v>
      </c>
      <c r="G528" s="3" t="str">
        <f t="shared" si="26"/>
        <v>Senior</v>
      </c>
      <c r="H528" s="3">
        <f t="shared" si="24"/>
        <v>8</v>
      </c>
      <c r="I528" s="3" t="s">
        <v>572</v>
      </c>
      <c r="J528" s="4">
        <v>44833</v>
      </c>
      <c r="K528" s="3" t="s">
        <v>721</v>
      </c>
      <c r="L528" s="3" t="s">
        <v>729</v>
      </c>
      <c r="M528" s="3" t="s">
        <v>745</v>
      </c>
      <c r="N528" s="3" t="s">
        <v>747</v>
      </c>
      <c r="O528" s="3" t="s">
        <v>755</v>
      </c>
      <c r="P528" s="3">
        <v>8179.88</v>
      </c>
      <c r="Q528" s="3" t="s">
        <v>759</v>
      </c>
    </row>
    <row r="529" spans="1:17" x14ac:dyDescent="0.3">
      <c r="A529" s="3">
        <v>1167</v>
      </c>
      <c r="B529" s="3" t="s">
        <v>27</v>
      </c>
      <c r="C529" s="3" t="s">
        <v>39</v>
      </c>
      <c r="D529" s="3" t="str">
        <f t="shared" si="25"/>
        <v>david.kuria@email.com</v>
      </c>
      <c r="E529" s="3" t="s">
        <v>44</v>
      </c>
      <c r="F529" s="3">
        <v>78</v>
      </c>
      <c r="G529" s="3" t="str">
        <f t="shared" si="26"/>
        <v>Senior</v>
      </c>
      <c r="H529" s="3">
        <f t="shared" si="24"/>
        <v>6</v>
      </c>
      <c r="I529" s="3" t="s">
        <v>573</v>
      </c>
      <c r="J529" s="4">
        <v>45069</v>
      </c>
      <c r="K529" s="3" t="s">
        <v>718</v>
      </c>
      <c r="L529" s="3" t="s">
        <v>730</v>
      </c>
      <c r="M529" s="3" t="s">
        <v>731</v>
      </c>
      <c r="N529" s="3" t="s">
        <v>747</v>
      </c>
      <c r="O529" s="3" t="s">
        <v>757</v>
      </c>
      <c r="P529" s="3">
        <v>11299.59</v>
      </c>
      <c r="Q529" s="3" t="s">
        <v>759</v>
      </c>
    </row>
    <row r="530" spans="1:17" x14ac:dyDescent="0.3">
      <c r="A530" s="3">
        <v>6380</v>
      </c>
      <c r="B530" s="3" t="s">
        <v>19</v>
      </c>
      <c r="C530" s="3" t="s">
        <v>29</v>
      </c>
      <c r="D530" s="3" t="str">
        <f t="shared" si="25"/>
        <v>michael.mutua@email.com</v>
      </c>
      <c r="E530" s="3" t="s">
        <v>45</v>
      </c>
      <c r="F530" s="3">
        <v>63</v>
      </c>
      <c r="G530" s="3" t="str">
        <f t="shared" si="26"/>
        <v>Senior</v>
      </c>
      <c r="H530" s="3">
        <f t="shared" si="24"/>
        <v>21</v>
      </c>
      <c r="I530" s="3" t="s">
        <v>574</v>
      </c>
      <c r="J530" s="4">
        <v>45742</v>
      </c>
      <c r="K530" s="3" t="s">
        <v>722</v>
      </c>
      <c r="L530" s="3" t="s">
        <v>725</v>
      </c>
      <c r="M530" s="3" t="s">
        <v>733</v>
      </c>
      <c r="N530" s="3" t="s">
        <v>751</v>
      </c>
      <c r="O530" s="3" t="s">
        <v>756</v>
      </c>
      <c r="P530" s="3">
        <v>43357.13</v>
      </c>
      <c r="Q530" s="3" t="s">
        <v>759</v>
      </c>
    </row>
    <row r="531" spans="1:17" x14ac:dyDescent="0.3">
      <c r="A531" s="3">
        <v>5753</v>
      </c>
      <c r="B531" s="3" t="s">
        <v>22</v>
      </c>
      <c r="C531" s="3" t="s">
        <v>30</v>
      </c>
      <c r="D531" s="3" t="str">
        <f t="shared" si="25"/>
        <v>mercy.atieno@email.com</v>
      </c>
      <c r="E531" s="3" t="s">
        <v>45</v>
      </c>
      <c r="F531" s="3">
        <v>7</v>
      </c>
      <c r="G531" s="3" t="str">
        <f t="shared" si="26"/>
        <v>Child</v>
      </c>
      <c r="H531" s="3">
        <f t="shared" si="24"/>
        <v>77</v>
      </c>
      <c r="I531" s="3" t="s">
        <v>575</v>
      </c>
      <c r="J531" s="4">
        <v>44777</v>
      </c>
      <c r="K531" s="3" t="s">
        <v>719</v>
      </c>
      <c r="L531" s="3" t="s">
        <v>725</v>
      </c>
      <c r="M531" s="3" t="s">
        <v>743</v>
      </c>
      <c r="N531" s="3" t="s">
        <v>752</v>
      </c>
      <c r="O531" s="3" t="s">
        <v>757</v>
      </c>
      <c r="P531" s="3">
        <v>34050.86</v>
      </c>
      <c r="Q531" s="3" t="s">
        <v>761</v>
      </c>
    </row>
    <row r="532" spans="1:17" x14ac:dyDescent="0.3">
      <c r="A532" s="3">
        <v>7936</v>
      </c>
      <c r="B532" s="3" t="s">
        <v>21</v>
      </c>
      <c r="C532" s="3" t="s">
        <v>43</v>
      </c>
      <c r="D532" s="3" t="str">
        <f t="shared" si="25"/>
        <v>grace.chebet@email.com</v>
      </c>
      <c r="E532" s="3" t="s">
        <v>45</v>
      </c>
      <c r="F532" s="3">
        <v>37</v>
      </c>
      <c r="G532" s="3" t="str">
        <f t="shared" si="26"/>
        <v>Adult</v>
      </c>
      <c r="H532" s="3">
        <f t="shared" si="24"/>
        <v>47</v>
      </c>
      <c r="I532" s="3" t="s">
        <v>576</v>
      </c>
      <c r="J532" s="4">
        <v>44053</v>
      </c>
      <c r="K532" s="3" t="s">
        <v>720</v>
      </c>
      <c r="L532" s="3" t="s">
        <v>725</v>
      </c>
      <c r="M532" s="3" t="s">
        <v>733</v>
      </c>
      <c r="N532" s="3" t="s">
        <v>748</v>
      </c>
      <c r="O532" s="3" t="s">
        <v>754</v>
      </c>
      <c r="P532" s="3">
        <v>34802.769999999997</v>
      </c>
      <c r="Q532" s="3" t="s">
        <v>759</v>
      </c>
    </row>
    <row r="533" spans="1:17" x14ac:dyDescent="0.3">
      <c r="A533" s="3">
        <v>1819</v>
      </c>
      <c r="B533" s="3" t="s">
        <v>28</v>
      </c>
      <c r="C533" s="3" t="s">
        <v>29</v>
      </c>
      <c r="D533" s="3" t="str">
        <f t="shared" si="25"/>
        <v>mary.mutua@email.com</v>
      </c>
      <c r="E533" s="3" t="s">
        <v>45</v>
      </c>
      <c r="F533" s="3">
        <v>76</v>
      </c>
      <c r="G533" s="3" t="str">
        <f t="shared" si="26"/>
        <v>Senior</v>
      </c>
      <c r="H533" s="3">
        <f t="shared" si="24"/>
        <v>8</v>
      </c>
      <c r="I533" s="3" t="s">
        <v>577</v>
      </c>
      <c r="J533" s="4">
        <v>44491</v>
      </c>
      <c r="K533" s="3" t="s">
        <v>718</v>
      </c>
      <c r="L533" s="3" t="s">
        <v>727</v>
      </c>
      <c r="M533" s="3" t="s">
        <v>740</v>
      </c>
      <c r="N533" s="3" t="s">
        <v>750</v>
      </c>
      <c r="O533" s="3" t="s">
        <v>756</v>
      </c>
      <c r="P533" s="3">
        <v>26068.75</v>
      </c>
      <c r="Q533" s="3" t="s">
        <v>760</v>
      </c>
    </row>
    <row r="534" spans="1:17" x14ac:dyDescent="0.3">
      <c r="A534" s="3">
        <v>5065</v>
      </c>
      <c r="B534" s="3" t="s">
        <v>25</v>
      </c>
      <c r="C534" s="3" t="s">
        <v>37</v>
      </c>
      <c r="D534" s="3" t="str">
        <f t="shared" si="25"/>
        <v>paul.otieno@email.com</v>
      </c>
      <c r="E534" s="3" t="s">
        <v>44</v>
      </c>
      <c r="F534" s="3">
        <v>61</v>
      </c>
      <c r="G534" s="3" t="str">
        <f t="shared" si="26"/>
        <v>Senior</v>
      </c>
      <c r="H534" s="3">
        <f t="shared" si="24"/>
        <v>23</v>
      </c>
      <c r="I534" s="3" t="s">
        <v>578</v>
      </c>
      <c r="J534" s="4">
        <v>44891</v>
      </c>
      <c r="K534" s="3" t="s">
        <v>722</v>
      </c>
      <c r="L534" s="3" t="s">
        <v>727</v>
      </c>
      <c r="M534" s="3" t="s">
        <v>734</v>
      </c>
      <c r="N534" s="3" t="s">
        <v>748</v>
      </c>
      <c r="O534" s="3" t="s">
        <v>753</v>
      </c>
      <c r="P534" s="3">
        <v>44732.45</v>
      </c>
      <c r="Q534" s="3" t="s">
        <v>759</v>
      </c>
    </row>
    <row r="535" spans="1:17" x14ac:dyDescent="0.3">
      <c r="A535" s="3">
        <v>8407</v>
      </c>
      <c r="B535" s="3" t="s">
        <v>27</v>
      </c>
      <c r="C535" s="3" t="s">
        <v>40</v>
      </c>
      <c r="D535" s="3" t="str">
        <f t="shared" si="25"/>
        <v>david.wanjiru@email.com</v>
      </c>
      <c r="E535" s="3" t="s">
        <v>45</v>
      </c>
      <c r="F535" s="3">
        <v>16</v>
      </c>
      <c r="G535" s="3" t="str">
        <f t="shared" si="26"/>
        <v>Teenager</v>
      </c>
      <c r="H535" s="3">
        <f t="shared" si="24"/>
        <v>68</v>
      </c>
      <c r="I535" s="3" t="s">
        <v>579</v>
      </c>
      <c r="J535" s="4">
        <v>44153</v>
      </c>
      <c r="K535" s="3" t="s">
        <v>722</v>
      </c>
      <c r="L535" s="3" t="s">
        <v>730</v>
      </c>
      <c r="M535" s="3" t="s">
        <v>739</v>
      </c>
      <c r="N535" s="3" t="s">
        <v>747</v>
      </c>
      <c r="O535" s="3" t="s">
        <v>758</v>
      </c>
      <c r="P535" s="3">
        <v>23523.1</v>
      </c>
      <c r="Q535" s="3" t="s">
        <v>760</v>
      </c>
    </row>
    <row r="536" spans="1:17" x14ac:dyDescent="0.3">
      <c r="A536" s="3">
        <v>1675</v>
      </c>
      <c r="B536" s="3" t="s">
        <v>17</v>
      </c>
      <c r="C536" s="3" t="s">
        <v>33</v>
      </c>
      <c r="D536" s="3" t="str">
        <f t="shared" si="25"/>
        <v>anne.kiplagat@email.com</v>
      </c>
      <c r="E536" s="3" t="s">
        <v>45</v>
      </c>
      <c r="F536" s="3">
        <v>4</v>
      </c>
      <c r="G536" s="3" t="str">
        <f t="shared" si="26"/>
        <v>Child</v>
      </c>
      <c r="H536" s="3">
        <f t="shared" si="24"/>
        <v>80</v>
      </c>
      <c r="I536" s="3" t="s">
        <v>580</v>
      </c>
      <c r="J536" s="4">
        <v>45492</v>
      </c>
      <c r="K536" s="3" t="s">
        <v>722</v>
      </c>
      <c r="L536" s="3" t="s">
        <v>730</v>
      </c>
      <c r="M536" s="3" t="s">
        <v>736</v>
      </c>
      <c r="N536" s="3" t="s">
        <v>752</v>
      </c>
      <c r="O536" s="3" t="s">
        <v>754</v>
      </c>
      <c r="P536" s="3">
        <v>4749.24</v>
      </c>
      <c r="Q536" s="3" t="s">
        <v>759</v>
      </c>
    </row>
    <row r="537" spans="1:17" x14ac:dyDescent="0.3">
      <c r="A537" s="3">
        <v>1057</v>
      </c>
      <c r="B537" s="3" t="s">
        <v>28</v>
      </c>
      <c r="C537" s="3" t="s">
        <v>31</v>
      </c>
      <c r="D537" s="3" t="str">
        <f t="shared" si="25"/>
        <v>mary.kamau@email.com</v>
      </c>
      <c r="E537" s="3" t="s">
        <v>45</v>
      </c>
      <c r="F537" s="3">
        <v>12</v>
      </c>
      <c r="G537" s="3" t="str">
        <f t="shared" si="26"/>
        <v>Child</v>
      </c>
      <c r="H537" s="3">
        <f t="shared" si="24"/>
        <v>72</v>
      </c>
      <c r="I537" s="3" t="s">
        <v>581</v>
      </c>
      <c r="J537" s="4">
        <v>45424</v>
      </c>
      <c r="K537" s="3" t="s">
        <v>718</v>
      </c>
      <c r="L537" s="3" t="s">
        <v>728</v>
      </c>
      <c r="M537" s="3" t="s">
        <v>735</v>
      </c>
      <c r="N537" s="3" t="s">
        <v>746</v>
      </c>
      <c r="O537" s="3" t="s">
        <v>753</v>
      </c>
      <c r="P537" s="3">
        <v>45575.35</v>
      </c>
      <c r="Q537" s="3" t="s">
        <v>760</v>
      </c>
    </row>
    <row r="538" spans="1:17" x14ac:dyDescent="0.3">
      <c r="A538" s="3">
        <v>4765</v>
      </c>
      <c r="B538" s="3" t="s">
        <v>18</v>
      </c>
      <c r="C538" s="3" t="s">
        <v>31</v>
      </c>
      <c r="D538" s="3" t="str">
        <f t="shared" si="25"/>
        <v>susan.kamau@email.com</v>
      </c>
      <c r="E538" s="3" t="s">
        <v>45</v>
      </c>
      <c r="F538" s="3">
        <v>16</v>
      </c>
      <c r="G538" s="3" t="str">
        <f t="shared" si="26"/>
        <v>Teenager</v>
      </c>
      <c r="H538" s="3">
        <f t="shared" si="24"/>
        <v>68</v>
      </c>
      <c r="I538" s="3" t="s">
        <v>582</v>
      </c>
      <c r="J538" s="4">
        <v>45605</v>
      </c>
      <c r="K538" s="3" t="s">
        <v>724</v>
      </c>
      <c r="L538" s="3" t="s">
        <v>727</v>
      </c>
      <c r="M538" s="3" t="s">
        <v>733</v>
      </c>
      <c r="N538" s="3" t="s">
        <v>747</v>
      </c>
      <c r="O538" s="3" t="s">
        <v>757</v>
      </c>
      <c r="P538" s="3">
        <v>34503.089999999997</v>
      </c>
      <c r="Q538" s="3" t="s">
        <v>760</v>
      </c>
    </row>
    <row r="539" spans="1:17" x14ac:dyDescent="0.3">
      <c r="A539" s="3">
        <v>2114</v>
      </c>
      <c r="B539" s="3" t="s">
        <v>18</v>
      </c>
      <c r="C539" s="3" t="s">
        <v>33</v>
      </c>
      <c r="D539" s="3" t="str">
        <f t="shared" si="25"/>
        <v>susan.kiplagat@email.com</v>
      </c>
      <c r="E539" s="3" t="s">
        <v>45</v>
      </c>
      <c r="F539" s="3">
        <v>72</v>
      </c>
      <c r="G539" s="3" t="str">
        <f t="shared" si="26"/>
        <v>Senior</v>
      </c>
      <c r="H539" s="3">
        <f t="shared" si="24"/>
        <v>12</v>
      </c>
      <c r="I539" s="3" t="s">
        <v>583</v>
      </c>
      <c r="J539" s="4">
        <v>45172</v>
      </c>
      <c r="K539" s="3" t="s">
        <v>722</v>
      </c>
      <c r="L539" s="3" t="s">
        <v>727</v>
      </c>
      <c r="M539" s="3" t="s">
        <v>735</v>
      </c>
      <c r="N539" s="3" t="s">
        <v>746</v>
      </c>
      <c r="O539" s="3" t="s">
        <v>753</v>
      </c>
      <c r="P539" s="3">
        <v>31396.87</v>
      </c>
      <c r="Q539" s="3" t="s">
        <v>761</v>
      </c>
    </row>
    <row r="540" spans="1:17" x14ac:dyDescent="0.3">
      <c r="A540" s="3">
        <v>8725</v>
      </c>
      <c r="B540" s="3" t="s">
        <v>27</v>
      </c>
      <c r="C540" s="3" t="s">
        <v>41</v>
      </c>
      <c r="D540" s="3" t="str">
        <f t="shared" si="25"/>
        <v>david.obuya@email.com</v>
      </c>
      <c r="E540" s="3" t="s">
        <v>44</v>
      </c>
      <c r="F540" s="3">
        <v>6</v>
      </c>
      <c r="G540" s="3" t="str">
        <f t="shared" si="26"/>
        <v>Child</v>
      </c>
      <c r="H540" s="3">
        <f t="shared" si="24"/>
        <v>78</v>
      </c>
      <c r="I540" s="3" t="s">
        <v>584</v>
      </c>
      <c r="J540" s="4">
        <v>45589</v>
      </c>
      <c r="K540" s="3" t="s">
        <v>722</v>
      </c>
      <c r="L540" s="3" t="s">
        <v>730</v>
      </c>
      <c r="M540" s="3" t="s">
        <v>737</v>
      </c>
      <c r="N540" s="3" t="s">
        <v>752</v>
      </c>
      <c r="O540" s="3" t="s">
        <v>754</v>
      </c>
      <c r="P540" s="3">
        <v>47003.68</v>
      </c>
      <c r="Q540" s="3" t="s">
        <v>761</v>
      </c>
    </row>
    <row r="541" spans="1:17" x14ac:dyDescent="0.3">
      <c r="A541" s="3">
        <v>9884</v>
      </c>
      <c r="B541" s="3" t="s">
        <v>28</v>
      </c>
      <c r="C541" s="3" t="s">
        <v>42</v>
      </c>
      <c r="D541" s="3" t="str">
        <f t="shared" si="25"/>
        <v>mary.ouma@email.com</v>
      </c>
      <c r="E541" s="3" t="s">
        <v>44</v>
      </c>
      <c r="F541" s="3">
        <v>35</v>
      </c>
      <c r="G541" s="3" t="str">
        <f t="shared" si="26"/>
        <v>Adult</v>
      </c>
      <c r="H541" s="3">
        <f t="shared" si="24"/>
        <v>49</v>
      </c>
      <c r="I541" s="3" t="s">
        <v>585</v>
      </c>
      <c r="J541" s="4">
        <v>45098</v>
      </c>
      <c r="K541" s="3" t="s">
        <v>723</v>
      </c>
      <c r="L541" s="3" t="s">
        <v>727</v>
      </c>
      <c r="M541" s="3" t="s">
        <v>731</v>
      </c>
      <c r="N541" s="3" t="s">
        <v>746</v>
      </c>
      <c r="O541" s="3" t="s">
        <v>757</v>
      </c>
      <c r="P541" s="3">
        <v>12010.07</v>
      </c>
      <c r="Q541" s="3" t="s">
        <v>759</v>
      </c>
    </row>
    <row r="542" spans="1:17" x14ac:dyDescent="0.3">
      <c r="A542" s="3">
        <v>6728</v>
      </c>
      <c r="B542" s="3" t="s">
        <v>28</v>
      </c>
      <c r="C542" s="3" t="s">
        <v>40</v>
      </c>
      <c r="D542" s="3" t="str">
        <f t="shared" si="25"/>
        <v>mary.wanjiru@email.com</v>
      </c>
      <c r="E542" s="3" t="s">
        <v>45</v>
      </c>
      <c r="F542" s="3">
        <v>40</v>
      </c>
      <c r="G542" s="3" t="str">
        <f t="shared" si="26"/>
        <v>Adult</v>
      </c>
      <c r="H542" s="3">
        <f t="shared" si="24"/>
        <v>44</v>
      </c>
      <c r="I542" s="3" t="s">
        <v>586</v>
      </c>
      <c r="J542" s="4">
        <v>45384</v>
      </c>
      <c r="K542" s="3" t="s">
        <v>719</v>
      </c>
      <c r="L542" s="3" t="s">
        <v>730</v>
      </c>
      <c r="M542" s="3" t="s">
        <v>741</v>
      </c>
      <c r="N542" s="3" t="s">
        <v>746</v>
      </c>
      <c r="O542" s="3" t="s">
        <v>757</v>
      </c>
      <c r="P542" s="3">
        <v>49252.28</v>
      </c>
      <c r="Q542" s="3" t="s">
        <v>760</v>
      </c>
    </row>
    <row r="543" spans="1:17" x14ac:dyDescent="0.3">
      <c r="A543" s="3">
        <v>3265</v>
      </c>
      <c r="B543" s="3" t="s">
        <v>22</v>
      </c>
      <c r="C543" s="3" t="s">
        <v>32</v>
      </c>
      <c r="D543" s="3" t="str">
        <f t="shared" si="25"/>
        <v>mercy.odhiambo@email.com</v>
      </c>
      <c r="E543" s="3" t="s">
        <v>44</v>
      </c>
      <c r="F543" s="3">
        <v>64</v>
      </c>
      <c r="G543" s="3" t="str">
        <f t="shared" si="26"/>
        <v>Senior</v>
      </c>
      <c r="H543" s="3">
        <f t="shared" si="24"/>
        <v>20</v>
      </c>
      <c r="I543" s="3" t="s">
        <v>587</v>
      </c>
      <c r="J543" s="4">
        <v>44378</v>
      </c>
      <c r="K543" s="3" t="s">
        <v>721</v>
      </c>
      <c r="L543" s="3" t="s">
        <v>729</v>
      </c>
      <c r="M543" s="3" t="s">
        <v>744</v>
      </c>
      <c r="N543" s="3" t="s">
        <v>752</v>
      </c>
      <c r="O543" s="3" t="s">
        <v>755</v>
      </c>
      <c r="P543" s="3">
        <v>2882.82</v>
      </c>
      <c r="Q543" s="3" t="s">
        <v>760</v>
      </c>
    </row>
    <row r="544" spans="1:17" x14ac:dyDescent="0.3">
      <c r="A544" s="3">
        <v>9441</v>
      </c>
      <c r="B544" s="3" t="s">
        <v>14</v>
      </c>
      <c r="C544" s="3" t="s">
        <v>42</v>
      </c>
      <c r="D544" s="3" t="str">
        <f t="shared" si="25"/>
        <v>jane.ouma@email.com</v>
      </c>
      <c r="E544" s="3" t="s">
        <v>45</v>
      </c>
      <c r="F544" s="3">
        <v>52</v>
      </c>
      <c r="G544" s="3" t="str">
        <f t="shared" si="26"/>
        <v>Adult</v>
      </c>
      <c r="H544" s="3">
        <f t="shared" si="24"/>
        <v>32</v>
      </c>
      <c r="I544" s="3" t="s">
        <v>588</v>
      </c>
      <c r="J544" s="4">
        <v>44659</v>
      </c>
      <c r="K544" s="3" t="s">
        <v>723</v>
      </c>
      <c r="L544" s="3" t="s">
        <v>730</v>
      </c>
      <c r="M544" s="3" t="s">
        <v>735</v>
      </c>
      <c r="N544" s="3" t="s">
        <v>749</v>
      </c>
      <c r="O544" s="3" t="s">
        <v>758</v>
      </c>
      <c r="P544" s="3">
        <v>3964.75</v>
      </c>
      <c r="Q544" s="3" t="s">
        <v>759</v>
      </c>
    </row>
    <row r="545" spans="1:17" x14ac:dyDescent="0.3">
      <c r="A545" s="3">
        <v>8743</v>
      </c>
      <c r="B545" s="3" t="s">
        <v>24</v>
      </c>
      <c r="C545" s="3" t="s">
        <v>43</v>
      </c>
      <c r="D545" s="3" t="str">
        <f t="shared" si="25"/>
        <v>esther.chebet@email.com</v>
      </c>
      <c r="E545" s="3" t="s">
        <v>44</v>
      </c>
      <c r="F545" s="3">
        <v>40</v>
      </c>
      <c r="G545" s="3" t="str">
        <f t="shared" si="26"/>
        <v>Adult</v>
      </c>
      <c r="H545" s="3">
        <f t="shared" si="24"/>
        <v>44</v>
      </c>
      <c r="I545" s="3" t="s">
        <v>589</v>
      </c>
      <c r="J545" s="4">
        <v>45400</v>
      </c>
      <c r="K545" s="3" t="s">
        <v>719</v>
      </c>
      <c r="L545" s="3" t="s">
        <v>726</v>
      </c>
      <c r="M545" s="3" t="s">
        <v>741</v>
      </c>
      <c r="N545" s="3" t="s">
        <v>748</v>
      </c>
      <c r="O545" s="3" t="s">
        <v>755</v>
      </c>
      <c r="P545" s="3">
        <v>35418.519999999997</v>
      </c>
      <c r="Q545" s="3" t="s">
        <v>761</v>
      </c>
    </row>
    <row r="546" spans="1:17" x14ac:dyDescent="0.3">
      <c r="A546" s="3">
        <v>2903</v>
      </c>
      <c r="B546" s="3" t="s">
        <v>14</v>
      </c>
      <c r="C546" s="3" t="s">
        <v>36</v>
      </c>
      <c r="D546" s="3" t="str">
        <f t="shared" si="25"/>
        <v>jane.mwangi@email.com</v>
      </c>
      <c r="E546" s="3" t="s">
        <v>45</v>
      </c>
      <c r="F546" s="3">
        <v>39</v>
      </c>
      <c r="G546" s="3" t="str">
        <f t="shared" si="26"/>
        <v>Adult</v>
      </c>
      <c r="H546" s="3">
        <f t="shared" si="24"/>
        <v>45</v>
      </c>
      <c r="I546" s="3" t="s">
        <v>590</v>
      </c>
      <c r="J546" s="4">
        <v>44948</v>
      </c>
      <c r="K546" s="3" t="s">
        <v>718</v>
      </c>
      <c r="L546" s="3" t="s">
        <v>726</v>
      </c>
      <c r="M546" s="3" t="s">
        <v>734</v>
      </c>
      <c r="N546" s="3" t="s">
        <v>749</v>
      </c>
      <c r="O546" s="3" t="s">
        <v>753</v>
      </c>
      <c r="P546" s="3">
        <v>10005.209999999999</v>
      </c>
      <c r="Q546" s="3" t="s">
        <v>761</v>
      </c>
    </row>
    <row r="547" spans="1:17" x14ac:dyDescent="0.3">
      <c r="A547" s="3">
        <v>1919</v>
      </c>
      <c r="B547" s="3" t="s">
        <v>22</v>
      </c>
      <c r="C547" s="3" t="s">
        <v>38</v>
      </c>
      <c r="D547" s="3" t="str">
        <f t="shared" si="25"/>
        <v>mercy.njeri@email.com</v>
      </c>
      <c r="E547" s="3" t="s">
        <v>45</v>
      </c>
      <c r="F547" s="3">
        <v>32</v>
      </c>
      <c r="G547" s="3" t="str">
        <f t="shared" si="26"/>
        <v>Adult</v>
      </c>
      <c r="H547" s="3">
        <f t="shared" si="24"/>
        <v>52</v>
      </c>
      <c r="I547" s="3" t="s">
        <v>591</v>
      </c>
      <c r="J547" s="4">
        <v>44189</v>
      </c>
      <c r="K547" s="3" t="s">
        <v>721</v>
      </c>
      <c r="L547" s="3" t="s">
        <v>726</v>
      </c>
      <c r="M547" s="3" t="s">
        <v>733</v>
      </c>
      <c r="N547" s="3" t="s">
        <v>747</v>
      </c>
      <c r="O547" s="3" t="s">
        <v>758</v>
      </c>
      <c r="P547" s="3">
        <v>13625.44</v>
      </c>
      <c r="Q547" s="3" t="s">
        <v>761</v>
      </c>
    </row>
    <row r="548" spans="1:17" x14ac:dyDescent="0.3">
      <c r="A548" s="3">
        <v>8623</v>
      </c>
      <c r="B548" s="3" t="s">
        <v>19</v>
      </c>
      <c r="C548" s="3" t="s">
        <v>38</v>
      </c>
      <c r="D548" s="3" t="str">
        <f t="shared" si="25"/>
        <v>michael.njeri@email.com</v>
      </c>
      <c r="E548" s="3" t="s">
        <v>44</v>
      </c>
      <c r="F548" s="3">
        <v>66</v>
      </c>
      <c r="G548" s="3" t="str">
        <f t="shared" si="26"/>
        <v>Senior</v>
      </c>
      <c r="H548" s="3">
        <f t="shared" si="24"/>
        <v>18</v>
      </c>
      <c r="I548" s="3" t="s">
        <v>592</v>
      </c>
      <c r="J548" s="4">
        <v>45576</v>
      </c>
      <c r="K548" s="3" t="s">
        <v>724</v>
      </c>
      <c r="L548" s="3" t="s">
        <v>725</v>
      </c>
      <c r="M548" s="3" t="s">
        <v>742</v>
      </c>
      <c r="N548" s="3" t="s">
        <v>747</v>
      </c>
      <c r="O548" s="3" t="s">
        <v>757</v>
      </c>
      <c r="P548" s="3">
        <v>43416.11</v>
      </c>
      <c r="Q548" s="3" t="s">
        <v>761</v>
      </c>
    </row>
    <row r="549" spans="1:17" x14ac:dyDescent="0.3">
      <c r="A549" s="3">
        <v>5427</v>
      </c>
      <c r="B549" s="3" t="s">
        <v>15</v>
      </c>
      <c r="C549" s="3" t="s">
        <v>31</v>
      </c>
      <c r="D549" s="3" t="str">
        <f t="shared" si="25"/>
        <v>james.kamau@email.com</v>
      </c>
      <c r="E549" s="3" t="s">
        <v>45</v>
      </c>
      <c r="F549" s="3">
        <v>24</v>
      </c>
      <c r="G549" s="3" t="str">
        <f t="shared" si="26"/>
        <v>Adult</v>
      </c>
      <c r="H549" s="3">
        <f t="shared" si="24"/>
        <v>60</v>
      </c>
      <c r="I549" s="3" t="s">
        <v>593</v>
      </c>
      <c r="J549" s="4">
        <v>43919</v>
      </c>
      <c r="K549" s="3" t="s">
        <v>722</v>
      </c>
      <c r="L549" s="3" t="s">
        <v>729</v>
      </c>
      <c r="M549" s="3" t="s">
        <v>739</v>
      </c>
      <c r="N549" s="3" t="s">
        <v>748</v>
      </c>
      <c r="O549" s="3" t="s">
        <v>758</v>
      </c>
      <c r="P549" s="3">
        <v>15530.91</v>
      </c>
      <c r="Q549" s="3" t="s">
        <v>760</v>
      </c>
    </row>
    <row r="550" spans="1:17" x14ac:dyDescent="0.3">
      <c r="A550" s="3">
        <v>8253</v>
      </c>
      <c r="B550" s="3" t="s">
        <v>21</v>
      </c>
      <c r="C550" s="3" t="s">
        <v>31</v>
      </c>
      <c r="D550" s="3" t="str">
        <f t="shared" si="25"/>
        <v>grace.kamau@email.com</v>
      </c>
      <c r="E550" s="3" t="s">
        <v>44</v>
      </c>
      <c r="F550" s="3">
        <v>74</v>
      </c>
      <c r="G550" s="3" t="str">
        <f t="shared" si="26"/>
        <v>Senior</v>
      </c>
      <c r="H550" s="3">
        <f t="shared" si="24"/>
        <v>10</v>
      </c>
      <c r="I550" s="3" t="s">
        <v>594</v>
      </c>
      <c r="J550" s="4">
        <v>45473</v>
      </c>
      <c r="K550" s="3" t="s">
        <v>720</v>
      </c>
      <c r="L550" s="3" t="s">
        <v>730</v>
      </c>
      <c r="M550" s="3" t="s">
        <v>739</v>
      </c>
      <c r="N550" s="3" t="s">
        <v>746</v>
      </c>
      <c r="O550" s="3" t="s">
        <v>755</v>
      </c>
      <c r="P550" s="3">
        <v>48545.99</v>
      </c>
      <c r="Q550" s="3" t="s">
        <v>761</v>
      </c>
    </row>
    <row r="551" spans="1:17" x14ac:dyDescent="0.3">
      <c r="A551" s="3">
        <v>7285</v>
      </c>
      <c r="B551" s="3" t="s">
        <v>23</v>
      </c>
      <c r="C551" s="3" t="s">
        <v>36</v>
      </c>
      <c r="D551" s="3" t="str">
        <f t="shared" si="25"/>
        <v>peter.mwangi@email.com</v>
      </c>
      <c r="E551" s="3" t="s">
        <v>45</v>
      </c>
      <c r="F551" s="3">
        <v>33</v>
      </c>
      <c r="G551" s="3" t="str">
        <f t="shared" si="26"/>
        <v>Adult</v>
      </c>
      <c r="H551" s="3">
        <f t="shared" si="24"/>
        <v>51</v>
      </c>
      <c r="I551" s="3" t="s">
        <v>595</v>
      </c>
      <c r="J551" s="4">
        <v>44354</v>
      </c>
      <c r="K551" s="3" t="s">
        <v>721</v>
      </c>
      <c r="L551" s="3" t="s">
        <v>728</v>
      </c>
      <c r="M551" s="3" t="s">
        <v>735</v>
      </c>
      <c r="N551" s="3" t="s">
        <v>750</v>
      </c>
      <c r="O551" s="3" t="s">
        <v>753</v>
      </c>
      <c r="P551" s="3">
        <v>37448.76</v>
      </c>
      <c r="Q551" s="3" t="s">
        <v>760</v>
      </c>
    </row>
    <row r="552" spans="1:17" x14ac:dyDescent="0.3">
      <c r="A552" s="3">
        <v>8037</v>
      </c>
      <c r="B552" s="3" t="s">
        <v>27</v>
      </c>
      <c r="C552" s="3" t="s">
        <v>33</v>
      </c>
      <c r="D552" s="3" t="str">
        <f t="shared" si="25"/>
        <v>david.kiplagat@email.com</v>
      </c>
      <c r="E552" s="3" t="s">
        <v>45</v>
      </c>
      <c r="F552" s="3">
        <v>59</v>
      </c>
      <c r="G552" s="3" t="str">
        <f t="shared" si="26"/>
        <v>Adult</v>
      </c>
      <c r="H552" s="3">
        <f t="shared" si="24"/>
        <v>25</v>
      </c>
      <c r="I552" s="3" t="s">
        <v>596</v>
      </c>
      <c r="J552" s="4">
        <v>44806</v>
      </c>
      <c r="K552" s="3" t="s">
        <v>721</v>
      </c>
      <c r="L552" s="3" t="s">
        <v>730</v>
      </c>
      <c r="M552" s="3" t="s">
        <v>742</v>
      </c>
      <c r="N552" s="3" t="s">
        <v>750</v>
      </c>
      <c r="O552" s="3" t="s">
        <v>757</v>
      </c>
      <c r="P552" s="3">
        <v>17885.89</v>
      </c>
      <c r="Q552" s="3" t="s">
        <v>759</v>
      </c>
    </row>
    <row r="553" spans="1:17" x14ac:dyDescent="0.3">
      <c r="A553" s="3">
        <v>9711</v>
      </c>
      <c r="B553" s="3" t="s">
        <v>18</v>
      </c>
      <c r="C553" s="3" t="s">
        <v>36</v>
      </c>
      <c r="D553" s="3" t="str">
        <f t="shared" si="25"/>
        <v>susan.mwangi@email.com</v>
      </c>
      <c r="E553" s="3" t="s">
        <v>44</v>
      </c>
      <c r="F553" s="3">
        <v>62</v>
      </c>
      <c r="G553" s="3" t="str">
        <f t="shared" si="26"/>
        <v>Senior</v>
      </c>
      <c r="H553" s="3">
        <f t="shared" si="24"/>
        <v>22</v>
      </c>
      <c r="I553" s="3" t="s">
        <v>597</v>
      </c>
      <c r="J553" s="4">
        <v>44729</v>
      </c>
      <c r="K553" s="3" t="s">
        <v>719</v>
      </c>
      <c r="L553" s="3" t="s">
        <v>726</v>
      </c>
      <c r="M553" s="3" t="s">
        <v>732</v>
      </c>
      <c r="N553" s="3" t="s">
        <v>750</v>
      </c>
      <c r="O553" s="3" t="s">
        <v>757</v>
      </c>
      <c r="P553" s="3">
        <v>15902.02</v>
      </c>
      <c r="Q553" s="3" t="s">
        <v>761</v>
      </c>
    </row>
    <row r="554" spans="1:17" x14ac:dyDescent="0.3">
      <c r="A554" s="3">
        <v>7206</v>
      </c>
      <c r="B554" s="3" t="s">
        <v>19</v>
      </c>
      <c r="C554" s="3" t="s">
        <v>35</v>
      </c>
      <c r="D554" s="3" t="str">
        <f t="shared" si="25"/>
        <v>michael.mugambi@email.com</v>
      </c>
      <c r="E554" s="3" t="s">
        <v>44</v>
      </c>
      <c r="F554" s="3">
        <v>70</v>
      </c>
      <c r="G554" s="3" t="str">
        <f t="shared" si="26"/>
        <v>Senior</v>
      </c>
      <c r="H554" s="3">
        <f t="shared" si="24"/>
        <v>14</v>
      </c>
      <c r="I554" s="3" t="s">
        <v>598</v>
      </c>
      <c r="J554" s="4">
        <v>44674</v>
      </c>
      <c r="K554" s="3" t="s">
        <v>719</v>
      </c>
      <c r="L554" s="3" t="s">
        <v>727</v>
      </c>
      <c r="M554" s="3" t="s">
        <v>734</v>
      </c>
      <c r="N554" s="3" t="s">
        <v>746</v>
      </c>
      <c r="O554" s="3" t="s">
        <v>756</v>
      </c>
      <c r="P554" s="3">
        <v>12611.76</v>
      </c>
      <c r="Q554" s="3" t="s">
        <v>759</v>
      </c>
    </row>
    <row r="555" spans="1:17" x14ac:dyDescent="0.3">
      <c r="A555" s="3">
        <v>4118</v>
      </c>
      <c r="B555" s="3" t="s">
        <v>22</v>
      </c>
      <c r="C555" s="3" t="s">
        <v>43</v>
      </c>
      <c r="D555" s="3" t="str">
        <f t="shared" si="25"/>
        <v>mercy.chebet@email.com</v>
      </c>
      <c r="E555" s="3" t="s">
        <v>45</v>
      </c>
      <c r="F555" s="3">
        <v>48</v>
      </c>
      <c r="G555" s="3" t="str">
        <f t="shared" si="26"/>
        <v>Adult</v>
      </c>
      <c r="H555" s="3">
        <f t="shared" si="24"/>
        <v>36</v>
      </c>
      <c r="I555" s="3" t="s">
        <v>599</v>
      </c>
      <c r="J555" s="4">
        <v>44410</v>
      </c>
      <c r="K555" s="3" t="s">
        <v>720</v>
      </c>
      <c r="L555" s="3" t="s">
        <v>728</v>
      </c>
      <c r="M555" s="3" t="s">
        <v>741</v>
      </c>
      <c r="N555" s="3" t="s">
        <v>746</v>
      </c>
      <c r="O555" s="3" t="s">
        <v>756</v>
      </c>
      <c r="P555" s="3">
        <v>42312.06</v>
      </c>
      <c r="Q555" s="3" t="s">
        <v>759</v>
      </c>
    </row>
    <row r="556" spans="1:17" x14ac:dyDescent="0.3">
      <c r="A556" s="3">
        <v>4184</v>
      </c>
      <c r="B556" s="3" t="s">
        <v>18</v>
      </c>
      <c r="C556" s="3" t="s">
        <v>43</v>
      </c>
      <c r="D556" s="3" t="str">
        <f t="shared" si="25"/>
        <v>susan.chebet@email.com</v>
      </c>
      <c r="E556" s="3" t="s">
        <v>45</v>
      </c>
      <c r="F556" s="3">
        <v>20</v>
      </c>
      <c r="G556" s="3" t="str">
        <f t="shared" si="26"/>
        <v>Adult</v>
      </c>
      <c r="H556" s="3">
        <f t="shared" si="24"/>
        <v>64</v>
      </c>
      <c r="I556" s="3" t="s">
        <v>600</v>
      </c>
      <c r="J556" s="4">
        <v>44811</v>
      </c>
      <c r="K556" s="3" t="s">
        <v>722</v>
      </c>
      <c r="L556" s="3" t="s">
        <v>728</v>
      </c>
      <c r="M556" s="3" t="s">
        <v>744</v>
      </c>
      <c r="N556" s="3" t="s">
        <v>752</v>
      </c>
      <c r="O556" s="3" t="s">
        <v>753</v>
      </c>
      <c r="P556" s="3">
        <v>34493.68</v>
      </c>
      <c r="Q556" s="3" t="s">
        <v>760</v>
      </c>
    </row>
    <row r="557" spans="1:17" x14ac:dyDescent="0.3">
      <c r="A557" s="3">
        <v>4845</v>
      </c>
      <c r="B557" s="3" t="s">
        <v>14</v>
      </c>
      <c r="C557" s="3" t="s">
        <v>42</v>
      </c>
      <c r="D557" s="3" t="str">
        <f t="shared" si="25"/>
        <v>jane.ouma@email.com</v>
      </c>
      <c r="E557" s="3" t="s">
        <v>44</v>
      </c>
      <c r="F557" s="3">
        <v>70</v>
      </c>
      <c r="G557" s="3" t="str">
        <f t="shared" si="26"/>
        <v>Senior</v>
      </c>
      <c r="H557" s="3">
        <f t="shared" si="24"/>
        <v>14</v>
      </c>
      <c r="I557" s="3" t="s">
        <v>601</v>
      </c>
      <c r="J557" s="4">
        <v>45640</v>
      </c>
      <c r="K557" s="3" t="s">
        <v>723</v>
      </c>
      <c r="L557" s="3" t="s">
        <v>726</v>
      </c>
      <c r="M557" s="3" t="s">
        <v>740</v>
      </c>
      <c r="N557" s="3" t="s">
        <v>747</v>
      </c>
      <c r="O557" s="3" t="s">
        <v>755</v>
      </c>
      <c r="P557" s="3">
        <v>21979.93</v>
      </c>
      <c r="Q557" s="3" t="s">
        <v>761</v>
      </c>
    </row>
    <row r="558" spans="1:17" x14ac:dyDescent="0.3">
      <c r="A558" s="3">
        <v>7705</v>
      </c>
      <c r="B558" s="3" t="s">
        <v>26</v>
      </c>
      <c r="C558" s="3" t="s">
        <v>40</v>
      </c>
      <c r="D558" s="3" t="str">
        <f t="shared" si="25"/>
        <v>brian.wanjiru@email.com</v>
      </c>
      <c r="E558" s="3" t="s">
        <v>44</v>
      </c>
      <c r="F558" s="3">
        <v>55</v>
      </c>
      <c r="G558" s="3" t="str">
        <f t="shared" si="26"/>
        <v>Adult</v>
      </c>
      <c r="H558" s="3">
        <f t="shared" si="24"/>
        <v>29</v>
      </c>
      <c r="I558" s="3" t="s">
        <v>602</v>
      </c>
      <c r="J558" s="4">
        <v>45596</v>
      </c>
      <c r="K558" s="3" t="s">
        <v>724</v>
      </c>
      <c r="L558" s="3" t="s">
        <v>730</v>
      </c>
      <c r="M558" s="3" t="s">
        <v>745</v>
      </c>
      <c r="N558" s="3" t="s">
        <v>746</v>
      </c>
      <c r="O558" s="3" t="s">
        <v>755</v>
      </c>
      <c r="P558" s="3">
        <v>3216.05</v>
      </c>
      <c r="Q558" s="3" t="s">
        <v>761</v>
      </c>
    </row>
    <row r="559" spans="1:17" x14ac:dyDescent="0.3">
      <c r="A559" s="3">
        <v>6602</v>
      </c>
      <c r="B559" s="3" t="s">
        <v>24</v>
      </c>
      <c r="C559" s="3" t="s">
        <v>31</v>
      </c>
      <c r="D559" s="3" t="str">
        <f t="shared" si="25"/>
        <v>esther.kamau@email.com</v>
      </c>
      <c r="E559" s="3" t="s">
        <v>44</v>
      </c>
      <c r="F559" s="3">
        <v>44</v>
      </c>
      <c r="G559" s="3" t="str">
        <f t="shared" si="26"/>
        <v>Adult</v>
      </c>
      <c r="H559" s="3">
        <f t="shared" si="24"/>
        <v>40</v>
      </c>
      <c r="I559" s="3" t="s">
        <v>603</v>
      </c>
      <c r="J559" s="4">
        <v>44008</v>
      </c>
      <c r="K559" s="3" t="s">
        <v>718</v>
      </c>
      <c r="L559" s="3" t="s">
        <v>730</v>
      </c>
      <c r="M559" s="3" t="s">
        <v>735</v>
      </c>
      <c r="N559" s="3" t="s">
        <v>751</v>
      </c>
      <c r="O559" s="3" t="s">
        <v>755</v>
      </c>
      <c r="P559" s="3">
        <v>12427.68</v>
      </c>
      <c r="Q559" s="3" t="s">
        <v>761</v>
      </c>
    </row>
    <row r="560" spans="1:17" x14ac:dyDescent="0.3">
      <c r="A560" s="3">
        <v>5734</v>
      </c>
      <c r="B560" s="3" t="s">
        <v>27</v>
      </c>
      <c r="C560" s="3" t="s">
        <v>35</v>
      </c>
      <c r="D560" s="3" t="str">
        <f t="shared" si="25"/>
        <v>david.mugambi@email.com</v>
      </c>
      <c r="E560" s="3" t="s">
        <v>45</v>
      </c>
      <c r="F560" s="3">
        <v>17</v>
      </c>
      <c r="G560" s="3" t="str">
        <f t="shared" si="26"/>
        <v>Teenager</v>
      </c>
      <c r="H560" s="3">
        <f t="shared" si="24"/>
        <v>67</v>
      </c>
      <c r="I560" s="3" t="s">
        <v>604</v>
      </c>
      <c r="J560" s="4">
        <v>45543</v>
      </c>
      <c r="K560" s="3" t="s">
        <v>719</v>
      </c>
      <c r="L560" s="3" t="s">
        <v>729</v>
      </c>
      <c r="M560" s="3" t="s">
        <v>741</v>
      </c>
      <c r="N560" s="3" t="s">
        <v>748</v>
      </c>
      <c r="O560" s="3" t="s">
        <v>753</v>
      </c>
      <c r="P560" s="3">
        <v>4349.41</v>
      </c>
      <c r="Q560" s="3" t="s">
        <v>759</v>
      </c>
    </row>
    <row r="561" spans="1:17" x14ac:dyDescent="0.3">
      <c r="A561" s="3">
        <v>3516</v>
      </c>
      <c r="B561" s="3" t="s">
        <v>14</v>
      </c>
      <c r="C561" s="3" t="s">
        <v>33</v>
      </c>
      <c r="D561" s="3" t="str">
        <f t="shared" si="25"/>
        <v>jane.kiplagat@email.com</v>
      </c>
      <c r="E561" s="3" t="s">
        <v>45</v>
      </c>
      <c r="F561" s="3">
        <v>47</v>
      </c>
      <c r="G561" s="3" t="str">
        <f t="shared" si="26"/>
        <v>Adult</v>
      </c>
      <c r="H561" s="3">
        <f t="shared" si="24"/>
        <v>37</v>
      </c>
      <c r="I561" s="3" t="s">
        <v>605</v>
      </c>
      <c r="J561" s="4">
        <v>44963</v>
      </c>
      <c r="K561" s="3" t="s">
        <v>722</v>
      </c>
      <c r="L561" s="3" t="s">
        <v>726</v>
      </c>
      <c r="M561" s="3" t="s">
        <v>745</v>
      </c>
      <c r="N561" s="3" t="s">
        <v>749</v>
      </c>
      <c r="O561" s="3" t="s">
        <v>753</v>
      </c>
      <c r="P561" s="3">
        <v>24527.759999999998</v>
      </c>
      <c r="Q561" s="3" t="s">
        <v>760</v>
      </c>
    </row>
    <row r="562" spans="1:17" x14ac:dyDescent="0.3">
      <c r="A562" s="3">
        <v>5807</v>
      </c>
      <c r="B562" s="3" t="s">
        <v>18</v>
      </c>
      <c r="C562" s="3" t="s">
        <v>35</v>
      </c>
      <c r="D562" s="3" t="str">
        <f t="shared" si="25"/>
        <v>susan.mugambi@email.com</v>
      </c>
      <c r="E562" s="3" t="s">
        <v>44</v>
      </c>
      <c r="F562" s="3">
        <v>62</v>
      </c>
      <c r="G562" s="3" t="str">
        <f t="shared" si="26"/>
        <v>Senior</v>
      </c>
      <c r="H562" s="3">
        <f t="shared" si="24"/>
        <v>22</v>
      </c>
      <c r="I562" s="3" t="s">
        <v>606</v>
      </c>
      <c r="J562" s="4">
        <v>45580</v>
      </c>
      <c r="K562" s="3" t="s">
        <v>724</v>
      </c>
      <c r="L562" s="3" t="s">
        <v>726</v>
      </c>
      <c r="M562" s="3" t="s">
        <v>732</v>
      </c>
      <c r="N562" s="3" t="s">
        <v>746</v>
      </c>
      <c r="O562" s="3" t="s">
        <v>757</v>
      </c>
      <c r="P562" s="3">
        <v>20495.169999999998</v>
      </c>
      <c r="Q562" s="3" t="s">
        <v>759</v>
      </c>
    </row>
    <row r="563" spans="1:17" x14ac:dyDescent="0.3">
      <c r="A563" s="3">
        <v>7550</v>
      </c>
      <c r="B563" s="3" t="s">
        <v>17</v>
      </c>
      <c r="C563" s="3" t="s">
        <v>35</v>
      </c>
      <c r="D563" s="3" t="str">
        <f t="shared" si="25"/>
        <v>anne.mugambi@email.com</v>
      </c>
      <c r="E563" s="3" t="s">
        <v>44</v>
      </c>
      <c r="F563" s="3">
        <v>18</v>
      </c>
      <c r="G563" s="3" t="str">
        <f t="shared" si="26"/>
        <v>Teenager</v>
      </c>
      <c r="H563" s="3">
        <f t="shared" si="24"/>
        <v>66</v>
      </c>
      <c r="I563" s="3" t="s">
        <v>607</v>
      </c>
      <c r="J563" s="4">
        <v>44440</v>
      </c>
      <c r="K563" s="3" t="s">
        <v>718</v>
      </c>
      <c r="L563" s="3" t="s">
        <v>725</v>
      </c>
      <c r="M563" s="3" t="s">
        <v>741</v>
      </c>
      <c r="N563" s="3" t="s">
        <v>751</v>
      </c>
      <c r="O563" s="3" t="s">
        <v>754</v>
      </c>
      <c r="P563" s="3">
        <v>36596.21</v>
      </c>
      <c r="Q563" s="3" t="s">
        <v>759</v>
      </c>
    </row>
    <row r="564" spans="1:17" x14ac:dyDescent="0.3">
      <c r="A564" s="3">
        <v>8572</v>
      </c>
      <c r="B564" s="3" t="s">
        <v>24</v>
      </c>
      <c r="C564" s="3" t="s">
        <v>41</v>
      </c>
      <c r="D564" s="3" t="str">
        <f t="shared" si="25"/>
        <v>esther.obuya@email.com</v>
      </c>
      <c r="E564" s="3" t="s">
        <v>44</v>
      </c>
      <c r="F564" s="3">
        <v>37</v>
      </c>
      <c r="G564" s="3" t="str">
        <f t="shared" si="26"/>
        <v>Adult</v>
      </c>
      <c r="H564" s="3">
        <f t="shared" si="24"/>
        <v>47</v>
      </c>
      <c r="I564" s="3" t="s">
        <v>608</v>
      </c>
      <c r="J564" s="4">
        <v>45018</v>
      </c>
      <c r="K564" s="3" t="s">
        <v>718</v>
      </c>
      <c r="L564" s="3" t="s">
        <v>726</v>
      </c>
      <c r="M564" s="3" t="s">
        <v>743</v>
      </c>
      <c r="N564" s="3" t="s">
        <v>752</v>
      </c>
      <c r="O564" s="3" t="s">
        <v>754</v>
      </c>
      <c r="P564" s="3">
        <v>5930</v>
      </c>
      <c r="Q564" s="3" t="s">
        <v>761</v>
      </c>
    </row>
    <row r="565" spans="1:17" x14ac:dyDescent="0.3">
      <c r="A565" s="3">
        <v>1234</v>
      </c>
      <c r="B565" s="3" t="s">
        <v>27</v>
      </c>
      <c r="C565" s="3" t="s">
        <v>36</v>
      </c>
      <c r="D565" s="3" t="str">
        <f t="shared" si="25"/>
        <v>david.mwangi@email.com</v>
      </c>
      <c r="E565" s="3" t="s">
        <v>44</v>
      </c>
      <c r="F565" s="3">
        <v>29</v>
      </c>
      <c r="G565" s="3" t="str">
        <f t="shared" si="26"/>
        <v>Adult</v>
      </c>
      <c r="H565" s="3">
        <f t="shared" si="24"/>
        <v>55</v>
      </c>
      <c r="I565" s="3" t="s">
        <v>609</v>
      </c>
      <c r="J565" s="4">
        <v>45241</v>
      </c>
      <c r="K565" s="3" t="s">
        <v>719</v>
      </c>
      <c r="L565" s="3" t="s">
        <v>729</v>
      </c>
      <c r="M565" s="3" t="s">
        <v>737</v>
      </c>
      <c r="N565" s="3" t="s">
        <v>746</v>
      </c>
      <c r="O565" s="3" t="s">
        <v>754</v>
      </c>
      <c r="P565" s="3">
        <v>28282.27</v>
      </c>
      <c r="Q565" s="3" t="s">
        <v>760</v>
      </c>
    </row>
    <row r="566" spans="1:17" x14ac:dyDescent="0.3">
      <c r="A566" s="3">
        <v>6637</v>
      </c>
      <c r="B566" s="3" t="s">
        <v>25</v>
      </c>
      <c r="C566" s="3" t="s">
        <v>29</v>
      </c>
      <c r="D566" s="3" t="str">
        <f t="shared" si="25"/>
        <v>paul.mutua@email.com</v>
      </c>
      <c r="E566" s="3" t="s">
        <v>45</v>
      </c>
      <c r="F566" s="3">
        <v>76</v>
      </c>
      <c r="G566" s="3" t="str">
        <f t="shared" si="26"/>
        <v>Senior</v>
      </c>
      <c r="H566" s="3">
        <f t="shared" si="24"/>
        <v>8</v>
      </c>
      <c r="I566" s="3" t="s">
        <v>610</v>
      </c>
      <c r="J566" s="4">
        <v>44635</v>
      </c>
      <c r="K566" s="3" t="s">
        <v>720</v>
      </c>
      <c r="L566" s="3" t="s">
        <v>729</v>
      </c>
      <c r="M566" s="3" t="s">
        <v>737</v>
      </c>
      <c r="N566" s="3" t="s">
        <v>747</v>
      </c>
      <c r="O566" s="3" t="s">
        <v>758</v>
      </c>
      <c r="P566" s="3">
        <v>25396.75</v>
      </c>
      <c r="Q566" s="3" t="s">
        <v>761</v>
      </c>
    </row>
    <row r="567" spans="1:17" x14ac:dyDescent="0.3">
      <c r="A567" s="3">
        <v>8887</v>
      </c>
      <c r="B567" s="3" t="s">
        <v>22</v>
      </c>
      <c r="C567" s="3" t="s">
        <v>35</v>
      </c>
      <c r="D567" s="3" t="str">
        <f t="shared" si="25"/>
        <v>mercy.mugambi@email.com</v>
      </c>
      <c r="E567" s="3" t="s">
        <v>44</v>
      </c>
      <c r="F567" s="3">
        <v>9</v>
      </c>
      <c r="G567" s="3" t="str">
        <f t="shared" si="26"/>
        <v>Child</v>
      </c>
      <c r="H567" s="3">
        <f t="shared" si="24"/>
        <v>75</v>
      </c>
      <c r="I567" s="3" t="s">
        <v>611</v>
      </c>
      <c r="J567" s="4">
        <v>44336</v>
      </c>
      <c r="K567" s="3" t="s">
        <v>719</v>
      </c>
      <c r="L567" s="3" t="s">
        <v>726</v>
      </c>
      <c r="M567" s="3" t="s">
        <v>743</v>
      </c>
      <c r="N567" s="3" t="s">
        <v>749</v>
      </c>
      <c r="O567" s="3" t="s">
        <v>755</v>
      </c>
      <c r="P567" s="3">
        <v>35560.97</v>
      </c>
      <c r="Q567" s="3" t="s">
        <v>761</v>
      </c>
    </row>
    <row r="568" spans="1:17" x14ac:dyDescent="0.3">
      <c r="A568" s="3">
        <v>5450</v>
      </c>
      <c r="B568" s="3" t="s">
        <v>22</v>
      </c>
      <c r="C568" s="3" t="s">
        <v>39</v>
      </c>
      <c r="D568" s="3" t="str">
        <f t="shared" si="25"/>
        <v>mercy.kuria@email.com</v>
      </c>
      <c r="E568" s="3" t="s">
        <v>44</v>
      </c>
      <c r="F568" s="3">
        <v>33</v>
      </c>
      <c r="G568" s="3" t="str">
        <f t="shared" si="26"/>
        <v>Adult</v>
      </c>
      <c r="H568" s="3">
        <f t="shared" si="24"/>
        <v>51</v>
      </c>
      <c r="I568" s="3" t="s">
        <v>612</v>
      </c>
      <c r="J568" s="4">
        <v>43938</v>
      </c>
      <c r="K568" s="3" t="s">
        <v>723</v>
      </c>
      <c r="L568" s="3" t="s">
        <v>725</v>
      </c>
      <c r="M568" s="3" t="s">
        <v>740</v>
      </c>
      <c r="N568" s="3" t="s">
        <v>746</v>
      </c>
      <c r="O568" s="3" t="s">
        <v>756</v>
      </c>
      <c r="P568" s="3">
        <v>40099.79</v>
      </c>
      <c r="Q568" s="3" t="s">
        <v>761</v>
      </c>
    </row>
    <row r="569" spans="1:17" x14ac:dyDescent="0.3">
      <c r="A569" s="3">
        <v>5053</v>
      </c>
      <c r="B569" s="3" t="s">
        <v>16</v>
      </c>
      <c r="C569" s="3" t="s">
        <v>42</v>
      </c>
      <c r="D569" s="3" t="str">
        <f t="shared" si="25"/>
        <v>john.ouma@email.com</v>
      </c>
      <c r="E569" s="3" t="s">
        <v>44</v>
      </c>
      <c r="F569" s="3">
        <v>10</v>
      </c>
      <c r="G569" s="3" t="str">
        <f t="shared" si="26"/>
        <v>Child</v>
      </c>
      <c r="H569" s="3">
        <f t="shared" si="24"/>
        <v>74</v>
      </c>
      <c r="I569" s="3" t="s">
        <v>613</v>
      </c>
      <c r="J569" s="4">
        <v>44428</v>
      </c>
      <c r="K569" s="3" t="s">
        <v>723</v>
      </c>
      <c r="L569" s="3" t="s">
        <v>728</v>
      </c>
      <c r="M569" s="3" t="s">
        <v>734</v>
      </c>
      <c r="N569" s="3" t="s">
        <v>750</v>
      </c>
      <c r="O569" s="3" t="s">
        <v>757</v>
      </c>
      <c r="P569" s="3">
        <v>38428.65</v>
      </c>
      <c r="Q569" s="3" t="s">
        <v>759</v>
      </c>
    </row>
    <row r="570" spans="1:17" x14ac:dyDescent="0.3">
      <c r="A570" s="3">
        <v>4629</v>
      </c>
      <c r="B570" s="3" t="s">
        <v>20</v>
      </c>
      <c r="C570" s="3" t="s">
        <v>34</v>
      </c>
      <c r="D570" s="3" t="str">
        <f t="shared" si="25"/>
        <v>kevin.cherono@email.com</v>
      </c>
      <c r="E570" s="3" t="s">
        <v>44</v>
      </c>
      <c r="F570" s="3">
        <v>58</v>
      </c>
      <c r="G570" s="3" t="str">
        <f t="shared" si="26"/>
        <v>Adult</v>
      </c>
      <c r="H570" s="3">
        <f t="shared" si="24"/>
        <v>26</v>
      </c>
      <c r="I570" s="3" t="s">
        <v>614</v>
      </c>
      <c r="J570" s="4">
        <v>45201</v>
      </c>
      <c r="K570" s="3" t="s">
        <v>721</v>
      </c>
      <c r="L570" s="3" t="s">
        <v>725</v>
      </c>
      <c r="M570" s="3" t="s">
        <v>739</v>
      </c>
      <c r="N570" s="3" t="s">
        <v>752</v>
      </c>
      <c r="O570" s="3" t="s">
        <v>754</v>
      </c>
      <c r="P570" s="3">
        <v>21388.17</v>
      </c>
      <c r="Q570" s="3" t="s">
        <v>759</v>
      </c>
    </row>
    <row r="571" spans="1:17" x14ac:dyDescent="0.3">
      <c r="A571" s="3">
        <v>8436</v>
      </c>
      <c r="B571" s="3" t="s">
        <v>23</v>
      </c>
      <c r="C571" s="3" t="s">
        <v>39</v>
      </c>
      <c r="D571" s="3" t="str">
        <f t="shared" si="25"/>
        <v>peter.kuria@email.com</v>
      </c>
      <c r="E571" s="3" t="s">
        <v>45</v>
      </c>
      <c r="F571" s="3">
        <v>11</v>
      </c>
      <c r="G571" s="3" t="str">
        <f t="shared" si="26"/>
        <v>Child</v>
      </c>
      <c r="H571" s="3">
        <f t="shared" si="24"/>
        <v>73</v>
      </c>
      <c r="I571" s="3" t="s">
        <v>615</v>
      </c>
      <c r="J571" s="4">
        <v>45687</v>
      </c>
      <c r="K571" s="3" t="s">
        <v>724</v>
      </c>
      <c r="L571" s="3" t="s">
        <v>730</v>
      </c>
      <c r="M571" s="3" t="s">
        <v>737</v>
      </c>
      <c r="N571" s="3" t="s">
        <v>751</v>
      </c>
      <c r="O571" s="3" t="s">
        <v>757</v>
      </c>
      <c r="P571" s="3">
        <v>29439.5</v>
      </c>
      <c r="Q571" s="3" t="s">
        <v>759</v>
      </c>
    </row>
    <row r="572" spans="1:17" x14ac:dyDescent="0.3">
      <c r="A572" s="3">
        <v>8224</v>
      </c>
      <c r="B572" s="3" t="s">
        <v>19</v>
      </c>
      <c r="C572" s="3" t="s">
        <v>43</v>
      </c>
      <c r="D572" s="3" t="str">
        <f t="shared" si="25"/>
        <v>michael.chebet@email.com</v>
      </c>
      <c r="E572" s="3" t="s">
        <v>45</v>
      </c>
      <c r="F572" s="3">
        <v>51</v>
      </c>
      <c r="G572" s="3" t="str">
        <f t="shared" si="26"/>
        <v>Adult</v>
      </c>
      <c r="H572" s="3">
        <f t="shared" si="24"/>
        <v>33</v>
      </c>
      <c r="I572" s="3" t="s">
        <v>616</v>
      </c>
      <c r="J572" s="4">
        <v>43881</v>
      </c>
      <c r="K572" s="3" t="s">
        <v>720</v>
      </c>
      <c r="L572" s="3" t="s">
        <v>729</v>
      </c>
      <c r="M572" s="3" t="s">
        <v>743</v>
      </c>
      <c r="N572" s="3" t="s">
        <v>750</v>
      </c>
      <c r="O572" s="3" t="s">
        <v>754</v>
      </c>
      <c r="P572" s="3">
        <v>24023.85</v>
      </c>
      <c r="Q572" s="3" t="s">
        <v>761</v>
      </c>
    </row>
    <row r="573" spans="1:17" x14ac:dyDescent="0.3">
      <c r="A573" s="3">
        <v>5331</v>
      </c>
      <c r="B573" s="3" t="s">
        <v>26</v>
      </c>
      <c r="C573" s="3" t="s">
        <v>41</v>
      </c>
      <c r="D573" s="3" t="str">
        <f t="shared" si="25"/>
        <v>brian.obuya@email.com</v>
      </c>
      <c r="E573" s="3" t="s">
        <v>44</v>
      </c>
      <c r="F573" s="3">
        <v>32</v>
      </c>
      <c r="G573" s="3" t="str">
        <f t="shared" si="26"/>
        <v>Adult</v>
      </c>
      <c r="H573" s="3">
        <f t="shared" si="24"/>
        <v>52</v>
      </c>
      <c r="I573" s="3" t="s">
        <v>617</v>
      </c>
      <c r="J573" s="4">
        <v>44372</v>
      </c>
      <c r="K573" s="3" t="s">
        <v>718</v>
      </c>
      <c r="L573" s="3" t="s">
        <v>725</v>
      </c>
      <c r="M573" s="3" t="s">
        <v>732</v>
      </c>
      <c r="N573" s="3" t="s">
        <v>747</v>
      </c>
      <c r="O573" s="3" t="s">
        <v>754</v>
      </c>
      <c r="P573" s="3">
        <v>12384.6</v>
      </c>
      <c r="Q573" s="3" t="s">
        <v>760</v>
      </c>
    </row>
    <row r="574" spans="1:17" x14ac:dyDescent="0.3">
      <c r="A574" s="3">
        <v>6351</v>
      </c>
      <c r="B574" s="3" t="s">
        <v>26</v>
      </c>
      <c r="C574" s="3" t="s">
        <v>42</v>
      </c>
      <c r="D574" s="3" t="str">
        <f t="shared" si="25"/>
        <v>brian.ouma@email.com</v>
      </c>
      <c r="E574" s="3" t="s">
        <v>44</v>
      </c>
      <c r="F574" s="3">
        <v>81</v>
      </c>
      <c r="G574" s="3" t="str">
        <f t="shared" si="26"/>
        <v>Senior</v>
      </c>
      <c r="H574" s="3">
        <f t="shared" si="24"/>
        <v>3</v>
      </c>
      <c r="I574" s="3" t="s">
        <v>618</v>
      </c>
      <c r="J574" s="4">
        <v>45460</v>
      </c>
      <c r="K574" s="3" t="s">
        <v>722</v>
      </c>
      <c r="L574" s="3" t="s">
        <v>726</v>
      </c>
      <c r="M574" s="3" t="s">
        <v>743</v>
      </c>
      <c r="N574" s="3" t="s">
        <v>749</v>
      </c>
      <c r="O574" s="3" t="s">
        <v>757</v>
      </c>
      <c r="P574" s="3">
        <v>35003.910000000003</v>
      </c>
      <c r="Q574" s="3" t="s">
        <v>760</v>
      </c>
    </row>
    <row r="575" spans="1:17" x14ac:dyDescent="0.3">
      <c r="A575" s="3">
        <v>5442</v>
      </c>
      <c r="B575" s="3" t="s">
        <v>16</v>
      </c>
      <c r="C575" s="3" t="s">
        <v>33</v>
      </c>
      <c r="D575" s="3" t="str">
        <f t="shared" si="25"/>
        <v>john.kiplagat@email.com</v>
      </c>
      <c r="E575" s="3" t="s">
        <v>44</v>
      </c>
      <c r="F575" s="3">
        <v>73</v>
      </c>
      <c r="G575" s="3" t="str">
        <f t="shared" si="26"/>
        <v>Senior</v>
      </c>
      <c r="H575" s="3">
        <f t="shared" si="24"/>
        <v>11</v>
      </c>
      <c r="I575" s="3" t="s">
        <v>619</v>
      </c>
      <c r="J575" s="4">
        <v>44719</v>
      </c>
      <c r="K575" s="3" t="s">
        <v>724</v>
      </c>
      <c r="L575" s="3" t="s">
        <v>729</v>
      </c>
      <c r="M575" s="3" t="s">
        <v>733</v>
      </c>
      <c r="N575" s="3" t="s">
        <v>749</v>
      </c>
      <c r="O575" s="3" t="s">
        <v>755</v>
      </c>
      <c r="P575" s="3">
        <v>10596.58</v>
      </c>
      <c r="Q575" s="3" t="s">
        <v>761</v>
      </c>
    </row>
    <row r="576" spans="1:17" x14ac:dyDescent="0.3">
      <c r="A576" s="3">
        <v>5135</v>
      </c>
      <c r="B576" s="3" t="s">
        <v>25</v>
      </c>
      <c r="C576" s="3" t="s">
        <v>34</v>
      </c>
      <c r="D576" s="3" t="str">
        <f t="shared" si="25"/>
        <v>paul.cherono@email.com</v>
      </c>
      <c r="E576" s="3" t="s">
        <v>45</v>
      </c>
      <c r="F576" s="3">
        <v>5</v>
      </c>
      <c r="G576" s="3" t="str">
        <f t="shared" si="26"/>
        <v>Child</v>
      </c>
      <c r="H576" s="3">
        <f t="shared" si="24"/>
        <v>79</v>
      </c>
      <c r="I576" s="3" t="s">
        <v>620</v>
      </c>
      <c r="J576" s="4">
        <v>44113</v>
      </c>
      <c r="K576" s="3" t="s">
        <v>720</v>
      </c>
      <c r="L576" s="3" t="s">
        <v>725</v>
      </c>
      <c r="M576" s="3" t="s">
        <v>744</v>
      </c>
      <c r="N576" s="3" t="s">
        <v>749</v>
      </c>
      <c r="O576" s="3" t="s">
        <v>757</v>
      </c>
      <c r="P576" s="3">
        <v>23440.04</v>
      </c>
      <c r="Q576" s="3" t="s">
        <v>761</v>
      </c>
    </row>
    <row r="577" spans="1:17" x14ac:dyDescent="0.3">
      <c r="A577" s="3">
        <v>5884</v>
      </c>
      <c r="B577" s="3" t="s">
        <v>20</v>
      </c>
      <c r="C577" s="3" t="s">
        <v>30</v>
      </c>
      <c r="D577" s="3" t="str">
        <f t="shared" si="25"/>
        <v>kevin.atieno@email.com</v>
      </c>
      <c r="E577" s="3" t="s">
        <v>44</v>
      </c>
      <c r="F577" s="3">
        <v>52</v>
      </c>
      <c r="G577" s="3" t="str">
        <f t="shared" si="26"/>
        <v>Adult</v>
      </c>
      <c r="H577" s="3">
        <f t="shared" si="24"/>
        <v>32</v>
      </c>
      <c r="I577" s="3" t="s">
        <v>621</v>
      </c>
      <c r="J577" s="4">
        <v>44385</v>
      </c>
      <c r="K577" s="3" t="s">
        <v>720</v>
      </c>
      <c r="L577" s="3" t="s">
        <v>726</v>
      </c>
      <c r="M577" s="3" t="s">
        <v>731</v>
      </c>
      <c r="N577" s="3" t="s">
        <v>746</v>
      </c>
      <c r="O577" s="3" t="s">
        <v>756</v>
      </c>
      <c r="P577" s="3">
        <v>13398.3</v>
      </c>
      <c r="Q577" s="3" t="s">
        <v>761</v>
      </c>
    </row>
    <row r="578" spans="1:17" x14ac:dyDescent="0.3">
      <c r="A578" s="3">
        <v>1153</v>
      </c>
      <c r="B578" s="3" t="s">
        <v>27</v>
      </c>
      <c r="C578" s="3" t="s">
        <v>31</v>
      </c>
      <c r="D578" s="3" t="str">
        <f t="shared" si="25"/>
        <v>david.kamau@email.com</v>
      </c>
      <c r="E578" s="3" t="s">
        <v>44</v>
      </c>
      <c r="F578" s="3">
        <v>81</v>
      </c>
      <c r="G578" s="3" t="str">
        <f t="shared" si="26"/>
        <v>Senior</v>
      </c>
      <c r="H578" s="3">
        <f t="shared" ref="H578:H641" si="27">MAX( F578:F1249) - (F578)</f>
        <v>3</v>
      </c>
      <c r="I578" s="3" t="s">
        <v>622</v>
      </c>
      <c r="J578" s="4">
        <v>45279</v>
      </c>
      <c r="K578" s="3" t="s">
        <v>718</v>
      </c>
      <c r="L578" s="3" t="s">
        <v>729</v>
      </c>
      <c r="M578" s="3" t="s">
        <v>731</v>
      </c>
      <c r="N578" s="3" t="s">
        <v>747</v>
      </c>
      <c r="O578" s="3" t="s">
        <v>755</v>
      </c>
      <c r="P578" s="3">
        <v>41181.160000000003</v>
      </c>
      <c r="Q578" s="3" t="s">
        <v>760</v>
      </c>
    </row>
    <row r="579" spans="1:17" x14ac:dyDescent="0.3">
      <c r="A579" s="3">
        <v>5896</v>
      </c>
      <c r="B579" s="3" t="s">
        <v>27</v>
      </c>
      <c r="C579" s="3" t="s">
        <v>30</v>
      </c>
      <c r="D579" s="3" t="str">
        <f t="shared" ref="D579:D642" si="28">LOWER(CONCATENATE(B579,".",C579,"@email.com"))</f>
        <v>david.atieno@email.com</v>
      </c>
      <c r="E579" s="3" t="s">
        <v>45</v>
      </c>
      <c r="F579" s="3">
        <v>62</v>
      </c>
      <c r="G579" s="3" t="str">
        <f t="shared" ref="G579:G642" si="29">IF(F579&lt;=12,"Child",IF(F579&lt;=19,"Teenager",IF(F579&lt;=60,"Adult","Senior")))</f>
        <v>Senior</v>
      </c>
      <c r="H579" s="3">
        <f t="shared" si="27"/>
        <v>22</v>
      </c>
      <c r="I579" s="3" t="s">
        <v>623</v>
      </c>
      <c r="J579" s="4">
        <v>44534</v>
      </c>
      <c r="K579" s="3" t="s">
        <v>718</v>
      </c>
      <c r="L579" s="3" t="s">
        <v>729</v>
      </c>
      <c r="M579" s="3" t="s">
        <v>731</v>
      </c>
      <c r="N579" s="3" t="s">
        <v>748</v>
      </c>
      <c r="O579" s="3" t="s">
        <v>753</v>
      </c>
      <c r="P579" s="3">
        <v>31422.95</v>
      </c>
      <c r="Q579" s="3" t="s">
        <v>759</v>
      </c>
    </row>
    <row r="580" spans="1:17" x14ac:dyDescent="0.3">
      <c r="A580" s="3">
        <v>7014</v>
      </c>
      <c r="B580" s="3" t="s">
        <v>19</v>
      </c>
      <c r="C580" s="3" t="s">
        <v>35</v>
      </c>
      <c r="D580" s="3" t="str">
        <f t="shared" si="28"/>
        <v>michael.mugambi@email.com</v>
      </c>
      <c r="E580" s="3" t="s">
        <v>45</v>
      </c>
      <c r="F580" s="3">
        <v>14</v>
      </c>
      <c r="G580" s="3" t="str">
        <f t="shared" si="29"/>
        <v>Teenager</v>
      </c>
      <c r="H580" s="3">
        <f t="shared" si="27"/>
        <v>70</v>
      </c>
      <c r="I580" s="3" t="s">
        <v>624</v>
      </c>
      <c r="J580" s="4">
        <v>45644</v>
      </c>
      <c r="K580" s="3" t="s">
        <v>724</v>
      </c>
      <c r="L580" s="3" t="s">
        <v>727</v>
      </c>
      <c r="M580" s="3" t="s">
        <v>737</v>
      </c>
      <c r="N580" s="3" t="s">
        <v>746</v>
      </c>
      <c r="O580" s="3" t="s">
        <v>753</v>
      </c>
      <c r="P580" s="3">
        <v>44792.33</v>
      </c>
      <c r="Q580" s="3" t="s">
        <v>761</v>
      </c>
    </row>
    <row r="581" spans="1:17" x14ac:dyDescent="0.3">
      <c r="A581" s="3">
        <v>5923</v>
      </c>
      <c r="B581" s="3" t="s">
        <v>20</v>
      </c>
      <c r="C581" s="3" t="s">
        <v>32</v>
      </c>
      <c r="D581" s="3" t="str">
        <f t="shared" si="28"/>
        <v>kevin.odhiambo@email.com</v>
      </c>
      <c r="E581" s="3" t="s">
        <v>45</v>
      </c>
      <c r="F581" s="3">
        <v>71</v>
      </c>
      <c r="G581" s="3" t="str">
        <f t="shared" si="29"/>
        <v>Senior</v>
      </c>
      <c r="H581" s="3">
        <f t="shared" si="27"/>
        <v>13</v>
      </c>
      <c r="I581" s="3" t="s">
        <v>625</v>
      </c>
      <c r="J581" s="4">
        <v>44047</v>
      </c>
      <c r="K581" s="3" t="s">
        <v>719</v>
      </c>
      <c r="L581" s="3" t="s">
        <v>729</v>
      </c>
      <c r="M581" s="3" t="s">
        <v>739</v>
      </c>
      <c r="N581" s="3" t="s">
        <v>748</v>
      </c>
      <c r="O581" s="3" t="s">
        <v>757</v>
      </c>
      <c r="P581" s="3">
        <v>35620.74</v>
      </c>
      <c r="Q581" s="3" t="s">
        <v>760</v>
      </c>
    </row>
    <row r="582" spans="1:17" x14ac:dyDescent="0.3">
      <c r="A582" s="3">
        <v>3443</v>
      </c>
      <c r="B582" s="3" t="s">
        <v>20</v>
      </c>
      <c r="C582" s="3" t="s">
        <v>31</v>
      </c>
      <c r="D582" s="3" t="str">
        <f t="shared" si="28"/>
        <v>kevin.kamau@email.com</v>
      </c>
      <c r="E582" s="3" t="s">
        <v>44</v>
      </c>
      <c r="F582" s="3">
        <v>3</v>
      </c>
      <c r="G582" s="3" t="str">
        <f t="shared" si="29"/>
        <v>Child</v>
      </c>
      <c r="H582" s="3">
        <f t="shared" si="27"/>
        <v>81</v>
      </c>
      <c r="I582" s="3" t="s">
        <v>626</v>
      </c>
      <c r="J582" s="4">
        <v>45662</v>
      </c>
      <c r="K582" s="3" t="s">
        <v>723</v>
      </c>
      <c r="L582" s="3" t="s">
        <v>725</v>
      </c>
      <c r="M582" s="3" t="s">
        <v>736</v>
      </c>
      <c r="N582" s="3" t="s">
        <v>749</v>
      </c>
      <c r="O582" s="3" t="s">
        <v>756</v>
      </c>
      <c r="P582" s="3">
        <v>5533.57</v>
      </c>
      <c r="Q582" s="3" t="s">
        <v>759</v>
      </c>
    </row>
    <row r="583" spans="1:17" x14ac:dyDescent="0.3">
      <c r="A583" s="3">
        <v>6405</v>
      </c>
      <c r="B583" s="3" t="s">
        <v>18</v>
      </c>
      <c r="C583" s="3" t="s">
        <v>42</v>
      </c>
      <c r="D583" s="3" t="str">
        <f t="shared" si="28"/>
        <v>susan.ouma@email.com</v>
      </c>
      <c r="E583" s="3" t="s">
        <v>45</v>
      </c>
      <c r="F583" s="3">
        <v>2</v>
      </c>
      <c r="G583" s="3" t="str">
        <f t="shared" si="29"/>
        <v>Child</v>
      </c>
      <c r="H583" s="3">
        <f t="shared" si="27"/>
        <v>82</v>
      </c>
      <c r="I583" s="3" t="s">
        <v>627</v>
      </c>
      <c r="J583" s="4">
        <v>45697</v>
      </c>
      <c r="K583" s="3" t="s">
        <v>721</v>
      </c>
      <c r="L583" s="3" t="s">
        <v>730</v>
      </c>
      <c r="M583" s="3" t="s">
        <v>738</v>
      </c>
      <c r="N583" s="3" t="s">
        <v>752</v>
      </c>
      <c r="O583" s="3" t="s">
        <v>756</v>
      </c>
      <c r="P583" s="3">
        <v>43344.29</v>
      </c>
      <c r="Q583" s="3" t="s">
        <v>759</v>
      </c>
    </row>
    <row r="584" spans="1:17" x14ac:dyDescent="0.3">
      <c r="A584" s="3">
        <v>5377</v>
      </c>
      <c r="B584" s="3" t="s">
        <v>25</v>
      </c>
      <c r="C584" s="3" t="s">
        <v>33</v>
      </c>
      <c r="D584" s="3" t="str">
        <f t="shared" si="28"/>
        <v>paul.kiplagat@email.com</v>
      </c>
      <c r="E584" s="3" t="s">
        <v>44</v>
      </c>
      <c r="F584" s="3">
        <v>9</v>
      </c>
      <c r="G584" s="3" t="str">
        <f t="shared" si="29"/>
        <v>Child</v>
      </c>
      <c r="H584" s="3">
        <f t="shared" si="27"/>
        <v>75</v>
      </c>
      <c r="I584" s="3" t="s">
        <v>628</v>
      </c>
      <c r="J584" s="4">
        <v>45564</v>
      </c>
      <c r="K584" s="3" t="s">
        <v>720</v>
      </c>
      <c r="L584" s="3" t="s">
        <v>727</v>
      </c>
      <c r="M584" s="3" t="s">
        <v>740</v>
      </c>
      <c r="N584" s="3" t="s">
        <v>748</v>
      </c>
      <c r="O584" s="3" t="s">
        <v>754</v>
      </c>
      <c r="P584" s="3">
        <v>37167.78</v>
      </c>
      <c r="Q584" s="3" t="s">
        <v>760</v>
      </c>
    </row>
    <row r="585" spans="1:17" x14ac:dyDescent="0.3">
      <c r="A585" s="3">
        <v>6760</v>
      </c>
      <c r="B585" s="3" t="s">
        <v>16</v>
      </c>
      <c r="C585" s="3" t="s">
        <v>39</v>
      </c>
      <c r="D585" s="3" t="str">
        <f t="shared" si="28"/>
        <v>john.kuria@email.com</v>
      </c>
      <c r="E585" s="3" t="s">
        <v>45</v>
      </c>
      <c r="F585" s="3">
        <v>81</v>
      </c>
      <c r="G585" s="3" t="str">
        <f t="shared" si="29"/>
        <v>Senior</v>
      </c>
      <c r="H585" s="3">
        <f t="shared" si="27"/>
        <v>3</v>
      </c>
      <c r="I585" s="3" t="s">
        <v>629</v>
      </c>
      <c r="J585" s="4">
        <v>44964</v>
      </c>
      <c r="K585" s="3" t="s">
        <v>723</v>
      </c>
      <c r="L585" s="3" t="s">
        <v>730</v>
      </c>
      <c r="M585" s="3" t="s">
        <v>745</v>
      </c>
      <c r="N585" s="3" t="s">
        <v>748</v>
      </c>
      <c r="O585" s="3" t="s">
        <v>756</v>
      </c>
      <c r="P585" s="3">
        <v>7314.5</v>
      </c>
      <c r="Q585" s="3" t="s">
        <v>760</v>
      </c>
    </row>
    <row r="586" spans="1:17" x14ac:dyDescent="0.3">
      <c r="A586" s="3">
        <v>7040</v>
      </c>
      <c r="B586" s="3" t="s">
        <v>16</v>
      </c>
      <c r="C586" s="3" t="s">
        <v>37</v>
      </c>
      <c r="D586" s="3" t="str">
        <f t="shared" si="28"/>
        <v>john.otieno@email.com</v>
      </c>
      <c r="E586" s="3" t="s">
        <v>45</v>
      </c>
      <c r="F586" s="3">
        <v>54</v>
      </c>
      <c r="G586" s="3" t="str">
        <f t="shared" si="29"/>
        <v>Adult</v>
      </c>
      <c r="H586" s="3">
        <f t="shared" si="27"/>
        <v>30</v>
      </c>
      <c r="I586" s="3" t="s">
        <v>630</v>
      </c>
      <c r="J586" s="4">
        <v>44864</v>
      </c>
      <c r="K586" s="3" t="s">
        <v>721</v>
      </c>
      <c r="L586" s="3" t="s">
        <v>728</v>
      </c>
      <c r="M586" s="3" t="s">
        <v>738</v>
      </c>
      <c r="N586" s="3" t="s">
        <v>751</v>
      </c>
      <c r="O586" s="3" t="s">
        <v>757</v>
      </c>
      <c r="P586" s="3">
        <v>1546.34</v>
      </c>
      <c r="Q586" s="3" t="s">
        <v>760</v>
      </c>
    </row>
    <row r="587" spans="1:17" x14ac:dyDescent="0.3">
      <c r="A587" s="3">
        <v>6783</v>
      </c>
      <c r="B587" s="3" t="s">
        <v>14</v>
      </c>
      <c r="C587" s="3" t="s">
        <v>39</v>
      </c>
      <c r="D587" s="3" t="str">
        <f t="shared" si="28"/>
        <v>jane.kuria@email.com</v>
      </c>
      <c r="E587" s="3" t="s">
        <v>45</v>
      </c>
      <c r="F587" s="3">
        <v>65</v>
      </c>
      <c r="G587" s="3" t="str">
        <f t="shared" si="29"/>
        <v>Senior</v>
      </c>
      <c r="H587" s="3">
        <f t="shared" si="27"/>
        <v>19</v>
      </c>
      <c r="I587" s="3" t="s">
        <v>631</v>
      </c>
      <c r="J587" s="4">
        <v>44797</v>
      </c>
      <c r="K587" s="3" t="s">
        <v>722</v>
      </c>
      <c r="L587" s="3" t="s">
        <v>727</v>
      </c>
      <c r="M587" s="3" t="s">
        <v>739</v>
      </c>
      <c r="N587" s="3" t="s">
        <v>746</v>
      </c>
      <c r="O587" s="3" t="s">
        <v>756</v>
      </c>
      <c r="P587" s="3">
        <v>29951.85</v>
      </c>
      <c r="Q587" s="3" t="s">
        <v>761</v>
      </c>
    </row>
    <row r="588" spans="1:17" x14ac:dyDescent="0.3">
      <c r="A588" s="3">
        <v>9626</v>
      </c>
      <c r="B588" s="3" t="s">
        <v>20</v>
      </c>
      <c r="C588" s="3" t="s">
        <v>30</v>
      </c>
      <c r="D588" s="3" t="str">
        <f t="shared" si="28"/>
        <v>kevin.atieno@email.com</v>
      </c>
      <c r="E588" s="3" t="s">
        <v>44</v>
      </c>
      <c r="F588" s="3">
        <v>46</v>
      </c>
      <c r="G588" s="3" t="str">
        <f t="shared" si="29"/>
        <v>Adult</v>
      </c>
      <c r="H588" s="3">
        <f t="shared" si="27"/>
        <v>38</v>
      </c>
      <c r="I588" s="3" t="s">
        <v>632</v>
      </c>
      <c r="J588" s="4">
        <v>45308</v>
      </c>
      <c r="K588" s="3" t="s">
        <v>718</v>
      </c>
      <c r="L588" s="3" t="s">
        <v>728</v>
      </c>
      <c r="M588" s="3" t="s">
        <v>737</v>
      </c>
      <c r="N588" s="3" t="s">
        <v>748</v>
      </c>
      <c r="O588" s="3" t="s">
        <v>758</v>
      </c>
      <c r="P588" s="3">
        <v>48238.11</v>
      </c>
      <c r="Q588" s="3" t="s">
        <v>760</v>
      </c>
    </row>
    <row r="589" spans="1:17" x14ac:dyDescent="0.3">
      <c r="A589" s="3">
        <v>3596</v>
      </c>
      <c r="B589" s="3" t="s">
        <v>24</v>
      </c>
      <c r="C589" s="3" t="s">
        <v>34</v>
      </c>
      <c r="D589" s="3" t="str">
        <f t="shared" si="28"/>
        <v>esther.cherono@email.com</v>
      </c>
      <c r="E589" s="3" t="s">
        <v>44</v>
      </c>
      <c r="F589" s="3">
        <v>48</v>
      </c>
      <c r="G589" s="3" t="str">
        <f t="shared" si="29"/>
        <v>Adult</v>
      </c>
      <c r="H589" s="3">
        <f t="shared" si="27"/>
        <v>36</v>
      </c>
      <c r="I589" s="3" t="s">
        <v>633</v>
      </c>
      <c r="J589" s="4">
        <v>44916</v>
      </c>
      <c r="K589" s="3" t="s">
        <v>720</v>
      </c>
      <c r="L589" s="3" t="s">
        <v>727</v>
      </c>
      <c r="M589" s="3" t="s">
        <v>734</v>
      </c>
      <c r="N589" s="3" t="s">
        <v>751</v>
      </c>
      <c r="O589" s="3" t="s">
        <v>757</v>
      </c>
      <c r="P589" s="3">
        <v>14181.73</v>
      </c>
      <c r="Q589" s="3" t="s">
        <v>760</v>
      </c>
    </row>
    <row r="590" spans="1:17" x14ac:dyDescent="0.3">
      <c r="A590" s="3">
        <v>2225</v>
      </c>
      <c r="B590" s="3" t="s">
        <v>22</v>
      </c>
      <c r="C590" s="3" t="s">
        <v>35</v>
      </c>
      <c r="D590" s="3" t="str">
        <f t="shared" si="28"/>
        <v>mercy.mugambi@email.com</v>
      </c>
      <c r="E590" s="3" t="s">
        <v>44</v>
      </c>
      <c r="F590" s="3">
        <v>43</v>
      </c>
      <c r="G590" s="3" t="str">
        <f t="shared" si="29"/>
        <v>Adult</v>
      </c>
      <c r="H590" s="3">
        <f t="shared" si="27"/>
        <v>41</v>
      </c>
      <c r="I590" s="3" t="s">
        <v>634</v>
      </c>
      <c r="J590" s="4">
        <v>45424</v>
      </c>
      <c r="K590" s="3" t="s">
        <v>722</v>
      </c>
      <c r="L590" s="3" t="s">
        <v>727</v>
      </c>
      <c r="M590" s="3" t="s">
        <v>739</v>
      </c>
      <c r="N590" s="3" t="s">
        <v>750</v>
      </c>
      <c r="O590" s="3" t="s">
        <v>758</v>
      </c>
      <c r="P590" s="3">
        <v>3537.21</v>
      </c>
      <c r="Q590" s="3" t="s">
        <v>761</v>
      </c>
    </row>
    <row r="591" spans="1:17" x14ac:dyDescent="0.3">
      <c r="A591" s="3">
        <v>3172</v>
      </c>
      <c r="B591" s="3" t="s">
        <v>22</v>
      </c>
      <c r="C591" s="3" t="s">
        <v>39</v>
      </c>
      <c r="D591" s="3" t="str">
        <f t="shared" si="28"/>
        <v>mercy.kuria@email.com</v>
      </c>
      <c r="E591" s="3" t="s">
        <v>44</v>
      </c>
      <c r="F591" s="3">
        <v>24</v>
      </c>
      <c r="G591" s="3" t="str">
        <f t="shared" si="29"/>
        <v>Adult</v>
      </c>
      <c r="H591" s="3">
        <f t="shared" si="27"/>
        <v>60</v>
      </c>
      <c r="I591" s="3" t="s">
        <v>635</v>
      </c>
      <c r="J591" s="4">
        <v>44092</v>
      </c>
      <c r="K591" s="3" t="s">
        <v>718</v>
      </c>
      <c r="L591" s="3" t="s">
        <v>725</v>
      </c>
      <c r="M591" s="3" t="s">
        <v>732</v>
      </c>
      <c r="N591" s="3" t="s">
        <v>748</v>
      </c>
      <c r="O591" s="3" t="s">
        <v>753</v>
      </c>
      <c r="P591" s="3">
        <v>42603.040000000001</v>
      </c>
      <c r="Q591" s="3" t="s">
        <v>761</v>
      </c>
    </row>
    <row r="592" spans="1:17" x14ac:dyDescent="0.3">
      <c r="A592" s="3">
        <v>9298</v>
      </c>
      <c r="B592" s="3" t="s">
        <v>17</v>
      </c>
      <c r="C592" s="3" t="s">
        <v>39</v>
      </c>
      <c r="D592" s="3" t="str">
        <f t="shared" si="28"/>
        <v>anne.kuria@email.com</v>
      </c>
      <c r="E592" s="3" t="s">
        <v>45</v>
      </c>
      <c r="F592" s="3">
        <v>11</v>
      </c>
      <c r="G592" s="3" t="str">
        <f t="shared" si="29"/>
        <v>Child</v>
      </c>
      <c r="H592" s="3">
        <f t="shared" si="27"/>
        <v>73</v>
      </c>
      <c r="I592" s="3" t="s">
        <v>636</v>
      </c>
      <c r="J592" s="4">
        <v>44888</v>
      </c>
      <c r="K592" s="3" t="s">
        <v>720</v>
      </c>
      <c r="L592" s="3" t="s">
        <v>730</v>
      </c>
      <c r="M592" s="3" t="s">
        <v>740</v>
      </c>
      <c r="N592" s="3" t="s">
        <v>746</v>
      </c>
      <c r="O592" s="3" t="s">
        <v>754</v>
      </c>
      <c r="P592" s="3">
        <v>23243.18</v>
      </c>
      <c r="Q592" s="3" t="s">
        <v>761</v>
      </c>
    </row>
    <row r="593" spans="1:17" x14ac:dyDescent="0.3">
      <c r="A593" s="3">
        <v>5177</v>
      </c>
      <c r="B593" s="3" t="s">
        <v>28</v>
      </c>
      <c r="C593" s="3" t="s">
        <v>33</v>
      </c>
      <c r="D593" s="3" t="str">
        <f t="shared" si="28"/>
        <v>mary.kiplagat@email.com</v>
      </c>
      <c r="E593" s="3" t="s">
        <v>45</v>
      </c>
      <c r="F593" s="3">
        <v>40</v>
      </c>
      <c r="G593" s="3" t="str">
        <f t="shared" si="29"/>
        <v>Adult</v>
      </c>
      <c r="H593" s="3">
        <f t="shared" si="27"/>
        <v>44</v>
      </c>
      <c r="I593" s="3" t="s">
        <v>637</v>
      </c>
      <c r="J593" s="4">
        <v>44332</v>
      </c>
      <c r="K593" s="3" t="s">
        <v>723</v>
      </c>
      <c r="L593" s="3" t="s">
        <v>729</v>
      </c>
      <c r="M593" s="3" t="s">
        <v>731</v>
      </c>
      <c r="N593" s="3" t="s">
        <v>748</v>
      </c>
      <c r="O593" s="3" t="s">
        <v>758</v>
      </c>
      <c r="P593" s="3">
        <v>24344.06</v>
      </c>
      <c r="Q593" s="3" t="s">
        <v>760</v>
      </c>
    </row>
    <row r="594" spans="1:17" x14ac:dyDescent="0.3">
      <c r="A594" s="3">
        <v>9285</v>
      </c>
      <c r="B594" s="3" t="s">
        <v>28</v>
      </c>
      <c r="C594" s="3" t="s">
        <v>33</v>
      </c>
      <c r="D594" s="3" t="str">
        <f t="shared" si="28"/>
        <v>mary.kiplagat@email.com</v>
      </c>
      <c r="E594" s="3" t="s">
        <v>44</v>
      </c>
      <c r="F594" s="3">
        <v>73</v>
      </c>
      <c r="G594" s="3" t="str">
        <f t="shared" si="29"/>
        <v>Senior</v>
      </c>
      <c r="H594" s="3">
        <f t="shared" si="27"/>
        <v>11</v>
      </c>
      <c r="I594" s="3" t="s">
        <v>638</v>
      </c>
      <c r="J594" s="4">
        <v>44867</v>
      </c>
      <c r="K594" s="3" t="s">
        <v>719</v>
      </c>
      <c r="L594" s="3" t="s">
        <v>725</v>
      </c>
      <c r="M594" s="3" t="s">
        <v>745</v>
      </c>
      <c r="N594" s="3" t="s">
        <v>746</v>
      </c>
      <c r="O594" s="3" t="s">
        <v>756</v>
      </c>
      <c r="P594" s="3">
        <v>49568.76</v>
      </c>
      <c r="Q594" s="3" t="s">
        <v>760</v>
      </c>
    </row>
    <row r="595" spans="1:17" x14ac:dyDescent="0.3">
      <c r="A595" s="3">
        <v>7706</v>
      </c>
      <c r="B595" s="3" t="s">
        <v>17</v>
      </c>
      <c r="C595" s="3" t="s">
        <v>42</v>
      </c>
      <c r="D595" s="3" t="str">
        <f t="shared" si="28"/>
        <v>anne.ouma@email.com</v>
      </c>
      <c r="E595" s="3" t="s">
        <v>44</v>
      </c>
      <c r="F595" s="3">
        <v>25</v>
      </c>
      <c r="G595" s="3" t="str">
        <f t="shared" si="29"/>
        <v>Adult</v>
      </c>
      <c r="H595" s="3">
        <f t="shared" si="27"/>
        <v>59</v>
      </c>
      <c r="I595" s="3" t="s">
        <v>639</v>
      </c>
      <c r="J595" s="4">
        <v>44881</v>
      </c>
      <c r="K595" s="3" t="s">
        <v>721</v>
      </c>
      <c r="L595" s="3" t="s">
        <v>728</v>
      </c>
      <c r="M595" s="3" t="s">
        <v>745</v>
      </c>
      <c r="N595" s="3" t="s">
        <v>750</v>
      </c>
      <c r="O595" s="3" t="s">
        <v>757</v>
      </c>
      <c r="P595" s="3">
        <v>10710.79</v>
      </c>
      <c r="Q595" s="3" t="s">
        <v>760</v>
      </c>
    </row>
    <row r="596" spans="1:17" x14ac:dyDescent="0.3">
      <c r="A596" s="3">
        <v>6540</v>
      </c>
      <c r="B596" s="3" t="s">
        <v>15</v>
      </c>
      <c r="C596" s="3" t="s">
        <v>39</v>
      </c>
      <c r="D596" s="3" t="str">
        <f t="shared" si="28"/>
        <v>james.kuria@email.com</v>
      </c>
      <c r="E596" s="3" t="s">
        <v>44</v>
      </c>
      <c r="F596" s="3">
        <v>14</v>
      </c>
      <c r="G596" s="3" t="str">
        <f t="shared" si="29"/>
        <v>Teenager</v>
      </c>
      <c r="H596" s="3">
        <f t="shared" si="27"/>
        <v>70</v>
      </c>
      <c r="I596" s="3" t="s">
        <v>640</v>
      </c>
      <c r="J596" s="4">
        <v>45085</v>
      </c>
      <c r="K596" s="3" t="s">
        <v>721</v>
      </c>
      <c r="L596" s="3" t="s">
        <v>728</v>
      </c>
      <c r="M596" s="3" t="s">
        <v>743</v>
      </c>
      <c r="N596" s="3" t="s">
        <v>750</v>
      </c>
      <c r="O596" s="3" t="s">
        <v>755</v>
      </c>
      <c r="P596" s="3">
        <v>29230.18</v>
      </c>
      <c r="Q596" s="3" t="s">
        <v>761</v>
      </c>
    </row>
    <row r="597" spans="1:17" x14ac:dyDescent="0.3">
      <c r="A597" s="3">
        <v>6915</v>
      </c>
      <c r="B597" s="3" t="s">
        <v>14</v>
      </c>
      <c r="C597" s="3" t="s">
        <v>33</v>
      </c>
      <c r="D597" s="3" t="str">
        <f t="shared" si="28"/>
        <v>jane.kiplagat@email.com</v>
      </c>
      <c r="E597" s="3" t="s">
        <v>44</v>
      </c>
      <c r="F597" s="3">
        <v>38</v>
      </c>
      <c r="G597" s="3" t="str">
        <f t="shared" si="29"/>
        <v>Adult</v>
      </c>
      <c r="H597" s="3">
        <f t="shared" si="27"/>
        <v>46</v>
      </c>
      <c r="I597" s="3" t="s">
        <v>641</v>
      </c>
      <c r="J597" s="4">
        <v>44763</v>
      </c>
      <c r="K597" s="3" t="s">
        <v>722</v>
      </c>
      <c r="L597" s="3" t="s">
        <v>730</v>
      </c>
      <c r="M597" s="3" t="s">
        <v>740</v>
      </c>
      <c r="N597" s="3" t="s">
        <v>748</v>
      </c>
      <c r="O597" s="3" t="s">
        <v>756</v>
      </c>
      <c r="P597" s="3">
        <v>43186.94</v>
      </c>
      <c r="Q597" s="3" t="s">
        <v>761</v>
      </c>
    </row>
    <row r="598" spans="1:17" x14ac:dyDescent="0.3">
      <c r="A598" s="3">
        <v>8032</v>
      </c>
      <c r="B598" s="3" t="s">
        <v>25</v>
      </c>
      <c r="C598" s="3" t="s">
        <v>43</v>
      </c>
      <c r="D598" s="3" t="str">
        <f t="shared" si="28"/>
        <v>paul.chebet@email.com</v>
      </c>
      <c r="E598" s="3" t="s">
        <v>45</v>
      </c>
      <c r="F598" s="3">
        <v>36</v>
      </c>
      <c r="G598" s="3" t="str">
        <f t="shared" si="29"/>
        <v>Adult</v>
      </c>
      <c r="H598" s="3">
        <f t="shared" si="27"/>
        <v>48</v>
      </c>
      <c r="I598" s="3" t="s">
        <v>642</v>
      </c>
      <c r="J598" s="4">
        <v>44328</v>
      </c>
      <c r="K598" s="3" t="s">
        <v>723</v>
      </c>
      <c r="L598" s="3" t="s">
        <v>730</v>
      </c>
      <c r="M598" s="3" t="s">
        <v>737</v>
      </c>
      <c r="N598" s="3" t="s">
        <v>751</v>
      </c>
      <c r="O598" s="3" t="s">
        <v>758</v>
      </c>
      <c r="P598" s="3">
        <v>22536.2</v>
      </c>
      <c r="Q598" s="3" t="s">
        <v>760</v>
      </c>
    </row>
    <row r="599" spans="1:17" x14ac:dyDescent="0.3">
      <c r="A599" s="3">
        <v>5382</v>
      </c>
      <c r="B599" s="3" t="s">
        <v>15</v>
      </c>
      <c r="C599" s="3" t="s">
        <v>30</v>
      </c>
      <c r="D599" s="3" t="str">
        <f t="shared" si="28"/>
        <v>james.atieno@email.com</v>
      </c>
      <c r="E599" s="3" t="s">
        <v>45</v>
      </c>
      <c r="F599" s="3">
        <v>51</v>
      </c>
      <c r="G599" s="3" t="str">
        <f t="shared" si="29"/>
        <v>Adult</v>
      </c>
      <c r="H599" s="3">
        <f t="shared" si="27"/>
        <v>33</v>
      </c>
      <c r="I599" s="3" t="s">
        <v>643</v>
      </c>
      <c r="J599" s="4">
        <v>44977</v>
      </c>
      <c r="K599" s="3" t="s">
        <v>724</v>
      </c>
      <c r="L599" s="3" t="s">
        <v>730</v>
      </c>
      <c r="M599" s="3" t="s">
        <v>740</v>
      </c>
      <c r="N599" s="3" t="s">
        <v>750</v>
      </c>
      <c r="O599" s="3" t="s">
        <v>755</v>
      </c>
      <c r="P599" s="3">
        <v>18916.14</v>
      </c>
      <c r="Q599" s="3" t="s">
        <v>759</v>
      </c>
    </row>
    <row r="600" spans="1:17" x14ac:dyDescent="0.3">
      <c r="A600" s="3">
        <v>7685</v>
      </c>
      <c r="B600" s="3" t="s">
        <v>18</v>
      </c>
      <c r="C600" s="3" t="s">
        <v>41</v>
      </c>
      <c r="D600" s="3" t="str">
        <f t="shared" si="28"/>
        <v>susan.obuya@email.com</v>
      </c>
      <c r="E600" s="3" t="s">
        <v>44</v>
      </c>
      <c r="F600" s="3">
        <v>68</v>
      </c>
      <c r="G600" s="3" t="str">
        <f t="shared" si="29"/>
        <v>Senior</v>
      </c>
      <c r="H600" s="3">
        <f t="shared" si="27"/>
        <v>16</v>
      </c>
      <c r="I600" s="3" t="s">
        <v>644</v>
      </c>
      <c r="J600" s="4">
        <v>45261</v>
      </c>
      <c r="K600" s="3" t="s">
        <v>722</v>
      </c>
      <c r="L600" s="3" t="s">
        <v>725</v>
      </c>
      <c r="M600" s="3" t="s">
        <v>731</v>
      </c>
      <c r="N600" s="3" t="s">
        <v>746</v>
      </c>
      <c r="O600" s="3" t="s">
        <v>757</v>
      </c>
      <c r="P600" s="3">
        <v>11110.91</v>
      </c>
      <c r="Q600" s="3" t="s">
        <v>760</v>
      </c>
    </row>
    <row r="601" spans="1:17" x14ac:dyDescent="0.3">
      <c r="A601" s="3">
        <v>9211</v>
      </c>
      <c r="B601" s="3" t="s">
        <v>26</v>
      </c>
      <c r="C601" s="3" t="s">
        <v>33</v>
      </c>
      <c r="D601" s="3" t="str">
        <f t="shared" si="28"/>
        <v>brian.kiplagat@email.com</v>
      </c>
      <c r="E601" s="3" t="s">
        <v>45</v>
      </c>
      <c r="F601" s="3">
        <v>65</v>
      </c>
      <c r="G601" s="3" t="str">
        <f t="shared" si="29"/>
        <v>Senior</v>
      </c>
      <c r="H601" s="3">
        <f t="shared" si="27"/>
        <v>19</v>
      </c>
      <c r="I601" s="3" t="s">
        <v>645</v>
      </c>
      <c r="J601" s="4">
        <v>44464</v>
      </c>
      <c r="K601" s="3" t="s">
        <v>718</v>
      </c>
      <c r="L601" s="3" t="s">
        <v>729</v>
      </c>
      <c r="M601" s="3" t="s">
        <v>743</v>
      </c>
      <c r="N601" s="3" t="s">
        <v>748</v>
      </c>
      <c r="O601" s="3" t="s">
        <v>754</v>
      </c>
      <c r="P601" s="3">
        <v>10301.469999999999</v>
      </c>
      <c r="Q601" s="3" t="s">
        <v>760</v>
      </c>
    </row>
    <row r="602" spans="1:17" x14ac:dyDescent="0.3">
      <c r="A602" s="3">
        <v>9016</v>
      </c>
      <c r="B602" s="3" t="s">
        <v>27</v>
      </c>
      <c r="C602" s="3" t="s">
        <v>31</v>
      </c>
      <c r="D602" s="3" t="str">
        <f t="shared" si="28"/>
        <v>david.kamau@email.com</v>
      </c>
      <c r="E602" s="3" t="s">
        <v>45</v>
      </c>
      <c r="F602" s="3">
        <v>7</v>
      </c>
      <c r="G602" s="3" t="str">
        <f t="shared" si="29"/>
        <v>Child</v>
      </c>
      <c r="H602" s="3">
        <f t="shared" si="27"/>
        <v>77</v>
      </c>
      <c r="I602" s="3" t="s">
        <v>646</v>
      </c>
      <c r="J602" s="4">
        <v>45196</v>
      </c>
      <c r="K602" s="3" t="s">
        <v>721</v>
      </c>
      <c r="L602" s="3" t="s">
        <v>730</v>
      </c>
      <c r="M602" s="3" t="s">
        <v>734</v>
      </c>
      <c r="N602" s="3" t="s">
        <v>752</v>
      </c>
      <c r="O602" s="3" t="s">
        <v>754</v>
      </c>
      <c r="P602" s="3">
        <v>31871.08</v>
      </c>
      <c r="Q602" s="3" t="s">
        <v>760</v>
      </c>
    </row>
    <row r="603" spans="1:17" x14ac:dyDescent="0.3">
      <c r="A603" s="3">
        <v>4939</v>
      </c>
      <c r="B603" s="3" t="s">
        <v>14</v>
      </c>
      <c r="C603" s="3" t="s">
        <v>34</v>
      </c>
      <c r="D603" s="3" t="str">
        <f t="shared" si="28"/>
        <v>jane.cherono@email.com</v>
      </c>
      <c r="E603" s="3" t="s">
        <v>44</v>
      </c>
      <c r="F603" s="3">
        <v>18</v>
      </c>
      <c r="G603" s="3" t="str">
        <f t="shared" si="29"/>
        <v>Teenager</v>
      </c>
      <c r="H603" s="3">
        <f t="shared" si="27"/>
        <v>66</v>
      </c>
      <c r="I603" s="3" t="s">
        <v>647</v>
      </c>
      <c r="J603" s="4">
        <v>45631</v>
      </c>
      <c r="K603" s="3" t="s">
        <v>718</v>
      </c>
      <c r="L603" s="3" t="s">
        <v>729</v>
      </c>
      <c r="M603" s="3" t="s">
        <v>742</v>
      </c>
      <c r="N603" s="3" t="s">
        <v>749</v>
      </c>
      <c r="O603" s="3" t="s">
        <v>758</v>
      </c>
      <c r="P603" s="3">
        <v>27685.919999999998</v>
      </c>
      <c r="Q603" s="3" t="s">
        <v>759</v>
      </c>
    </row>
    <row r="604" spans="1:17" x14ac:dyDescent="0.3">
      <c r="A604" s="3">
        <v>7483</v>
      </c>
      <c r="B604" s="3" t="s">
        <v>26</v>
      </c>
      <c r="C604" s="3" t="s">
        <v>33</v>
      </c>
      <c r="D604" s="3" t="str">
        <f t="shared" si="28"/>
        <v>brian.kiplagat@email.com</v>
      </c>
      <c r="E604" s="3" t="s">
        <v>45</v>
      </c>
      <c r="F604" s="3">
        <v>27</v>
      </c>
      <c r="G604" s="3" t="str">
        <f t="shared" si="29"/>
        <v>Adult</v>
      </c>
      <c r="H604" s="3">
        <f t="shared" si="27"/>
        <v>57</v>
      </c>
      <c r="I604" s="3" t="s">
        <v>648</v>
      </c>
      <c r="J604" s="4">
        <v>45556</v>
      </c>
      <c r="K604" s="3" t="s">
        <v>724</v>
      </c>
      <c r="L604" s="3" t="s">
        <v>729</v>
      </c>
      <c r="M604" s="3" t="s">
        <v>732</v>
      </c>
      <c r="N604" s="3" t="s">
        <v>746</v>
      </c>
      <c r="O604" s="3" t="s">
        <v>754</v>
      </c>
      <c r="P604" s="3">
        <v>28062.76</v>
      </c>
      <c r="Q604" s="3" t="s">
        <v>760</v>
      </c>
    </row>
    <row r="605" spans="1:17" x14ac:dyDescent="0.3">
      <c r="A605" s="3">
        <v>7710</v>
      </c>
      <c r="B605" s="3" t="s">
        <v>22</v>
      </c>
      <c r="C605" s="3" t="s">
        <v>31</v>
      </c>
      <c r="D605" s="3" t="str">
        <f t="shared" si="28"/>
        <v>mercy.kamau@email.com</v>
      </c>
      <c r="E605" s="3" t="s">
        <v>44</v>
      </c>
      <c r="F605" s="3">
        <v>33</v>
      </c>
      <c r="G605" s="3" t="str">
        <f t="shared" si="29"/>
        <v>Adult</v>
      </c>
      <c r="H605" s="3">
        <f t="shared" si="27"/>
        <v>51</v>
      </c>
      <c r="I605" s="3" t="s">
        <v>649</v>
      </c>
      <c r="J605" s="4">
        <v>44184</v>
      </c>
      <c r="K605" s="3" t="s">
        <v>720</v>
      </c>
      <c r="L605" s="3" t="s">
        <v>729</v>
      </c>
      <c r="M605" s="3" t="s">
        <v>733</v>
      </c>
      <c r="N605" s="3" t="s">
        <v>748</v>
      </c>
      <c r="O605" s="3" t="s">
        <v>755</v>
      </c>
      <c r="P605" s="3">
        <v>48616.07</v>
      </c>
      <c r="Q605" s="3" t="s">
        <v>759</v>
      </c>
    </row>
    <row r="606" spans="1:17" x14ac:dyDescent="0.3">
      <c r="A606" s="3">
        <v>6873</v>
      </c>
      <c r="B606" s="3" t="s">
        <v>19</v>
      </c>
      <c r="C606" s="3" t="s">
        <v>35</v>
      </c>
      <c r="D606" s="3" t="str">
        <f t="shared" si="28"/>
        <v>michael.mugambi@email.com</v>
      </c>
      <c r="E606" s="3" t="s">
        <v>44</v>
      </c>
      <c r="F606" s="3">
        <v>59</v>
      </c>
      <c r="G606" s="3" t="str">
        <f t="shared" si="29"/>
        <v>Adult</v>
      </c>
      <c r="H606" s="3">
        <f t="shared" si="27"/>
        <v>25</v>
      </c>
      <c r="I606" s="3" t="s">
        <v>650</v>
      </c>
      <c r="J606" s="4">
        <v>45383</v>
      </c>
      <c r="K606" s="3" t="s">
        <v>720</v>
      </c>
      <c r="L606" s="3" t="s">
        <v>730</v>
      </c>
      <c r="M606" s="3" t="s">
        <v>738</v>
      </c>
      <c r="N606" s="3" t="s">
        <v>751</v>
      </c>
      <c r="O606" s="3" t="s">
        <v>756</v>
      </c>
      <c r="P606" s="3">
        <v>41084.519999999997</v>
      </c>
      <c r="Q606" s="3" t="s">
        <v>760</v>
      </c>
    </row>
    <row r="607" spans="1:17" x14ac:dyDescent="0.3">
      <c r="A607" s="3">
        <v>9468</v>
      </c>
      <c r="B607" s="3" t="s">
        <v>22</v>
      </c>
      <c r="C607" s="3" t="s">
        <v>41</v>
      </c>
      <c r="D607" s="3" t="str">
        <f t="shared" si="28"/>
        <v>mercy.obuya@email.com</v>
      </c>
      <c r="E607" s="3" t="s">
        <v>45</v>
      </c>
      <c r="F607" s="3">
        <v>80</v>
      </c>
      <c r="G607" s="3" t="str">
        <f t="shared" si="29"/>
        <v>Senior</v>
      </c>
      <c r="H607" s="3">
        <f t="shared" si="27"/>
        <v>4</v>
      </c>
      <c r="I607" s="3" t="s">
        <v>651</v>
      </c>
      <c r="J607" s="4">
        <v>44410</v>
      </c>
      <c r="K607" s="3" t="s">
        <v>722</v>
      </c>
      <c r="L607" s="3" t="s">
        <v>726</v>
      </c>
      <c r="M607" s="3" t="s">
        <v>732</v>
      </c>
      <c r="N607" s="3" t="s">
        <v>752</v>
      </c>
      <c r="O607" s="3" t="s">
        <v>753</v>
      </c>
      <c r="P607" s="3">
        <v>18626.98</v>
      </c>
      <c r="Q607" s="3" t="s">
        <v>761</v>
      </c>
    </row>
    <row r="608" spans="1:17" x14ac:dyDescent="0.3">
      <c r="A608" s="3">
        <v>1092</v>
      </c>
      <c r="B608" s="3" t="s">
        <v>16</v>
      </c>
      <c r="C608" s="3" t="s">
        <v>30</v>
      </c>
      <c r="D608" s="3" t="str">
        <f t="shared" si="28"/>
        <v>john.atieno@email.com</v>
      </c>
      <c r="E608" s="3" t="s">
        <v>44</v>
      </c>
      <c r="F608" s="3">
        <v>9</v>
      </c>
      <c r="G608" s="3" t="str">
        <f t="shared" si="29"/>
        <v>Child</v>
      </c>
      <c r="H608" s="3">
        <f t="shared" si="27"/>
        <v>75</v>
      </c>
      <c r="I608" s="3" t="s">
        <v>652</v>
      </c>
      <c r="J608" s="4">
        <v>45746</v>
      </c>
      <c r="K608" s="3" t="s">
        <v>722</v>
      </c>
      <c r="L608" s="3" t="s">
        <v>727</v>
      </c>
      <c r="M608" s="3" t="s">
        <v>737</v>
      </c>
      <c r="N608" s="3" t="s">
        <v>749</v>
      </c>
      <c r="O608" s="3" t="s">
        <v>754</v>
      </c>
      <c r="P608" s="3">
        <v>29484.26</v>
      </c>
      <c r="Q608" s="3" t="s">
        <v>760</v>
      </c>
    </row>
    <row r="609" spans="1:17" x14ac:dyDescent="0.3">
      <c r="A609" s="3">
        <v>4776</v>
      </c>
      <c r="B609" s="3" t="s">
        <v>25</v>
      </c>
      <c r="C609" s="3" t="s">
        <v>35</v>
      </c>
      <c r="D609" s="3" t="str">
        <f t="shared" si="28"/>
        <v>paul.mugambi@email.com</v>
      </c>
      <c r="E609" s="3" t="s">
        <v>45</v>
      </c>
      <c r="F609" s="3">
        <v>66</v>
      </c>
      <c r="G609" s="3" t="str">
        <f t="shared" si="29"/>
        <v>Senior</v>
      </c>
      <c r="H609" s="3">
        <f t="shared" si="27"/>
        <v>18</v>
      </c>
      <c r="I609" s="3" t="s">
        <v>653</v>
      </c>
      <c r="J609" s="4">
        <v>45583</v>
      </c>
      <c r="K609" s="3" t="s">
        <v>724</v>
      </c>
      <c r="L609" s="3" t="s">
        <v>726</v>
      </c>
      <c r="M609" s="3" t="s">
        <v>734</v>
      </c>
      <c r="N609" s="3" t="s">
        <v>750</v>
      </c>
      <c r="O609" s="3" t="s">
        <v>758</v>
      </c>
      <c r="P609" s="3">
        <v>1942.52</v>
      </c>
      <c r="Q609" s="3" t="s">
        <v>760</v>
      </c>
    </row>
    <row r="610" spans="1:17" x14ac:dyDescent="0.3">
      <c r="A610" s="3">
        <v>2307</v>
      </c>
      <c r="B610" s="3" t="s">
        <v>18</v>
      </c>
      <c r="C610" s="3" t="s">
        <v>34</v>
      </c>
      <c r="D610" s="3" t="str">
        <f t="shared" si="28"/>
        <v>susan.cherono@email.com</v>
      </c>
      <c r="E610" s="3" t="s">
        <v>45</v>
      </c>
      <c r="F610" s="3">
        <v>10</v>
      </c>
      <c r="G610" s="3" t="str">
        <f t="shared" si="29"/>
        <v>Child</v>
      </c>
      <c r="H610" s="3">
        <f t="shared" si="27"/>
        <v>74</v>
      </c>
      <c r="I610" s="3" t="s">
        <v>654</v>
      </c>
      <c r="J610" s="4">
        <v>44698</v>
      </c>
      <c r="K610" s="3" t="s">
        <v>718</v>
      </c>
      <c r="L610" s="3" t="s">
        <v>728</v>
      </c>
      <c r="M610" s="3" t="s">
        <v>735</v>
      </c>
      <c r="N610" s="3" t="s">
        <v>749</v>
      </c>
      <c r="O610" s="3" t="s">
        <v>754</v>
      </c>
      <c r="P610" s="3">
        <v>48048.4</v>
      </c>
      <c r="Q610" s="3" t="s">
        <v>760</v>
      </c>
    </row>
    <row r="611" spans="1:17" x14ac:dyDescent="0.3">
      <c r="A611" s="3">
        <v>9046</v>
      </c>
      <c r="B611" s="3" t="s">
        <v>25</v>
      </c>
      <c r="C611" s="3" t="s">
        <v>36</v>
      </c>
      <c r="D611" s="3" t="str">
        <f t="shared" si="28"/>
        <v>paul.mwangi@email.com</v>
      </c>
      <c r="E611" s="3" t="s">
        <v>45</v>
      </c>
      <c r="F611" s="3">
        <v>32</v>
      </c>
      <c r="G611" s="3" t="str">
        <f t="shared" si="29"/>
        <v>Adult</v>
      </c>
      <c r="H611" s="3">
        <f t="shared" si="27"/>
        <v>52</v>
      </c>
      <c r="I611" s="3" t="s">
        <v>655</v>
      </c>
      <c r="J611" s="4">
        <v>45369</v>
      </c>
      <c r="K611" s="3" t="s">
        <v>724</v>
      </c>
      <c r="L611" s="3" t="s">
        <v>729</v>
      </c>
      <c r="M611" s="3" t="s">
        <v>731</v>
      </c>
      <c r="N611" s="3" t="s">
        <v>748</v>
      </c>
      <c r="O611" s="3" t="s">
        <v>753</v>
      </c>
      <c r="P611" s="3">
        <v>22087.62</v>
      </c>
      <c r="Q611" s="3" t="s">
        <v>761</v>
      </c>
    </row>
    <row r="612" spans="1:17" x14ac:dyDescent="0.3">
      <c r="A612" s="3">
        <v>4094</v>
      </c>
      <c r="B612" s="3" t="s">
        <v>26</v>
      </c>
      <c r="C612" s="3" t="s">
        <v>37</v>
      </c>
      <c r="D612" s="3" t="str">
        <f t="shared" si="28"/>
        <v>brian.otieno@email.com</v>
      </c>
      <c r="E612" s="3" t="s">
        <v>44</v>
      </c>
      <c r="F612" s="3">
        <v>34</v>
      </c>
      <c r="G612" s="3" t="str">
        <f t="shared" si="29"/>
        <v>Adult</v>
      </c>
      <c r="H612" s="3">
        <f t="shared" si="27"/>
        <v>50</v>
      </c>
      <c r="I612" s="3" t="s">
        <v>656</v>
      </c>
      <c r="J612" s="4">
        <v>44776</v>
      </c>
      <c r="K612" s="3" t="s">
        <v>722</v>
      </c>
      <c r="L612" s="3" t="s">
        <v>727</v>
      </c>
      <c r="M612" s="3" t="s">
        <v>744</v>
      </c>
      <c r="N612" s="3" t="s">
        <v>750</v>
      </c>
      <c r="O612" s="3" t="s">
        <v>755</v>
      </c>
      <c r="P612" s="3">
        <v>37031.050000000003</v>
      </c>
      <c r="Q612" s="3" t="s">
        <v>759</v>
      </c>
    </row>
    <row r="613" spans="1:17" x14ac:dyDescent="0.3">
      <c r="A613" s="3">
        <v>3308</v>
      </c>
      <c r="B613" s="3" t="s">
        <v>19</v>
      </c>
      <c r="C613" s="3" t="s">
        <v>34</v>
      </c>
      <c r="D613" s="3" t="str">
        <f t="shared" si="28"/>
        <v>michael.cherono@email.com</v>
      </c>
      <c r="E613" s="3" t="s">
        <v>45</v>
      </c>
      <c r="F613" s="3">
        <v>73</v>
      </c>
      <c r="G613" s="3" t="str">
        <f t="shared" si="29"/>
        <v>Senior</v>
      </c>
      <c r="H613" s="3">
        <f t="shared" si="27"/>
        <v>11</v>
      </c>
      <c r="I613" s="3" t="s">
        <v>657</v>
      </c>
      <c r="J613" s="4">
        <v>45023</v>
      </c>
      <c r="K613" s="3" t="s">
        <v>719</v>
      </c>
      <c r="L613" s="3" t="s">
        <v>730</v>
      </c>
      <c r="M613" s="3" t="s">
        <v>744</v>
      </c>
      <c r="N613" s="3" t="s">
        <v>750</v>
      </c>
      <c r="O613" s="3" t="s">
        <v>757</v>
      </c>
      <c r="P613" s="3">
        <v>5175.1899999999996</v>
      </c>
      <c r="Q613" s="3" t="s">
        <v>759</v>
      </c>
    </row>
    <row r="614" spans="1:17" x14ac:dyDescent="0.3">
      <c r="A614" s="3">
        <v>6886</v>
      </c>
      <c r="B614" s="3" t="s">
        <v>21</v>
      </c>
      <c r="C614" s="3" t="s">
        <v>35</v>
      </c>
      <c r="D614" s="3" t="str">
        <f t="shared" si="28"/>
        <v>grace.mugambi@email.com</v>
      </c>
      <c r="E614" s="3" t="s">
        <v>44</v>
      </c>
      <c r="F614" s="3">
        <v>2</v>
      </c>
      <c r="G614" s="3" t="str">
        <f t="shared" si="29"/>
        <v>Child</v>
      </c>
      <c r="H614" s="3">
        <f t="shared" si="27"/>
        <v>82</v>
      </c>
      <c r="I614" s="3" t="s">
        <v>658</v>
      </c>
      <c r="J614" s="4">
        <v>45707</v>
      </c>
      <c r="K614" s="3" t="s">
        <v>718</v>
      </c>
      <c r="L614" s="3" t="s">
        <v>727</v>
      </c>
      <c r="M614" s="3" t="s">
        <v>732</v>
      </c>
      <c r="N614" s="3" t="s">
        <v>749</v>
      </c>
      <c r="O614" s="3" t="s">
        <v>755</v>
      </c>
      <c r="P614" s="3">
        <v>40141.64</v>
      </c>
      <c r="Q614" s="3" t="s">
        <v>760</v>
      </c>
    </row>
    <row r="615" spans="1:17" x14ac:dyDescent="0.3">
      <c r="A615" s="3">
        <v>1566</v>
      </c>
      <c r="B615" s="3" t="s">
        <v>14</v>
      </c>
      <c r="C615" s="3" t="s">
        <v>30</v>
      </c>
      <c r="D615" s="3" t="str">
        <f t="shared" si="28"/>
        <v>jane.atieno@email.com</v>
      </c>
      <c r="E615" s="3" t="s">
        <v>45</v>
      </c>
      <c r="F615" s="3">
        <v>67</v>
      </c>
      <c r="G615" s="3" t="str">
        <f t="shared" si="29"/>
        <v>Senior</v>
      </c>
      <c r="H615" s="3">
        <f t="shared" si="27"/>
        <v>17</v>
      </c>
      <c r="I615" s="3" t="s">
        <v>659</v>
      </c>
      <c r="J615" s="4">
        <v>45661</v>
      </c>
      <c r="K615" s="3" t="s">
        <v>723</v>
      </c>
      <c r="L615" s="3" t="s">
        <v>729</v>
      </c>
      <c r="M615" s="3" t="s">
        <v>731</v>
      </c>
      <c r="N615" s="3" t="s">
        <v>751</v>
      </c>
      <c r="O615" s="3" t="s">
        <v>753</v>
      </c>
      <c r="P615" s="3">
        <v>32542.92</v>
      </c>
      <c r="Q615" s="3" t="s">
        <v>759</v>
      </c>
    </row>
    <row r="616" spans="1:17" x14ac:dyDescent="0.3">
      <c r="A616" s="3">
        <v>7934</v>
      </c>
      <c r="B616" s="3" t="s">
        <v>24</v>
      </c>
      <c r="C616" s="3" t="s">
        <v>42</v>
      </c>
      <c r="D616" s="3" t="str">
        <f t="shared" si="28"/>
        <v>esther.ouma@email.com</v>
      </c>
      <c r="E616" s="3" t="s">
        <v>44</v>
      </c>
      <c r="F616" s="3">
        <v>52</v>
      </c>
      <c r="G616" s="3" t="str">
        <f t="shared" si="29"/>
        <v>Adult</v>
      </c>
      <c r="H616" s="3">
        <f t="shared" si="27"/>
        <v>32</v>
      </c>
      <c r="I616" s="3" t="s">
        <v>660</v>
      </c>
      <c r="J616" s="4">
        <v>43936</v>
      </c>
      <c r="K616" s="3" t="s">
        <v>720</v>
      </c>
      <c r="L616" s="3" t="s">
        <v>728</v>
      </c>
      <c r="M616" s="3" t="s">
        <v>732</v>
      </c>
      <c r="N616" s="3" t="s">
        <v>751</v>
      </c>
      <c r="O616" s="3" t="s">
        <v>754</v>
      </c>
      <c r="P616" s="3">
        <v>4834.57</v>
      </c>
      <c r="Q616" s="3" t="s">
        <v>761</v>
      </c>
    </row>
    <row r="617" spans="1:17" x14ac:dyDescent="0.3">
      <c r="A617" s="3">
        <v>1366</v>
      </c>
      <c r="B617" s="3" t="s">
        <v>18</v>
      </c>
      <c r="C617" s="3" t="s">
        <v>32</v>
      </c>
      <c r="D617" s="3" t="str">
        <f t="shared" si="28"/>
        <v>susan.odhiambo@email.com</v>
      </c>
      <c r="E617" s="3" t="s">
        <v>45</v>
      </c>
      <c r="F617" s="3">
        <v>71</v>
      </c>
      <c r="G617" s="3" t="str">
        <f t="shared" si="29"/>
        <v>Senior</v>
      </c>
      <c r="H617" s="3">
        <f t="shared" si="27"/>
        <v>13</v>
      </c>
      <c r="I617" s="3" t="s">
        <v>661</v>
      </c>
      <c r="J617" s="4">
        <v>45400</v>
      </c>
      <c r="K617" s="3" t="s">
        <v>718</v>
      </c>
      <c r="L617" s="3" t="s">
        <v>727</v>
      </c>
      <c r="M617" s="3" t="s">
        <v>732</v>
      </c>
      <c r="N617" s="3" t="s">
        <v>747</v>
      </c>
      <c r="O617" s="3" t="s">
        <v>755</v>
      </c>
      <c r="P617" s="3">
        <v>10715.24</v>
      </c>
      <c r="Q617" s="3" t="s">
        <v>760</v>
      </c>
    </row>
    <row r="618" spans="1:17" x14ac:dyDescent="0.3">
      <c r="A618" s="3">
        <v>7976</v>
      </c>
      <c r="B618" s="3" t="s">
        <v>22</v>
      </c>
      <c r="C618" s="3" t="s">
        <v>31</v>
      </c>
      <c r="D618" s="3" t="str">
        <f t="shared" si="28"/>
        <v>mercy.kamau@email.com</v>
      </c>
      <c r="E618" s="3" t="s">
        <v>44</v>
      </c>
      <c r="F618" s="3">
        <v>6</v>
      </c>
      <c r="G618" s="3" t="str">
        <f t="shared" si="29"/>
        <v>Child</v>
      </c>
      <c r="H618" s="3">
        <f t="shared" si="27"/>
        <v>78</v>
      </c>
      <c r="I618" s="3" t="s">
        <v>662</v>
      </c>
      <c r="J618" s="4">
        <v>45089</v>
      </c>
      <c r="K618" s="3" t="s">
        <v>722</v>
      </c>
      <c r="L618" s="3" t="s">
        <v>729</v>
      </c>
      <c r="M618" s="3" t="s">
        <v>742</v>
      </c>
      <c r="N618" s="3" t="s">
        <v>751</v>
      </c>
      <c r="O618" s="3" t="s">
        <v>753</v>
      </c>
      <c r="P618" s="3">
        <v>10232.59</v>
      </c>
      <c r="Q618" s="3" t="s">
        <v>759</v>
      </c>
    </row>
    <row r="619" spans="1:17" x14ac:dyDescent="0.3">
      <c r="A619" s="3">
        <v>8044</v>
      </c>
      <c r="B619" s="3" t="s">
        <v>20</v>
      </c>
      <c r="C619" s="3" t="s">
        <v>35</v>
      </c>
      <c r="D619" s="3" t="str">
        <f t="shared" si="28"/>
        <v>kevin.mugambi@email.com</v>
      </c>
      <c r="E619" s="3" t="s">
        <v>45</v>
      </c>
      <c r="F619" s="3">
        <v>34</v>
      </c>
      <c r="G619" s="3" t="str">
        <f t="shared" si="29"/>
        <v>Adult</v>
      </c>
      <c r="H619" s="3">
        <f t="shared" si="27"/>
        <v>50</v>
      </c>
      <c r="I619" s="3" t="s">
        <v>663</v>
      </c>
      <c r="J619" s="4">
        <v>45025</v>
      </c>
      <c r="K619" s="3" t="s">
        <v>720</v>
      </c>
      <c r="L619" s="3" t="s">
        <v>727</v>
      </c>
      <c r="M619" s="3" t="s">
        <v>743</v>
      </c>
      <c r="N619" s="3" t="s">
        <v>751</v>
      </c>
      <c r="O619" s="3" t="s">
        <v>753</v>
      </c>
      <c r="P619" s="3">
        <v>7375.68</v>
      </c>
      <c r="Q619" s="3" t="s">
        <v>759</v>
      </c>
    </row>
    <row r="620" spans="1:17" x14ac:dyDescent="0.3">
      <c r="A620" s="3">
        <v>4060</v>
      </c>
      <c r="B620" s="3" t="s">
        <v>19</v>
      </c>
      <c r="C620" s="3" t="s">
        <v>31</v>
      </c>
      <c r="D620" s="3" t="str">
        <f t="shared" si="28"/>
        <v>michael.kamau@email.com</v>
      </c>
      <c r="E620" s="3" t="s">
        <v>44</v>
      </c>
      <c r="F620" s="3">
        <v>26</v>
      </c>
      <c r="G620" s="3" t="str">
        <f t="shared" si="29"/>
        <v>Adult</v>
      </c>
      <c r="H620" s="3">
        <f t="shared" si="27"/>
        <v>58</v>
      </c>
      <c r="I620" s="3" t="s">
        <v>664</v>
      </c>
      <c r="J620" s="4">
        <v>44047</v>
      </c>
      <c r="K620" s="3" t="s">
        <v>720</v>
      </c>
      <c r="L620" s="3" t="s">
        <v>730</v>
      </c>
      <c r="M620" s="3" t="s">
        <v>738</v>
      </c>
      <c r="N620" s="3" t="s">
        <v>748</v>
      </c>
      <c r="O620" s="3" t="s">
        <v>757</v>
      </c>
      <c r="P620" s="3">
        <v>19577.04</v>
      </c>
      <c r="Q620" s="3" t="s">
        <v>761</v>
      </c>
    </row>
    <row r="621" spans="1:17" x14ac:dyDescent="0.3">
      <c r="A621" s="3">
        <v>5359</v>
      </c>
      <c r="B621" s="3" t="s">
        <v>26</v>
      </c>
      <c r="C621" s="3" t="s">
        <v>40</v>
      </c>
      <c r="D621" s="3" t="str">
        <f t="shared" si="28"/>
        <v>brian.wanjiru@email.com</v>
      </c>
      <c r="E621" s="3" t="s">
        <v>44</v>
      </c>
      <c r="F621" s="3">
        <v>59</v>
      </c>
      <c r="G621" s="3" t="str">
        <f t="shared" si="29"/>
        <v>Adult</v>
      </c>
      <c r="H621" s="3">
        <f t="shared" si="27"/>
        <v>25</v>
      </c>
      <c r="I621" s="3" t="s">
        <v>665</v>
      </c>
      <c r="J621" s="4">
        <v>45737</v>
      </c>
      <c r="K621" s="3" t="s">
        <v>720</v>
      </c>
      <c r="L621" s="3" t="s">
        <v>728</v>
      </c>
      <c r="M621" s="3" t="s">
        <v>740</v>
      </c>
      <c r="N621" s="3" t="s">
        <v>751</v>
      </c>
      <c r="O621" s="3" t="s">
        <v>755</v>
      </c>
      <c r="P621" s="3">
        <v>36571.06</v>
      </c>
      <c r="Q621" s="3" t="s">
        <v>760</v>
      </c>
    </row>
    <row r="622" spans="1:17" x14ac:dyDescent="0.3">
      <c r="A622" s="3">
        <v>1341</v>
      </c>
      <c r="B622" s="3" t="s">
        <v>21</v>
      </c>
      <c r="C622" s="3" t="s">
        <v>41</v>
      </c>
      <c r="D622" s="3" t="str">
        <f t="shared" si="28"/>
        <v>grace.obuya@email.com</v>
      </c>
      <c r="E622" s="3" t="s">
        <v>44</v>
      </c>
      <c r="F622" s="3">
        <v>68</v>
      </c>
      <c r="G622" s="3" t="str">
        <f t="shared" si="29"/>
        <v>Senior</v>
      </c>
      <c r="H622" s="3">
        <f t="shared" si="27"/>
        <v>16</v>
      </c>
      <c r="I622" s="3" t="s">
        <v>666</v>
      </c>
      <c r="J622" s="4">
        <v>45650</v>
      </c>
      <c r="K622" s="3" t="s">
        <v>724</v>
      </c>
      <c r="L622" s="3" t="s">
        <v>725</v>
      </c>
      <c r="M622" s="3" t="s">
        <v>737</v>
      </c>
      <c r="N622" s="3" t="s">
        <v>748</v>
      </c>
      <c r="O622" s="3" t="s">
        <v>756</v>
      </c>
      <c r="P622" s="3">
        <v>27115.63</v>
      </c>
      <c r="Q622" s="3" t="s">
        <v>760</v>
      </c>
    </row>
    <row r="623" spans="1:17" x14ac:dyDescent="0.3">
      <c r="A623" s="3">
        <v>9112</v>
      </c>
      <c r="B623" s="3" t="s">
        <v>18</v>
      </c>
      <c r="C623" s="3" t="s">
        <v>30</v>
      </c>
      <c r="D623" s="3" t="str">
        <f t="shared" si="28"/>
        <v>susan.atieno@email.com</v>
      </c>
      <c r="E623" s="3" t="s">
        <v>45</v>
      </c>
      <c r="F623" s="3">
        <v>65</v>
      </c>
      <c r="G623" s="3" t="str">
        <f t="shared" si="29"/>
        <v>Senior</v>
      </c>
      <c r="H623" s="3">
        <f t="shared" si="27"/>
        <v>19</v>
      </c>
      <c r="I623" s="3" t="s">
        <v>667</v>
      </c>
      <c r="J623" s="4">
        <v>44433</v>
      </c>
      <c r="K623" s="3" t="s">
        <v>722</v>
      </c>
      <c r="L623" s="3" t="s">
        <v>729</v>
      </c>
      <c r="M623" s="3" t="s">
        <v>742</v>
      </c>
      <c r="N623" s="3" t="s">
        <v>746</v>
      </c>
      <c r="O623" s="3" t="s">
        <v>758</v>
      </c>
      <c r="P623" s="3">
        <v>9249.02</v>
      </c>
      <c r="Q623" s="3" t="s">
        <v>759</v>
      </c>
    </row>
    <row r="624" spans="1:17" x14ac:dyDescent="0.3">
      <c r="A624" s="3">
        <v>3693</v>
      </c>
      <c r="B624" s="3" t="s">
        <v>20</v>
      </c>
      <c r="C624" s="3" t="s">
        <v>31</v>
      </c>
      <c r="D624" s="3" t="str">
        <f t="shared" si="28"/>
        <v>kevin.kamau@email.com</v>
      </c>
      <c r="E624" s="3" t="s">
        <v>45</v>
      </c>
      <c r="F624" s="3">
        <v>71</v>
      </c>
      <c r="G624" s="3" t="str">
        <f t="shared" si="29"/>
        <v>Senior</v>
      </c>
      <c r="H624" s="3">
        <f t="shared" si="27"/>
        <v>13</v>
      </c>
      <c r="I624" s="3" t="s">
        <v>668</v>
      </c>
      <c r="J624" s="4">
        <v>43960</v>
      </c>
      <c r="K624" s="3" t="s">
        <v>720</v>
      </c>
      <c r="L624" s="3" t="s">
        <v>729</v>
      </c>
      <c r="M624" s="3" t="s">
        <v>738</v>
      </c>
      <c r="N624" s="3" t="s">
        <v>751</v>
      </c>
      <c r="O624" s="3" t="s">
        <v>754</v>
      </c>
      <c r="P624" s="3">
        <v>43920.480000000003</v>
      </c>
      <c r="Q624" s="3" t="s">
        <v>761</v>
      </c>
    </row>
    <row r="625" spans="1:17" x14ac:dyDescent="0.3">
      <c r="A625" s="3">
        <v>8036</v>
      </c>
      <c r="B625" s="3" t="s">
        <v>20</v>
      </c>
      <c r="C625" s="3" t="s">
        <v>41</v>
      </c>
      <c r="D625" s="3" t="str">
        <f t="shared" si="28"/>
        <v>kevin.obuya@email.com</v>
      </c>
      <c r="E625" s="3" t="s">
        <v>45</v>
      </c>
      <c r="F625" s="3">
        <v>36</v>
      </c>
      <c r="G625" s="3" t="str">
        <f t="shared" si="29"/>
        <v>Adult</v>
      </c>
      <c r="H625" s="3">
        <f t="shared" si="27"/>
        <v>48</v>
      </c>
      <c r="I625" s="3" t="s">
        <v>669</v>
      </c>
      <c r="J625" s="4">
        <v>44498</v>
      </c>
      <c r="K625" s="3" t="s">
        <v>721</v>
      </c>
      <c r="L625" s="3" t="s">
        <v>726</v>
      </c>
      <c r="M625" s="3" t="s">
        <v>733</v>
      </c>
      <c r="N625" s="3" t="s">
        <v>746</v>
      </c>
      <c r="O625" s="3" t="s">
        <v>756</v>
      </c>
      <c r="P625" s="3">
        <v>24574.04</v>
      </c>
      <c r="Q625" s="3" t="s">
        <v>759</v>
      </c>
    </row>
    <row r="626" spans="1:17" x14ac:dyDescent="0.3">
      <c r="A626" s="3">
        <v>2877</v>
      </c>
      <c r="B626" s="3" t="s">
        <v>18</v>
      </c>
      <c r="C626" s="3" t="s">
        <v>34</v>
      </c>
      <c r="D626" s="3" t="str">
        <f t="shared" si="28"/>
        <v>susan.cherono@email.com</v>
      </c>
      <c r="E626" s="3" t="s">
        <v>45</v>
      </c>
      <c r="F626" s="3">
        <v>50</v>
      </c>
      <c r="G626" s="3" t="str">
        <f t="shared" si="29"/>
        <v>Adult</v>
      </c>
      <c r="H626" s="3">
        <f t="shared" si="27"/>
        <v>34</v>
      </c>
      <c r="I626" s="3" t="s">
        <v>670</v>
      </c>
      <c r="J626" s="4">
        <v>45099</v>
      </c>
      <c r="K626" s="3" t="s">
        <v>723</v>
      </c>
      <c r="L626" s="3" t="s">
        <v>727</v>
      </c>
      <c r="M626" s="3" t="s">
        <v>740</v>
      </c>
      <c r="N626" s="3" t="s">
        <v>749</v>
      </c>
      <c r="O626" s="3" t="s">
        <v>754</v>
      </c>
      <c r="P626" s="3">
        <v>7540.9</v>
      </c>
      <c r="Q626" s="3" t="s">
        <v>760</v>
      </c>
    </row>
    <row r="627" spans="1:17" x14ac:dyDescent="0.3">
      <c r="A627" s="3">
        <v>4595</v>
      </c>
      <c r="B627" s="3" t="s">
        <v>18</v>
      </c>
      <c r="C627" s="3" t="s">
        <v>33</v>
      </c>
      <c r="D627" s="3" t="str">
        <f t="shared" si="28"/>
        <v>susan.kiplagat@email.com</v>
      </c>
      <c r="E627" s="3" t="s">
        <v>44</v>
      </c>
      <c r="F627" s="3">
        <v>70</v>
      </c>
      <c r="G627" s="3" t="str">
        <f t="shared" si="29"/>
        <v>Senior</v>
      </c>
      <c r="H627" s="3">
        <f t="shared" si="27"/>
        <v>14</v>
      </c>
      <c r="I627" s="3" t="s">
        <v>671</v>
      </c>
      <c r="J627" s="4">
        <v>44162</v>
      </c>
      <c r="K627" s="3" t="s">
        <v>718</v>
      </c>
      <c r="L627" s="3" t="s">
        <v>729</v>
      </c>
      <c r="M627" s="3" t="s">
        <v>740</v>
      </c>
      <c r="N627" s="3" t="s">
        <v>747</v>
      </c>
      <c r="O627" s="3" t="s">
        <v>755</v>
      </c>
      <c r="P627" s="3">
        <v>43958.83</v>
      </c>
      <c r="Q627" s="3" t="s">
        <v>760</v>
      </c>
    </row>
    <row r="628" spans="1:17" x14ac:dyDescent="0.3">
      <c r="A628" s="3">
        <v>6553</v>
      </c>
      <c r="B628" s="3" t="s">
        <v>21</v>
      </c>
      <c r="C628" s="3" t="s">
        <v>34</v>
      </c>
      <c r="D628" s="3" t="str">
        <f t="shared" si="28"/>
        <v>grace.cherono@email.com</v>
      </c>
      <c r="E628" s="3" t="s">
        <v>45</v>
      </c>
      <c r="F628" s="3">
        <v>78</v>
      </c>
      <c r="G628" s="3" t="str">
        <f t="shared" si="29"/>
        <v>Senior</v>
      </c>
      <c r="H628" s="3">
        <f t="shared" si="27"/>
        <v>6</v>
      </c>
      <c r="I628" s="3" t="s">
        <v>672</v>
      </c>
      <c r="J628" s="4">
        <v>45089</v>
      </c>
      <c r="K628" s="3" t="s">
        <v>723</v>
      </c>
      <c r="L628" s="3" t="s">
        <v>729</v>
      </c>
      <c r="M628" s="3" t="s">
        <v>734</v>
      </c>
      <c r="N628" s="3" t="s">
        <v>747</v>
      </c>
      <c r="O628" s="3" t="s">
        <v>756</v>
      </c>
      <c r="P628" s="3">
        <v>21517.119999999999</v>
      </c>
      <c r="Q628" s="3" t="s">
        <v>760</v>
      </c>
    </row>
    <row r="629" spans="1:17" x14ac:dyDescent="0.3">
      <c r="A629" s="3">
        <v>2509</v>
      </c>
      <c r="B629" s="3" t="s">
        <v>17</v>
      </c>
      <c r="C629" s="3" t="s">
        <v>36</v>
      </c>
      <c r="D629" s="3" t="str">
        <f t="shared" si="28"/>
        <v>anne.mwangi@email.com</v>
      </c>
      <c r="E629" s="3" t="s">
        <v>45</v>
      </c>
      <c r="F629" s="3">
        <v>54</v>
      </c>
      <c r="G629" s="3" t="str">
        <f t="shared" si="29"/>
        <v>Adult</v>
      </c>
      <c r="H629" s="3">
        <f t="shared" si="27"/>
        <v>30</v>
      </c>
      <c r="I629" s="3" t="s">
        <v>673</v>
      </c>
      <c r="J629" s="4">
        <v>44180</v>
      </c>
      <c r="K629" s="3" t="s">
        <v>721</v>
      </c>
      <c r="L629" s="3" t="s">
        <v>725</v>
      </c>
      <c r="M629" s="3" t="s">
        <v>738</v>
      </c>
      <c r="N629" s="3" t="s">
        <v>746</v>
      </c>
      <c r="O629" s="3" t="s">
        <v>756</v>
      </c>
      <c r="P629" s="3">
        <v>33808.160000000003</v>
      </c>
      <c r="Q629" s="3" t="s">
        <v>761</v>
      </c>
    </row>
    <row r="630" spans="1:17" x14ac:dyDescent="0.3">
      <c r="A630" s="3">
        <v>1489</v>
      </c>
      <c r="B630" s="3" t="s">
        <v>23</v>
      </c>
      <c r="C630" s="3" t="s">
        <v>38</v>
      </c>
      <c r="D630" s="3" t="str">
        <f t="shared" si="28"/>
        <v>peter.njeri@email.com</v>
      </c>
      <c r="E630" s="3" t="s">
        <v>45</v>
      </c>
      <c r="F630" s="3">
        <v>14</v>
      </c>
      <c r="G630" s="3" t="str">
        <f t="shared" si="29"/>
        <v>Teenager</v>
      </c>
      <c r="H630" s="3">
        <f t="shared" si="27"/>
        <v>70</v>
      </c>
      <c r="I630" s="3" t="s">
        <v>674</v>
      </c>
      <c r="J630" s="4">
        <v>44759</v>
      </c>
      <c r="K630" s="3" t="s">
        <v>721</v>
      </c>
      <c r="L630" s="3" t="s">
        <v>725</v>
      </c>
      <c r="M630" s="3" t="s">
        <v>743</v>
      </c>
      <c r="N630" s="3" t="s">
        <v>748</v>
      </c>
      <c r="O630" s="3" t="s">
        <v>755</v>
      </c>
      <c r="P630" s="3">
        <v>29129.58</v>
      </c>
      <c r="Q630" s="3" t="s">
        <v>759</v>
      </c>
    </row>
    <row r="631" spans="1:17" x14ac:dyDescent="0.3">
      <c r="A631" s="3">
        <v>5233</v>
      </c>
      <c r="B631" s="3" t="s">
        <v>23</v>
      </c>
      <c r="C631" s="3" t="s">
        <v>42</v>
      </c>
      <c r="D631" s="3" t="str">
        <f t="shared" si="28"/>
        <v>peter.ouma@email.com</v>
      </c>
      <c r="E631" s="3" t="s">
        <v>45</v>
      </c>
      <c r="F631" s="3">
        <v>25</v>
      </c>
      <c r="G631" s="3" t="str">
        <f t="shared" si="29"/>
        <v>Adult</v>
      </c>
      <c r="H631" s="3">
        <f t="shared" si="27"/>
        <v>59</v>
      </c>
      <c r="I631" s="3" t="s">
        <v>675</v>
      </c>
      <c r="J631" s="4">
        <v>45681</v>
      </c>
      <c r="K631" s="3" t="s">
        <v>719</v>
      </c>
      <c r="L631" s="3" t="s">
        <v>726</v>
      </c>
      <c r="M631" s="3" t="s">
        <v>736</v>
      </c>
      <c r="N631" s="3" t="s">
        <v>749</v>
      </c>
      <c r="O631" s="3" t="s">
        <v>758</v>
      </c>
      <c r="P631" s="3">
        <v>49855.09</v>
      </c>
      <c r="Q631" s="3" t="s">
        <v>759</v>
      </c>
    </row>
    <row r="632" spans="1:17" x14ac:dyDescent="0.3">
      <c r="A632" s="3">
        <v>7658</v>
      </c>
      <c r="B632" s="3" t="s">
        <v>28</v>
      </c>
      <c r="C632" s="3" t="s">
        <v>31</v>
      </c>
      <c r="D632" s="3" t="str">
        <f t="shared" si="28"/>
        <v>mary.kamau@email.com</v>
      </c>
      <c r="E632" s="3" t="s">
        <v>44</v>
      </c>
      <c r="F632" s="3">
        <v>44</v>
      </c>
      <c r="G632" s="3" t="str">
        <f t="shared" si="29"/>
        <v>Adult</v>
      </c>
      <c r="H632" s="3">
        <f t="shared" si="27"/>
        <v>40</v>
      </c>
      <c r="I632" s="3" t="s">
        <v>676</v>
      </c>
      <c r="J632" s="4">
        <v>45066</v>
      </c>
      <c r="K632" s="3" t="s">
        <v>721</v>
      </c>
      <c r="L632" s="3" t="s">
        <v>729</v>
      </c>
      <c r="M632" s="3" t="s">
        <v>742</v>
      </c>
      <c r="N632" s="3" t="s">
        <v>751</v>
      </c>
      <c r="O632" s="3" t="s">
        <v>753</v>
      </c>
      <c r="P632" s="3">
        <v>45433.93</v>
      </c>
      <c r="Q632" s="3" t="s">
        <v>760</v>
      </c>
    </row>
    <row r="633" spans="1:17" x14ac:dyDescent="0.3">
      <c r="A633" s="3">
        <v>8861</v>
      </c>
      <c r="B633" s="3" t="s">
        <v>17</v>
      </c>
      <c r="C633" s="3" t="s">
        <v>43</v>
      </c>
      <c r="D633" s="3" t="str">
        <f t="shared" si="28"/>
        <v>anne.chebet@email.com</v>
      </c>
      <c r="E633" s="3" t="s">
        <v>44</v>
      </c>
      <c r="F633" s="3">
        <v>8</v>
      </c>
      <c r="G633" s="3" t="str">
        <f t="shared" si="29"/>
        <v>Child</v>
      </c>
      <c r="H633" s="3">
        <f t="shared" si="27"/>
        <v>76</v>
      </c>
      <c r="I633" s="3" t="s">
        <v>677</v>
      </c>
      <c r="J633" s="4">
        <v>44255</v>
      </c>
      <c r="K633" s="3" t="s">
        <v>724</v>
      </c>
      <c r="L633" s="3" t="s">
        <v>725</v>
      </c>
      <c r="M633" s="3" t="s">
        <v>732</v>
      </c>
      <c r="N633" s="3" t="s">
        <v>749</v>
      </c>
      <c r="O633" s="3" t="s">
        <v>755</v>
      </c>
      <c r="P633" s="3">
        <v>634.98</v>
      </c>
      <c r="Q633" s="3" t="s">
        <v>760</v>
      </c>
    </row>
    <row r="634" spans="1:17" x14ac:dyDescent="0.3">
      <c r="A634" s="3">
        <v>7349</v>
      </c>
      <c r="B634" s="3" t="s">
        <v>21</v>
      </c>
      <c r="C634" s="3" t="s">
        <v>43</v>
      </c>
      <c r="D634" s="3" t="str">
        <f t="shared" si="28"/>
        <v>grace.chebet@email.com</v>
      </c>
      <c r="E634" s="3" t="s">
        <v>45</v>
      </c>
      <c r="F634" s="3">
        <v>16</v>
      </c>
      <c r="G634" s="3" t="str">
        <f t="shared" si="29"/>
        <v>Teenager</v>
      </c>
      <c r="H634" s="3">
        <f t="shared" si="27"/>
        <v>68</v>
      </c>
      <c r="I634" s="3" t="s">
        <v>678</v>
      </c>
      <c r="J634" s="4">
        <v>44823</v>
      </c>
      <c r="K634" s="3" t="s">
        <v>724</v>
      </c>
      <c r="L634" s="3" t="s">
        <v>725</v>
      </c>
      <c r="M634" s="3" t="s">
        <v>744</v>
      </c>
      <c r="N634" s="3" t="s">
        <v>750</v>
      </c>
      <c r="O634" s="3" t="s">
        <v>756</v>
      </c>
      <c r="P634" s="3">
        <v>26177.71</v>
      </c>
      <c r="Q634" s="3" t="s">
        <v>760</v>
      </c>
    </row>
    <row r="635" spans="1:17" x14ac:dyDescent="0.3">
      <c r="A635" s="3">
        <v>4598</v>
      </c>
      <c r="B635" s="3" t="s">
        <v>20</v>
      </c>
      <c r="C635" s="3" t="s">
        <v>40</v>
      </c>
      <c r="D635" s="3" t="str">
        <f t="shared" si="28"/>
        <v>kevin.wanjiru@email.com</v>
      </c>
      <c r="E635" s="3" t="s">
        <v>44</v>
      </c>
      <c r="F635" s="3">
        <v>36</v>
      </c>
      <c r="G635" s="3" t="str">
        <f t="shared" si="29"/>
        <v>Adult</v>
      </c>
      <c r="H635" s="3">
        <f t="shared" si="27"/>
        <v>48</v>
      </c>
      <c r="I635" s="3" t="s">
        <v>679</v>
      </c>
      <c r="J635" s="4">
        <v>44168</v>
      </c>
      <c r="K635" s="3" t="s">
        <v>720</v>
      </c>
      <c r="L635" s="3" t="s">
        <v>730</v>
      </c>
      <c r="M635" s="3" t="s">
        <v>738</v>
      </c>
      <c r="N635" s="3" t="s">
        <v>748</v>
      </c>
      <c r="O635" s="3" t="s">
        <v>756</v>
      </c>
      <c r="P635" s="3">
        <v>5792.24</v>
      </c>
      <c r="Q635" s="3" t="s">
        <v>761</v>
      </c>
    </row>
    <row r="636" spans="1:17" x14ac:dyDescent="0.3">
      <c r="A636" s="3">
        <v>9548</v>
      </c>
      <c r="B636" s="3" t="s">
        <v>26</v>
      </c>
      <c r="C636" s="3" t="s">
        <v>39</v>
      </c>
      <c r="D636" s="3" t="str">
        <f t="shared" si="28"/>
        <v>brian.kuria@email.com</v>
      </c>
      <c r="E636" s="3" t="s">
        <v>44</v>
      </c>
      <c r="F636" s="3">
        <v>8</v>
      </c>
      <c r="G636" s="3" t="str">
        <f t="shared" si="29"/>
        <v>Child</v>
      </c>
      <c r="H636" s="3">
        <f t="shared" si="27"/>
        <v>76</v>
      </c>
      <c r="I636" s="3" t="s">
        <v>680</v>
      </c>
      <c r="J636" s="4">
        <v>44863</v>
      </c>
      <c r="K636" s="3" t="s">
        <v>718</v>
      </c>
      <c r="L636" s="3" t="s">
        <v>730</v>
      </c>
      <c r="M636" s="3" t="s">
        <v>732</v>
      </c>
      <c r="N636" s="3" t="s">
        <v>749</v>
      </c>
      <c r="O636" s="3" t="s">
        <v>754</v>
      </c>
      <c r="P636" s="3">
        <v>3827.28</v>
      </c>
      <c r="Q636" s="3" t="s">
        <v>760</v>
      </c>
    </row>
    <row r="637" spans="1:17" x14ac:dyDescent="0.3">
      <c r="A637" s="3">
        <v>1382</v>
      </c>
      <c r="B637" s="3" t="s">
        <v>16</v>
      </c>
      <c r="C637" s="3" t="s">
        <v>31</v>
      </c>
      <c r="D637" s="3" t="str">
        <f t="shared" si="28"/>
        <v>john.kamau@email.com</v>
      </c>
      <c r="E637" s="3" t="s">
        <v>44</v>
      </c>
      <c r="F637" s="3">
        <v>74</v>
      </c>
      <c r="G637" s="3" t="str">
        <f t="shared" si="29"/>
        <v>Senior</v>
      </c>
      <c r="H637" s="3">
        <f t="shared" si="27"/>
        <v>10</v>
      </c>
      <c r="I637" s="3" t="s">
        <v>681</v>
      </c>
      <c r="J637" s="4">
        <v>44056</v>
      </c>
      <c r="K637" s="3" t="s">
        <v>724</v>
      </c>
      <c r="L637" s="3" t="s">
        <v>729</v>
      </c>
      <c r="M637" s="3" t="s">
        <v>739</v>
      </c>
      <c r="N637" s="3" t="s">
        <v>750</v>
      </c>
      <c r="O637" s="3" t="s">
        <v>758</v>
      </c>
      <c r="P637" s="3">
        <v>45575.98</v>
      </c>
      <c r="Q637" s="3" t="s">
        <v>760</v>
      </c>
    </row>
    <row r="638" spans="1:17" x14ac:dyDescent="0.3">
      <c r="A638" s="3">
        <v>6493</v>
      </c>
      <c r="B638" s="3" t="s">
        <v>25</v>
      </c>
      <c r="C638" s="3" t="s">
        <v>33</v>
      </c>
      <c r="D638" s="3" t="str">
        <f t="shared" si="28"/>
        <v>paul.kiplagat@email.com</v>
      </c>
      <c r="E638" s="3" t="s">
        <v>44</v>
      </c>
      <c r="F638" s="3">
        <v>70</v>
      </c>
      <c r="G638" s="3" t="str">
        <f t="shared" si="29"/>
        <v>Senior</v>
      </c>
      <c r="H638" s="3">
        <f t="shared" si="27"/>
        <v>14</v>
      </c>
      <c r="I638" s="3" t="s">
        <v>682</v>
      </c>
      <c r="J638" s="4">
        <v>44019</v>
      </c>
      <c r="K638" s="3" t="s">
        <v>718</v>
      </c>
      <c r="L638" s="3" t="s">
        <v>725</v>
      </c>
      <c r="M638" s="3" t="s">
        <v>744</v>
      </c>
      <c r="N638" s="3" t="s">
        <v>746</v>
      </c>
      <c r="O638" s="3" t="s">
        <v>754</v>
      </c>
      <c r="P638" s="3">
        <v>31467.01</v>
      </c>
      <c r="Q638" s="3" t="s">
        <v>760</v>
      </c>
    </row>
    <row r="639" spans="1:17" x14ac:dyDescent="0.3">
      <c r="A639" s="3">
        <v>1310</v>
      </c>
      <c r="B639" s="3" t="s">
        <v>15</v>
      </c>
      <c r="C639" s="3" t="s">
        <v>40</v>
      </c>
      <c r="D639" s="3" t="str">
        <f t="shared" si="28"/>
        <v>james.wanjiru@email.com</v>
      </c>
      <c r="E639" s="3" t="s">
        <v>44</v>
      </c>
      <c r="F639" s="3">
        <v>27</v>
      </c>
      <c r="G639" s="3" t="str">
        <f t="shared" si="29"/>
        <v>Adult</v>
      </c>
      <c r="H639" s="3">
        <f t="shared" si="27"/>
        <v>57</v>
      </c>
      <c r="I639" s="3" t="s">
        <v>683</v>
      </c>
      <c r="J639" s="4">
        <v>44678</v>
      </c>
      <c r="K639" s="3" t="s">
        <v>724</v>
      </c>
      <c r="L639" s="3" t="s">
        <v>727</v>
      </c>
      <c r="M639" s="3" t="s">
        <v>731</v>
      </c>
      <c r="N639" s="3" t="s">
        <v>752</v>
      </c>
      <c r="O639" s="3" t="s">
        <v>755</v>
      </c>
      <c r="P639" s="3">
        <v>13610.74</v>
      </c>
      <c r="Q639" s="3" t="s">
        <v>761</v>
      </c>
    </row>
    <row r="640" spans="1:17" x14ac:dyDescent="0.3">
      <c r="A640" s="3">
        <v>4117</v>
      </c>
      <c r="B640" s="3" t="s">
        <v>14</v>
      </c>
      <c r="C640" s="3" t="s">
        <v>39</v>
      </c>
      <c r="D640" s="3" t="str">
        <f t="shared" si="28"/>
        <v>jane.kuria@email.com</v>
      </c>
      <c r="E640" s="3" t="s">
        <v>44</v>
      </c>
      <c r="F640" s="3">
        <v>84</v>
      </c>
      <c r="G640" s="3" t="str">
        <f t="shared" si="29"/>
        <v>Senior</v>
      </c>
      <c r="H640" s="3">
        <f t="shared" si="27"/>
        <v>0</v>
      </c>
      <c r="I640" s="3" t="s">
        <v>684</v>
      </c>
      <c r="J640" s="4">
        <v>44232</v>
      </c>
      <c r="K640" s="3" t="s">
        <v>718</v>
      </c>
      <c r="L640" s="3" t="s">
        <v>727</v>
      </c>
      <c r="M640" s="3" t="s">
        <v>731</v>
      </c>
      <c r="N640" s="3" t="s">
        <v>747</v>
      </c>
      <c r="O640" s="3" t="s">
        <v>753</v>
      </c>
      <c r="P640" s="3">
        <v>37195.519999999997</v>
      </c>
      <c r="Q640" s="3" t="s">
        <v>761</v>
      </c>
    </row>
    <row r="641" spans="1:17" x14ac:dyDescent="0.3">
      <c r="A641" s="3">
        <v>4537</v>
      </c>
      <c r="B641" s="3" t="s">
        <v>22</v>
      </c>
      <c r="C641" s="3" t="s">
        <v>40</v>
      </c>
      <c r="D641" s="3" t="str">
        <f t="shared" si="28"/>
        <v>mercy.wanjiru@email.com</v>
      </c>
      <c r="E641" s="3" t="s">
        <v>45</v>
      </c>
      <c r="F641" s="3">
        <v>9</v>
      </c>
      <c r="G641" s="3" t="str">
        <f t="shared" si="29"/>
        <v>Child</v>
      </c>
      <c r="H641" s="3">
        <f t="shared" si="27"/>
        <v>75</v>
      </c>
      <c r="I641" s="3" t="s">
        <v>685</v>
      </c>
      <c r="J641" s="4">
        <v>44598</v>
      </c>
      <c r="K641" s="3" t="s">
        <v>722</v>
      </c>
      <c r="L641" s="3" t="s">
        <v>730</v>
      </c>
      <c r="M641" s="3" t="s">
        <v>745</v>
      </c>
      <c r="N641" s="3" t="s">
        <v>747</v>
      </c>
      <c r="O641" s="3" t="s">
        <v>755</v>
      </c>
      <c r="P641" s="3">
        <v>40811.29</v>
      </c>
      <c r="Q641" s="3" t="s">
        <v>759</v>
      </c>
    </row>
    <row r="642" spans="1:17" x14ac:dyDescent="0.3">
      <c r="A642" s="3">
        <v>5973</v>
      </c>
      <c r="B642" s="3" t="s">
        <v>22</v>
      </c>
      <c r="C642" s="3" t="s">
        <v>43</v>
      </c>
      <c r="D642" s="3" t="str">
        <f t="shared" si="28"/>
        <v>mercy.chebet@email.com</v>
      </c>
      <c r="E642" s="3" t="s">
        <v>44</v>
      </c>
      <c r="F642" s="3">
        <v>8</v>
      </c>
      <c r="G642" s="3" t="str">
        <f t="shared" si="29"/>
        <v>Child</v>
      </c>
      <c r="H642" s="3">
        <f t="shared" ref="H642:H673" si="30">MAX( F642:F1313) - (F642)</f>
        <v>76</v>
      </c>
      <c r="I642" s="3" t="s">
        <v>686</v>
      </c>
      <c r="J642" s="4">
        <v>45362</v>
      </c>
      <c r="K642" s="3" t="s">
        <v>723</v>
      </c>
      <c r="L642" s="3" t="s">
        <v>726</v>
      </c>
      <c r="M642" s="3" t="s">
        <v>742</v>
      </c>
      <c r="N642" s="3" t="s">
        <v>752</v>
      </c>
      <c r="O642" s="3" t="s">
        <v>754</v>
      </c>
      <c r="P642" s="3">
        <v>44862.25</v>
      </c>
      <c r="Q642" s="3" t="s">
        <v>761</v>
      </c>
    </row>
    <row r="643" spans="1:17" x14ac:dyDescent="0.3">
      <c r="A643" s="3">
        <v>5413</v>
      </c>
      <c r="B643" s="3" t="s">
        <v>21</v>
      </c>
      <c r="C643" s="3" t="s">
        <v>32</v>
      </c>
      <c r="D643" s="3" t="str">
        <f t="shared" ref="D643:D673" si="31">LOWER(CONCATENATE(B643,".",C643,"@email.com"))</f>
        <v>grace.odhiambo@email.com</v>
      </c>
      <c r="E643" s="3" t="s">
        <v>45</v>
      </c>
      <c r="F643" s="3">
        <v>45</v>
      </c>
      <c r="G643" s="3" t="str">
        <f t="shared" ref="G643:G673" si="32">IF(F643&lt;=12,"Child",IF(F643&lt;=19,"Teenager",IF(F643&lt;=60,"Adult","Senior")))</f>
        <v>Adult</v>
      </c>
      <c r="H643" s="3">
        <f t="shared" si="30"/>
        <v>39</v>
      </c>
      <c r="I643" s="3" t="s">
        <v>687</v>
      </c>
      <c r="J643" s="4">
        <v>45274</v>
      </c>
      <c r="K643" s="3" t="s">
        <v>721</v>
      </c>
      <c r="L643" s="3" t="s">
        <v>725</v>
      </c>
      <c r="M643" s="3" t="s">
        <v>745</v>
      </c>
      <c r="N643" s="3" t="s">
        <v>751</v>
      </c>
      <c r="O643" s="3" t="s">
        <v>757</v>
      </c>
      <c r="P643" s="3">
        <v>41497.360000000001</v>
      </c>
      <c r="Q643" s="3" t="s">
        <v>760</v>
      </c>
    </row>
    <row r="644" spans="1:17" x14ac:dyDescent="0.3">
      <c r="A644" s="3">
        <v>2184</v>
      </c>
      <c r="B644" s="3" t="s">
        <v>17</v>
      </c>
      <c r="C644" s="3" t="s">
        <v>39</v>
      </c>
      <c r="D644" s="3" t="str">
        <f t="shared" si="31"/>
        <v>anne.kuria@email.com</v>
      </c>
      <c r="E644" s="3" t="s">
        <v>45</v>
      </c>
      <c r="F644" s="3">
        <v>26</v>
      </c>
      <c r="G644" s="3" t="str">
        <f t="shared" si="32"/>
        <v>Adult</v>
      </c>
      <c r="H644" s="3">
        <f t="shared" si="30"/>
        <v>58</v>
      </c>
      <c r="I644" s="3" t="s">
        <v>688</v>
      </c>
      <c r="J644" s="4">
        <v>44371</v>
      </c>
      <c r="K644" s="3" t="s">
        <v>720</v>
      </c>
      <c r="L644" s="3" t="s">
        <v>726</v>
      </c>
      <c r="M644" s="3" t="s">
        <v>737</v>
      </c>
      <c r="N644" s="3" t="s">
        <v>746</v>
      </c>
      <c r="O644" s="3" t="s">
        <v>757</v>
      </c>
      <c r="P644" s="3">
        <v>47700.97</v>
      </c>
      <c r="Q644" s="3" t="s">
        <v>761</v>
      </c>
    </row>
    <row r="645" spans="1:17" x14ac:dyDescent="0.3">
      <c r="A645" s="3">
        <v>1322</v>
      </c>
      <c r="B645" s="3" t="s">
        <v>14</v>
      </c>
      <c r="C645" s="3" t="s">
        <v>31</v>
      </c>
      <c r="D645" s="3" t="str">
        <f t="shared" si="31"/>
        <v>jane.kamau@email.com</v>
      </c>
      <c r="E645" s="3" t="s">
        <v>45</v>
      </c>
      <c r="F645" s="3">
        <v>12</v>
      </c>
      <c r="G645" s="3" t="str">
        <f t="shared" si="32"/>
        <v>Child</v>
      </c>
      <c r="H645" s="3">
        <f t="shared" si="30"/>
        <v>72</v>
      </c>
      <c r="I645" s="3" t="s">
        <v>689</v>
      </c>
      <c r="J645" s="4">
        <v>45243</v>
      </c>
      <c r="K645" s="3" t="s">
        <v>724</v>
      </c>
      <c r="L645" s="3" t="s">
        <v>730</v>
      </c>
      <c r="M645" s="3" t="s">
        <v>733</v>
      </c>
      <c r="N645" s="3" t="s">
        <v>746</v>
      </c>
      <c r="O645" s="3" t="s">
        <v>754</v>
      </c>
      <c r="P645" s="3">
        <v>30187.19</v>
      </c>
      <c r="Q645" s="3" t="s">
        <v>760</v>
      </c>
    </row>
    <row r="646" spans="1:17" x14ac:dyDescent="0.3">
      <c r="A646" s="3">
        <v>1690</v>
      </c>
      <c r="B646" s="3" t="s">
        <v>20</v>
      </c>
      <c r="C646" s="3" t="s">
        <v>33</v>
      </c>
      <c r="D646" s="3" t="str">
        <f t="shared" si="31"/>
        <v>kevin.kiplagat@email.com</v>
      </c>
      <c r="E646" s="3" t="s">
        <v>44</v>
      </c>
      <c r="F646" s="3">
        <v>84</v>
      </c>
      <c r="G646" s="3" t="str">
        <f t="shared" si="32"/>
        <v>Senior</v>
      </c>
      <c r="H646" s="3">
        <f t="shared" si="30"/>
        <v>0</v>
      </c>
      <c r="I646" s="3" t="s">
        <v>690</v>
      </c>
      <c r="J646" s="4">
        <v>44512</v>
      </c>
      <c r="K646" s="3" t="s">
        <v>719</v>
      </c>
      <c r="L646" s="3" t="s">
        <v>725</v>
      </c>
      <c r="M646" s="3" t="s">
        <v>741</v>
      </c>
      <c r="N646" s="3" t="s">
        <v>750</v>
      </c>
      <c r="O646" s="3" t="s">
        <v>757</v>
      </c>
      <c r="P646" s="3">
        <v>9139.81</v>
      </c>
      <c r="Q646" s="3" t="s">
        <v>760</v>
      </c>
    </row>
    <row r="647" spans="1:17" x14ac:dyDescent="0.3">
      <c r="A647" s="3">
        <v>1145</v>
      </c>
      <c r="B647" s="3" t="s">
        <v>16</v>
      </c>
      <c r="C647" s="3" t="s">
        <v>42</v>
      </c>
      <c r="D647" s="3" t="str">
        <f t="shared" si="31"/>
        <v>john.ouma@email.com</v>
      </c>
      <c r="E647" s="3" t="s">
        <v>44</v>
      </c>
      <c r="F647" s="3">
        <v>22</v>
      </c>
      <c r="G647" s="3" t="str">
        <f t="shared" si="32"/>
        <v>Adult</v>
      </c>
      <c r="H647" s="3">
        <f t="shared" si="30"/>
        <v>61</v>
      </c>
      <c r="I647" s="3" t="s">
        <v>691</v>
      </c>
      <c r="J647" s="4">
        <v>43982</v>
      </c>
      <c r="K647" s="3" t="s">
        <v>718</v>
      </c>
      <c r="L647" s="3" t="s">
        <v>725</v>
      </c>
      <c r="M647" s="3" t="s">
        <v>744</v>
      </c>
      <c r="N647" s="3" t="s">
        <v>748</v>
      </c>
      <c r="O647" s="3" t="s">
        <v>755</v>
      </c>
      <c r="P647" s="3">
        <v>25073.07</v>
      </c>
      <c r="Q647" s="3" t="s">
        <v>760</v>
      </c>
    </row>
    <row r="648" spans="1:17" x14ac:dyDescent="0.3">
      <c r="A648" s="3">
        <v>3865</v>
      </c>
      <c r="B648" s="3" t="s">
        <v>14</v>
      </c>
      <c r="C648" s="3" t="s">
        <v>33</v>
      </c>
      <c r="D648" s="3" t="str">
        <f t="shared" si="31"/>
        <v>jane.kiplagat@email.com</v>
      </c>
      <c r="E648" s="3" t="s">
        <v>45</v>
      </c>
      <c r="F648" s="3">
        <v>29</v>
      </c>
      <c r="G648" s="3" t="str">
        <f t="shared" si="32"/>
        <v>Adult</v>
      </c>
      <c r="H648" s="3">
        <f t="shared" si="30"/>
        <v>54</v>
      </c>
      <c r="I648" s="3" t="s">
        <v>692</v>
      </c>
      <c r="J648" s="4">
        <v>44172</v>
      </c>
      <c r="K648" s="3" t="s">
        <v>718</v>
      </c>
      <c r="L648" s="3" t="s">
        <v>729</v>
      </c>
      <c r="M648" s="3" t="s">
        <v>732</v>
      </c>
      <c r="N648" s="3" t="s">
        <v>748</v>
      </c>
      <c r="O648" s="3" t="s">
        <v>753</v>
      </c>
      <c r="P648" s="3">
        <v>10355.31</v>
      </c>
      <c r="Q648" s="3" t="s">
        <v>759</v>
      </c>
    </row>
    <row r="649" spans="1:17" x14ac:dyDescent="0.3">
      <c r="A649" s="3">
        <v>8231</v>
      </c>
      <c r="B649" s="3" t="s">
        <v>19</v>
      </c>
      <c r="C649" s="3" t="s">
        <v>38</v>
      </c>
      <c r="D649" s="3" t="str">
        <f t="shared" si="31"/>
        <v>michael.njeri@email.com</v>
      </c>
      <c r="E649" s="3" t="s">
        <v>44</v>
      </c>
      <c r="F649" s="3">
        <v>72</v>
      </c>
      <c r="G649" s="3" t="str">
        <f t="shared" si="32"/>
        <v>Senior</v>
      </c>
      <c r="H649" s="3">
        <f t="shared" si="30"/>
        <v>11</v>
      </c>
      <c r="I649" s="3" t="s">
        <v>693</v>
      </c>
      <c r="J649" s="4">
        <v>44628</v>
      </c>
      <c r="K649" s="3" t="s">
        <v>718</v>
      </c>
      <c r="L649" s="3" t="s">
        <v>725</v>
      </c>
      <c r="M649" s="3" t="s">
        <v>731</v>
      </c>
      <c r="N649" s="3" t="s">
        <v>749</v>
      </c>
      <c r="O649" s="3" t="s">
        <v>758</v>
      </c>
      <c r="P649" s="3">
        <v>28113.25</v>
      </c>
      <c r="Q649" s="3" t="s">
        <v>759</v>
      </c>
    </row>
    <row r="650" spans="1:17" x14ac:dyDescent="0.3">
      <c r="A650" s="3">
        <v>9068</v>
      </c>
      <c r="B650" s="3" t="s">
        <v>17</v>
      </c>
      <c r="C650" s="3" t="s">
        <v>29</v>
      </c>
      <c r="D650" s="3" t="str">
        <f t="shared" si="31"/>
        <v>anne.mutua@email.com</v>
      </c>
      <c r="E650" s="3" t="s">
        <v>44</v>
      </c>
      <c r="F650" s="3">
        <v>4</v>
      </c>
      <c r="G650" s="3" t="str">
        <f t="shared" si="32"/>
        <v>Child</v>
      </c>
      <c r="H650" s="3">
        <f t="shared" si="30"/>
        <v>79</v>
      </c>
      <c r="I650" s="3" t="s">
        <v>694</v>
      </c>
      <c r="J650" s="4">
        <v>45289</v>
      </c>
      <c r="K650" s="3" t="s">
        <v>724</v>
      </c>
      <c r="L650" s="3" t="s">
        <v>728</v>
      </c>
      <c r="M650" s="3" t="s">
        <v>737</v>
      </c>
      <c r="N650" s="3" t="s">
        <v>750</v>
      </c>
      <c r="O650" s="3" t="s">
        <v>753</v>
      </c>
      <c r="P650" s="3">
        <v>35443.58</v>
      </c>
      <c r="Q650" s="3" t="s">
        <v>760</v>
      </c>
    </row>
    <row r="651" spans="1:17" x14ac:dyDescent="0.3">
      <c r="A651" s="3">
        <v>3195</v>
      </c>
      <c r="B651" s="3" t="s">
        <v>27</v>
      </c>
      <c r="C651" s="3" t="s">
        <v>40</v>
      </c>
      <c r="D651" s="3" t="str">
        <f t="shared" si="31"/>
        <v>david.wanjiru@email.com</v>
      </c>
      <c r="E651" s="3" t="s">
        <v>44</v>
      </c>
      <c r="F651" s="3">
        <v>48</v>
      </c>
      <c r="G651" s="3" t="str">
        <f t="shared" si="32"/>
        <v>Adult</v>
      </c>
      <c r="H651" s="3">
        <f t="shared" si="30"/>
        <v>35</v>
      </c>
      <c r="I651" s="3" t="s">
        <v>695</v>
      </c>
      <c r="J651" s="4">
        <v>45398</v>
      </c>
      <c r="K651" s="3" t="s">
        <v>723</v>
      </c>
      <c r="L651" s="3" t="s">
        <v>729</v>
      </c>
      <c r="M651" s="3" t="s">
        <v>733</v>
      </c>
      <c r="N651" s="3" t="s">
        <v>752</v>
      </c>
      <c r="O651" s="3" t="s">
        <v>753</v>
      </c>
      <c r="P651" s="3">
        <v>11631.58</v>
      </c>
      <c r="Q651" s="3" t="s">
        <v>759</v>
      </c>
    </row>
    <row r="652" spans="1:17" x14ac:dyDescent="0.3">
      <c r="A652" s="3">
        <v>6018</v>
      </c>
      <c r="B652" s="3" t="s">
        <v>24</v>
      </c>
      <c r="C652" s="3" t="s">
        <v>33</v>
      </c>
      <c r="D652" s="3" t="str">
        <f t="shared" si="31"/>
        <v>esther.kiplagat@email.com</v>
      </c>
      <c r="E652" s="3" t="s">
        <v>44</v>
      </c>
      <c r="F652" s="3">
        <v>33</v>
      </c>
      <c r="G652" s="3" t="str">
        <f t="shared" si="32"/>
        <v>Adult</v>
      </c>
      <c r="H652" s="3">
        <f t="shared" si="30"/>
        <v>50</v>
      </c>
      <c r="I652" s="3" t="s">
        <v>696</v>
      </c>
      <c r="J652" s="4">
        <v>44220</v>
      </c>
      <c r="K652" s="3" t="s">
        <v>718</v>
      </c>
      <c r="L652" s="3" t="s">
        <v>728</v>
      </c>
      <c r="M652" s="3" t="s">
        <v>742</v>
      </c>
      <c r="N652" s="3" t="s">
        <v>747</v>
      </c>
      <c r="O652" s="3" t="s">
        <v>757</v>
      </c>
      <c r="P652" s="3">
        <v>10314.209999999999</v>
      </c>
      <c r="Q652" s="3" t="s">
        <v>761</v>
      </c>
    </row>
    <row r="653" spans="1:17" x14ac:dyDescent="0.3">
      <c r="A653" s="3">
        <v>5678</v>
      </c>
      <c r="B653" s="3" t="s">
        <v>14</v>
      </c>
      <c r="C653" s="3" t="s">
        <v>30</v>
      </c>
      <c r="D653" s="3" t="str">
        <f t="shared" si="31"/>
        <v>jane.atieno@email.com</v>
      </c>
      <c r="E653" s="3" t="s">
        <v>44</v>
      </c>
      <c r="F653" s="3">
        <v>54</v>
      </c>
      <c r="G653" s="3" t="str">
        <f t="shared" si="32"/>
        <v>Adult</v>
      </c>
      <c r="H653" s="3">
        <f t="shared" si="30"/>
        <v>29</v>
      </c>
      <c r="I653" s="3" t="s">
        <v>697</v>
      </c>
      <c r="J653" s="4">
        <v>44479</v>
      </c>
      <c r="K653" s="3" t="s">
        <v>719</v>
      </c>
      <c r="L653" s="3" t="s">
        <v>726</v>
      </c>
      <c r="M653" s="3" t="s">
        <v>739</v>
      </c>
      <c r="N653" s="3" t="s">
        <v>750</v>
      </c>
      <c r="O653" s="3" t="s">
        <v>756</v>
      </c>
      <c r="P653" s="3">
        <v>1304.53</v>
      </c>
      <c r="Q653" s="3" t="s">
        <v>760</v>
      </c>
    </row>
    <row r="654" spans="1:17" x14ac:dyDescent="0.3">
      <c r="A654" s="3">
        <v>2004</v>
      </c>
      <c r="B654" s="3" t="s">
        <v>15</v>
      </c>
      <c r="C654" s="3" t="s">
        <v>29</v>
      </c>
      <c r="D654" s="3" t="str">
        <f t="shared" si="31"/>
        <v>james.mutua@email.com</v>
      </c>
      <c r="E654" s="3" t="s">
        <v>45</v>
      </c>
      <c r="F654" s="3">
        <v>71</v>
      </c>
      <c r="G654" s="3" t="str">
        <f t="shared" si="32"/>
        <v>Senior</v>
      </c>
      <c r="H654" s="3">
        <f t="shared" si="30"/>
        <v>12</v>
      </c>
      <c r="I654" s="3" t="s">
        <v>698</v>
      </c>
      <c r="J654" s="4">
        <v>44811</v>
      </c>
      <c r="K654" s="3" t="s">
        <v>721</v>
      </c>
      <c r="L654" s="3" t="s">
        <v>725</v>
      </c>
      <c r="M654" s="3" t="s">
        <v>741</v>
      </c>
      <c r="N654" s="3" t="s">
        <v>746</v>
      </c>
      <c r="O654" s="3" t="s">
        <v>758</v>
      </c>
      <c r="P654" s="3">
        <v>36952.49</v>
      </c>
      <c r="Q654" s="3" t="s">
        <v>759</v>
      </c>
    </row>
    <row r="655" spans="1:17" x14ac:dyDescent="0.3">
      <c r="A655" s="3">
        <v>2862</v>
      </c>
      <c r="B655" s="3" t="s">
        <v>20</v>
      </c>
      <c r="C655" s="3" t="s">
        <v>29</v>
      </c>
      <c r="D655" s="3" t="str">
        <f t="shared" si="31"/>
        <v>kevin.mutua@email.com</v>
      </c>
      <c r="E655" s="3" t="s">
        <v>45</v>
      </c>
      <c r="F655" s="3">
        <v>67</v>
      </c>
      <c r="G655" s="3" t="str">
        <f t="shared" si="32"/>
        <v>Senior</v>
      </c>
      <c r="H655" s="3">
        <f t="shared" si="30"/>
        <v>16</v>
      </c>
      <c r="I655" s="3" t="s">
        <v>699</v>
      </c>
      <c r="J655" s="4">
        <v>44085</v>
      </c>
      <c r="K655" s="3" t="s">
        <v>723</v>
      </c>
      <c r="L655" s="3" t="s">
        <v>725</v>
      </c>
      <c r="M655" s="3" t="s">
        <v>735</v>
      </c>
      <c r="N655" s="3" t="s">
        <v>750</v>
      </c>
      <c r="O655" s="3" t="s">
        <v>754</v>
      </c>
      <c r="P655" s="3">
        <v>13660.49</v>
      </c>
      <c r="Q655" s="3" t="s">
        <v>760</v>
      </c>
    </row>
    <row r="656" spans="1:17" x14ac:dyDescent="0.3">
      <c r="A656" s="3">
        <v>9451</v>
      </c>
      <c r="B656" s="3" t="s">
        <v>18</v>
      </c>
      <c r="C656" s="3" t="s">
        <v>43</v>
      </c>
      <c r="D656" s="3" t="str">
        <f t="shared" si="31"/>
        <v>susan.chebet@email.com</v>
      </c>
      <c r="E656" s="3" t="s">
        <v>44</v>
      </c>
      <c r="F656" s="3">
        <v>42</v>
      </c>
      <c r="G656" s="3" t="str">
        <f t="shared" si="32"/>
        <v>Adult</v>
      </c>
      <c r="H656" s="3">
        <f t="shared" si="30"/>
        <v>41</v>
      </c>
      <c r="I656" s="3" t="s">
        <v>700</v>
      </c>
      <c r="J656" s="4">
        <v>44743</v>
      </c>
      <c r="K656" s="3" t="s">
        <v>722</v>
      </c>
      <c r="L656" s="3" t="s">
        <v>729</v>
      </c>
      <c r="M656" s="3" t="s">
        <v>745</v>
      </c>
      <c r="N656" s="3" t="s">
        <v>750</v>
      </c>
      <c r="O656" s="3" t="s">
        <v>754</v>
      </c>
      <c r="P656" s="3">
        <v>39795.26</v>
      </c>
      <c r="Q656" s="3" t="s">
        <v>761</v>
      </c>
    </row>
    <row r="657" spans="1:17" x14ac:dyDescent="0.3">
      <c r="A657" s="3">
        <v>2436</v>
      </c>
      <c r="B657" s="3" t="s">
        <v>24</v>
      </c>
      <c r="C657" s="3" t="s">
        <v>39</v>
      </c>
      <c r="D657" s="3" t="str">
        <f t="shared" si="31"/>
        <v>esther.kuria@email.com</v>
      </c>
      <c r="E657" s="3" t="s">
        <v>45</v>
      </c>
      <c r="F657" s="3">
        <v>56</v>
      </c>
      <c r="G657" s="3" t="str">
        <f t="shared" si="32"/>
        <v>Adult</v>
      </c>
      <c r="H657" s="3">
        <f t="shared" si="30"/>
        <v>27</v>
      </c>
      <c r="I657" s="3" t="s">
        <v>701</v>
      </c>
      <c r="J657" s="4">
        <v>45012</v>
      </c>
      <c r="K657" s="3" t="s">
        <v>719</v>
      </c>
      <c r="L657" s="3" t="s">
        <v>727</v>
      </c>
      <c r="M657" s="3" t="s">
        <v>735</v>
      </c>
      <c r="N657" s="3" t="s">
        <v>749</v>
      </c>
      <c r="O657" s="3" t="s">
        <v>753</v>
      </c>
      <c r="P657" s="3">
        <v>41439.919999999998</v>
      </c>
      <c r="Q657" s="3" t="s">
        <v>760</v>
      </c>
    </row>
    <row r="658" spans="1:17" x14ac:dyDescent="0.3">
      <c r="A658" s="3">
        <v>3931</v>
      </c>
      <c r="B658" s="3" t="s">
        <v>14</v>
      </c>
      <c r="C658" s="3" t="s">
        <v>35</v>
      </c>
      <c r="D658" s="3" t="str">
        <f t="shared" si="31"/>
        <v>jane.mugambi@email.com</v>
      </c>
      <c r="E658" s="3" t="s">
        <v>44</v>
      </c>
      <c r="F658" s="3">
        <v>11</v>
      </c>
      <c r="G658" s="3" t="str">
        <f t="shared" si="32"/>
        <v>Child</v>
      </c>
      <c r="H658" s="3">
        <f t="shared" si="30"/>
        <v>72</v>
      </c>
      <c r="I658" s="3" t="s">
        <v>702</v>
      </c>
      <c r="J658" s="4">
        <v>45016</v>
      </c>
      <c r="K658" s="3" t="s">
        <v>723</v>
      </c>
      <c r="L658" s="3" t="s">
        <v>730</v>
      </c>
      <c r="M658" s="3" t="s">
        <v>737</v>
      </c>
      <c r="N658" s="3" t="s">
        <v>752</v>
      </c>
      <c r="O658" s="3" t="s">
        <v>755</v>
      </c>
      <c r="P658" s="3">
        <v>41351.19</v>
      </c>
      <c r="Q658" s="3" t="s">
        <v>759</v>
      </c>
    </row>
    <row r="659" spans="1:17" x14ac:dyDescent="0.3">
      <c r="A659" s="3">
        <v>7512</v>
      </c>
      <c r="B659" s="3" t="s">
        <v>14</v>
      </c>
      <c r="C659" s="3" t="s">
        <v>36</v>
      </c>
      <c r="D659" s="3" t="str">
        <f t="shared" si="31"/>
        <v>jane.mwangi@email.com</v>
      </c>
      <c r="E659" s="3" t="s">
        <v>45</v>
      </c>
      <c r="F659" s="3">
        <v>59</v>
      </c>
      <c r="G659" s="3" t="str">
        <f t="shared" si="32"/>
        <v>Adult</v>
      </c>
      <c r="H659" s="3">
        <f t="shared" si="30"/>
        <v>24</v>
      </c>
      <c r="I659" s="3" t="s">
        <v>703</v>
      </c>
      <c r="J659" s="4">
        <v>45441</v>
      </c>
      <c r="K659" s="3" t="s">
        <v>720</v>
      </c>
      <c r="L659" s="3" t="s">
        <v>725</v>
      </c>
      <c r="M659" s="3" t="s">
        <v>743</v>
      </c>
      <c r="N659" s="3" t="s">
        <v>752</v>
      </c>
      <c r="O659" s="3" t="s">
        <v>755</v>
      </c>
      <c r="P659" s="3">
        <v>41691.379999999997</v>
      </c>
      <c r="Q659" s="3" t="s">
        <v>759</v>
      </c>
    </row>
    <row r="660" spans="1:17" x14ac:dyDescent="0.3">
      <c r="A660" s="3">
        <v>8360</v>
      </c>
      <c r="B660" s="3" t="s">
        <v>21</v>
      </c>
      <c r="C660" s="3" t="s">
        <v>37</v>
      </c>
      <c r="D660" s="3" t="str">
        <f t="shared" si="31"/>
        <v>grace.otieno@email.com</v>
      </c>
      <c r="E660" s="3" t="s">
        <v>45</v>
      </c>
      <c r="F660" s="3">
        <v>73</v>
      </c>
      <c r="G660" s="3" t="str">
        <f t="shared" si="32"/>
        <v>Senior</v>
      </c>
      <c r="H660" s="3">
        <f t="shared" si="30"/>
        <v>10</v>
      </c>
      <c r="I660" s="3" t="s">
        <v>704</v>
      </c>
      <c r="J660" s="4">
        <v>44541</v>
      </c>
      <c r="K660" s="3" t="s">
        <v>723</v>
      </c>
      <c r="L660" s="3" t="s">
        <v>727</v>
      </c>
      <c r="M660" s="3" t="s">
        <v>731</v>
      </c>
      <c r="N660" s="3" t="s">
        <v>749</v>
      </c>
      <c r="O660" s="3" t="s">
        <v>756</v>
      </c>
      <c r="P660" s="3">
        <v>38613.21</v>
      </c>
      <c r="Q660" s="3" t="s">
        <v>759</v>
      </c>
    </row>
    <row r="661" spans="1:17" x14ac:dyDescent="0.3">
      <c r="A661" s="3">
        <v>1229</v>
      </c>
      <c r="B661" s="3" t="s">
        <v>21</v>
      </c>
      <c r="C661" s="3" t="s">
        <v>39</v>
      </c>
      <c r="D661" s="3" t="str">
        <f t="shared" si="31"/>
        <v>grace.kuria@email.com</v>
      </c>
      <c r="E661" s="3" t="s">
        <v>44</v>
      </c>
      <c r="F661" s="3">
        <v>36</v>
      </c>
      <c r="G661" s="3" t="str">
        <f t="shared" si="32"/>
        <v>Adult</v>
      </c>
      <c r="H661" s="3">
        <f t="shared" si="30"/>
        <v>47</v>
      </c>
      <c r="I661" s="3" t="s">
        <v>705</v>
      </c>
      <c r="J661" s="4">
        <v>44139</v>
      </c>
      <c r="K661" s="3" t="s">
        <v>721</v>
      </c>
      <c r="L661" s="3" t="s">
        <v>729</v>
      </c>
      <c r="M661" s="3" t="s">
        <v>744</v>
      </c>
      <c r="N661" s="3" t="s">
        <v>748</v>
      </c>
      <c r="O661" s="3" t="s">
        <v>755</v>
      </c>
      <c r="P661" s="3">
        <v>28391.71</v>
      </c>
      <c r="Q661" s="3" t="s">
        <v>761</v>
      </c>
    </row>
    <row r="662" spans="1:17" x14ac:dyDescent="0.3">
      <c r="A662" s="3">
        <v>8016</v>
      </c>
      <c r="B662" s="3" t="s">
        <v>22</v>
      </c>
      <c r="C662" s="3" t="s">
        <v>41</v>
      </c>
      <c r="D662" s="3" t="str">
        <f t="shared" si="31"/>
        <v>mercy.obuya@email.com</v>
      </c>
      <c r="E662" s="3" t="s">
        <v>45</v>
      </c>
      <c r="F662" s="3">
        <v>6</v>
      </c>
      <c r="G662" s="3" t="str">
        <f t="shared" si="32"/>
        <v>Child</v>
      </c>
      <c r="H662" s="3">
        <f t="shared" si="30"/>
        <v>77</v>
      </c>
      <c r="I662" s="3" t="s">
        <v>706</v>
      </c>
      <c r="J662" s="4">
        <v>43882</v>
      </c>
      <c r="K662" s="3" t="s">
        <v>723</v>
      </c>
      <c r="L662" s="3" t="s">
        <v>727</v>
      </c>
      <c r="M662" s="3" t="s">
        <v>736</v>
      </c>
      <c r="N662" s="3" t="s">
        <v>751</v>
      </c>
      <c r="O662" s="3" t="s">
        <v>753</v>
      </c>
      <c r="P662" s="3">
        <v>27626.799999999999</v>
      </c>
      <c r="Q662" s="3" t="s">
        <v>761</v>
      </c>
    </row>
    <row r="663" spans="1:17" x14ac:dyDescent="0.3">
      <c r="A663" s="3">
        <v>1054</v>
      </c>
      <c r="B663" s="3" t="s">
        <v>15</v>
      </c>
      <c r="C663" s="3" t="s">
        <v>39</v>
      </c>
      <c r="D663" s="3" t="str">
        <f t="shared" si="31"/>
        <v>james.kuria@email.com</v>
      </c>
      <c r="E663" s="3" t="s">
        <v>44</v>
      </c>
      <c r="F663" s="3">
        <v>83</v>
      </c>
      <c r="G663" s="3" t="str">
        <f t="shared" si="32"/>
        <v>Senior</v>
      </c>
      <c r="H663" s="3">
        <f t="shared" si="30"/>
        <v>0</v>
      </c>
      <c r="I663" s="3" t="s">
        <v>707</v>
      </c>
      <c r="J663" s="4">
        <v>44433</v>
      </c>
      <c r="K663" s="3" t="s">
        <v>724</v>
      </c>
      <c r="L663" s="3" t="s">
        <v>727</v>
      </c>
      <c r="M663" s="3" t="s">
        <v>743</v>
      </c>
      <c r="N663" s="3" t="s">
        <v>750</v>
      </c>
      <c r="O663" s="3" t="s">
        <v>754</v>
      </c>
      <c r="P663" s="3">
        <v>49218.73</v>
      </c>
      <c r="Q663" s="3" t="s">
        <v>760</v>
      </c>
    </row>
    <row r="664" spans="1:17" x14ac:dyDescent="0.3">
      <c r="A664" s="3">
        <v>4171</v>
      </c>
      <c r="B664" s="3" t="s">
        <v>19</v>
      </c>
      <c r="C664" s="3" t="s">
        <v>42</v>
      </c>
      <c r="D664" s="3" t="str">
        <f t="shared" si="31"/>
        <v>michael.ouma@email.com</v>
      </c>
      <c r="E664" s="3" t="s">
        <v>45</v>
      </c>
      <c r="F664" s="3">
        <v>23</v>
      </c>
      <c r="G664" s="3" t="str">
        <f t="shared" si="32"/>
        <v>Adult</v>
      </c>
      <c r="H664" s="3">
        <f t="shared" si="30"/>
        <v>36</v>
      </c>
      <c r="I664" s="3" t="s">
        <v>708</v>
      </c>
      <c r="J664" s="4">
        <v>45374</v>
      </c>
      <c r="K664" s="3" t="s">
        <v>719</v>
      </c>
      <c r="L664" s="3" t="s">
        <v>727</v>
      </c>
      <c r="M664" s="3" t="s">
        <v>736</v>
      </c>
      <c r="N664" s="3" t="s">
        <v>752</v>
      </c>
      <c r="O664" s="3" t="s">
        <v>756</v>
      </c>
      <c r="P664" s="3">
        <v>10446.41</v>
      </c>
      <c r="Q664" s="3" t="s">
        <v>759</v>
      </c>
    </row>
    <row r="665" spans="1:17" x14ac:dyDescent="0.3">
      <c r="A665" s="3">
        <v>1128</v>
      </c>
      <c r="B665" s="3" t="s">
        <v>16</v>
      </c>
      <c r="C665" s="3" t="s">
        <v>33</v>
      </c>
      <c r="D665" s="3" t="str">
        <f t="shared" si="31"/>
        <v>john.kiplagat@email.com</v>
      </c>
      <c r="E665" s="3" t="s">
        <v>44</v>
      </c>
      <c r="F665" s="3">
        <v>1</v>
      </c>
      <c r="G665" s="3" t="str">
        <f t="shared" si="32"/>
        <v>Child</v>
      </c>
      <c r="H665" s="3">
        <f t="shared" si="30"/>
        <v>58</v>
      </c>
      <c r="I665" s="3" t="s">
        <v>709</v>
      </c>
      <c r="J665" s="4">
        <v>43966</v>
      </c>
      <c r="K665" s="3" t="s">
        <v>723</v>
      </c>
      <c r="L665" s="3" t="s">
        <v>729</v>
      </c>
      <c r="M665" s="3" t="s">
        <v>742</v>
      </c>
      <c r="N665" s="3" t="s">
        <v>746</v>
      </c>
      <c r="O665" s="3" t="s">
        <v>758</v>
      </c>
      <c r="P665" s="3">
        <v>44241.85</v>
      </c>
      <c r="Q665" s="3" t="s">
        <v>759</v>
      </c>
    </row>
    <row r="666" spans="1:17" x14ac:dyDescent="0.3">
      <c r="A666" s="3">
        <v>2405</v>
      </c>
      <c r="B666" s="3" t="s">
        <v>28</v>
      </c>
      <c r="C666" s="3" t="s">
        <v>35</v>
      </c>
      <c r="D666" s="3" t="str">
        <f t="shared" si="31"/>
        <v>mary.mugambi@email.com</v>
      </c>
      <c r="E666" s="3" t="s">
        <v>44</v>
      </c>
      <c r="F666" s="3">
        <v>44</v>
      </c>
      <c r="G666" s="3" t="str">
        <f t="shared" si="32"/>
        <v>Adult</v>
      </c>
      <c r="H666" s="3">
        <f t="shared" si="30"/>
        <v>15</v>
      </c>
      <c r="I666" s="3" t="s">
        <v>710</v>
      </c>
      <c r="J666" s="4">
        <v>45001</v>
      </c>
      <c r="K666" s="3" t="s">
        <v>720</v>
      </c>
      <c r="L666" s="3" t="s">
        <v>728</v>
      </c>
      <c r="M666" s="3" t="s">
        <v>733</v>
      </c>
      <c r="N666" s="3" t="s">
        <v>750</v>
      </c>
      <c r="O666" s="3" t="s">
        <v>757</v>
      </c>
      <c r="P666" s="3">
        <v>38518.01</v>
      </c>
      <c r="Q666" s="3" t="s">
        <v>760</v>
      </c>
    </row>
    <row r="667" spans="1:17" x14ac:dyDescent="0.3">
      <c r="A667" s="3">
        <v>6539</v>
      </c>
      <c r="B667" s="3" t="s">
        <v>22</v>
      </c>
      <c r="C667" s="3" t="s">
        <v>40</v>
      </c>
      <c r="D667" s="3" t="str">
        <f t="shared" si="31"/>
        <v>mercy.wanjiru@email.com</v>
      </c>
      <c r="E667" s="3" t="s">
        <v>45</v>
      </c>
      <c r="F667" s="3">
        <v>59</v>
      </c>
      <c r="G667" s="3" t="str">
        <f t="shared" si="32"/>
        <v>Adult</v>
      </c>
      <c r="H667" s="3">
        <f t="shared" si="30"/>
        <v>0</v>
      </c>
      <c r="I667" s="3" t="s">
        <v>711</v>
      </c>
      <c r="J667" s="4">
        <v>44494</v>
      </c>
      <c r="K667" s="3" t="s">
        <v>724</v>
      </c>
      <c r="L667" s="3" t="s">
        <v>726</v>
      </c>
      <c r="M667" s="3" t="s">
        <v>734</v>
      </c>
      <c r="N667" s="3" t="s">
        <v>751</v>
      </c>
      <c r="O667" s="3" t="s">
        <v>756</v>
      </c>
      <c r="P667" s="3">
        <v>7056.04</v>
      </c>
      <c r="Q667" s="3" t="s">
        <v>761</v>
      </c>
    </row>
    <row r="668" spans="1:17" x14ac:dyDescent="0.3">
      <c r="A668" s="3">
        <v>6522</v>
      </c>
      <c r="B668" s="3" t="s">
        <v>27</v>
      </c>
      <c r="C668" s="3" t="s">
        <v>38</v>
      </c>
      <c r="D668" s="3" t="str">
        <f t="shared" si="31"/>
        <v>david.njeri@email.com</v>
      </c>
      <c r="E668" s="3" t="s">
        <v>44</v>
      </c>
      <c r="F668" s="3">
        <v>31</v>
      </c>
      <c r="G668" s="3" t="str">
        <f t="shared" si="32"/>
        <v>Adult</v>
      </c>
      <c r="H668" s="3">
        <f t="shared" si="30"/>
        <v>22</v>
      </c>
      <c r="I668" s="3" t="s">
        <v>712</v>
      </c>
      <c r="J668" s="4">
        <v>45387</v>
      </c>
      <c r="K668" s="3" t="s">
        <v>721</v>
      </c>
      <c r="L668" s="3" t="s">
        <v>725</v>
      </c>
      <c r="M668" s="3" t="s">
        <v>735</v>
      </c>
      <c r="N668" s="3" t="s">
        <v>747</v>
      </c>
      <c r="O668" s="3" t="s">
        <v>757</v>
      </c>
      <c r="P668" s="3">
        <v>17116.32</v>
      </c>
      <c r="Q668" s="3" t="s">
        <v>760</v>
      </c>
    </row>
    <row r="669" spans="1:17" x14ac:dyDescent="0.3">
      <c r="A669" s="3">
        <v>3888</v>
      </c>
      <c r="B669" s="3" t="s">
        <v>16</v>
      </c>
      <c r="C669" s="3" t="s">
        <v>38</v>
      </c>
      <c r="D669" s="3" t="str">
        <f t="shared" si="31"/>
        <v>john.njeri@email.com</v>
      </c>
      <c r="E669" s="3" t="s">
        <v>45</v>
      </c>
      <c r="F669" s="3">
        <v>5</v>
      </c>
      <c r="G669" s="3" t="str">
        <f t="shared" si="32"/>
        <v>Child</v>
      </c>
      <c r="H669" s="3">
        <f t="shared" si="30"/>
        <v>48</v>
      </c>
      <c r="I669" s="3" t="s">
        <v>713</v>
      </c>
      <c r="J669" s="4">
        <v>44461</v>
      </c>
      <c r="K669" s="3" t="s">
        <v>720</v>
      </c>
      <c r="L669" s="3" t="s">
        <v>725</v>
      </c>
      <c r="M669" s="3" t="s">
        <v>733</v>
      </c>
      <c r="N669" s="3" t="s">
        <v>749</v>
      </c>
      <c r="O669" s="3" t="s">
        <v>756</v>
      </c>
      <c r="P669" s="3">
        <v>8314.82</v>
      </c>
      <c r="Q669" s="3" t="s">
        <v>759</v>
      </c>
    </row>
    <row r="670" spans="1:17" x14ac:dyDescent="0.3">
      <c r="A670" s="3">
        <v>4290</v>
      </c>
      <c r="B670" s="3" t="s">
        <v>23</v>
      </c>
      <c r="C670" s="3" t="s">
        <v>29</v>
      </c>
      <c r="D670" s="3" t="str">
        <f t="shared" si="31"/>
        <v>peter.mutua@email.com</v>
      </c>
      <c r="E670" s="3" t="s">
        <v>44</v>
      </c>
      <c r="F670" s="3">
        <v>52</v>
      </c>
      <c r="G670" s="3" t="str">
        <f t="shared" si="32"/>
        <v>Adult</v>
      </c>
      <c r="H670" s="3">
        <f t="shared" si="30"/>
        <v>1</v>
      </c>
      <c r="I670" s="3" t="s">
        <v>714</v>
      </c>
      <c r="J670" s="4">
        <v>45409</v>
      </c>
      <c r="K670" s="3" t="s">
        <v>721</v>
      </c>
      <c r="L670" s="3" t="s">
        <v>725</v>
      </c>
      <c r="M670" s="3" t="s">
        <v>731</v>
      </c>
      <c r="N670" s="3" t="s">
        <v>747</v>
      </c>
      <c r="O670" s="3" t="s">
        <v>754</v>
      </c>
      <c r="P670" s="3">
        <v>6734.55</v>
      </c>
      <c r="Q670" s="3" t="s">
        <v>759</v>
      </c>
    </row>
    <row r="671" spans="1:17" x14ac:dyDescent="0.3">
      <c r="A671" s="3">
        <v>2129</v>
      </c>
      <c r="B671" s="3" t="s">
        <v>20</v>
      </c>
      <c r="C671" s="3" t="s">
        <v>30</v>
      </c>
      <c r="D671" s="3" t="str">
        <f t="shared" si="31"/>
        <v>kevin.atieno@email.com</v>
      </c>
      <c r="E671" s="3" t="s">
        <v>44</v>
      </c>
      <c r="F671" s="3">
        <v>45</v>
      </c>
      <c r="G671" s="3" t="str">
        <f t="shared" si="32"/>
        <v>Adult</v>
      </c>
      <c r="H671" s="3">
        <f t="shared" si="30"/>
        <v>8</v>
      </c>
      <c r="I671" s="3" t="s">
        <v>715</v>
      </c>
      <c r="J671" s="4">
        <v>44963</v>
      </c>
      <c r="K671" s="3" t="s">
        <v>724</v>
      </c>
      <c r="L671" s="3" t="s">
        <v>730</v>
      </c>
      <c r="M671" s="3" t="s">
        <v>731</v>
      </c>
      <c r="N671" s="3" t="s">
        <v>749</v>
      </c>
      <c r="O671" s="3" t="s">
        <v>758</v>
      </c>
      <c r="P671" s="3">
        <v>36120.370000000003</v>
      </c>
      <c r="Q671" s="3" t="s">
        <v>760</v>
      </c>
    </row>
    <row r="672" spans="1:17" x14ac:dyDescent="0.3">
      <c r="A672" s="3">
        <v>9903</v>
      </c>
      <c r="B672" s="3" t="s">
        <v>17</v>
      </c>
      <c r="C672" s="3" t="s">
        <v>42</v>
      </c>
      <c r="D672" s="3" t="str">
        <f t="shared" si="31"/>
        <v>anne.ouma@email.com</v>
      </c>
      <c r="E672" s="3" t="s">
        <v>44</v>
      </c>
      <c r="F672" s="3">
        <v>50</v>
      </c>
      <c r="G672" s="3" t="str">
        <f t="shared" si="32"/>
        <v>Adult</v>
      </c>
      <c r="H672" s="3">
        <f t="shared" si="30"/>
        <v>3</v>
      </c>
      <c r="I672" s="3" t="s">
        <v>716</v>
      </c>
      <c r="J672" s="4">
        <v>44416</v>
      </c>
      <c r="K672" s="3" t="s">
        <v>723</v>
      </c>
      <c r="L672" s="3" t="s">
        <v>730</v>
      </c>
      <c r="M672" s="3" t="s">
        <v>744</v>
      </c>
      <c r="N672" s="3" t="s">
        <v>749</v>
      </c>
      <c r="O672" s="3" t="s">
        <v>756</v>
      </c>
      <c r="P672" s="3">
        <v>49760.79</v>
      </c>
      <c r="Q672" s="3" t="s">
        <v>760</v>
      </c>
    </row>
    <row r="673" spans="1:18" x14ac:dyDescent="0.3">
      <c r="A673" s="3">
        <v>6986</v>
      </c>
      <c r="B673" s="3" t="s">
        <v>27</v>
      </c>
      <c r="C673" s="3" t="s">
        <v>37</v>
      </c>
      <c r="D673" s="3" t="str">
        <f t="shared" si="31"/>
        <v>david.otieno@email.com</v>
      </c>
      <c r="E673" s="3" t="s">
        <v>44</v>
      </c>
      <c r="F673" s="3">
        <v>53</v>
      </c>
      <c r="G673" s="3" t="str">
        <f t="shared" si="32"/>
        <v>Adult</v>
      </c>
      <c r="H673" s="3">
        <f t="shared" si="30"/>
        <v>0</v>
      </c>
      <c r="I673" s="3" t="s">
        <v>717</v>
      </c>
      <c r="J673" s="4">
        <v>44225</v>
      </c>
      <c r="K673" s="3" t="s">
        <v>719</v>
      </c>
      <c r="L673" s="3" t="s">
        <v>726</v>
      </c>
      <c r="M673" s="3" t="s">
        <v>737</v>
      </c>
      <c r="N673" s="3" t="s">
        <v>750</v>
      </c>
      <c r="O673" s="3" t="s">
        <v>757</v>
      </c>
      <c r="P673" s="3">
        <v>4029.61</v>
      </c>
      <c r="Q673" s="3" t="s">
        <v>761</v>
      </c>
    </row>
    <row r="674" spans="1:18" x14ac:dyDescent="0.3">
      <c r="O674" s="5" t="s">
        <v>765</v>
      </c>
      <c r="P674" s="5">
        <f>SUM(P2:P673)</f>
        <v>17596670.959999982</v>
      </c>
    </row>
    <row r="675" spans="1:18" x14ac:dyDescent="0.3">
      <c r="O675" s="5" t="s">
        <v>766</v>
      </c>
      <c r="P675" s="3">
        <f>AVERAGEIF(G2:G673, "Adult", P2:P673)</f>
        <v>26415.066993007</v>
      </c>
      <c r="Q675" s="5"/>
      <c r="R675" s="5"/>
    </row>
    <row r="676" spans="1:18" x14ac:dyDescent="0.3">
      <c r="N676" s="3" t="s">
        <v>750</v>
      </c>
      <c r="O676" s="3">
        <f>SUMIF( N2:N673,"cardiology",P2:P673)</f>
        <v>2761610.5999999992</v>
      </c>
    </row>
    <row r="677" spans="1:18" x14ac:dyDescent="0.3">
      <c r="N677" s="3" t="s">
        <v>747</v>
      </c>
      <c r="O677" s="3">
        <f>SUMIF(N2:N673,"dermatology",P2:P673)</f>
        <v>2159341.0199999996</v>
      </c>
    </row>
    <row r="678" spans="1:18" x14ac:dyDescent="0.3">
      <c r="N678" s="3" t="s">
        <v>748</v>
      </c>
      <c r="O678" s="3">
        <f>SUMIF(N2:N673,"General Medicine",P2:P673)</f>
        <v>2705185.0700000003</v>
      </c>
    </row>
    <row r="679" spans="1:18" x14ac:dyDescent="0.3">
      <c r="N679" s="3" t="s">
        <v>749</v>
      </c>
      <c r="O679" s="3">
        <f>SUMIF(N2:N673,"Neurology",P2:P673)</f>
        <v>2779019.2399999984</v>
      </c>
    </row>
    <row r="680" spans="1:18" x14ac:dyDescent="0.3">
      <c r="N680" s="3" t="s">
        <v>746</v>
      </c>
      <c r="O680" s="3">
        <f>SUMIF(N2:N673,"Oncology",P2:P673)</f>
        <v>2737657.6399999992</v>
      </c>
    </row>
    <row r="681" spans="1:18" x14ac:dyDescent="0.3">
      <c r="N681" s="3" t="s">
        <v>752</v>
      </c>
      <c r="O681" s="3">
        <f>SUMIF(N2:N673,"Orthopedics",P2:P673)</f>
        <v>2175349.3000000003</v>
      </c>
    </row>
    <row r="682" spans="1:18" x14ac:dyDescent="0.3">
      <c r="N682" s="3" t="s">
        <v>751</v>
      </c>
      <c r="O682" s="3">
        <f>SUMIF(N2:N673,"Pediatrics",P2:P673)</f>
        <v>2278508.09</v>
      </c>
    </row>
  </sheetData>
  <autoFilter ref="K1:K675"/>
  <conditionalFormatting sqref="S675:S1048576 Q1:Q674">
    <cfRule type="containsText" dxfId="112" priority="10" operator="containsText" text="partially paid">
      <formula>NOT(ISERROR(SEARCH("partially paid",Q1)))</formula>
    </cfRule>
    <cfRule type="containsText" dxfId="111" priority="19" operator="containsText" text="partially paid">
      <formula>NOT(ISERROR(SEARCH("partially paid",Q1)))</formula>
    </cfRule>
    <cfRule type="containsText" dxfId="110" priority="20" operator="containsText" text="paid">
      <formula>NOT(ISERROR(SEARCH("paid",Q1)))</formula>
    </cfRule>
    <cfRule type="containsText" dxfId="109" priority="21" operator="containsText" text="partially paid">
      <formula>NOT(ISERROR(SEARCH("partially paid",Q1)))</formula>
    </cfRule>
    <cfRule type="containsText" dxfId="108" priority="22" operator="containsText" text="pending">
      <formula>NOT(ISERROR(SEARCH("pending",Q1)))</formula>
    </cfRule>
    <cfRule type="containsText" dxfId="107" priority="23" operator="containsText" text="paid">
      <formula>NOT(ISERROR(SEARCH("paid",Q1)))</formula>
    </cfRule>
  </conditionalFormatting>
  <conditionalFormatting sqref="O684:O1048576">
    <cfRule type="containsText" dxfId="106" priority="11" operator="containsText" text="p">
      <formula>NOT(ISERROR(SEARCH("p",O684)))</formula>
    </cfRule>
    <cfRule type="containsText" dxfId="105" priority="12" operator="containsText" text="o">
      <formula>NOT(ISERROR(SEARCH("o",O684)))</formula>
    </cfRule>
    <cfRule type="containsText" dxfId="104" priority="13" operator="containsText" text="n">
      <formula>NOT(ISERROR(SEARCH("n",O684)))</formula>
    </cfRule>
    <cfRule type="containsText" dxfId="103" priority="14" operator="containsText" text="gene">
      <formula>NOT(ISERROR(SEARCH("gene",O684)))</formula>
    </cfRule>
    <cfRule type="containsText" dxfId="102" priority="16" operator="containsText" text="dermatology">
      <formula>NOT(ISERROR(SEARCH("dermatology",O684)))</formula>
    </cfRule>
    <cfRule type="containsText" dxfId="101" priority="18" operator="containsText" text="cardiology">
      <formula>NOT(ISERROR(SEARCH("cardiology",O684)))</formula>
    </cfRule>
  </conditionalFormatting>
  <conditionalFormatting sqref="P1:P1048576">
    <cfRule type="containsText" dxfId="100" priority="15" operator="containsText" text="2">
      <formula>NOT(ISERROR(SEARCH("2",P1)))</formula>
    </cfRule>
    <cfRule type="containsText" dxfId="99" priority="17" operator="containsText" text="2761610.6">
      <formula>NOT(ISERROR(SEARCH("2761610.6",P1)))</formula>
    </cfRule>
  </conditionalFormatting>
  <conditionalFormatting sqref="N676:N683">
    <cfRule type="containsText" dxfId="98" priority="2" operator="containsText" text="p">
      <formula>NOT(ISERROR(SEARCH("p",N676)))</formula>
    </cfRule>
    <cfRule type="containsText" dxfId="97" priority="3" operator="containsText" text="o">
      <formula>NOT(ISERROR(SEARCH("o",N676)))</formula>
    </cfRule>
    <cfRule type="containsText" dxfId="96" priority="4" operator="containsText" text="n">
      <formula>NOT(ISERROR(SEARCH("n",N676)))</formula>
    </cfRule>
    <cfRule type="containsText" dxfId="95" priority="5" operator="containsText" text="gene">
      <formula>NOT(ISERROR(SEARCH("gene",N676)))</formula>
    </cfRule>
    <cfRule type="containsText" dxfId="94" priority="7" operator="containsText" text="dermatology">
      <formula>NOT(ISERROR(SEARCH("dermatology",N676)))</formula>
    </cfRule>
    <cfRule type="containsText" dxfId="93" priority="9" operator="containsText" text="cardiology">
      <formula>NOT(ISERROR(SEARCH("cardiology",N676)))</formula>
    </cfRule>
  </conditionalFormatting>
  <conditionalFormatting sqref="O676:O683">
    <cfRule type="containsText" dxfId="92" priority="6" operator="containsText" text="2">
      <formula>NOT(ISERROR(SEARCH("2",O676)))</formula>
    </cfRule>
    <cfRule type="containsText" dxfId="91" priority="8" operator="containsText" text="2761610.6">
      <formula>NOT(ISERROR(SEARCH("2761610.6",O676)))</formula>
    </cfRule>
  </conditionalFormatting>
  <conditionalFormatting sqref="K1:K1048576">
    <cfRule type="containsText" dxfId="90" priority="1" operator="containsText" text="Diabetes">
      <formula>NOT(ISERROR(SEARCH("Diabetes",K1)))</formula>
    </cfRule>
  </conditionalFormatting>
  <dataValidations count="2">
    <dataValidation type="list" showInputMessage="1" showErrorMessage="1" sqref="R2:R673">
      <formula1>"Yes,No,Not Applicable"</formula1>
    </dataValidation>
    <dataValidation type="whole" allowBlank="1" showInputMessage="1" showErrorMessage="1" sqref="F1:F1048576">
      <formula1>1</formula1>
      <formula2>120</formula2>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683"/>
  <sheetViews>
    <sheetView workbookViewId="0">
      <selection activeCell="H677" sqref="H677"/>
    </sheetView>
  </sheetViews>
  <sheetFormatPr defaultRowHeight="14.4" x14ac:dyDescent="0.3"/>
  <cols>
    <col min="1" max="1" width="11.109375" customWidth="1"/>
    <col min="2" max="2" width="11.77734375" customWidth="1"/>
    <col min="3" max="3" width="11.6640625" customWidth="1"/>
    <col min="4" max="4" width="26.88671875" bestFit="1" customWidth="1"/>
    <col min="5" max="5" width="9" customWidth="1"/>
    <col min="6" max="6" width="6.109375" customWidth="1"/>
    <col min="7" max="7" width="18" customWidth="1"/>
    <col min="8" max="8" width="15.109375" customWidth="1"/>
    <col min="9" max="9" width="15.6640625" customWidth="1"/>
    <col min="10" max="10" width="13" customWidth="1"/>
    <col min="11" max="11" width="11.77734375" bestFit="1" customWidth="1"/>
    <col min="12" max="12" width="15.77734375" customWidth="1"/>
    <col min="13" max="13" width="14" customWidth="1"/>
    <col min="14" max="14" width="20.21875" customWidth="1"/>
    <col min="15" max="15" width="19.21875" bestFit="1" customWidth="1"/>
    <col min="16" max="16" width="17.5546875" customWidth="1"/>
    <col min="17" max="17" width="16.109375" customWidth="1"/>
    <col min="18" max="18" width="18.21875" customWidth="1"/>
    <col min="19" max="19" width="60.88671875" bestFit="1" customWidth="1"/>
    <col min="20" max="20" width="12" bestFit="1" customWidth="1"/>
  </cols>
  <sheetData>
    <row r="2" spans="1:20" x14ac:dyDescent="0.3">
      <c r="A2" s="9" t="s">
        <v>0</v>
      </c>
      <c r="B2" s="10" t="s">
        <v>1</v>
      </c>
      <c r="C2" s="10" t="s">
        <v>2</v>
      </c>
      <c r="D2" s="10" t="s">
        <v>762</v>
      </c>
      <c r="E2" s="10" t="s">
        <v>3</v>
      </c>
      <c r="F2" s="10" t="s">
        <v>4</v>
      </c>
      <c r="G2" s="10" t="s">
        <v>763</v>
      </c>
      <c r="H2" s="10" t="s">
        <v>764</v>
      </c>
      <c r="I2" s="10" t="s">
        <v>5</v>
      </c>
      <c r="J2" s="10" t="s">
        <v>6</v>
      </c>
      <c r="K2" s="10" t="s">
        <v>7</v>
      </c>
      <c r="L2" s="10" t="s">
        <v>8</v>
      </c>
      <c r="M2" s="10" t="s">
        <v>9</v>
      </c>
      <c r="N2" s="10" t="s">
        <v>10</v>
      </c>
      <c r="O2" s="10" t="s">
        <v>11</v>
      </c>
      <c r="P2" s="10" t="s">
        <v>12</v>
      </c>
      <c r="Q2" s="10" t="s">
        <v>13</v>
      </c>
      <c r="R2" s="23" t="s">
        <v>769</v>
      </c>
      <c r="S2" s="23" t="s">
        <v>776</v>
      </c>
      <c r="T2" s="16" t="s">
        <v>777</v>
      </c>
    </row>
    <row r="3" spans="1:20" hidden="1" x14ac:dyDescent="0.3">
      <c r="A3" s="7">
        <v>6892</v>
      </c>
      <c r="B3" s="3" t="s">
        <v>14</v>
      </c>
      <c r="C3" s="3" t="s">
        <v>29</v>
      </c>
      <c r="D3" s="3" t="str">
        <f>LOWER(CONCATENATE(B3,".",C3,"@email.com"))</f>
        <v>jane.mutua@email.com</v>
      </c>
      <c r="E3" s="3" t="s">
        <v>44</v>
      </c>
      <c r="F3" s="3">
        <v>63</v>
      </c>
      <c r="G3" s="3" t="str">
        <f>IF(F3&lt;=12,"Child",IF(F3&lt;=19,"Teenager",IF(F3&lt;=60,"Adult","Senior")))</f>
        <v>Senior</v>
      </c>
      <c r="H3" s="3">
        <f>MAX( F3:F674) - (F3)</f>
        <v>22</v>
      </c>
      <c r="I3" s="3" t="s">
        <v>46</v>
      </c>
      <c r="J3" s="4">
        <v>45523</v>
      </c>
      <c r="K3" s="3" t="s">
        <v>718</v>
      </c>
      <c r="L3" s="3" t="s">
        <v>725</v>
      </c>
      <c r="M3" s="3" t="s">
        <v>731</v>
      </c>
      <c r="N3" s="3" t="s">
        <v>746</v>
      </c>
      <c r="O3" s="3" t="s">
        <v>753</v>
      </c>
      <c r="P3" s="3">
        <v>28108.15</v>
      </c>
      <c r="Q3" s="3" t="s">
        <v>759</v>
      </c>
      <c r="R3" s="3"/>
      <c r="S3" s="3" t="s">
        <v>771</v>
      </c>
      <c r="T3" s="8">
        <f t="array" ref="T3">MAX(IF(K3:K674="Hypertension", F3:F674))</f>
        <v>85</v>
      </c>
    </row>
    <row r="4" spans="1:20" x14ac:dyDescent="0.3">
      <c r="A4" s="7">
        <v>7916</v>
      </c>
      <c r="B4" s="3" t="s">
        <v>26</v>
      </c>
      <c r="C4" s="3" t="s">
        <v>31</v>
      </c>
      <c r="D4" s="3" t="str">
        <f>LOWER(CONCATENATE(B4,".",C4,"@email.com"))</f>
        <v>brian.kamau@email.com</v>
      </c>
      <c r="E4" s="3" t="s">
        <v>44</v>
      </c>
      <c r="F4" s="3">
        <v>85</v>
      </c>
      <c r="G4" s="3" t="str">
        <f>IF(F4&lt;=12,"Child",IF(F4&lt;=19,"Teenager",IF(F4&lt;=60,"Adult","Senior")))</f>
        <v>Senior</v>
      </c>
      <c r="H4" s="3">
        <f>MAX( F4:F674) - (F4)</f>
        <v>0</v>
      </c>
      <c r="I4" s="3" t="s">
        <v>489</v>
      </c>
      <c r="J4" s="4">
        <v>45188</v>
      </c>
      <c r="K4" s="3" t="s">
        <v>719</v>
      </c>
      <c r="L4" s="3" t="s">
        <v>730</v>
      </c>
      <c r="M4" s="3" t="s">
        <v>736</v>
      </c>
      <c r="N4" s="3" t="s">
        <v>751</v>
      </c>
      <c r="O4" s="3" t="s">
        <v>755</v>
      </c>
      <c r="P4" s="3">
        <v>22871.79</v>
      </c>
      <c r="Q4" s="3" t="s">
        <v>760</v>
      </c>
      <c r="R4" s="3"/>
      <c r="S4" s="3"/>
      <c r="T4" s="8"/>
    </row>
    <row r="5" spans="1:20" hidden="1" x14ac:dyDescent="0.3">
      <c r="A5" s="7">
        <v>4073</v>
      </c>
      <c r="B5" s="3" t="s">
        <v>16</v>
      </c>
      <c r="C5" s="3" t="s">
        <v>31</v>
      </c>
      <c r="D5" s="3" t="str">
        <f>LOWER(CONCATENATE(B5,".",C5,"@email.com"))</f>
        <v>john.kamau@email.com</v>
      </c>
      <c r="E5" s="3" t="s">
        <v>45</v>
      </c>
      <c r="F5" s="3">
        <v>58</v>
      </c>
      <c r="G5" s="3" t="str">
        <f>IF(F5&lt;=12,"Child",IF(F5&lt;=19,"Teenager",IF(F5&lt;=60,"Adult","Senior")))</f>
        <v>Adult</v>
      </c>
      <c r="H5" s="3">
        <f>MAX( F5:F676) - (F5)</f>
        <v>27</v>
      </c>
      <c r="I5" s="3" t="s">
        <v>48</v>
      </c>
      <c r="J5" s="4">
        <v>44751</v>
      </c>
      <c r="K5" s="3" t="s">
        <v>720</v>
      </c>
      <c r="L5" s="3" t="s">
        <v>726</v>
      </c>
      <c r="M5" s="3" t="s">
        <v>733</v>
      </c>
      <c r="N5" s="3" t="s">
        <v>747</v>
      </c>
      <c r="O5" s="3" t="s">
        <v>754</v>
      </c>
      <c r="P5" s="3">
        <v>21428.48</v>
      </c>
      <c r="Q5" s="3" t="s">
        <v>760</v>
      </c>
      <c r="R5" s="3"/>
      <c r="S5" s="3"/>
      <c r="T5" s="8" t="str">
        <f t="array" ref="T5">INDEX(B3:B674, MATCH(MAX(IF(K3:K674="Hypertension", F3:F674)), F3:F674, 0))</f>
        <v>Brian</v>
      </c>
    </row>
    <row r="6" spans="1:20" hidden="1" x14ac:dyDescent="0.3">
      <c r="A6" s="7">
        <v>9754</v>
      </c>
      <c r="B6" s="3" t="s">
        <v>17</v>
      </c>
      <c r="C6" s="3" t="s">
        <v>29</v>
      </c>
      <c r="D6" s="3" t="str">
        <f>LOWER(CONCATENATE(B6,".",C6,"@email.com"))</f>
        <v>anne.mutua@email.com</v>
      </c>
      <c r="E6" s="3" t="s">
        <v>44</v>
      </c>
      <c r="F6" s="3">
        <v>70</v>
      </c>
      <c r="G6" s="3" t="str">
        <f>IF(F6&lt;=12,"Child",IF(F6&lt;=19,"Teenager",IF(F6&lt;=60,"Adult","Senior")))</f>
        <v>Senior</v>
      </c>
      <c r="H6" s="3">
        <f>MAX( F6:F677) - (F6)</f>
        <v>15</v>
      </c>
      <c r="I6" s="3" t="s">
        <v>49</v>
      </c>
      <c r="J6" s="4">
        <v>45211</v>
      </c>
      <c r="K6" s="3" t="s">
        <v>718</v>
      </c>
      <c r="L6" s="3" t="s">
        <v>726</v>
      </c>
      <c r="M6" s="3" t="s">
        <v>734</v>
      </c>
      <c r="N6" s="3" t="s">
        <v>746</v>
      </c>
      <c r="O6" s="3" t="s">
        <v>753</v>
      </c>
      <c r="P6" s="3">
        <v>24371.93</v>
      </c>
      <c r="Q6" s="3" t="s">
        <v>761</v>
      </c>
      <c r="R6" s="3"/>
      <c r="S6" s="3"/>
      <c r="T6" s="8"/>
    </row>
    <row r="7" spans="1:20" hidden="1" x14ac:dyDescent="0.3">
      <c r="A7" s="7">
        <v>6382</v>
      </c>
      <c r="B7" s="3" t="s">
        <v>18</v>
      </c>
      <c r="C7" s="3" t="s">
        <v>32</v>
      </c>
      <c r="D7" s="3" t="str">
        <f>LOWER(CONCATENATE(B7,".",C7,"@email.com"))</f>
        <v>susan.odhiambo@email.com</v>
      </c>
      <c r="E7" s="3" t="s">
        <v>45</v>
      </c>
      <c r="F7" s="3">
        <v>17</v>
      </c>
      <c r="G7" s="3" t="str">
        <f>IF(F7&lt;=12,"Child",IF(F7&lt;=19,"Teenager",IF(F7&lt;=60,"Adult","Senior")))</f>
        <v>Teenager</v>
      </c>
      <c r="H7" s="3">
        <f>MAX( F7:F678) - (F7)</f>
        <v>68</v>
      </c>
      <c r="I7" s="3" t="s">
        <v>50</v>
      </c>
      <c r="J7" s="4">
        <v>45490</v>
      </c>
      <c r="K7" s="3" t="s">
        <v>718</v>
      </c>
      <c r="L7" s="3" t="s">
        <v>727</v>
      </c>
      <c r="M7" s="3" t="s">
        <v>735</v>
      </c>
      <c r="N7" s="3" t="s">
        <v>748</v>
      </c>
      <c r="O7" s="3" t="s">
        <v>755</v>
      </c>
      <c r="P7" s="3">
        <v>49712.43</v>
      </c>
      <c r="Q7" s="3" t="s">
        <v>759</v>
      </c>
      <c r="R7" s="3"/>
      <c r="S7" s="3"/>
      <c r="T7" s="8"/>
    </row>
    <row r="8" spans="1:20" hidden="1" x14ac:dyDescent="0.3">
      <c r="A8" s="7">
        <v>5961</v>
      </c>
      <c r="B8" s="3" t="s">
        <v>19</v>
      </c>
      <c r="C8" s="3" t="s">
        <v>33</v>
      </c>
      <c r="D8" s="3" t="str">
        <f>LOWER(CONCATENATE(B8,".",C8,"@email.com"))</f>
        <v>michael.kiplagat@email.com</v>
      </c>
      <c r="E8" s="3" t="s">
        <v>45</v>
      </c>
      <c r="F8" s="3">
        <v>76</v>
      </c>
      <c r="G8" s="3" t="str">
        <f>IF(F8&lt;=12,"Child",IF(F8&lt;=19,"Teenager",IF(F8&lt;=60,"Adult","Senior")))</f>
        <v>Senior</v>
      </c>
      <c r="H8" s="3">
        <f>MAX( F8:F679) - (F8)</f>
        <v>9</v>
      </c>
      <c r="I8" s="3" t="s">
        <v>51</v>
      </c>
      <c r="J8" s="4">
        <v>44807</v>
      </c>
      <c r="K8" s="3" t="s">
        <v>720</v>
      </c>
      <c r="L8" s="3" t="s">
        <v>725</v>
      </c>
      <c r="M8" s="3" t="s">
        <v>731</v>
      </c>
      <c r="N8" s="3" t="s">
        <v>748</v>
      </c>
      <c r="O8" s="3" t="s">
        <v>756</v>
      </c>
      <c r="P8" s="3">
        <v>39893.1</v>
      </c>
      <c r="Q8" s="3" t="s">
        <v>760</v>
      </c>
      <c r="R8" s="3"/>
      <c r="S8" s="3"/>
      <c r="T8" s="8"/>
    </row>
    <row r="9" spans="1:20" hidden="1" x14ac:dyDescent="0.3">
      <c r="A9" s="7">
        <v>5661</v>
      </c>
      <c r="B9" s="3" t="s">
        <v>14</v>
      </c>
      <c r="C9" s="3" t="s">
        <v>34</v>
      </c>
      <c r="D9" s="3" t="str">
        <f>LOWER(CONCATENATE(B9,".",C9,"@email.com"))</f>
        <v>jane.cherono@email.com</v>
      </c>
      <c r="E9" s="3" t="s">
        <v>44</v>
      </c>
      <c r="F9" s="3">
        <v>58</v>
      </c>
      <c r="G9" s="3" t="str">
        <f>IF(F9&lt;=12,"Child",IF(F9&lt;=19,"Teenager",IF(F9&lt;=60,"Adult","Senior")))</f>
        <v>Adult</v>
      </c>
      <c r="H9" s="3">
        <f>MAX( F9:F680) - (F9)</f>
        <v>27</v>
      </c>
      <c r="I9" s="3" t="s">
        <v>52</v>
      </c>
      <c r="J9" s="4">
        <v>45533</v>
      </c>
      <c r="K9" s="3" t="s">
        <v>721</v>
      </c>
      <c r="L9" s="3" t="s">
        <v>725</v>
      </c>
      <c r="M9" s="3" t="s">
        <v>736</v>
      </c>
      <c r="N9" s="3" t="s">
        <v>749</v>
      </c>
      <c r="O9" s="3" t="s">
        <v>754</v>
      </c>
      <c r="P9" s="3">
        <v>753.46</v>
      </c>
      <c r="Q9" s="3" t="s">
        <v>761</v>
      </c>
      <c r="R9" s="3"/>
      <c r="S9" s="3" t="s">
        <v>775</v>
      </c>
      <c r="T9" s="8">
        <f t="array" ref="T9">AVERAGE(IF((K3:K674="Asthma")*(Q3:Q674="Pending"), F3:F674))</f>
        <v>44.756097560975611</v>
      </c>
    </row>
    <row r="10" spans="1:20" hidden="1" x14ac:dyDescent="0.3">
      <c r="A10" s="7">
        <v>9297</v>
      </c>
      <c r="B10" s="3" t="s">
        <v>14</v>
      </c>
      <c r="C10" s="3" t="s">
        <v>35</v>
      </c>
      <c r="D10" s="3" t="str">
        <f>LOWER(CONCATENATE(B10,".",C10,"@email.com"))</f>
        <v>jane.mugambi@email.com</v>
      </c>
      <c r="E10" s="3" t="s">
        <v>45</v>
      </c>
      <c r="F10" s="3">
        <v>59</v>
      </c>
      <c r="G10" s="3" t="str">
        <f>IF(F10&lt;=12,"Child",IF(F10&lt;=19,"Teenager",IF(F10&lt;=60,"Adult","Senior")))</f>
        <v>Adult</v>
      </c>
      <c r="H10" s="3">
        <f>MAX( F10:F681) - (F10)</f>
        <v>26</v>
      </c>
      <c r="I10" s="3" t="s">
        <v>53</v>
      </c>
      <c r="J10" s="4">
        <v>44466</v>
      </c>
      <c r="K10" s="3" t="s">
        <v>721</v>
      </c>
      <c r="L10" s="3" t="s">
        <v>725</v>
      </c>
      <c r="M10" s="3" t="s">
        <v>737</v>
      </c>
      <c r="N10" s="3" t="s">
        <v>748</v>
      </c>
      <c r="O10" s="3" t="s">
        <v>753</v>
      </c>
      <c r="P10" s="3">
        <v>29099.119999999999</v>
      </c>
      <c r="Q10" s="3" t="s">
        <v>761</v>
      </c>
      <c r="R10" s="3"/>
      <c r="S10" s="3"/>
      <c r="T10" s="8"/>
    </row>
    <row r="11" spans="1:20" hidden="1" x14ac:dyDescent="0.3">
      <c r="A11" s="7">
        <v>7884</v>
      </c>
      <c r="B11" s="3" t="s">
        <v>20</v>
      </c>
      <c r="C11" s="3" t="s">
        <v>36</v>
      </c>
      <c r="D11" s="3" t="str">
        <f>LOWER(CONCATENATE(B11,".",C11,"@email.com"))</f>
        <v>kevin.mwangi@email.com</v>
      </c>
      <c r="E11" s="3" t="s">
        <v>45</v>
      </c>
      <c r="F11" s="3">
        <v>3</v>
      </c>
      <c r="G11" s="3" t="str">
        <f>IF(F11&lt;=12,"Child",IF(F11&lt;=19,"Teenager",IF(F11&lt;=60,"Adult","Senior")))</f>
        <v>Child</v>
      </c>
      <c r="H11" s="3">
        <f>MAX( F11:F682) - (F11)</f>
        <v>82</v>
      </c>
      <c r="I11" s="3" t="s">
        <v>54</v>
      </c>
      <c r="J11" s="4">
        <v>45161</v>
      </c>
      <c r="K11" s="3" t="s">
        <v>718</v>
      </c>
      <c r="L11" s="3" t="s">
        <v>725</v>
      </c>
      <c r="M11" s="3" t="s">
        <v>734</v>
      </c>
      <c r="N11" s="3" t="s">
        <v>750</v>
      </c>
      <c r="O11" s="3" t="s">
        <v>757</v>
      </c>
      <c r="P11" s="3">
        <v>48658.45</v>
      </c>
      <c r="Q11" s="3" t="s">
        <v>759</v>
      </c>
      <c r="R11" s="3"/>
      <c r="S11" s="3"/>
      <c r="T11" s="8"/>
    </row>
    <row r="12" spans="1:20" hidden="1" x14ac:dyDescent="0.3">
      <c r="A12" s="7">
        <v>8654</v>
      </c>
      <c r="B12" s="3" t="s">
        <v>16</v>
      </c>
      <c r="C12" s="3" t="s">
        <v>35</v>
      </c>
      <c r="D12" s="3" t="str">
        <f>LOWER(CONCATENATE(B12,".",C12,"@email.com"))</f>
        <v>john.mugambi@email.com</v>
      </c>
      <c r="E12" s="3" t="s">
        <v>45</v>
      </c>
      <c r="F12" s="3">
        <v>84</v>
      </c>
      <c r="G12" s="3" t="str">
        <f>IF(F12&lt;=12,"Child",IF(F12&lt;=19,"Teenager",IF(F12&lt;=60,"Adult","Senior")))</f>
        <v>Senior</v>
      </c>
      <c r="H12" s="3">
        <f>MAX( F12:F683) - (F12)</f>
        <v>1</v>
      </c>
      <c r="I12" s="3" t="s">
        <v>55</v>
      </c>
      <c r="J12" s="4">
        <v>44964</v>
      </c>
      <c r="K12" s="3" t="s">
        <v>722</v>
      </c>
      <c r="L12" s="3" t="s">
        <v>728</v>
      </c>
      <c r="M12" s="3" t="s">
        <v>738</v>
      </c>
      <c r="N12" s="3" t="s">
        <v>747</v>
      </c>
      <c r="O12" s="3" t="s">
        <v>753</v>
      </c>
      <c r="P12" s="3">
        <v>11724.16</v>
      </c>
      <c r="Q12" s="3" t="s">
        <v>760</v>
      </c>
      <c r="R12" s="3"/>
      <c r="S12" s="3"/>
      <c r="T12" s="8"/>
    </row>
    <row r="13" spans="1:20" hidden="1" x14ac:dyDescent="0.3">
      <c r="A13" s="7">
        <v>1690</v>
      </c>
      <c r="B13" s="3" t="s">
        <v>20</v>
      </c>
      <c r="C13" s="3" t="s">
        <v>33</v>
      </c>
      <c r="D13" s="3" t="str">
        <f>LOWER(CONCATENATE(B13,".",C13,"@email.com"))</f>
        <v>kevin.kiplagat@email.com</v>
      </c>
      <c r="E13" s="3" t="s">
        <v>44</v>
      </c>
      <c r="F13" s="3">
        <v>84</v>
      </c>
      <c r="G13" s="3" t="str">
        <f>IF(F13&lt;=12,"Child",IF(F13&lt;=19,"Teenager",IF(F13&lt;=60,"Adult","Senior")))</f>
        <v>Senior</v>
      </c>
      <c r="H13" s="3">
        <f>MAX( F13:F683) - (F13)</f>
        <v>1</v>
      </c>
      <c r="I13" s="3" t="s">
        <v>690</v>
      </c>
      <c r="J13" s="4">
        <v>44512</v>
      </c>
      <c r="K13" s="3" t="s">
        <v>719</v>
      </c>
      <c r="L13" s="3" t="s">
        <v>725</v>
      </c>
      <c r="M13" s="3" t="s">
        <v>741</v>
      </c>
      <c r="N13" s="3" t="s">
        <v>750</v>
      </c>
      <c r="O13" s="3" t="s">
        <v>757</v>
      </c>
      <c r="P13" s="3">
        <v>9139.81</v>
      </c>
      <c r="Q13" s="3" t="s">
        <v>760</v>
      </c>
      <c r="R13" s="3"/>
      <c r="S13" s="3"/>
      <c r="T13" s="8"/>
    </row>
    <row r="14" spans="1:20" hidden="1" x14ac:dyDescent="0.3">
      <c r="A14" s="7">
        <v>6550</v>
      </c>
      <c r="B14" s="3" t="s">
        <v>21</v>
      </c>
      <c r="C14" s="3" t="s">
        <v>32</v>
      </c>
      <c r="D14" s="3" t="str">
        <f>LOWER(CONCATENATE(B14,".",C14,"@email.com"))</f>
        <v>grace.odhiambo@email.com</v>
      </c>
      <c r="E14" s="3" t="s">
        <v>45</v>
      </c>
      <c r="F14" s="3">
        <v>35</v>
      </c>
      <c r="G14" s="3" t="str">
        <f>IF(F14&lt;=12,"Child",IF(F14&lt;=19,"Teenager",IF(F14&lt;=60,"Adult","Senior")))</f>
        <v>Adult</v>
      </c>
      <c r="H14" s="3">
        <f>MAX( F14:F684) - (F14)</f>
        <v>50</v>
      </c>
      <c r="I14" s="3" t="s">
        <v>57</v>
      </c>
      <c r="J14" s="4">
        <v>45093</v>
      </c>
      <c r="K14" s="3" t="s">
        <v>723</v>
      </c>
      <c r="L14" s="3" t="s">
        <v>728</v>
      </c>
      <c r="M14" s="3" t="s">
        <v>739</v>
      </c>
      <c r="N14" s="3" t="s">
        <v>746</v>
      </c>
      <c r="O14" s="3" t="s">
        <v>757</v>
      </c>
      <c r="P14" s="3">
        <v>22671.02</v>
      </c>
      <c r="Q14" s="3" t="s">
        <v>761</v>
      </c>
      <c r="R14" s="3"/>
      <c r="S14" s="3"/>
      <c r="T14" s="8"/>
    </row>
    <row r="15" spans="1:20" hidden="1" x14ac:dyDescent="0.3">
      <c r="A15" s="7">
        <v>2227</v>
      </c>
      <c r="B15" s="3" t="s">
        <v>22</v>
      </c>
      <c r="C15" s="3" t="s">
        <v>31</v>
      </c>
      <c r="D15" s="3" t="str">
        <f>LOWER(CONCATENATE(B15,".",C15,"@email.com"))</f>
        <v>mercy.kamau@email.com</v>
      </c>
      <c r="E15" s="3" t="s">
        <v>45</v>
      </c>
      <c r="F15" s="3">
        <v>81</v>
      </c>
      <c r="G15" s="3" t="str">
        <f>IF(F15&lt;=12,"Child",IF(F15&lt;=19,"Teenager",IF(F15&lt;=60,"Adult","Senior")))</f>
        <v>Senior</v>
      </c>
      <c r="H15" s="3">
        <f>MAX( F15:F685) - (F15)</f>
        <v>4</v>
      </c>
      <c r="I15" s="3" t="s">
        <v>58</v>
      </c>
      <c r="J15" s="4">
        <v>44149</v>
      </c>
      <c r="K15" s="3" t="s">
        <v>721</v>
      </c>
      <c r="L15" s="3" t="s">
        <v>727</v>
      </c>
      <c r="M15" s="3" t="s">
        <v>740</v>
      </c>
      <c r="N15" s="3" t="s">
        <v>751</v>
      </c>
      <c r="O15" s="3" t="s">
        <v>756</v>
      </c>
      <c r="P15" s="3">
        <v>30474.27</v>
      </c>
      <c r="Q15" s="3" t="s">
        <v>759</v>
      </c>
      <c r="R15" s="3"/>
      <c r="S15" s="3"/>
      <c r="T15" s="8"/>
    </row>
    <row r="16" spans="1:20" hidden="1" x14ac:dyDescent="0.3">
      <c r="A16" s="7">
        <v>9941</v>
      </c>
      <c r="B16" s="3" t="s">
        <v>17</v>
      </c>
      <c r="C16" s="3" t="s">
        <v>34</v>
      </c>
      <c r="D16" s="3" t="str">
        <f>LOWER(CONCATENATE(B16,".",C16,"@email.com"))</f>
        <v>anne.cherono@email.com</v>
      </c>
      <c r="E16" s="3" t="s">
        <v>45</v>
      </c>
      <c r="F16" s="3">
        <v>61</v>
      </c>
      <c r="G16" s="3" t="str">
        <f>IF(F16&lt;=12,"Child",IF(F16&lt;=19,"Teenager",IF(F16&lt;=60,"Adult","Senior")))</f>
        <v>Senior</v>
      </c>
      <c r="H16" s="3">
        <f>MAX( F16:F686) - (F16)</f>
        <v>24</v>
      </c>
      <c r="I16" s="3" t="s">
        <v>59</v>
      </c>
      <c r="J16" s="4">
        <v>45052</v>
      </c>
      <c r="K16" s="3" t="s">
        <v>720</v>
      </c>
      <c r="L16" s="3" t="s">
        <v>728</v>
      </c>
      <c r="M16" s="3" t="s">
        <v>740</v>
      </c>
      <c r="N16" s="3" t="s">
        <v>750</v>
      </c>
      <c r="O16" s="3" t="s">
        <v>755</v>
      </c>
      <c r="P16" s="3">
        <v>38208.94</v>
      </c>
      <c r="Q16" s="3" t="s">
        <v>759</v>
      </c>
      <c r="R16" s="3"/>
      <c r="S16" s="3"/>
      <c r="T16" s="8"/>
    </row>
    <row r="17" spans="1:20" hidden="1" x14ac:dyDescent="0.3">
      <c r="A17" s="7">
        <v>8900</v>
      </c>
      <c r="B17" s="3" t="s">
        <v>16</v>
      </c>
      <c r="C17" s="3" t="s">
        <v>31</v>
      </c>
      <c r="D17" s="3" t="str">
        <f>LOWER(CONCATENATE(B17,".",C17,"@email.com"))</f>
        <v>john.kamau@email.com</v>
      </c>
      <c r="E17" s="3" t="s">
        <v>44</v>
      </c>
      <c r="F17" s="3">
        <v>82</v>
      </c>
      <c r="G17" s="3" t="str">
        <f>IF(F17&lt;=12,"Child",IF(F17&lt;=19,"Teenager",IF(F17&lt;=60,"Adult","Senior")))</f>
        <v>Senior</v>
      </c>
      <c r="H17" s="3">
        <f>MAX( F17:F687) - (F17)</f>
        <v>3</v>
      </c>
      <c r="I17" s="3" t="s">
        <v>467</v>
      </c>
      <c r="J17" s="4">
        <v>45645</v>
      </c>
      <c r="K17" s="3" t="s">
        <v>719</v>
      </c>
      <c r="L17" s="3" t="s">
        <v>726</v>
      </c>
      <c r="M17" s="3" t="s">
        <v>745</v>
      </c>
      <c r="N17" s="3" t="s">
        <v>751</v>
      </c>
      <c r="O17" s="3" t="s">
        <v>756</v>
      </c>
      <c r="P17" s="3">
        <v>15962.59</v>
      </c>
      <c r="Q17" s="3" t="s">
        <v>760</v>
      </c>
      <c r="R17" s="3"/>
      <c r="S17" s="3"/>
      <c r="T17" s="8"/>
    </row>
    <row r="18" spans="1:20" hidden="1" x14ac:dyDescent="0.3">
      <c r="A18" s="7">
        <v>2994</v>
      </c>
      <c r="B18" s="3" t="s">
        <v>16</v>
      </c>
      <c r="C18" s="3" t="s">
        <v>38</v>
      </c>
      <c r="D18" s="3" t="str">
        <f>LOWER(CONCATENATE(B18,".",C18,"@email.com"))</f>
        <v>john.njeri@email.com</v>
      </c>
      <c r="E18" s="3" t="s">
        <v>45</v>
      </c>
      <c r="F18" s="3">
        <v>65</v>
      </c>
      <c r="G18" s="3" t="str">
        <f>IF(F18&lt;=12,"Child",IF(F18&lt;=19,"Teenager",IF(F18&lt;=60,"Adult","Senior")))</f>
        <v>Senior</v>
      </c>
      <c r="H18" s="3">
        <f>MAX( F18:F688) - (F18)</f>
        <v>20</v>
      </c>
      <c r="I18" s="3" t="s">
        <v>61</v>
      </c>
      <c r="J18" s="4">
        <v>45517</v>
      </c>
      <c r="K18" s="3" t="s">
        <v>721</v>
      </c>
      <c r="L18" s="3" t="s">
        <v>727</v>
      </c>
      <c r="M18" s="3" t="s">
        <v>735</v>
      </c>
      <c r="N18" s="3" t="s">
        <v>746</v>
      </c>
      <c r="O18" s="3" t="s">
        <v>756</v>
      </c>
      <c r="P18" s="3">
        <v>14767.66</v>
      </c>
      <c r="Q18" s="3" t="s">
        <v>759</v>
      </c>
      <c r="R18" s="3"/>
      <c r="S18" s="3"/>
      <c r="T18" s="8"/>
    </row>
    <row r="19" spans="1:20" hidden="1" x14ac:dyDescent="0.3">
      <c r="A19" s="7">
        <v>9075</v>
      </c>
      <c r="B19" s="3" t="s">
        <v>24</v>
      </c>
      <c r="C19" s="3" t="s">
        <v>34</v>
      </c>
      <c r="D19" s="3" t="str">
        <f>LOWER(CONCATENATE(B19,".",C19,"@email.com"))</f>
        <v>esther.cherono@email.com</v>
      </c>
      <c r="E19" s="3" t="s">
        <v>45</v>
      </c>
      <c r="F19" s="3">
        <v>73</v>
      </c>
      <c r="G19" s="3" t="str">
        <f>IF(F19&lt;=12,"Child",IF(F19&lt;=19,"Teenager",IF(F19&lt;=60,"Adult","Senior")))</f>
        <v>Senior</v>
      </c>
      <c r="H19" s="3">
        <f>MAX( F19:F689) - (F19)</f>
        <v>12</v>
      </c>
      <c r="I19" s="3" t="s">
        <v>62</v>
      </c>
      <c r="J19" s="4">
        <v>45314</v>
      </c>
      <c r="K19" s="3" t="s">
        <v>722</v>
      </c>
      <c r="L19" s="3" t="s">
        <v>727</v>
      </c>
      <c r="M19" s="3" t="s">
        <v>742</v>
      </c>
      <c r="N19" s="3" t="s">
        <v>746</v>
      </c>
      <c r="O19" s="3" t="s">
        <v>756</v>
      </c>
      <c r="P19" s="3">
        <v>6582.46</v>
      </c>
      <c r="Q19" s="3" t="s">
        <v>761</v>
      </c>
      <c r="R19" s="3"/>
      <c r="S19" s="3"/>
      <c r="T19" s="8"/>
    </row>
    <row r="20" spans="1:20" hidden="1" x14ac:dyDescent="0.3">
      <c r="A20" s="7">
        <v>3590</v>
      </c>
      <c r="B20" s="3" t="s">
        <v>16</v>
      </c>
      <c r="C20" s="3" t="s">
        <v>39</v>
      </c>
      <c r="D20" s="3" t="str">
        <f>LOWER(CONCATENATE(B20,".",C20,"@email.com"))</f>
        <v>john.kuria@email.com</v>
      </c>
      <c r="E20" s="3" t="s">
        <v>45</v>
      </c>
      <c r="F20" s="3">
        <v>5</v>
      </c>
      <c r="G20" s="3" t="str">
        <f>IF(F20&lt;=12,"Child",IF(F20&lt;=19,"Teenager",IF(F20&lt;=60,"Adult","Senior")))</f>
        <v>Child</v>
      </c>
      <c r="H20" s="3">
        <f>MAX( F20:F690) - (F20)</f>
        <v>80</v>
      </c>
      <c r="I20" s="3" t="s">
        <v>63</v>
      </c>
      <c r="J20" s="4">
        <v>44790</v>
      </c>
      <c r="K20" s="3" t="s">
        <v>722</v>
      </c>
      <c r="L20" s="3" t="s">
        <v>729</v>
      </c>
      <c r="M20" s="3" t="s">
        <v>733</v>
      </c>
      <c r="N20" s="3" t="s">
        <v>751</v>
      </c>
      <c r="O20" s="3" t="s">
        <v>753</v>
      </c>
      <c r="P20" s="3">
        <v>24214.17</v>
      </c>
      <c r="Q20" s="3" t="s">
        <v>760</v>
      </c>
      <c r="R20" s="3"/>
      <c r="S20" s="3"/>
      <c r="T20" s="8"/>
    </row>
    <row r="21" spans="1:20" hidden="1" x14ac:dyDescent="0.3">
      <c r="A21" s="7">
        <v>4245</v>
      </c>
      <c r="B21" s="3" t="s">
        <v>18</v>
      </c>
      <c r="C21" s="3" t="s">
        <v>39</v>
      </c>
      <c r="D21" s="3" t="str">
        <f>LOWER(CONCATENATE(B21,".",C21,"@email.com"))</f>
        <v>susan.kuria@email.com</v>
      </c>
      <c r="E21" s="3" t="s">
        <v>45</v>
      </c>
      <c r="F21" s="3">
        <v>81</v>
      </c>
      <c r="G21" s="3" t="str">
        <f>IF(F21&lt;=12,"Child",IF(F21&lt;=19,"Teenager",IF(F21&lt;=60,"Adult","Senior")))</f>
        <v>Senior</v>
      </c>
      <c r="H21" s="3">
        <f>MAX( F21:F691) - (F21)</f>
        <v>4</v>
      </c>
      <c r="I21" s="3" t="s">
        <v>393</v>
      </c>
      <c r="J21" s="4">
        <v>45593</v>
      </c>
      <c r="K21" s="3" t="s">
        <v>719</v>
      </c>
      <c r="L21" s="3" t="s">
        <v>727</v>
      </c>
      <c r="M21" s="3" t="s">
        <v>740</v>
      </c>
      <c r="N21" s="3" t="s">
        <v>750</v>
      </c>
      <c r="O21" s="3" t="s">
        <v>754</v>
      </c>
      <c r="P21" s="3">
        <v>22940.16</v>
      </c>
      <c r="Q21" s="3" t="s">
        <v>761</v>
      </c>
      <c r="R21" s="3"/>
      <c r="S21" s="3"/>
      <c r="T21" s="8"/>
    </row>
    <row r="22" spans="1:20" hidden="1" x14ac:dyDescent="0.3">
      <c r="A22" s="7">
        <v>3491</v>
      </c>
      <c r="B22" s="3" t="s">
        <v>15</v>
      </c>
      <c r="C22" s="3" t="s">
        <v>30</v>
      </c>
      <c r="D22" s="3" t="str">
        <f>LOWER(CONCATENATE(B22,".",C22,"@email.com"))</f>
        <v>james.atieno@email.com</v>
      </c>
      <c r="E22" s="3" t="s">
        <v>44</v>
      </c>
      <c r="F22" s="3">
        <v>49</v>
      </c>
      <c r="G22" s="3" t="str">
        <f>IF(F22&lt;=12,"Child",IF(F22&lt;=19,"Teenager",IF(F22&lt;=60,"Adult","Senior")))</f>
        <v>Adult</v>
      </c>
      <c r="H22" s="3">
        <f>MAX( F22:F692) - (F22)</f>
        <v>36</v>
      </c>
      <c r="I22" s="3" t="s">
        <v>65</v>
      </c>
      <c r="J22" s="4">
        <v>44189</v>
      </c>
      <c r="K22" s="3" t="s">
        <v>722</v>
      </c>
      <c r="L22" s="3" t="s">
        <v>730</v>
      </c>
      <c r="M22" s="3" t="s">
        <v>734</v>
      </c>
      <c r="N22" s="3" t="s">
        <v>746</v>
      </c>
      <c r="O22" s="3" t="s">
        <v>753</v>
      </c>
      <c r="P22" s="3">
        <v>46183.94</v>
      </c>
      <c r="Q22" s="3" t="s">
        <v>759</v>
      </c>
      <c r="R22" s="3"/>
      <c r="S22" s="3"/>
      <c r="T22" s="8"/>
    </row>
    <row r="23" spans="1:20" hidden="1" x14ac:dyDescent="0.3">
      <c r="A23" s="7">
        <v>1428</v>
      </c>
      <c r="B23" s="3" t="s">
        <v>23</v>
      </c>
      <c r="C23" s="3" t="s">
        <v>37</v>
      </c>
      <c r="D23" s="3" t="str">
        <f>LOWER(CONCATENATE(B23,".",C23,"@email.com"))</f>
        <v>peter.otieno@email.com</v>
      </c>
      <c r="E23" s="3" t="s">
        <v>44</v>
      </c>
      <c r="F23" s="3">
        <v>76</v>
      </c>
      <c r="G23" s="3" t="str">
        <f>IF(F23&lt;=12,"Child",IF(F23&lt;=19,"Teenager",IF(F23&lt;=60,"Adult","Senior")))</f>
        <v>Senior</v>
      </c>
      <c r="H23" s="3">
        <f>MAX( F23:F693) - (F23)</f>
        <v>9</v>
      </c>
      <c r="I23" s="3" t="s">
        <v>66</v>
      </c>
      <c r="J23" s="4">
        <v>45439</v>
      </c>
      <c r="K23" s="3" t="s">
        <v>724</v>
      </c>
      <c r="L23" s="3" t="s">
        <v>726</v>
      </c>
      <c r="M23" s="3" t="s">
        <v>741</v>
      </c>
      <c r="N23" s="3" t="s">
        <v>752</v>
      </c>
      <c r="O23" s="3" t="s">
        <v>755</v>
      </c>
      <c r="P23" s="3">
        <v>9621.17</v>
      </c>
      <c r="Q23" s="3" t="s">
        <v>760</v>
      </c>
      <c r="R23" s="3"/>
      <c r="S23" s="3"/>
      <c r="T23" s="8"/>
    </row>
    <row r="24" spans="1:20" hidden="1" x14ac:dyDescent="0.3">
      <c r="A24" s="7">
        <v>9656</v>
      </c>
      <c r="B24" s="3" t="s">
        <v>24</v>
      </c>
      <c r="C24" s="3" t="s">
        <v>33</v>
      </c>
      <c r="D24" s="3" t="str">
        <f>LOWER(CONCATENATE(B24,".",C24,"@email.com"))</f>
        <v>esther.kiplagat@email.com</v>
      </c>
      <c r="E24" s="3" t="s">
        <v>45</v>
      </c>
      <c r="F24" s="3">
        <v>24</v>
      </c>
      <c r="G24" s="3" t="str">
        <f>IF(F24&lt;=12,"Child",IF(F24&lt;=19,"Teenager",IF(F24&lt;=60,"Adult","Senior")))</f>
        <v>Adult</v>
      </c>
      <c r="H24" s="3">
        <f>MAX( F24:F694) - (F24)</f>
        <v>61</v>
      </c>
      <c r="I24" s="3" t="s">
        <v>67</v>
      </c>
      <c r="J24" s="4">
        <v>44340</v>
      </c>
      <c r="K24" s="3" t="s">
        <v>723</v>
      </c>
      <c r="L24" s="3" t="s">
        <v>726</v>
      </c>
      <c r="M24" s="3" t="s">
        <v>736</v>
      </c>
      <c r="N24" s="3" t="s">
        <v>750</v>
      </c>
      <c r="O24" s="3" t="s">
        <v>753</v>
      </c>
      <c r="P24" s="3">
        <v>49732.4</v>
      </c>
      <c r="Q24" s="3" t="s">
        <v>760</v>
      </c>
      <c r="R24" s="3"/>
      <c r="S24" s="3"/>
      <c r="T24" s="8"/>
    </row>
    <row r="25" spans="1:20" hidden="1" x14ac:dyDescent="0.3">
      <c r="A25" s="7">
        <v>4473</v>
      </c>
      <c r="B25" s="3" t="s">
        <v>23</v>
      </c>
      <c r="C25" s="3" t="s">
        <v>29</v>
      </c>
      <c r="D25" s="3" t="str">
        <f>LOWER(CONCATENATE(B25,".",C25,"@email.com"))</f>
        <v>peter.mutua@email.com</v>
      </c>
      <c r="E25" s="3" t="s">
        <v>45</v>
      </c>
      <c r="F25" s="3">
        <v>45</v>
      </c>
      <c r="G25" s="3" t="str">
        <f>IF(F25&lt;=12,"Child",IF(F25&lt;=19,"Teenager",IF(F25&lt;=60,"Adult","Senior")))</f>
        <v>Adult</v>
      </c>
      <c r="H25" s="3">
        <f>MAX( F25:F695) - (F25)</f>
        <v>40</v>
      </c>
      <c r="I25" s="3" t="s">
        <v>68</v>
      </c>
      <c r="J25" s="4">
        <v>44432</v>
      </c>
      <c r="K25" s="3" t="s">
        <v>720</v>
      </c>
      <c r="L25" s="3" t="s">
        <v>729</v>
      </c>
      <c r="M25" s="3" t="s">
        <v>743</v>
      </c>
      <c r="N25" s="3" t="s">
        <v>746</v>
      </c>
      <c r="O25" s="3" t="s">
        <v>757</v>
      </c>
      <c r="P25" s="3">
        <v>25022.14</v>
      </c>
      <c r="Q25" s="3" t="s">
        <v>760</v>
      </c>
      <c r="R25" s="3"/>
      <c r="S25" s="3"/>
      <c r="T25" s="8"/>
    </row>
    <row r="26" spans="1:20" hidden="1" x14ac:dyDescent="0.3">
      <c r="A26" s="7">
        <v>6598</v>
      </c>
      <c r="B26" s="3" t="s">
        <v>17</v>
      </c>
      <c r="C26" s="3" t="s">
        <v>29</v>
      </c>
      <c r="D26" s="3" t="str">
        <f>LOWER(CONCATENATE(B26,".",C26,"@email.com"))</f>
        <v>anne.mutua@email.com</v>
      </c>
      <c r="E26" s="3" t="s">
        <v>45</v>
      </c>
      <c r="F26" s="3">
        <v>47</v>
      </c>
      <c r="G26" s="3" t="str">
        <f>IF(F26&lt;=12,"Child",IF(F26&lt;=19,"Teenager",IF(F26&lt;=60,"Adult","Senior")))</f>
        <v>Adult</v>
      </c>
      <c r="H26" s="3">
        <f>MAX( F26:F696) - (F26)</f>
        <v>38</v>
      </c>
      <c r="I26" s="3" t="s">
        <v>69</v>
      </c>
      <c r="J26" s="4">
        <v>44149</v>
      </c>
      <c r="K26" s="3" t="s">
        <v>723</v>
      </c>
      <c r="L26" s="3" t="s">
        <v>725</v>
      </c>
      <c r="M26" s="3" t="s">
        <v>735</v>
      </c>
      <c r="N26" s="3" t="s">
        <v>750</v>
      </c>
      <c r="O26" s="3" t="s">
        <v>755</v>
      </c>
      <c r="P26" s="3">
        <v>5466.29</v>
      </c>
      <c r="Q26" s="3" t="s">
        <v>759</v>
      </c>
      <c r="R26" s="3"/>
      <c r="S26" s="3"/>
      <c r="T26" s="8"/>
    </row>
    <row r="27" spans="1:20" hidden="1" x14ac:dyDescent="0.3">
      <c r="A27" s="7">
        <v>1816</v>
      </c>
      <c r="B27" s="3" t="s">
        <v>25</v>
      </c>
      <c r="C27" s="3" t="s">
        <v>30</v>
      </c>
      <c r="D27" s="3" t="str">
        <f>LOWER(CONCATENATE(B27,".",C27,"@email.com"))</f>
        <v>paul.atieno@email.com</v>
      </c>
      <c r="E27" s="3" t="s">
        <v>45</v>
      </c>
      <c r="F27" s="3">
        <v>25</v>
      </c>
      <c r="G27" s="3" t="str">
        <f>IF(F27&lt;=12,"Child",IF(F27&lt;=19,"Teenager",IF(F27&lt;=60,"Adult","Senior")))</f>
        <v>Adult</v>
      </c>
      <c r="H27" s="3">
        <f>MAX( F27:F697) - (F27)</f>
        <v>60</v>
      </c>
      <c r="I27" s="3" t="s">
        <v>70</v>
      </c>
      <c r="J27" s="4">
        <v>44321</v>
      </c>
      <c r="K27" s="3" t="s">
        <v>720</v>
      </c>
      <c r="L27" s="3" t="s">
        <v>728</v>
      </c>
      <c r="M27" s="3" t="s">
        <v>744</v>
      </c>
      <c r="N27" s="3" t="s">
        <v>749</v>
      </c>
      <c r="O27" s="3" t="s">
        <v>754</v>
      </c>
      <c r="P27" s="3">
        <v>36560.89</v>
      </c>
      <c r="Q27" s="3" t="s">
        <v>761</v>
      </c>
      <c r="R27" s="3"/>
      <c r="S27" s="3"/>
      <c r="T27" s="8"/>
    </row>
    <row r="28" spans="1:20" hidden="1" x14ac:dyDescent="0.3">
      <c r="A28" s="7">
        <v>6378</v>
      </c>
      <c r="B28" s="3" t="s">
        <v>25</v>
      </c>
      <c r="C28" s="3" t="s">
        <v>40</v>
      </c>
      <c r="D28" s="3" t="str">
        <f>LOWER(CONCATENATE(B28,".",C28,"@email.com"))</f>
        <v>paul.wanjiru@email.com</v>
      </c>
      <c r="E28" s="3" t="s">
        <v>44</v>
      </c>
      <c r="F28" s="3">
        <v>58</v>
      </c>
      <c r="G28" s="3" t="str">
        <f>IF(F28&lt;=12,"Child",IF(F28&lt;=19,"Teenager",IF(F28&lt;=60,"Adult","Senior")))</f>
        <v>Adult</v>
      </c>
      <c r="H28" s="3">
        <f>MAX( F28:F698) - (F28)</f>
        <v>27</v>
      </c>
      <c r="I28" s="3" t="s">
        <v>71</v>
      </c>
      <c r="J28" s="4">
        <v>44961</v>
      </c>
      <c r="K28" s="3" t="s">
        <v>720</v>
      </c>
      <c r="L28" s="3" t="s">
        <v>727</v>
      </c>
      <c r="M28" s="3" t="s">
        <v>744</v>
      </c>
      <c r="N28" s="3" t="s">
        <v>749</v>
      </c>
      <c r="O28" s="3" t="s">
        <v>755</v>
      </c>
      <c r="P28" s="3">
        <v>30156.16</v>
      </c>
      <c r="Q28" s="3" t="s">
        <v>760</v>
      </c>
      <c r="R28" s="3"/>
      <c r="S28" s="3"/>
      <c r="T28" s="8"/>
    </row>
    <row r="29" spans="1:20" hidden="1" x14ac:dyDescent="0.3">
      <c r="A29" s="7">
        <v>4229</v>
      </c>
      <c r="B29" s="3" t="s">
        <v>24</v>
      </c>
      <c r="C29" s="3" t="s">
        <v>36</v>
      </c>
      <c r="D29" s="3" t="str">
        <f>LOWER(CONCATENATE(B29,".",C29,"@email.com"))</f>
        <v>esther.mwangi@email.com</v>
      </c>
      <c r="E29" s="3" t="s">
        <v>44</v>
      </c>
      <c r="F29" s="3">
        <v>80</v>
      </c>
      <c r="G29" s="3" t="str">
        <f>IF(F29&lt;=12,"Child",IF(F29&lt;=19,"Teenager",IF(F29&lt;=60,"Adult","Senior")))</f>
        <v>Senior</v>
      </c>
      <c r="H29" s="3">
        <f>MAX( F29:F699) - (F29)</f>
        <v>5</v>
      </c>
      <c r="I29" s="3" t="s">
        <v>64</v>
      </c>
      <c r="J29" s="4">
        <v>45073</v>
      </c>
      <c r="K29" s="3" t="s">
        <v>719</v>
      </c>
      <c r="L29" s="3" t="s">
        <v>729</v>
      </c>
      <c r="M29" s="3" t="s">
        <v>743</v>
      </c>
      <c r="N29" s="3" t="s">
        <v>746</v>
      </c>
      <c r="O29" s="3" t="s">
        <v>756</v>
      </c>
      <c r="P29" s="3">
        <v>6919.27</v>
      </c>
      <c r="Q29" s="3" t="s">
        <v>760</v>
      </c>
      <c r="R29" s="3"/>
      <c r="S29" s="3"/>
      <c r="T29" s="8"/>
    </row>
    <row r="30" spans="1:20" hidden="1" x14ac:dyDescent="0.3">
      <c r="A30" s="7">
        <v>3493</v>
      </c>
      <c r="B30" s="3" t="s">
        <v>27</v>
      </c>
      <c r="C30" s="3" t="s">
        <v>39</v>
      </c>
      <c r="D30" s="3" t="str">
        <f>LOWER(CONCATENATE(B30,".",C30,"@email.com"))</f>
        <v>david.kuria@email.com</v>
      </c>
      <c r="E30" s="3" t="s">
        <v>45</v>
      </c>
      <c r="F30" s="3">
        <v>10</v>
      </c>
      <c r="G30" s="3" t="str">
        <f>IF(F30&lt;=12,"Child",IF(F30&lt;=19,"Teenager",IF(F30&lt;=60,"Adult","Senior")))</f>
        <v>Child</v>
      </c>
      <c r="H30" s="3">
        <f>MAX( F30:F700) - (F30)</f>
        <v>75</v>
      </c>
      <c r="I30" s="3" t="s">
        <v>73</v>
      </c>
      <c r="J30" s="4">
        <v>45037</v>
      </c>
      <c r="K30" s="3" t="s">
        <v>724</v>
      </c>
      <c r="L30" s="3" t="s">
        <v>730</v>
      </c>
      <c r="M30" s="3" t="s">
        <v>743</v>
      </c>
      <c r="N30" s="3" t="s">
        <v>752</v>
      </c>
      <c r="O30" s="3" t="s">
        <v>758</v>
      </c>
      <c r="P30" s="3">
        <v>33785.629999999997</v>
      </c>
      <c r="Q30" s="3" t="s">
        <v>759</v>
      </c>
      <c r="R30" s="3"/>
      <c r="S30" s="3"/>
      <c r="T30" s="8"/>
    </row>
    <row r="31" spans="1:20" hidden="1" x14ac:dyDescent="0.3">
      <c r="A31" s="7">
        <v>6661</v>
      </c>
      <c r="B31" s="3" t="s">
        <v>27</v>
      </c>
      <c r="C31" s="3" t="s">
        <v>37</v>
      </c>
      <c r="D31" s="3" t="str">
        <f>LOWER(CONCATENATE(B31,".",C31,"@email.com"))</f>
        <v>david.otieno@email.com</v>
      </c>
      <c r="E31" s="3" t="s">
        <v>44</v>
      </c>
      <c r="F31" s="3">
        <v>43</v>
      </c>
      <c r="G31" s="3" t="str">
        <f>IF(F31&lt;=12,"Child",IF(F31&lt;=19,"Teenager",IF(F31&lt;=60,"Adult","Senior")))</f>
        <v>Adult</v>
      </c>
      <c r="H31" s="3">
        <f>MAX( F31:F701) - (F31)</f>
        <v>42</v>
      </c>
      <c r="I31" s="3" t="s">
        <v>74</v>
      </c>
      <c r="J31" s="4">
        <v>44820</v>
      </c>
      <c r="K31" s="3" t="s">
        <v>718</v>
      </c>
      <c r="L31" s="3" t="s">
        <v>725</v>
      </c>
      <c r="M31" s="3" t="s">
        <v>741</v>
      </c>
      <c r="N31" s="3" t="s">
        <v>748</v>
      </c>
      <c r="O31" s="3" t="s">
        <v>755</v>
      </c>
      <c r="P31" s="3">
        <v>29305.61</v>
      </c>
      <c r="Q31" s="3" t="s">
        <v>759</v>
      </c>
      <c r="R31" s="3"/>
      <c r="S31" s="3"/>
      <c r="T31" s="8"/>
    </row>
    <row r="32" spans="1:20" hidden="1" x14ac:dyDescent="0.3">
      <c r="A32" s="7">
        <v>6895</v>
      </c>
      <c r="B32" s="3" t="s">
        <v>26</v>
      </c>
      <c r="C32" s="3" t="s">
        <v>36</v>
      </c>
      <c r="D32" s="3" t="str">
        <f>LOWER(CONCATENATE(B32,".",C32,"@email.com"))</f>
        <v>brian.mwangi@email.com</v>
      </c>
      <c r="E32" s="3" t="s">
        <v>44</v>
      </c>
      <c r="F32" s="3">
        <v>59</v>
      </c>
      <c r="G32" s="3" t="str">
        <f>IF(F32&lt;=12,"Child",IF(F32&lt;=19,"Teenager",IF(F32&lt;=60,"Adult","Senior")))</f>
        <v>Adult</v>
      </c>
      <c r="H32" s="3">
        <f>MAX( F32:F702) - (F32)</f>
        <v>26</v>
      </c>
      <c r="I32" s="3" t="s">
        <v>75</v>
      </c>
      <c r="J32" s="4">
        <v>44826</v>
      </c>
      <c r="K32" s="3" t="s">
        <v>721</v>
      </c>
      <c r="L32" s="3" t="s">
        <v>726</v>
      </c>
      <c r="M32" s="3" t="s">
        <v>732</v>
      </c>
      <c r="N32" s="3" t="s">
        <v>747</v>
      </c>
      <c r="O32" s="3" t="s">
        <v>757</v>
      </c>
      <c r="P32" s="3">
        <v>9969.75</v>
      </c>
      <c r="Q32" s="3" t="s">
        <v>760</v>
      </c>
      <c r="R32" s="3"/>
      <c r="S32" s="3"/>
      <c r="T32" s="8"/>
    </row>
    <row r="33" spans="1:20" hidden="1" x14ac:dyDescent="0.3">
      <c r="A33" s="7">
        <v>1335</v>
      </c>
      <c r="B33" s="3" t="s">
        <v>22</v>
      </c>
      <c r="C33" s="3" t="s">
        <v>35</v>
      </c>
      <c r="D33" s="3" t="str">
        <f>LOWER(CONCATENATE(B33,".",C33,"@email.com"))</f>
        <v>mercy.mugambi@email.com</v>
      </c>
      <c r="E33" s="3" t="s">
        <v>45</v>
      </c>
      <c r="F33" s="3">
        <v>80</v>
      </c>
      <c r="G33" s="3" t="str">
        <f>IF(F33&lt;=12,"Child",IF(F33&lt;=19,"Teenager",IF(F33&lt;=60,"Adult","Senior")))</f>
        <v>Senior</v>
      </c>
      <c r="H33" s="3">
        <f>MAX( F33:F703) - (F33)</f>
        <v>5</v>
      </c>
      <c r="I33" s="3" t="s">
        <v>87</v>
      </c>
      <c r="J33" s="4">
        <v>45210</v>
      </c>
      <c r="K33" s="3" t="s">
        <v>719</v>
      </c>
      <c r="L33" s="3" t="s">
        <v>727</v>
      </c>
      <c r="M33" s="3" t="s">
        <v>735</v>
      </c>
      <c r="N33" s="3" t="s">
        <v>748</v>
      </c>
      <c r="O33" s="3" t="s">
        <v>758</v>
      </c>
      <c r="P33" s="3">
        <v>40237.57</v>
      </c>
      <c r="Q33" s="3" t="s">
        <v>759</v>
      </c>
      <c r="R33" s="3"/>
      <c r="S33" s="3"/>
      <c r="T33" s="8"/>
    </row>
    <row r="34" spans="1:20" hidden="1" x14ac:dyDescent="0.3">
      <c r="A34" s="7">
        <v>1576</v>
      </c>
      <c r="B34" s="3" t="s">
        <v>19</v>
      </c>
      <c r="C34" s="3" t="s">
        <v>41</v>
      </c>
      <c r="D34" s="3" t="str">
        <f>LOWER(CONCATENATE(B34,".",C34,"@email.com"))</f>
        <v>michael.obuya@email.com</v>
      </c>
      <c r="E34" s="3" t="s">
        <v>44</v>
      </c>
      <c r="F34" s="3">
        <v>83</v>
      </c>
      <c r="G34" s="3" t="str">
        <f>IF(F34&lt;=12,"Child",IF(F34&lt;=19,"Teenager",IF(F34&lt;=60,"Adult","Senior")))</f>
        <v>Senior</v>
      </c>
      <c r="H34" s="3">
        <f>MAX( F34:F704) - (F34)</f>
        <v>2</v>
      </c>
      <c r="I34" s="3" t="s">
        <v>77</v>
      </c>
      <c r="J34" s="4">
        <v>44523</v>
      </c>
      <c r="K34" s="3" t="s">
        <v>722</v>
      </c>
      <c r="L34" s="3" t="s">
        <v>725</v>
      </c>
      <c r="M34" s="3" t="s">
        <v>742</v>
      </c>
      <c r="N34" s="3" t="s">
        <v>749</v>
      </c>
      <c r="O34" s="3" t="s">
        <v>755</v>
      </c>
      <c r="P34" s="3">
        <v>15178.18</v>
      </c>
      <c r="Q34" s="3" t="s">
        <v>759</v>
      </c>
      <c r="R34" s="3"/>
      <c r="S34" s="3"/>
      <c r="T34" s="8"/>
    </row>
    <row r="35" spans="1:20" hidden="1" x14ac:dyDescent="0.3">
      <c r="A35" s="7">
        <v>3725</v>
      </c>
      <c r="B35" s="3" t="s">
        <v>24</v>
      </c>
      <c r="C35" s="3" t="s">
        <v>35</v>
      </c>
      <c r="D35" s="3" t="str">
        <f>LOWER(CONCATENATE(B35,".",C35,"@email.com"))</f>
        <v>esther.mugambi@email.com</v>
      </c>
      <c r="E35" s="3" t="s">
        <v>45</v>
      </c>
      <c r="F35" s="3">
        <v>80</v>
      </c>
      <c r="G35" s="3" t="str">
        <f>IF(F35&lt;=12,"Child",IF(F35&lt;=19,"Teenager",IF(F35&lt;=60,"Adult","Senior")))</f>
        <v>Senior</v>
      </c>
      <c r="H35" s="3">
        <f>MAX( F35:F705) - (F35)</f>
        <v>5</v>
      </c>
      <c r="I35" s="3" t="s">
        <v>304</v>
      </c>
      <c r="J35" s="4">
        <v>45020</v>
      </c>
      <c r="K35" s="3" t="s">
        <v>719</v>
      </c>
      <c r="L35" s="3" t="s">
        <v>730</v>
      </c>
      <c r="M35" s="3" t="s">
        <v>733</v>
      </c>
      <c r="N35" s="3" t="s">
        <v>748</v>
      </c>
      <c r="O35" s="3" t="s">
        <v>754</v>
      </c>
      <c r="P35" s="3">
        <v>40360.76</v>
      </c>
      <c r="Q35" s="3" t="s">
        <v>760</v>
      </c>
      <c r="R35" s="3"/>
      <c r="S35" s="3"/>
      <c r="T35" s="8"/>
    </row>
    <row r="36" spans="1:20" hidden="1" x14ac:dyDescent="0.3">
      <c r="A36" s="7">
        <v>2638</v>
      </c>
      <c r="B36" s="3" t="s">
        <v>23</v>
      </c>
      <c r="C36" s="3" t="s">
        <v>29</v>
      </c>
      <c r="D36" s="3" t="str">
        <f>LOWER(CONCATENATE(B36,".",C36,"@email.com"))</f>
        <v>peter.mutua@email.com</v>
      </c>
      <c r="E36" s="3" t="s">
        <v>45</v>
      </c>
      <c r="F36" s="3">
        <v>45</v>
      </c>
      <c r="G36" s="3" t="str">
        <f>IF(F36&lt;=12,"Child",IF(F36&lt;=19,"Teenager",IF(F36&lt;=60,"Adult","Senior")))</f>
        <v>Adult</v>
      </c>
      <c r="H36" s="3">
        <f>MAX( F36:F706) - (F36)</f>
        <v>40</v>
      </c>
      <c r="I36" s="3" t="s">
        <v>79</v>
      </c>
      <c r="J36" s="4">
        <v>45706</v>
      </c>
      <c r="K36" s="3" t="s">
        <v>718</v>
      </c>
      <c r="L36" s="3" t="s">
        <v>730</v>
      </c>
      <c r="M36" s="3" t="s">
        <v>743</v>
      </c>
      <c r="N36" s="3" t="s">
        <v>748</v>
      </c>
      <c r="O36" s="3" t="s">
        <v>758</v>
      </c>
      <c r="P36" s="3">
        <v>8349.81</v>
      </c>
      <c r="Q36" s="3" t="s">
        <v>759</v>
      </c>
      <c r="R36" s="3"/>
      <c r="S36" s="3"/>
      <c r="T36" s="8"/>
    </row>
    <row r="37" spans="1:20" hidden="1" x14ac:dyDescent="0.3">
      <c r="A37" s="7">
        <v>8556</v>
      </c>
      <c r="B37" s="3" t="s">
        <v>17</v>
      </c>
      <c r="C37" s="3" t="s">
        <v>35</v>
      </c>
      <c r="D37" s="3" t="str">
        <f>LOWER(CONCATENATE(B37,".",C37,"@email.com"))</f>
        <v>anne.mugambi@email.com</v>
      </c>
      <c r="E37" s="3" t="s">
        <v>45</v>
      </c>
      <c r="F37" s="3">
        <v>79</v>
      </c>
      <c r="G37" s="3" t="str">
        <f>IF(F37&lt;=12,"Child",IF(F37&lt;=19,"Teenager",IF(F37&lt;=60,"Adult","Senior")))</f>
        <v>Senior</v>
      </c>
      <c r="H37" s="3">
        <f>MAX( F37:F707) - (F37)</f>
        <v>6</v>
      </c>
      <c r="I37" s="3" t="s">
        <v>80</v>
      </c>
      <c r="J37" s="4">
        <v>44179</v>
      </c>
      <c r="K37" s="3" t="s">
        <v>722</v>
      </c>
      <c r="L37" s="3" t="s">
        <v>728</v>
      </c>
      <c r="M37" s="3" t="s">
        <v>738</v>
      </c>
      <c r="N37" s="3" t="s">
        <v>750</v>
      </c>
      <c r="O37" s="3" t="s">
        <v>757</v>
      </c>
      <c r="P37" s="3">
        <v>31349.89</v>
      </c>
      <c r="Q37" s="3" t="s">
        <v>760</v>
      </c>
      <c r="R37" s="3"/>
      <c r="S37" s="3"/>
      <c r="T37" s="8"/>
    </row>
    <row r="38" spans="1:20" hidden="1" x14ac:dyDescent="0.3">
      <c r="A38" s="7">
        <v>5098</v>
      </c>
      <c r="B38" s="3" t="s">
        <v>28</v>
      </c>
      <c r="C38" s="3" t="s">
        <v>31</v>
      </c>
      <c r="D38" s="3" t="str">
        <f>LOWER(CONCATENATE(B38,".",C38,"@email.com"))</f>
        <v>mary.kamau@email.com</v>
      </c>
      <c r="E38" s="3" t="s">
        <v>44</v>
      </c>
      <c r="F38" s="3">
        <v>13</v>
      </c>
      <c r="G38" s="3" t="str">
        <f>IF(F38&lt;=12,"Child",IF(F38&lt;=19,"Teenager",IF(F38&lt;=60,"Adult","Senior")))</f>
        <v>Teenager</v>
      </c>
      <c r="H38" s="3">
        <f>MAX( F38:F708) - (F38)</f>
        <v>72</v>
      </c>
      <c r="I38" s="3" t="s">
        <v>81</v>
      </c>
      <c r="J38" s="4">
        <v>43889</v>
      </c>
      <c r="K38" s="3" t="s">
        <v>723</v>
      </c>
      <c r="L38" s="3" t="s">
        <v>725</v>
      </c>
      <c r="M38" s="3" t="s">
        <v>731</v>
      </c>
      <c r="N38" s="3" t="s">
        <v>751</v>
      </c>
      <c r="O38" s="3" t="s">
        <v>754</v>
      </c>
      <c r="P38" s="3">
        <v>26535.91</v>
      </c>
      <c r="Q38" s="3" t="s">
        <v>759</v>
      </c>
      <c r="R38" s="3"/>
      <c r="S38" s="3"/>
      <c r="T38" s="8"/>
    </row>
    <row r="39" spans="1:20" hidden="1" x14ac:dyDescent="0.3">
      <c r="A39" s="7">
        <v>3171</v>
      </c>
      <c r="B39" s="3" t="s">
        <v>21</v>
      </c>
      <c r="C39" s="3" t="s">
        <v>42</v>
      </c>
      <c r="D39" s="3" t="str">
        <f>LOWER(CONCATENATE(B39,".",C39,"@email.com"))</f>
        <v>grace.ouma@email.com</v>
      </c>
      <c r="E39" s="3" t="s">
        <v>45</v>
      </c>
      <c r="F39" s="3">
        <v>47</v>
      </c>
      <c r="G39" s="3" t="str">
        <f>IF(F39&lt;=12,"Child",IF(F39&lt;=19,"Teenager",IF(F39&lt;=60,"Adult","Senior")))</f>
        <v>Adult</v>
      </c>
      <c r="H39" s="3">
        <f>MAX( F39:F709) - (F39)</f>
        <v>38</v>
      </c>
      <c r="I39" s="3" t="s">
        <v>82</v>
      </c>
      <c r="J39" s="4">
        <v>44861</v>
      </c>
      <c r="K39" s="3" t="s">
        <v>720</v>
      </c>
      <c r="L39" s="3" t="s">
        <v>727</v>
      </c>
      <c r="M39" s="3" t="s">
        <v>744</v>
      </c>
      <c r="N39" s="3" t="s">
        <v>752</v>
      </c>
      <c r="O39" s="3" t="s">
        <v>753</v>
      </c>
      <c r="P39" s="3">
        <v>42870.17</v>
      </c>
      <c r="Q39" s="3" t="s">
        <v>761</v>
      </c>
      <c r="R39" s="3"/>
      <c r="S39" s="3"/>
      <c r="T39" s="8"/>
    </row>
    <row r="40" spans="1:20" hidden="1" x14ac:dyDescent="0.3">
      <c r="A40" s="7">
        <v>4379</v>
      </c>
      <c r="B40" s="3" t="s">
        <v>14</v>
      </c>
      <c r="C40" s="3" t="s">
        <v>33</v>
      </c>
      <c r="D40" s="3" t="str">
        <f>LOWER(CONCATENATE(B40,".",C40,"@email.com"))</f>
        <v>jane.kiplagat@email.com</v>
      </c>
      <c r="E40" s="3" t="s">
        <v>45</v>
      </c>
      <c r="F40" s="3">
        <v>9</v>
      </c>
      <c r="G40" s="3" t="str">
        <f>IF(F40&lt;=12,"Child",IF(F40&lt;=19,"Teenager",IF(F40&lt;=60,"Adult","Senior")))</f>
        <v>Child</v>
      </c>
      <c r="H40" s="3">
        <f>MAX( F40:F710) - (F40)</f>
        <v>76</v>
      </c>
      <c r="I40" s="3" t="s">
        <v>83</v>
      </c>
      <c r="J40" s="4">
        <v>44283</v>
      </c>
      <c r="K40" s="3" t="s">
        <v>724</v>
      </c>
      <c r="L40" s="3" t="s">
        <v>727</v>
      </c>
      <c r="M40" s="3" t="s">
        <v>745</v>
      </c>
      <c r="N40" s="3" t="s">
        <v>747</v>
      </c>
      <c r="O40" s="3" t="s">
        <v>756</v>
      </c>
      <c r="P40" s="3">
        <v>25052.77</v>
      </c>
      <c r="Q40" s="3" t="s">
        <v>761</v>
      </c>
      <c r="R40" s="3"/>
      <c r="S40" s="3"/>
      <c r="T40" s="8"/>
    </row>
    <row r="41" spans="1:20" hidden="1" x14ac:dyDescent="0.3">
      <c r="A41" s="7">
        <v>2300</v>
      </c>
      <c r="B41" s="3" t="s">
        <v>16</v>
      </c>
      <c r="C41" s="3" t="s">
        <v>35</v>
      </c>
      <c r="D41" s="3" t="str">
        <f>LOWER(CONCATENATE(B41,".",C41,"@email.com"))</f>
        <v>john.mugambi@email.com</v>
      </c>
      <c r="E41" s="3" t="s">
        <v>44</v>
      </c>
      <c r="F41" s="3">
        <v>1</v>
      </c>
      <c r="G41" s="3" t="str">
        <f>IF(F41&lt;=12,"Child",IF(F41&lt;=19,"Teenager",IF(F41&lt;=60,"Adult","Senior")))</f>
        <v>Child</v>
      </c>
      <c r="H41" s="3">
        <f>MAX( F41:F711) - (F41)</f>
        <v>84</v>
      </c>
      <c r="I41" s="3" t="s">
        <v>84</v>
      </c>
      <c r="J41" s="4">
        <v>44808</v>
      </c>
      <c r="K41" s="3" t="s">
        <v>722</v>
      </c>
      <c r="L41" s="3" t="s">
        <v>726</v>
      </c>
      <c r="M41" s="3" t="s">
        <v>745</v>
      </c>
      <c r="N41" s="3" t="s">
        <v>747</v>
      </c>
      <c r="O41" s="3" t="s">
        <v>758</v>
      </c>
      <c r="P41" s="3">
        <v>23956.63</v>
      </c>
      <c r="Q41" s="3" t="s">
        <v>761</v>
      </c>
      <c r="R41" s="3"/>
      <c r="S41" s="3"/>
      <c r="T41" s="8"/>
    </row>
    <row r="42" spans="1:20" hidden="1" x14ac:dyDescent="0.3">
      <c r="A42" s="7">
        <v>9838</v>
      </c>
      <c r="B42" s="3" t="s">
        <v>21</v>
      </c>
      <c r="C42" s="3" t="s">
        <v>35</v>
      </c>
      <c r="D42" s="3" t="str">
        <f>LOWER(CONCATENATE(B42,".",C42,"@email.com"))</f>
        <v>grace.mugambi@email.com</v>
      </c>
      <c r="E42" s="3" t="s">
        <v>45</v>
      </c>
      <c r="F42" s="3">
        <v>36</v>
      </c>
      <c r="G42" s="3" t="str">
        <f>IF(F42&lt;=12,"Child",IF(F42&lt;=19,"Teenager",IF(F42&lt;=60,"Adult","Senior")))</f>
        <v>Adult</v>
      </c>
      <c r="H42" s="3">
        <f>MAX( F42:F712) - (F42)</f>
        <v>49</v>
      </c>
      <c r="I42" s="3" t="s">
        <v>85</v>
      </c>
      <c r="J42" s="4">
        <v>43842</v>
      </c>
      <c r="K42" s="3" t="s">
        <v>723</v>
      </c>
      <c r="L42" s="3" t="s">
        <v>726</v>
      </c>
      <c r="M42" s="3" t="s">
        <v>732</v>
      </c>
      <c r="N42" s="3" t="s">
        <v>747</v>
      </c>
      <c r="O42" s="3" t="s">
        <v>757</v>
      </c>
      <c r="P42" s="3">
        <v>10149.540000000001</v>
      </c>
      <c r="Q42" s="3" t="s">
        <v>759</v>
      </c>
      <c r="R42" s="3"/>
      <c r="S42" s="3"/>
      <c r="T42" s="8"/>
    </row>
    <row r="43" spans="1:20" hidden="1" x14ac:dyDescent="0.3">
      <c r="A43" s="7">
        <v>4027</v>
      </c>
      <c r="B43" s="3" t="s">
        <v>21</v>
      </c>
      <c r="C43" s="3" t="s">
        <v>29</v>
      </c>
      <c r="D43" s="3" t="str">
        <f>LOWER(CONCATENATE(B43,".",C43,"@email.com"))</f>
        <v>grace.mutua@email.com</v>
      </c>
      <c r="E43" s="3" t="s">
        <v>44</v>
      </c>
      <c r="F43" s="3">
        <v>54</v>
      </c>
      <c r="G43" s="3" t="str">
        <f>IF(F43&lt;=12,"Child",IF(F43&lt;=19,"Teenager",IF(F43&lt;=60,"Adult","Senior")))</f>
        <v>Adult</v>
      </c>
      <c r="H43" s="3">
        <f>MAX( F43:F713) - (F43)</f>
        <v>31</v>
      </c>
      <c r="I43" s="3" t="s">
        <v>86</v>
      </c>
      <c r="J43" s="4">
        <v>44889</v>
      </c>
      <c r="K43" s="3" t="s">
        <v>720</v>
      </c>
      <c r="L43" s="3" t="s">
        <v>728</v>
      </c>
      <c r="M43" s="3" t="s">
        <v>739</v>
      </c>
      <c r="N43" s="3" t="s">
        <v>751</v>
      </c>
      <c r="O43" s="3" t="s">
        <v>753</v>
      </c>
      <c r="P43" s="3">
        <v>18836</v>
      </c>
      <c r="Q43" s="3" t="s">
        <v>759</v>
      </c>
      <c r="R43" s="3"/>
      <c r="S43" s="3"/>
      <c r="T43" s="8"/>
    </row>
    <row r="44" spans="1:20" hidden="1" x14ac:dyDescent="0.3">
      <c r="A44" s="7">
        <v>7870</v>
      </c>
      <c r="B44" s="3" t="s">
        <v>21</v>
      </c>
      <c r="C44" s="3" t="s">
        <v>35</v>
      </c>
      <c r="D44" s="3" t="str">
        <f>LOWER(CONCATENATE(B44,".",C44,"@email.com"))</f>
        <v>grace.mugambi@email.com</v>
      </c>
      <c r="E44" s="3" t="s">
        <v>45</v>
      </c>
      <c r="F44" s="3">
        <v>79</v>
      </c>
      <c r="G44" s="3" t="str">
        <f>IF(F44&lt;=12,"Child",IF(F44&lt;=19,"Teenager",IF(F44&lt;=60,"Adult","Senior")))</f>
        <v>Senior</v>
      </c>
      <c r="H44" s="3">
        <f>MAX( F44:F714) - (F44)</f>
        <v>6</v>
      </c>
      <c r="I44" s="3" t="s">
        <v>167</v>
      </c>
      <c r="J44" s="4">
        <v>44979</v>
      </c>
      <c r="K44" s="3" t="s">
        <v>719</v>
      </c>
      <c r="L44" s="3" t="s">
        <v>727</v>
      </c>
      <c r="M44" s="3" t="s">
        <v>738</v>
      </c>
      <c r="N44" s="3" t="s">
        <v>746</v>
      </c>
      <c r="O44" s="3" t="s">
        <v>754</v>
      </c>
      <c r="P44" s="3">
        <v>14079.72</v>
      </c>
      <c r="Q44" s="3" t="s">
        <v>761</v>
      </c>
      <c r="R44" s="3"/>
      <c r="S44" s="3"/>
      <c r="T44" s="8"/>
    </row>
    <row r="45" spans="1:20" hidden="1" x14ac:dyDescent="0.3">
      <c r="A45" s="7">
        <v>5258</v>
      </c>
      <c r="B45" s="3" t="s">
        <v>17</v>
      </c>
      <c r="C45" s="3" t="s">
        <v>37</v>
      </c>
      <c r="D45" s="3" t="str">
        <f>LOWER(CONCATENATE(B45,".",C45,"@email.com"))</f>
        <v>anne.otieno@email.com</v>
      </c>
      <c r="E45" s="3" t="s">
        <v>45</v>
      </c>
      <c r="F45" s="3">
        <v>4</v>
      </c>
      <c r="G45" s="3" t="str">
        <f>IF(F45&lt;=12,"Child",IF(F45&lt;=19,"Teenager",IF(F45&lt;=60,"Adult","Senior")))</f>
        <v>Child</v>
      </c>
      <c r="H45" s="3">
        <f>MAX( F45:F715) - (F45)</f>
        <v>81</v>
      </c>
      <c r="I45" s="3" t="s">
        <v>88</v>
      </c>
      <c r="J45" s="4">
        <v>45698</v>
      </c>
      <c r="K45" s="3" t="s">
        <v>720</v>
      </c>
      <c r="L45" s="3" t="s">
        <v>730</v>
      </c>
      <c r="M45" s="3" t="s">
        <v>740</v>
      </c>
      <c r="N45" s="3" t="s">
        <v>752</v>
      </c>
      <c r="O45" s="3" t="s">
        <v>758</v>
      </c>
      <c r="P45" s="3">
        <v>47942.51</v>
      </c>
      <c r="Q45" s="3" t="s">
        <v>759</v>
      </c>
      <c r="R45" s="3"/>
      <c r="S45" s="3"/>
      <c r="T45" s="8"/>
    </row>
    <row r="46" spans="1:20" hidden="1" x14ac:dyDescent="0.3">
      <c r="A46" s="7">
        <v>6651</v>
      </c>
      <c r="B46" s="3" t="s">
        <v>28</v>
      </c>
      <c r="C46" s="3" t="s">
        <v>42</v>
      </c>
      <c r="D46" s="3" t="str">
        <f>LOWER(CONCATENATE(B46,".",C46,"@email.com"))</f>
        <v>mary.ouma@email.com</v>
      </c>
      <c r="E46" s="3" t="s">
        <v>45</v>
      </c>
      <c r="F46" s="3">
        <v>68</v>
      </c>
      <c r="G46" s="3" t="str">
        <f>IF(F46&lt;=12,"Child",IF(F46&lt;=19,"Teenager",IF(F46&lt;=60,"Adult","Senior")))</f>
        <v>Senior</v>
      </c>
      <c r="H46" s="3">
        <f>MAX( F46:F716) - (F46)</f>
        <v>17</v>
      </c>
      <c r="I46" s="3" t="s">
        <v>89</v>
      </c>
      <c r="J46" s="4">
        <v>45103</v>
      </c>
      <c r="K46" s="3" t="s">
        <v>723</v>
      </c>
      <c r="L46" s="3" t="s">
        <v>728</v>
      </c>
      <c r="M46" s="3" t="s">
        <v>735</v>
      </c>
      <c r="N46" s="3" t="s">
        <v>750</v>
      </c>
      <c r="O46" s="3" t="s">
        <v>754</v>
      </c>
      <c r="P46" s="3">
        <v>8343.43</v>
      </c>
      <c r="Q46" s="3" t="s">
        <v>761</v>
      </c>
      <c r="R46" s="3"/>
      <c r="S46" s="3"/>
      <c r="T46" s="8"/>
    </row>
    <row r="47" spans="1:20" hidden="1" x14ac:dyDescent="0.3">
      <c r="A47" s="7">
        <v>3182</v>
      </c>
      <c r="B47" s="3" t="s">
        <v>23</v>
      </c>
      <c r="C47" s="3" t="s">
        <v>43</v>
      </c>
      <c r="D47" s="3" t="str">
        <f>LOWER(CONCATENATE(B47,".",C47,"@email.com"))</f>
        <v>peter.chebet@email.com</v>
      </c>
      <c r="E47" s="3" t="s">
        <v>44</v>
      </c>
      <c r="F47" s="3">
        <v>29</v>
      </c>
      <c r="G47" s="3" t="str">
        <f>IF(F47&lt;=12,"Child",IF(F47&lt;=19,"Teenager",IF(F47&lt;=60,"Adult","Senior")))</f>
        <v>Adult</v>
      </c>
      <c r="H47" s="3">
        <f>MAX( F47:F717) - (F47)</f>
        <v>56</v>
      </c>
      <c r="I47" s="3" t="s">
        <v>90</v>
      </c>
      <c r="J47" s="4">
        <v>45648</v>
      </c>
      <c r="K47" s="3" t="s">
        <v>721</v>
      </c>
      <c r="L47" s="3" t="s">
        <v>725</v>
      </c>
      <c r="M47" s="3" t="s">
        <v>742</v>
      </c>
      <c r="N47" s="3" t="s">
        <v>747</v>
      </c>
      <c r="O47" s="3" t="s">
        <v>754</v>
      </c>
      <c r="P47" s="3">
        <v>38707.699999999997</v>
      </c>
      <c r="Q47" s="3" t="s">
        <v>760</v>
      </c>
      <c r="R47" s="3"/>
      <c r="S47" s="3"/>
      <c r="T47" s="8"/>
    </row>
    <row r="48" spans="1:20" hidden="1" x14ac:dyDescent="0.3">
      <c r="A48" s="7">
        <v>1558</v>
      </c>
      <c r="B48" s="3" t="s">
        <v>24</v>
      </c>
      <c r="C48" s="3" t="s">
        <v>39</v>
      </c>
      <c r="D48" s="3" t="str">
        <f>LOWER(CONCATENATE(B48,".",C48,"@email.com"))</f>
        <v>esther.kuria@email.com</v>
      </c>
      <c r="E48" s="3" t="s">
        <v>44</v>
      </c>
      <c r="F48" s="3">
        <v>22</v>
      </c>
      <c r="G48" s="3" t="str">
        <f>IF(F48&lt;=12,"Child",IF(F48&lt;=19,"Teenager",IF(F48&lt;=60,"Adult","Senior")))</f>
        <v>Adult</v>
      </c>
      <c r="H48" s="3">
        <f>MAX( F48:F718) - (F48)</f>
        <v>63</v>
      </c>
      <c r="I48" s="3" t="s">
        <v>91</v>
      </c>
      <c r="J48" s="4">
        <v>44143</v>
      </c>
      <c r="K48" s="3" t="s">
        <v>724</v>
      </c>
      <c r="L48" s="3" t="s">
        <v>728</v>
      </c>
      <c r="M48" s="3" t="s">
        <v>742</v>
      </c>
      <c r="N48" s="3" t="s">
        <v>747</v>
      </c>
      <c r="O48" s="3" t="s">
        <v>755</v>
      </c>
      <c r="P48" s="3">
        <v>21362.51</v>
      </c>
      <c r="Q48" s="3" t="s">
        <v>760</v>
      </c>
      <c r="R48" s="3"/>
      <c r="S48" s="3"/>
      <c r="T48" s="8"/>
    </row>
    <row r="49" spans="1:20" hidden="1" x14ac:dyDescent="0.3">
      <c r="A49" s="7">
        <v>2818</v>
      </c>
      <c r="B49" s="3" t="s">
        <v>17</v>
      </c>
      <c r="C49" s="3" t="s">
        <v>30</v>
      </c>
      <c r="D49" s="3" t="str">
        <f>LOWER(CONCATENATE(B49,".",C49,"@email.com"))</f>
        <v>anne.atieno@email.com</v>
      </c>
      <c r="E49" s="3" t="s">
        <v>44</v>
      </c>
      <c r="F49" s="3">
        <v>5</v>
      </c>
      <c r="G49" s="3" t="str">
        <f>IF(F49&lt;=12,"Child",IF(F49&lt;=19,"Teenager",IF(F49&lt;=60,"Adult","Senior")))</f>
        <v>Child</v>
      </c>
      <c r="H49" s="3">
        <f>MAX( F49:F719) - (F49)</f>
        <v>80</v>
      </c>
      <c r="I49" s="3" t="s">
        <v>92</v>
      </c>
      <c r="J49" s="4">
        <v>44070</v>
      </c>
      <c r="K49" s="3" t="s">
        <v>724</v>
      </c>
      <c r="L49" s="3" t="s">
        <v>730</v>
      </c>
      <c r="M49" s="3" t="s">
        <v>733</v>
      </c>
      <c r="N49" s="3" t="s">
        <v>748</v>
      </c>
      <c r="O49" s="3" t="s">
        <v>757</v>
      </c>
      <c r="P49" s="3">
        <v>39883.67</v>
      </c>
      <c r="Q49" s="3" t="s">
        <v>760</v>
      </c>
      <c r="R49" s="3"/>
      <c r="S49" s="3"/>
      <c r="T49" s="8"/>
    </row>
    <row r="50" spans="1:20" hidden="1" x14ac:dyDescent="0.3">
      <c r="A50" s="7">
        <v>9508</v>
      </c>
      <c r="B50" s="3" t="s">
        <v>16</v>
      </c>
      <c r="C50" s="3" t="s">
        <v>42</v>
      </c>
      <c r="D50" s="3" t="str">
        <f>LOWER(CONCATENATE(B50,".",C50,"@email.com"))</f>
        <v>john.ouma@email.com</v>
      </c>
      <c r="E50" s="3" t="s">
        <v>45</v>
      </c>
      <c r="F50" s="3">
        <v>64</v>
      </c>
      <c r="G50" s="3" t="str">
        <f>IF(F50&lt;=12,"Child",IF(F50&lt;=19,"Teenager",IF(F50&lt;=60,"Adult","Senior")))</f>
        <v>Senior</v>
      </c>
      <c r="H50" s="3">
        <f>MAX( F50:F720) - (F50)</f>
        <v>21</v>
      </c>
      <c r="I50" s="3" t="s">
        <v>93</v>
      </c>
      <c r="J50" s="4">
        <v>45126</v>
      </c>
      <c r="K50" s="3" t="s">
        <v>721</v>
      </c>
      <c r="L50" s="3" t="s">
        <v>725</v>
      </c>
      <c r="M50" s="3" t="s">
        <v>737</v>
      </c>
      <c r="N50" s="3" t="s">
        <v>746</v>
      </c>
      <c r="O50" s="3" t="s">
        <v>754</v>
      </c>
      <c r="P50" s="3">
        <v>1494.75</v>
      </c>
      <c r="Q50" s="3" t="s">
        <v>761</v>
      </c>
      <c r="R50" s="3"/>
      <c r="S50" s="3"/>
      <c r="T50" s="8"/>
    </row>
    <row r="51" spans="1:20" hidden="1" x14ac:dyDescent="0.3">
      <c r="A51" s="7">
        <v>3869</v>
      </c>
      <c r="B51" s="3" t="s">
        <v>25</v>
      </c>
      <c r="C51" s="3" t="s">
        <v>37</v>
      </c>
      <c r="D51" s="3" t="str">
        <f>LOWER(CONCATENATE(B51,".",C51,"@email.com"))</f>
        <v>paul.otieno@email.com</v>
      </c>
      <c r="E51" s="3" t="s">
        <v>44</v>
      </c>
      <c r="F51" s="3">
        <v>4</v>
      </c>
      <c r="G51" s="3" t="str">
        <f>IF(F51&lt;=12,"Child",IF(F51&lt;=19,"Teenager",IF(F51&lt;=60,"Adult","Senior")))</f>
        <v>Child</v>
      </c>
      <c r="H51" s="3">
        <f>MAX( F51:F721) - (F51)</f>
        <v>81</v>
      </c>
      <c r="I51" s="3" t="s">
        <v>94</v>
      </c>
      <c r="J51" s="4">
        <v>44492</v>
      </c>
      <c r="K51" s="3" t="s">
        <v>720</v>
      </c>
      <c r="L51" s="3" t="s">
        <v>726</v>
      </c>
      <c r="M51" s="3" t="s">
        <v>733</v>
      </c>
      <c r="N51" s="3" t="s">
        <v>748</v>
      </c>
      <c r="O51" s="3" t="s">
        <v>754</v>
      </c>
      <c r="P51" s="3">
        <v>47987.7</v>
      </c>
      <c r="Q51" s="3" t="s">
        <v>761</v>
      </c>
      <c r="R51" s="3"/>
      <c r="S51" s="3"/>
      <c r="T51" s="8"/>
    </row>
    <row r="52" spans="1:20" hidden="1" x14ac:dyDescent="0.3">
      <c r="A52" s="7">
        <v>8286</v>
      </c>
      <c r="B52" s="3" t="s">
        <v>24</v>
      </c>
      <c r="C52" s="3" t="s">
        <v>42</v>
      </c>
      <c r="D52" s="3" t="str">
        <f>LOWER(CONCATENATE(B52,".",C52,"@email.com"))</f>
        <v>esther.ouma@email.com</v>
      </c>
      <c r="E52" s="3" t="s">
        <v>45</v>
      </c>
      <c r="F52" s="3">
        <v>66</v>
      </c>
      <c r="G52" s="3" t="str">
        <f>IF(F52&lt;=12,"Child",IF(F52&lt;=19,"Teenager",IF(F52&lt;=60,"Adult","Senior")))</f>
        <v>Senior</v>
      </c>
      <c r="H52" s="3">
        <f>MAX( F52:F722) - (F52)</f>
        <v>19</v>
      </c>
      <c r="I52" s="3" t="s">
        <v>95</v>
      </c>
      <c r="J52" s="4">
        <v>44490</v>
      </c>
      <c r="K52" s="3" t="s">
        <v>720</v>
      </c>
      <c r="L52" s="3" t="s">
        <v>728</v>
      </c>
      <c r="M52" s="3" t="s">
        <v>738</v>
      </c>
      <c r="N52" s="3" t="s">
        <v>750</v>
      </c>
      <c r="O52" s="3" t="s">
        <v>754</v>
      </c>
      <c r="P52" s="3">
        <v>44702.49</v>
      </c>
      <c r="Q52" s="3" t="s">
        <v>760</v>
      </c>
      <c r="R52" s="3"/>
      <c r="S52" s="3"/>
      <c r="T52" s="8"/>
    </row>
    <row r="53" spans="1:20" hidden="1" x14ac:dyDescent="0.3">
      <c r="A53" s="7">
        <v>9078</v>
      </c>
      <c r="B53" s="3" t="s">
        <v>15</v>
      </c>
      <c r="C53" s="3" t="s">
        <v>37</v>
      </c>
      <c r="D53" s="3" t="str">
        <f>LOWER(CONCATENATE(B53,".",C53,"@email.com"))</f>
        <v>james.otieno@email.com</v>
      </c>
      <c r="E53" s="3" t="s">
        <v>44</v>
      </c>
      <c r="F53" s="3">
        <v>82</v>
      </c>
      <c r="G53" s="3" t="str">
        <f>IF(F53&lt;=12,"Child",IF(F53&lt;=19,"Teenager",IF(F53&lt;=60,"Adult","Senior")))</f>
        <v>Senior</v>
      </c>
      <c r="H53" s="3">
        <f>MAX( F53:F723) - (F53)</f>
        <v>3</v>
      </c>
      <c r="I53" s="3" t="s">
        <v>96</v>
      </c>
      <c r="J53" s="4">
        <v>44295</v>
      </c>
      <c r="K53" s="3" t="s">
        <v>722</v>
      </c>
      <c r="L53" s="3" t="s">
        <v>725</v>
      </c>
      <c r="M53" s="3" t="s">
        <v>737</v>
      </c>
      <c r="N53" s="3" t="s">
        <v>752</v>
      </c>
      <c r="O53" s="3" t="s">
        <v>756</v>
      </c>
      <c r="P53" s="3">
        <v>22014.54</v>
      </c>
      <c r="Q53" s="3" t="s">
        <v>760</v>
      </c>
      <c r="R53" s="3"/>
      <c r="S53" s="3"/>
      <c r="T53" s="8"/>
    </row>
    <row r="54" spans="1:20" hidden="1" x14ac:dyDescent="0.3">
      <c r="A54" s="7">
        <v>3361</v>
      </c>
      <c r="B54" s="3" t="s">
        <v>20</v>
      </c>
      <c r="C54" s="3" t="s">
        <v>33</v>
      </c>
      <c r="D54" s="3" t="str">
        <f>LOWER(CONCATENATE(B54,".",C54,"@email.com"))</f>
        <v>kevin.kiplagat@email.com</v>
      </c>
      <c r="E54" s="3" t="s">
        <v>45</v>
      </c>
      <c r="F54" s="3">
        <v>80</v>
      </c>
      <c r="G54" s="3" t="str">
        <f>IF(F54&lt;=12,"Child",IF(F54&lt;=19,"Teenager",IF(F54&lt;=60,"Adult","Senior")))</f>
        <v>Senior</v>
      </c>
      <c r="H54" s="3">
        <f>MAX( F54:F724) - (F54)</f>
        <v>5</v>
      </c>
      <c r="I54" s="3" t="s">
        <v>97</v>
      </c>
      <c r="J54" s="4">
        <v>45587</v>
      </c>
      <c r="K54" s="3" t="s">
        <v>720</v>
      </c>
      <c r="L54" s="3" t="s">
        <v>727</v>
      </c>
      <c r="M54" s="3" t="s">
        <v>743</v>
      </c>
      <c r="N54" s="3" t="s">
        <v>748</v>
      </c>
      <c r="O54" s="3" t="s">
        <v>758</v>
      </c>
      <c r="P54" s="3">
        <v>14744.45</v>
      </c>
      <c r="Q54" s="3" t="s">
        <v>759</v>
      </c>
      <c r="R54" s="3"/>
      <c r="S54" s="3"/>
      <c r="T54" s="8"/>
    </row>
    <row r="55" spans="1:20" hidden="1" x14ac:dyDescent="0.3">
      <c r="A55" s="7">
        <v>1135</v>
      </c>
      <c r="B55" s="3" t="s">
        <v>18</v>
      </c>
      <c r="C55" s="3" t="s">
        <v>35</v>
      </c>
      <c r="D55" s="3" t="str">
        <f>LOWER(CONCATENATE(B55,".",C55,"@email.com"))</f>
        <v>susan.mugambi@email.com</v>
      </c>
      <c r="E55" s="3" t="s">
        <v>45</v>
      </c>
      <c r="F55" s="3">
        <v>38</v>
      </c>
      <c r="G55" s="3" t="str">
        <f>IF(F55&lt;=12,"Child",IF(F55&lt;=19,"Teenager",IF(F55&lt;=60,"Adult","Senior")))</f>
        <v>Adult</v>
      </c>
      <c r="H55" s="3">
        <f>MAX( F55:F725) - (F55)</f>
        <v>47</v>
      </c>
      <c r="I55" s="3" t="s">
        <v>98</v>
      </c>
      <c r="J55" s="4">
        <v>43965</v>
      </c>
      <c r="K55" s="3" t="s">
        <v>722</v>
      </c>
      <c r="L55" s="3" t="s">
        <v>726</v>
      </c>
      <c r="M55" s="3" t="s">
        <v>741</v>
      </c>
      <c r="N55" s="3" t="s">
        <v>750</v>
      </c>
      <c r="O55" s="3" t="s">
        <v>753</v>
      </c>
      <c r="P55" s="3">
        <v>24136.18</v>
      </c>
      <c r="Q55" s="3" t="s">
        <v>760</v>
      </c>
      <c r="R55" s="3"/>
      <c r="S55" s="3"/>
      <c r="T55" s="8"/>
    </row>
    <row r="56" spans="1:20" hidden="1" x14ac:dyDescent="0.3">
      <c r="A56" s="7">
        <v>7717</v>
      </c>
      <c r="B56" s="3" t="s">
        <v>23</v>
      </c>
      <c r="C56" s="3" t="s">
        <v>41</v>
      </c>
      <c r="D56" s="3" t="str">
        <f>LOWER(CONCATENATE(B56,".",C56,"@email.com"))</f>
        <v>peter.obuya@email.com</v>
      </c>
      <c r="E56" s="3" t="s">
        <v>45</v>
      </c>
      <c r="F56" s="3">
        <v>33</v>
      </c>
      <c r="G56" s="3" t="str">
        <f>IF(F56&lt;=12,"Child",IF(F56&lt;=19,"Teenager",IF(F56&lt;=60,"Adult","Senior")))</f>
        <v>Adult</v>
      </c>
      <c r="H56" s="3">
        <f>MAX( F56:F726) - (F56)</f>
        <v>52</v>
      </c>
      <c r="I56" s="3" t="s">
        <v>99</v>
      </c>
      <c r="J56" s="4">
        <v>44271</v>
      </c>
      <c r="K56" s="3" t="s">
        <v>721</v>
      </c>
      <c r="L56" s="3" t="s">
        <v>725</v>
      </c>
      <c r="M56" s="3" t="s">
        <v>741</v>
      </c>
      <c r="N56" s="3" t="s">
        <v>749</v>
      </c>
      <c r="O56" s="3" t="s">
        <v>753</v>
      </c>
      <c r="P56" s="3">
        <v>44719.66</v>
      </c>
      <c r="Q56" s="3" t="s">
        <v>761</v>
      </c>
      <c r="R56" s="3"/>
      <c r="S56" s="3"/>
      <c r="T56" s="8"/>
    </row>
    <row r="57" spans="1:20" hidden="1" x14ac:dyDescent="0.3">
      <c r="A57" s="7">
        <v>9738</v>
      </c>
      <c r="B57" s="3" t="s">
        <v>15</v>
      </c>
      <c r="C57" s="3" t="s">
        <v>29</v>
      </c>
      <c r="D57" s="3" t="str">
        <f>LOWER(CONCATENATE(B57,".",C57,"@email.com"))</f>
        <v>james.mutua@email.com</v>
      </c>
      <c r="E57" s="3" t="s">
        <v>44</v>
      </c>
      <c r="F57" s="3">
        <v>77</v>
      </c>
      <c r="G57" s="3" t="str">
        <f>IF(F57&lt;=12,"Child",IF(F57&lt;=19,"Teenager",IF(F57&lt;=60,"Adult","Senior")))</f>
        <v>Senior</v>
      </c>
      <c r="H57" s="3">
        <f>MAX( F57:F727) - (F57)</f>
        <v>8</v>
      </c>
      <c r="I57" s="3" t="s">
        <v>100</v>
      </c>
      <c r="J57" s="4">
        <v>45678</v>
      </c>
      <c r="K57" s="3" t="s">
        <v>718</v>
      </c>
      <c r="L57" s="3" t="s">
        <v>725</v>
      </c>
      <c r="M57" s="3" t="s">
        <v>739</v>
      </c>
      <c r="N57" s="3" t="s">
        <v>749</v>
      </c>
      <c r="O57" s="3" t="s">
        <v>757</v>
      </c>
      <c r="P57" s="3">
        <v>40551.32</v>
      </c>
      <c r="Q57" s="3" t="s">
        <v>761</v>
      </c>
      <c r="R57" s="3"/>
      <c r="S57" s="3"/>
      <c r="T57" s="8"/>
    </row>
    <row r="58" spans="1:20" hidden="1" x14ac:dyDescent="0.3">
      <c r="A58" s="7">
        <v>1832</v>
      </c>
      <c r="B58" s="3" t="s">
        <v>26</v>
      </c>
      <c r="C58" s="3" t="s">
        <v>43</v>
      </c>
      <c r="D58" s="3" t="str">
        <f>LOWER(CONCATENATE(B58,".",C58,"@email.com"))</f>
        <v>brian.chebet@email.com</v>
      </c>
      <c r="E58" s="3" t="s">
        <v>45</v>
      </c>
      <c r="F58" s="3">
        <v>20</v>
      </c>
      <c r="G58" s="3" t="str">
        <f>IF(F58&lt;=12,"Child",IF(F58&lt;=19,"Teenager",IF(F58&lt;=60,"Adult","Senior")))</f>
        <v>Adult</v>
      </c>
      <c r="H58" s="3">
        <f>MAX( F58:F728) - (F58)</f>
        <v>65</v>
      </c>
      <c r="I58" s="3" t="s">
        <v>101</v>
      </c>
      <c r="J58" s="4">
        <v>43947</v>
      </c>
      <c r="K58" s="3" t="s">
        <v>721</v>
      </c>
      <c r="L58" s="3" t="s">
        <v>729</v>
      </c>
      <c r="M58" s="3" t="s">
        <v>741</v>
      </c>
      <c r="N58" s="3" t="s">
        <v>752</v>
      </c>
      <c r="O58" s="3" t="s">
        <v>755</v>
      </c>
      <c r="P58" s="3">
        <v>47107.040000000001</v>
      </c>
      <c r="Q58" s="3" t="s">
        <v>759</v>
      </c>
      <c r="R58" s="3"/>
      <c r="S58" s="3"/>
      <c r="T58" s="8"/>
    </row>
    <row r="59" spans="1:20" hidden="1" x14ac:dyDescent="0.3">
      <c r="A59" s="7">
        <v>8299</v>
      </c>
      <c r="B59" s="3" t="s">
        <v>17</v>
      </c>
      <c r="C59" s="3" t="s">
        <v>32</v>
      </c>
      <c r="D59" s="3" t="str">
        <f>LOWER(CONCATENATE(B59,".",C59,"@email.com"))</f>
        <v>anne.odhiambo@email.com</v>
      </c>
      <c r="E59" s="3" t="s">
        <v>45</v>
      </c>
      <c r="F59" s="3">
        <v>79</v>
      </c>
      <c r="G59" s="3" t="str">
        <f>IF(F59&lt;=12,"Child",IF(F59&lt;=19,"Teenager",IF(F59&lt;=60,"Adult","Senior")))</f>
        <v>Senior</v>
      </c>
      <c r="H59" s="3">
        <f>MAX( F59:F729) - (F59)</f>
        <v>6</v>
      </c>
      <c r="I59" s="3" t="s">
        <v>217</v>
      </c>
      <c r="J59" s="4">
        <v>44242</v>
      </c>
      <c r="K59" s="3" t="s">
        <v>719</v>
      </c>
      <c r="L59" s="3" t="s">
        <v>726</v>
      </c>
      <c r="M59" s="3" t="s">
        <v>737</v>
      </c>
      <c r="N59" s="3" t="s">
        <v>748</v>
      </c>
      <c r="O59" s="3" t="s">
        <v>754</v>
      </c>
      <c r="P59" s="3">
        <v>26279.64</v>
      </c>
      <c r="Q59" s="3" t="s">
        <v>760</v>
      </c>
      <c r="R59" s="3"/>
      <c r="S59" s="3"/>
      <c r="T59" s="8"/>
    </row>
    <row r="60" spans="1:20" hidden="1" x14ac:dyDescent="0.3">
      <c r="A60" s="7">
        <v>4174</v>
      </c>
      <c r="B60" s="3" t="s">
        <v>21</v>
      </c>
      <c r="C60" s="3" t="s">
        <v>35</v>
      </c>
      <c r="D60" s="3" t="str">
        <f>LOWER(CONCATENATE(B60,".",C60,"@email.com"))</f>
        <v>grace.mugambi@email.com</v>
      </c>
      <c r="E60" s="3" t="s">
        <v>44</v>
      </c>
      <c r="F60" s="3">
        <v>79</v>
      </c>
      <c r="G60" s="3" t="str">
        <f>IF(F60&lt;=12,"Child",IF(F60&lt;=19,"Teenager",IF(F60&lt;=60,"Adult","Senior")))</f>
        <v>Senior</v>
      </c>
      <c r="H60" s="3">
        <f>MAX( F60:F730) - (F60)</f>
        <v>6</v>
      </c>
      <c r="I60" s="3" t="s">
        <v>238</v>
      </c>
      <c r="J60" s="4">
        <v>44427</v>
      </c>
      <c r="K60" s="3" t="s">
        <v>719</v>
      </c>
      <c r="L60" s="3" t="s">
        <v>729</v>
      </c>
      <c r="M60" s="3" t="s">
        <v>743</v>
      </c>
      <c r="N60" s="3" t="s">
        <v>750</v>
      </c>
      <c r="O60" s="3" t="s">
        <v>756</v>
      </c>
      <c r="P60" s="3">
        <v>12832.67</v>
      </c>
      <c r="Q60" s="3" t="s">
        <v>759</v>
      </c>
      <c r="R60" s="3"/>
      <c r="S60" s="3"/>
      <c r="T60" s="8"/>
    </row>
    <row r="61" spans="1:20" hidden="1" x14ac:dyDescent="0.3">
      <c r="A61" s="7">
        <v>1330</v>
      </c>
      <c r="B61" s="3" t="s">
        <v>20</v>
      </c>
      <c r="C61" s="3" t="s">
        <v>30</v>
      </c>
      <c r="D61" s="3" t="str">
        <f>LOWER(CONCATENATE(B61,".",C61,"@email.com"))</f>
        <v>kevin.atieno@email.com</v>
      </c>
      <c r="E61" s="3" t="s">
        <v>44</v>
      </c>
      <c r="F61" s="3">
        <v>24</v>
      </c>
      <c r="G61" s="3" t="str">
        <f>IF(F61&lt;=12,"Child",IF(F61&lt;=19,"Teenager",IF(F61&lt;=60,"Adult","Senior")))</f>
        <v>Adult</v>
      </c>
      <c r="H61" s="3">
        <f>MAX( F61:F731) - (F61)</f>
        <v>61</v>
      </c>
      <c r="I61" s="3" t="s">
        <v>104</v>
      </c>
      <c r="J61" s="4">
        <v>44080</v>
      </c>
      <c r="K61" s="3" t="s">
        <v>723</v>
      </c>
      <c r="L61" s="3" t="s">
        <v>730</v>
      </c>
      <c r="M61" s="3" t="s">
        <v>733</v>
      </c>
      <c r="N61" s="3" t="s">
        <v>752</v>
      </c>
      <c r="O61" s="3" t="s">
        <v>756</v>
      </c>
      <c r="P61" s="3">
        <v>35095.019999999997</v>
      </c>
      <c r="Q61" s="3" t="s">
        <v>760</v>
      </c>
      <c r="R61" s="3"/>
      <c r="S61" s="3"/>
      <c r="T61" s="8"/>
    </row>
    <row r="62" spans="1:20" hidden="1" x14ac:dyDescent="0.3">
      <c r="A62" s="7">
        <v>1268</v>
      </c>
      <c r="B62" s="3" t="s">
        <v>23</v>
      </c>
      <c r="C62" s="3" t="s">
        <v>36</v>
      </c>
      <c r="D62" s="3" t="str">
        <f>LOWER(CONCATENATE(B62,".",C62,"@email.com"))</f>
        <v>peter.mwangi@email.com</v>
      </c>
      <c r="E62" s="3" t="s">
        <v>44</v>
      </c>
      <c r="F62" s="3">
        <v>78</v>
      </c>
      <c r="G62" s="3" t="str">
        <f>IF(F62&lt;=12,"Child",IF(F62&lt;=19,"Teenager",IF(F62&lt;=60,"Adult","Senior")))</f>
        <v>Senior</v>
      </c>
      <c r="H62" s="3">
        <f>MAX( F62:F732) - (F62)</f>
        <v>7</v>
      </c>
      <c r="I62" s="3" t="s">
        <v>78</v>
      </c>
      <c r="J62" s="4">
        <v>44760</v>
      </c>
      <c r="K62" s="3" t="s">
        <v>719</v>
      </c>
      <c r="L62" s="3" t="s">
        <v>728</v>
      </c>
      <c r="M62" s="3" t="s">
        <v>733</v>
      </c>
      <c r="N62" s="3" t="s">
        <v>749</v>
      </c>
      <c r="O62" s="3" t="s">
        <v>756</v>
      </c>
      <c r="P62" s="3">
        <v>34274.46</v>
      </c>
      <c r="Q62" s="3" t="s">
        <v>760</v>
      </c>
      <c r="R62" s="3"/>
      <c r="S62" s="3"/>
      <c r="T62" s="8"/>
    </row>
    <row r="63" spans="1:20" hidden="1" x14ac:dyDescent="0.3">
      <c r="A63" s="7">
        <v>5686</v>
      </c>
      <c r="B63" s="3" t="s">
        <v>17</v>
      </c>
      <c r="C63" s="3" t="s">
        <v>32</v>
      </c>
      <c r="D63" s="3" t="str">
        <f>LOWER(CONCATENATE(B63,".",C63,"@email.com"))</f>
        <v>anne.odhiambo@email.com</v>
      </c>
      <c r="E63" s="3" t="s">
        <v>45</v>
      </c>
      <c r="F63" s="3">
        <v>5</v>
      </c>
      <c r="G63" s="3" t="str">
        <f>IF(F63&lt;=12,"Child",IF(F63&lt;=19,"Teenager",IF(F63&lt;=60,"Adult","Senior")))</f>
        <v>Child</v>
      </c>
      <c r="H63" s="3">
        <f>MAX( F63:F733) - (F63)</f>
        <v>80</v>
      </c>
      <c r="I63" s="3" t="s">
        <v>106</v>
      </c>
      <c r="J63" s="4">
        <v>45365</v>
      </c>
      <c r="K63" s="3" t="s">
        <v>723</v>
      </c>
      <c r="L63" s="3" t="s">
        <v>727</v>
      </c>
      <c r="M63" s="3" t="s">
        <v>731</v>
      </c>
      <c r="N63" s="3" t="s">
        <v>746</v>
      </c>
      <c r="O63" s="3" t="s">
        <v>753</v>
      </c>
      <c r="P63" s="3">
        <v>4059.84</v>
      </c>
      <c r="Q63" s="3" t="s">
        <v>759</v>
      </c>
      <c r="R63" s="3"/>
      <c r="S63" s="3"/>
      <c r="T63" s="8"/>
    </row>
    <row r="64" spans="1:20" hidden="1" x14ac:dyDescent="0.3">
      <c r="A64" s="7">
        <v>4334</v>
      </c>
      <c r="B64" s="3" t="s">
        <v>22</v>
      </c>
      <c r="C64" s="3" t="s">
        <v>35</v>
      </c>
      <c r="D64" s="3" t="str">
        <f>LOWER(CONCATENATE(B64,".",C64,"@email.com"))</f>
        <v>mercy.mugambi@email.com</v>
      </c>
      <c r="E64" s="3" t="s">
        <v>44</v>
      </c>
      <c r="F64" s="3">
        <v>41</v>
      </c>
      <c r="G64" s="3" t="str">
        <f>IF(F64&lt;=12,"Child",IF(F64&lt;=19,"Teenager",IF(F64&lt;=60,"Adult","Senior")))</f>
        <v>Adult</v>
      </c>
      <c r="H64" s="3">
        <f>MAX( F64:F734) - (F64)</f>
        <v>44</v>
      </c>
      <c r="I64" s="3" t="s">
        <v>107</v>
      </c>
      <c r="J64" s="4">
        <v>44645</v>
      </c>
      <c r="K64" s="3" t="s">
        <v>722</v>
      </c>
      <c r="L64" s="3" t="s">
        <v>730</v>
      </c>
      <c r="M64" s="3" t="s">
        <v>732</v>
      </c>
      <c r="N64" s="3" t="s">
        <v>750</v>
      </c>
      <c r="O64" s="3" t="s">
        <v>756</v>
      </c>
      <c r="P64" s="3">
        <v>46930.400000000001</v>
      </c>
      <c r="Q64" s="3" t="s">
        <v>760</v>
      </c>
      <c r="R64" s="3"/>
      <c r="S64" s="3"/>
      <c r="T64" s="8"/>
    </row>
    <row r="65" spans="1:20" hidden="1" x14ac:dyDescent="0.3">
      <c r="A65" s="7">
        <v>3018</v>
      </c>
      <c r="B65" s="3" t="s">
        <v>26</v>
      </c>
      <c r="C65" s="3" t="s">
        <v>37</v>
      </c>
      <c r="D65" s="3" t="str">
        <f>LOWER(CONCATENATE(B65,".",C65,"@email.com"))</f>
        <v>brian.otieno@email.com</v>
      </c>
      <c r="E65" s="3" t="s">
        <v>45</v>
      </c>
      <c r="F65" s="3">
        <v>6</v>
      </c>
      <c r="G65" s="3" t="str">
        <f>IF(F65&lt;=12,"Child",IF(F65&lt;=19,"Teenager",IF(F65&lt;=60,"Adult","Senior")))</f>
        <v>Child</v>
      </c>
      <c r="H65" s="3">
        <f>MAX( F65:F735) - (F65)</f>
        <v>79</v>
      </c>
      <c r="I65" s="3" t="s">
        <v>108</v>
      </c>
      <c r="J65" s="4">
        <v>45327</v>
      </c>
      <c r="K65" s="3" t="s">
        <v>724</v>
      </c>
      <c r="L65" s="3" t="s">
        <v>727</v>
      </c>
      <c r="M65" s="3" t="s">
        <v>743</v>
      </c>
      <c r="N65" s="3" t="s">
        <v>749</v>
      </c>
      <c r="O65" s="3" t="s">
        <v>754</v>
      </c>
      <c r="P65" s="3">
        <v>43815.29</v>
      </c>
      <c r="Q65" s="3" t="s">
        <v>761</v>
      </c>
      <c r="R65" s="3"/>
      <c r="S65" s="3"/>
      <c r="T65" s="8"/>
    </row>
    <row r="66" spans="1:20" hidden="1" x14ac:dyDescent="0.3">
      <c r="A66" s="7">
        <v>9026</v>
      </c>
      <c r="B66" s="3" t="s">
        <v>18</v>
      </c>
      <c r="C66" s="3" t="s">
        <v>34</v>
      </c>
      <c r="D66" s="3" t="str">
        <f>LOWER(CONCATENATE(B66,".",C66,"@email.com"))</f>
        <v>susan.cherono@email.com</v>
      </c>
      <c r="E66" s="3" t="s">
        <v>45</v>
      </c>
      <c r="F66" s="3">
        <v>35</v>
      </c>
      <c r="G66" s="3" t="str">
        <f>IF(F66&lt;=12,"Child",IF(F66&lt;=19,"Teenager",IF(F66&lt;=60,"Adult","Senior")))</f>
        <v>Adult</v>
      </c>
      <c r="H66" s="3">
        <f>MAX( F66:F736) - (F66)</f>
        <v>50</v>
      </c>
      <c r="I66" s="3" t="s">
        <v>109</v>
      </c>
      <c r="J66" s="4">
        <v>44693</v>
      </c>
      <c r="K66" s="3" t="s">
        <v>718</v>
      </c>
      <c r="L66" s="3" t="s">
        <v>730</v>
      </c>
      <c r="M66" s="3" t="s">
        <v>735</v>
      </c>
      <c r="N66" s="3" t="s">
        <v>748</v>
      </c>
      <c r="O66" s="3" t="s">
        <v>755</v>
      </c>
      <c r="P66" s="3">
        <v>6988.67</v>
      </c>
      <c r="Q66" s="3" t="s">
        <v>760</v>
      </c>
      <c r="R66" s="3"/>
      <c r="S66" s="3"/>
      <c r="T66" s="8"/>
    </row>
    <row r="67" spans="1:20" hidden="1" x14ac:dyDescent="0.3">
      <c r="A67" s="7">
        <v>6586</v>
      </c>
      <c r="B67" s="3" t="s">
        <v>15</v>
      </c>
      <c r="C67" s="3" t="s">
        <v>34</v>
      </c>
      <c r="D67" s="3" t="str">
        <f>LOWER(CONCATENATE(B67,".",C67,"@email.com"))</f>
        <v>james.cherono@email.com</v>
      </c>
      <c r="E67" s="3" t="s">
        <v>45</v>
      </c>
      <c r="F67" s="3">
        <v>49</v>
      </c>
      <c r="G67" s="3" t="str">
        <f>IF(F67&lt;=12,"Child",IF(F67&lt;=19,"Teenager",IF(F67&lt;=60,"Adult","Senior")))</f>
        <v>Adult</v>
      </c>
      <c r="H67" s="3">
        <f>MAX( F67:F737) - (F67)</f>
        <v>36</v>
      </c>
      <c r="I67" s="3" t="s">
        <v>110</v>
      </c>
      <c r="J67" s="4">
        <v>45323</v>
      </c>
      <c r="K67" s="3" t="s">
        <v>721</v>
      </c>
      <c r="L67" s="3" t="s">
        <v>726</v>
      </c>
      <c r="M67" s="3" t="s">
        <v>743</v>
      </c>
      <c r="N67" s="3" t="s">
        <v>751</v>
      </c>
      <c r="O67" s="3" t="s">
        <v>757</v>
      </c>
      <c r="P67" s="3">
        <v>44291.95</v>
      </c>
      <c r="Q67" s="3" t="s">
        <v>761</v>
      </c>
      <c r="R67" s="3"/>
      <c r="S67" s="3"/>
      <c r="T67" s="8"/>
    </row>
    <row r="68" spans="1:20" hidden="1" x14ac:dyDescent="0.3">
      <c r="A68" s="7">
        <v>7570</v>
      </c>
      <c r="B68" s="3" t="s">
        <v>19</v>
      </c>
      <c r="C68" s="3" t="s">
        <v>32</v>
      </c>
      <c r="D68" s="3" t="str">
        <f>LOWER(CONCATENATE(B68,".",C68,"@email.com"))</f>
        <v>michael.odhiambo@email.com</v>
      </c>
      <c r="E68" s="3" t="s">
        <v>44</v>
      </c>
      <c r="F68" s="3">
        <v>78</v>
      </c>
      <c r="G68" s="3" t="str">
        <f>IF(F68&lt;=12,"Child",IF(F68&lt;=19,"Teenager",IF(F68&lt;=60,"Adult","Senior")))</f>
        <v>Senior</v>
      </c>
      <c r="H68" s="3">
        <f>MAX( F68:F738) - (F68)</f>
        <v>7</v>
      </c>
      <c r="I68" s="3" t="s">
        <v>178</v>
      </c>
      <c r="J68" s="4">
        <v>43871</v>
      </c>
      <c r="K68" s="3" t="s">
        <v>719</v>
      </c>
      <c r="L68" s="3" t="s">
        <v>730</v>
      </c>
      <c r="M68" s="3" t="s">
        <v>736</v>
      </c>
      <c r="N68" s="3" t="s">
        <v>746</v>
      </c>
      <c r="O68" s="3" t="s">
        <v>753</v>
      </c>
      <c r="P68" s="3">
        <v>47548.38</v>
      </c>
      <c r="Q68" s="3" t="s">
        <v>761</v>
      </c>
      <c r="R68" s="3"/>
      <c r="S68" s="3"/>
      <c r="T68" s="8"/>
    </row>
    <row r="69" spans="1:20" hidden="1" x14ac:dyDescent="0.3">
      <c r="A69" s="7">
        <v>9452</v>
      </c>
      <c r="B69" s="3" t="s">
        <v>19</v>
      </c>
      <c r="C69" s="3" t="s">
        <v>32</v>
      </c>
      <c r="D69" s="3" t="str">
        <f>LOWER(CONCATENATE(B69,".",C69,"@email.com"))</f>
        <v>michael.odhiambo@email.com</v>
      </c>
      <c r="E69" s="3" t="s">
        <v>45</v>
      </c>
      <c r="F69" s="3">
        <v>7</v>
      </c>
      <c r="G69" s="3" t="str">
        <f>IF(F69&lt;=12,"Child",IF(F69&lt;=19,"Teenager",IF(F69&lt;=60,"Adult","Senior")))</f>
        <v>Child</v>
      </c>
      <c r="H69" s="3">
        <f>MAX( F69:F739) - (F69)</f>
        <v>78</v>
      </c>
      <c r="I69" s="3" t="s">
        <v>112</v>
      </c>
      <c r="J69" s="4">
        <v>44616</v>
      </c>
      <c r="K69" s="3" t="s">
        <v>721</v>
      </c>
      <c r="L69" s="3" t="s">
        <v>729</v>
      </c>
      <c r="M69" s="3" t="s">
        <v>745</v>
      </c>
      <c r="N69" s="3" t="s">
        <v>749</v>
      </c>
      <c r="O69" s="3" t="s">
        <v>756</v>
      </c>
      <c r="P69" s="3">
        <v>37912.89</v>
      </c>
      <c r="Q69" s="3" t="s">
        <v>760</v>
      </c>
      <c r="R69" s="3"/>
      <c r="S69" s="3"/>
      <c r="T69" s="8"/>
    </row>
    <row r="70" spans="1:20" hidden="1" x14ac:dyDescent="0.3">
      <c r="A70" s="7">
        <v>4282</v>
      </c>
      <c r="B70" s="3" t="s">
        <v>18</v>
      </c>
      <c r="C70" s="3" t="s">
        <v>34</v>
      </c>
      <c r="D70" s="3" t="str">
        <f>LOWER(CONCATENATE(B70,".",C70,"@email.com"))</f>
        <v>susan.cherono@email.com</v>
      </c>
      <c r="E70" s="3" t="s">
        <v>44</v>
      </c>
      <c r="F70" s="3">
        <v>4</v>
      </c>
      <c r="G70" s="3" t="str">
        <f>IF(F70&lt;=12,"Child",IF(F70&lt;=19,"Teenager",IF(F70&lt;=60,"Adult","Senior")))</f>
        <v>Child</v>
      </c>
      <c r="H70" s="3">
        <f>MAX( F70:F740) - (F70)</f>
        <v>81</v>
      </c>
      <c r="I70" s="3" t="s">
        <v>113</v>
      </c>
      <c r="J70" s="4">
        <v>44035</v>
      </c>
      <c r="K70" s="3" t="s">
        <v>723</v>
      </c>
      <c r="L70" s="3" t="s">
        <v>725</v>
      </c>
      <c r="M70" s="3" t="s">
        <v>731</v>
      </c>
      <c r="N70" s="3" t="s">
        <v>752</v>
      </c>
      <c r="O70" s="3" t="s">
        <v>754</v>
      </c>
      <c r="P70" s="3">
        <v>48178.13</v>
      </c>
      <c r="Q70" s="3" t="s">
        <v>760</v>
      </c>
      <c r="R70" s="3"/>
      <c r="S70" s="3"/>
      <c r="T70" s="8"/>
    </row>
    <row r="71" spans="1:20" hidden="1" x14ac:dyDescent="0.3">
      <c r="A71" s="7">
        <v>3980</v>
      </c>
      <c r="B71" s="3" t="s">
        <v>17</v>
      </c>
      <c r="C71" s="3" t="s">
        <v>40</v>
      </c>
      <c r="D71" s="3" t="str">
        <f>LOWER(CONCATENATE(B71,".",C71,"@email.com"))</f>
        <v>anne.wanjiru@email.com</v>
      </c>
      <c r="E71" s="3" t="s">
        <v>44</v>
      </c>
      <c r="F71" s="3">
        <v>73</v>
      </c>
      <c r="G71" s="3" t="str">
        <f>IF(F71&lt;=12,"Child",IF(F71&lt;=19,"Teenager",IF(F71&lt;=60,"Adult","Senior")))</f>
        <v>Senior</v>
      </c>
      <c r="H71" s="3">
        <f>MAX( F71:F741) - (F71)</f>
        <v>12</v>
      </c>
      <c r="I71" s="3" t="s">
        <v>114</v>
      </c>
      <c r="J71" s="4">
        <v>44797</v>
      </c>
      <c r="K71" s="3" t="s">
        <v>718</v>
      </c>
      <c r="L71" s="3" t="s">
        <v>727</v>
      </c>
      <c r="M71" s="3" t="s">
        <v>736</v>
      </c>
      <c r="N71" s="3" t="s">
        <v>751</v>
      </c>
      <c r="O71" s="3" t="s">
        <v>753</v>
      </c>
      <c r="P71" s="3">
        <v>8300.49</v>
      </c>
      <c r="Q71" s="3" t="s">
        <v>760</v>
      </c>
      <c r="R71" s="3"/>
      <c r="S71" s="3"/>
      <c r="T71" s="8"/>
    </row>
    <row r="72" spans="1:20" hidden="1" x14ac:dyDescent="0.3">
      <c r="A72" s="7">
        <v>6662</v>
      </c>
      <c r="B72" s="3" t="s">
        <v>19</v>
      </c>
      <c r="C72" s="3" t="s">
        <v>31</v>
      </c>
      <c r="D72" s="3" t="str">
        <f>LOWER(CONCATENATE(B72,".",C72,"@email.com"))</f>
        <v>michael.kamau@email.com</v>
      </c>
      <c r="E72" s="3" t="s">
        <v>44</v>
      </c>
      <c r="F72" s="3">
        <v>77</v>
      </c>
      <c r="G72" s="3" t="str">
        <f>IF(F72&lt;=12,"Child",IF(F72&lt;=19,"Teenager",IF(F72&lt;=60,"Adult","Senior")))</f>
        <v>Senior</v>
      </c>
      <c r="H72" s="3">
        <f>MAX( F72:F742) - (F72)</f>
        <v>8</v>
      </c>
      <c r="I72" s="3" t="s">
        <v>118</v>
      </c>
      <c r="J72" s="4">
        <v>44514</v>
      </c>
      <c r="K72" s="3" t="s">
        <v>719</v>
      </c>
      <c r="L72" s="3" t="s">
        <v>726</v>
      </c>
      <c r="M72" s="3" t="s">
        <v>743</v>
      </c>
      <c r="N72" s="3" t="s">
        <v>751</v>
      </c>
      <c r="O72" s="3" t="s">
        <v>758</v>
      </c>
      <c r="P72" s="3">
        <v>40877.519999999997</v>
      </c>
      <c r="Q72" s="3" t="s">
        <v>761</v>
      </c>
      <c r="R72" s="3"/>
      <c r="S72" s="3"/>
      <c r="T72" s="8"/>
    </row>
    <row r="73" spans="1:20" hidden="1" x14ac:dyDescent="0.3">
      <c r="A73" s="7">
        <v>7045</v>
      </c>
      <c r="B73" s="3" t="s">
        <v>26</v>
      </c>
      <c r="C73" s="3" t="s">
        <v>35</v>
      </c>
      <c r="D73" s="3" t="str">
        <f>LOWER(CONCATENATE(B73,".",C73,"@email.com"))</f>
        <v>brian.mugambi@email.com</v>
      </c>
      <c r="E73" s="3" t="s">
        <v>44</v>
      </c>
      <c r="F73" s="3">
        <v>38</v>
      </c>
      <c r="G73" s="3" t="str">
        <f>IF(F73&lt;=12,"Child",IF(F73&lt;=19,"Teenager",IF(F73&lt;=60,"Adult","Senior")))</f>
        <v>Adult</v>
      </c>
      <c r="H73" s="3">
        <f>MAX( F73:F743) - (F73)</f>
        <v>47</v>
      </c>
      <c r="I73" s="3" t="s">
        <v>116</v>
      </c>
      <c r="J73" s="4">
        <v>44627</v>
      </c>
      <c r="K73" s="3" t="s">
        <v>723</v>
      </c>
      <c r="L73" s="3" t="s">
        <v>726</v>
      </c>
      <c r="M73" s="3" t="s">
        <v>741</v>
      </c>
      <c r="N73" s="3" t="s">
        <v>750</v>
      </c>
      <c r="O73" s="3" t="s">
        <v>753</v>
      </c>
      <c r="P73" s="3">
        <v>29313.67</v>
      </c>
      <c r="Q73" s="3" t="s">
        <v>761</v>
      </c>
      <c r="R73" s="3"/>
      <c r="S73" s="3"/>
      <c r="T73" s="8"/>
    </row>
    <row r="74" spans="1:20" hidden="1" x14ac:dyDescent="0.3">
      <c r="A74" s="7">
        <v>4467</v>
      </c>
      <c r="B74" s="3" t="s">
        <v>15</v>
      </c>
      <c r="C74" s="3" t="s">
        <v>33</v>
      </c>
      <c r="D74" s="3" t="str">
        <f>LOWER(CONCATENATE(B74,".",C74,"@email.com"))</f>
        <v>james.kiplagat@email.com</v>
      </c>
      <c r="E74" s="3" t="s">
        <v>44</v>
      </c>
      <c r="F74" s="3">
        <v>59</v>
      </c>
      <c r="G74" s="3" t="str">
        <f>IF(F74&lt;=12,"Child",IF(F74&lt;=19,"Teenager",IF(F74&lt;=60,"Adult","Senior")))</f>
        <v>Adult</v>
      </c>
      <c r="H74" s="3">
        <f>MAX( F74:F744) - (F74)</f>
        <v>26</v>
      </c>
      <c r="I74" s="3" t="s">
        <v>117</v>
      </c>
      <c r="J74" s="4">
        <v>45118</v>
      </c>
      <c r="K74" s="3" t="s">
        <v>718</v>
      </c>
      <c r="L74" s="3" t="s">
        <v>725</v>
      </c>
      <c r="M74" s="3" t="s">
        <v>734</v>
      </c>
      <c r="N74" s="3" t="s">
        <v>749</v>
      </c>
      <c r="O74" s="3" t="s">
        <v>754</v>
      </c>
      <c r="P74" s="3">
        <v>27153.88</v>
      </c>
      <c r="Q74" s="3" t="s">
        <v>761</v>
      </c>
      <c r="R74" s="3"/>
      <c r="S74" s="3"/>
      <c r="T74" s="8"/>
    </row>
    <row r="75" spans="1:20" hidden="1" x14ac:dyDescent="0.3">
      <c r="A75" s="7">
        <v>3576</v>
      </c>
      <c r="B75" s="3" t="s">
        <v>15</v>
      </c>
      <c r="C75" s="3" t="s">
        <v>30</v>
      </c>
      <c r="D75" s="3" t="str">
        <f>LOWER(CONCATENATE(B75,".",C75,"@email.com"))</f>
        <v>james.atieno@email.com</v>
      </c>
      <c r="E75" s="3" t="s">
        <v>45</v>
      </c>
      <c r="F75" s="3">
        <v>77</v>
      </c>
      <c r="G75" s="3" t="str">
        <f>IF(F75&lt;=12,"Child",IF(F75&lt;=19,"Teenager",IF(F75&lt;=60,"Adult","Senior")))</f>
        <v>Senior</v>
      </c>
      <c r="H75" s="3">
        <f>MAX( F75:F745) - (F75)</f>
        <v>8</v>
      </c>
      <c r="I75" s="3" t="s">
        <v>285</v>
      </c>
      <c r="J75" s="4">
        <v>45534</v>
      </c>
      <c r="K75" s="3" t="s">
        <v>719</v>
      </c>
      <c r="L75" s="3" t="s">
        <v>729</v>
      </c>
      <c r="M75" s="3" t="s">
        <v>745</v>
      </c>
      <c r="N75" s="3" t="s">
        <v>752</v>
      </c>
      <c r="O75" s="3" t="s">
        <v>754</v>
      </c>
      <c r="P75" s="3">
        <v>22952.39</v>
      </c>
      <c r="Q75" s="3" t="s">
        <v>761</v>
      </c>
      <c r="R75" s="3"/>
      <c r="S75" s="3"/>
      <c r="T75" s="8"/>
    </row>
    <row r="76" spans="1:20" hidden="1" x14ac:dyDescent="0.3">
      <c r="A76" s="7">
        <v>1443</v>
      </c>
      <c r="B76" s="3" t="s">
        <v>25</v>
      </c>
      <c r="C76" s="3" t="s">
        <v>30</v>
      </c>
      <c r="D76" s="3" t="str">
        <f>LOWER(CONCATENATE(B76,".",C76,"@email.com"))</f>
        <v>paul.atieno@email.com</v>
      </c>
      <c r="E76" s="3" t="s">
        <v>44</v>
      </c>
      <c r="F76" s="3">
        <v>25</v>
      </c>
      <c r="G76" s="3" t="str">
        <f>IF(F76&lt;=12,"Child",IF(F76&lt;=19,"Teenager",IF(F76&lt;=60,"Adult","Senior")))</f>
        <v>Adult</v>
      </c>
      <c r="H76" s="3">
        <f>MAX( F76:F746) - (F76)</f>
        <v>60</v>
      </c>
      <c r="I76" s="3" t="s">
        <v>119</v>
      </c>
      <c r="J76" s="4">
        <v>45544</v>
      </c>
      <c r="K76" s="3" t="s">
        <v>720</v>
      </c>
      <c r="L76" s="3" t="s">
        <v>729</v>
      </c>
      <c r="M76" s="3" t="s">
        <v>733</v>
      </c>
      <c r="N76" s="3" t="s">
        <v>747</v>
      </c>
      <c r="O76" s="3" t="s">
        <v>756</v>
      </c>
      <c r="P76" s="3">
        <v>39279.07</v>
      </c>
      <c r="Q76" s="3" t="s">
        <v>761</v>
      </c>
      <c r="R76" s="3"/>
      <c r="S76" s="3"/>
      <c r="T76" s="8"/>
    </row>
    <row r="77" spans="1:20" hidden="1" x14ac:dyDescent="0.3">
      <c r="A77" s="7">
        <v>5174</v>
      </c>
      <c r="B77" s="3" t="s">
        <v>17</v>
      </c>
      <c r="C77" s="3" t="s">
        <v>41</v>
      </c>
      <c r="D77" s="3" t="str">
        <f>LOWER(CONCATENATE(B77,".",C77,"@email.com"))</f>
        <v>anne.obuya@email.com</v>
      </c>
      <c r="E77" s="3" t="s">
        <v>45</v>
      </c>
      <c r="F77" s="3">
        <v>76</v>
      </c>
      <c r="G77" s="3" t="str">
        <f>IF(F77&lt;=12,"Child",IF(F77&lt;=19,"Teenager",IF(F77&lt;=60,"Adult","Senior")))</f>
        <v>Senior</v>
      </c>
      <c r="H77" s="3">
        <f>MAX( F77:F747) - (F77)</f>
        <v>9</v>
      </c>
      <c r="I77" s="3" t="s">
        <v>120</v>
      </c>
      <c r="J77" s="4">
        <v>45088</v>
      </c>
      <c r="K77" s="3" t="s">
        <v>720</v>
      </c>
      <c r="L77" s="3" t="s">
        <v>725</v>
      </c>
      <c r="M77" s="3" t="s">
        <v>741</v>
      </c>
      <c r="N77" s="3" t="s">
        <v>746</v>
      </c>
      <c r="O77" s="3" t="s">
        <v>754</v>
      </c>
      <c r="P77" s="3">
        <v>16586.79</v>
      </c>
      <c r="Q77" s="3" t="s">
        <v>759</v>
      </c>
      <c r="R77" s="3"/>
      <c r="S77" s="3"/>
      <c r="T77" s="8"/>
    </row>
    <row r="78" spans="1:20" hidden="1" x14ac:dyDescent="0.3">
      <c r="A78" s="7">
        <v>3232</v>
      </c>
      <c r="B78" s="3" t="s">
        <v>19</v>
      </c>
      <c r="C78" s="3" t="s">
        <v>43</v>
      </c>
      <c r="D78" s="3" t="str">
        <f>LOWER(CONCATENATE(B78,".",C78,"@email.com"))</f>
        <v>michael.chebet@email.com</v>
      </c>
      <c r="E78" s="3" t="s">
        <v>44</v>
      </c>
      <c r="F78" s="3">
        <v>75</v>
      </c>
      <c r="G78" s="3" t="str">
        <f>IF(F78&lt;=12,"Child",IF(F78&lt;=19,"Teenager",IF(F78&lt;=60,"Adult","Senior")))</f>
        <v>Senior</v>
      </c>
      <c r="H78" s="3">
        <f>MAX( F78:F748) - (F78)</f>
        <v>10</v>
      </c>
      <c r="I78" s="3" t="s">
        <v>121</v>
      </c>
      <c r="J78" s="4">
        <v>44536</v>
      </c>
      <c r="K78" s="3" t="s">
        <v>718</v>
      </c>
      <c r="L78" s="3" t="s">
        <v>727</v>
      </c>
      <c r="M78" s="3" t="s">
        <v>741</v>
      </c>
      <c r="N78" s="3" t="s">
        <v>751</v>
      </c>
      <c r="O78" s="3" t="s">
        <v>753</v>
      </c>
      <c r="P78" s="3">
        <v>36101.54</v>
      </c>
      <c r="Q78" s="3" t="s">
        <v>761</v>
      </c>
      <c r="R78" s="3"/>
      <c r="S78" s="3"/>
      <c r="T78" s="8"/>
    </row>
    <row r="79" spans="1:20" hidden="1" x14ac:dyDescent="0.3">
      <c r="A79" s="7">
        <v>5254</v>
      </c>
      <c r="B79" s="3" t="s">
        <v>14</v>
      </c>
      <c r="C79" s="3" t="s">
        <v>34</v>
      </c>
      <c r="D79" s="3" t="str">
        <f>LOWER(CONCATENATE(B79,".",C79,"@email.com"))</f>
        <v>jane.cherono@email.com</v>
      </c>
      <c r="E79" s="3" t="s">
        <v>45</v>
      </c>
      <c r="F79" s="3">
        <v>25</v>
      </c>
      <c r="G79" s="3" t="str">
        <f>IF(F79&lt;=12,"Child",IF(F79&lt;=19,"Teenager",IF(F79&lt;=60,"Adult","Senior")))</f>
        <v>Adult</v>
      </c>
      <c r="H79" s="3">
        <f>MAX( F79:F749) - (F79)</f>
        <v>60</v>
      </c>
      <c r="I79" s="3" t="s">
        <v>122</v>
      </c>
      <c r="J79" s="4">
        <v>43914</v>
      </c>
      <c r="K79" s="3" t="s">
        <v>724</v>
      </c>
      <c r="L79" s="3" t="s">
        <v>729</v>
      </c>
      <c r="M79" s="3" t="s">
        <v>735</v>
      </c>
      <c r="N79" s="3" t="s">
        <v>749</v>
      </c>
      <c r="O79" s="3" t="s">
        <v>756</v>
      </c>
      <c r="P79" s="3">
        <v>49155.08</v>
      </c>
      <c r="Q79" s="3" t="s">
        <v>760</v>
      </c>
      <c r="R79" s="3"/>
      <c r="S79" s="3"/>
      <c r="T79" s="8"/>
    </row>
    <row r="80" spans="1:20" hidden="1" x14ac:dyDescent="0.3">
      <c r="A80" s="7">
        <v>6594</v>
      </c>
      <c r="B80" s="3" t="s">
        <v>24</v>
      </c>
      <c r="C80" s="3" t="s">
        <v>32</v>
      </c>
      <c r="D80" s="3" t="str">
        <f>LOWER(CONCATENATE(B80,".",C80,"@email.com"))</f>
        <v>esther.odhiambo@email.com</v>
      </c>
      <c r="E80" s="3" t="s">
        <v>45</v>
      </c>
      <c r="F80" s="3">
        <v>57</v>
      </c>
      <c r="G80" s="3" t="str">
        <f>IF(F80&lt;=12,"Child",IF(F80&lt;=19,"Teenager",IF(F80&lt;=60,"Adult","Senior")))</f>
        <v>Adult</v>
      </c>
      <c r="H80" s="3">
        <f>MAX( F80:F750) - (F80)</f>
        <v>28</v>
      </c>
      <c r="I80" s="3" t="s">
        <v>123</v>
      </c>
      <c r="J80" s="4">
        <v>45475</v>
      </c>
      <c r="K80" s="3" t="s">
        <v>723</v>
      </c>
      <c r="L80" s="3" t="s">
        <v>725</v>
      </c>
      <c r="M80" s="3" t="s">
        <v>734</v>
      </c>
      <c r="N80" s="3" t="s">
        <v>752</v>
      </c>
      <c r="O80" s="3" t="s">
        <v>757</v>
      </c>
      <c r="P80" s="3">
        <v>48139.21</v>
      </c>
      <c r="Q80" s="3" t="s">
        <v>760</v>
      </c>
      <c r="R80" s="3"/>
      <c r="S80" s="3"/>
      <c r="T80" s="8"/>
    </row>
    <row r="81" spans="1:20" hidden="1" x14ac:dyDescent="0.3">
      <c r="A81" s="7">
        <v>9888</v>
      </c>
      <c r="B81" s="3" t="s">
        <v>25</v>
      </c>
      <c r="C81" s="3" t="s">
        <v>32</v>
      </c>
      <c r="D81" s="3" t="str">
        <f>LOWER(CONCATENATE(B81,".",C81,"@email.com"))</f>
        <v>paul.odhiambo@email.com</v>
      </c>
      <c r="E81" s="3" t="s">
        <v>45</v>
      </c>
      <c r="F81" s="3">
        <v>84</v>
      </c>
      <c r="G81" s="3" t="str">
        <f>IF(F81&lt;=12,"Child",IF(F81&lt;=19,"Teenager",IF(F81&lt;=60,"Adult","Senior")))</f>
        <v>Senior</v>
      </c>
      <c r="H81" s="3">
        <f>MAX( F81:F751) - (F81)</f>
        <v>1</v>
      </c>
      <c r="I81" s="3" t="s">
        <v>124</v>
      </c>
      <c r="J81" s="4">
        <v>45455</v>
      </c>
      <c r="K81" s="3" t="s">
        <v>723</v>
      </c>
      <c r="L81" s="3" t="s">
        <v>728</v>
      </c>
      <c r="M81" s="3" t="s">
        <v>735</v>
      </c>
      <c r="N81" s="3" t="s">
        <v>748</v>
      </c>
      <c r="O81" s="3" t="s">
        <v>754</v>
      </c>
      <c r="P81" s="3">
        <v>37360.519999999997</v>
      </c>
      <c r="Q81" s="3" t="s">
        <v>760</v>
      </c>
      <c r="R81" s="3"/>
      <c r="S81" s="3"/>
      <c r="T81" s="8"/>
    </row>
    <row r="82" spans="1:20" hidden="1" x14ac:dyDescent="0.3">
      <c r="A82" s="7">
        <v>2195</v>
      </c>
      <c r="B82" s="3" t="s">
        <v>25</v>
      </c>
      <c r="C82" s="3" t="s">
        <v>43</v>
      </c>
      <c r="D82" s="3" t="str">
        <f>LOWER(CONCATENATE(B82,".",C82,"@email.com"))</f>
        <v>paul.chebet@email.com</v>
      </c>
      <c r="E82" s="3" t="s">
        <v>44</v>
      </c>
      <c r="F82" s="3">
        <v>47</v>
      </c>
      <c r="G82" s="3" t="str">
        <f>IF(F82&lt;=12,"Child",IF(F82&lt;=19,"Teenager",IF(F82&lt;=60,"Adult","Senior")))</f>
        <v>Adult</v>
      </c>
      <c r="H82" s="3">
        <f>MAX( F82:F752) - (F82)</f>
        <v>38</v>
      </c>
      <c r="I82" s="3" t="s">
        <v>125</v>
      </c>
      <c r="J82" s="4">
        <v>45006</v>
      </c>
      <c r="K82" s="3" t="s">
        <v>718</v>
      </c>
      <c r="L82" s="3" t="s">
        <v>727</v>
      </c>
      <c r="M82" s="3" t="s">
        <v>739</v>
      </c>
      <c r="N82" s="3" t="s">
        <v>750</v>
      </c>
      <c r="O82" s="3" t="s">
        <v>758</v>
      </c>
      <c r="P82" s="3">
        <v>38542.230000000003</v>
      </c>
      <c r="Q82" s="3" t="s">
        <v>760</v>
      </c>
      <c r="R82" s="3"/>
      <c r="S82" s="3"/>
      <c r="T82" s="8"/>
    </row>
    <row r="83" spans="1:20" hidden="1" x14ac:dyDescent="0.3">
      <c r="A83" s="7">
        <v>9403</v>
      </c>
      <c r="B83" s="3" t="s">
        <v>15</v>
      </c>
      <c r="C83" s="3" t="s">
        <v>36</v>
      </c>
      <c r="D83" s="3" t="str">
        <f>LOWER(CONCATENATE(B83,".",C83,"@email.com"))</f>
        <v>james.mwangi@email.com</v>
      </c>
      <c r="E83" s="3" t="s">
        <v>44</v>
      </c>
      <c r="F83" s="3">
        <v>69</v>
      </c>
      <c r="G83" s="3" t="str">
        <f>IF(F83&lt;=12,"Child",IF(F83&lt;=19,"Teenager",IF(F83&lt;=60,"Adult","Senior")))</f>
        <v>Senior</v>
      </c>
      <c r="H83" s="3">
        <f>MAX( F83:F753) - (F83)</f>
        <v>16</v>
      </c>
      <c r="I83" s="3" t="s">
        <v>126</v>
      </c>
      <c r="J83" s="4">
        <v>45005</v>
      </c>
      <c r="K83" s="3" t="s">
        <v>720</v>
      </c>
      <c r="L83" s="3" t="s">
        <v>725</v>
      </c>
      <c r="M83" s="3" t="s">
        <v>740</v>
      </c>
      <c r="N83" s="3" t="s">
        <v>747</v>
      </c>
      <c r="O83" s="3" t="s">
        <v>756</v>
      </c>
      <c r="P83" s="3">
        <v>3082.54</v>
      </c>
      <c r="Q83" s="3" t="s">
        <v>761</v>
      </c>
      <c r="R83" s="3"/>
      <c r="S83" s="3"/>
      <c r="T83" s="8"/>
    </row>
    <row r="84" spans="1:20" hidden="1" x14ac:dyDescent="0.3">
      <c r="A84" s="7">
        <v>4731</v>
      </c>
      <c r="B84" s="3" t="s">
        <v>21</v>
      </c>
      <c r="C84" s="3" t="s">
        <v>30</v>
      </c>
      <c r="D84" s="3" t="str">
        <f>LOWER(CONCATENATE(B84,".",C84,"@email.com"))</f>
        <v>grace.atieno@email.com</v>
      </c>
      <c r="E84" s="3" t="s">
        <v>45</v>
      </c>
      <c r="F84" s="3">
        <v>59</v>
      </c>
      <c r="G84" s="3" t="str">
        <f>IF(F84&lt;=12,"Child",IF(F84&lt;=19,"Teenager",IF(F84&lt;=60,"Adult","Senior")))</f>
        <v>Adult</v>
      </c>
      <c r="H84" s="3">
        <f>MAX( F84:F754) - (F84)</f>
        <v>26</v>
      </c>
      <c r="I84" s="3" t="s">
        <v>127</v>
      </c>
      <c r="J84" s="4">
        <v>45441</v>
      </c>
      <c r="K84" s="3" t="s">
        <v>723</v>
      </c>
      <c r="L84" s="3" t="s">
        <v>728</v>
      </c>
      <c r="M84" s="3" t="s">
        <v>735</v>
      </c>
      <c r="N84" s="3" t="s">
        <v>751</v>
      </c>
      <c r="O84" s="3" t="s">
        <v>758</v>
      </c>
      <c r="P84" s="3">
        <v>26427.3</v>
      </c>
      <c r="Q84" s="3" t="s">
        <v>761</v>
      </c>
      <c r="R84" s="3"/>
      <c r="S84" s="3"/>
      <c r="T84" s="8"/>
    </row>
    <row r="85" spans="1:20" hidden="1" x14ac:dyDescent="0.3">
      <c r="A85" s="7">
        <v>7746</v>
      </c>
      <c r="B85" s="3" t="s">
        <v>24</v>
      </c>
      <c r="C85" s="3" t="s">
        <v>31</v>
      </c>
      <c r="D85" s="3" t="str">
        <f>LOWER(CONCATENATE(B85,".",C85,"@email.com"))</f>
        <v>esther.kamau@email.com</v>
      </c>
      <c r="E85" s="3" t="s">
        <v>44</v>
      </c>
      <c r="F85" s="3">
        <v>80</v>
      </c>
      <c r="G85" s="3" t="str">
        <f>IF(F85&lt;=12,"Child",IF(F85&lt;=19,"Teenager",IF(F85&lt;=60,"Adult","Senior")))</f>
        <v>Senior</v>
      </c>
      <c r="H85" s="3">
        <f>MAX( F85:F755) - (F85)</f>
        <v>5</v>
      </c>
      <c r="I85" s="3" t="s">
        <v>128</v>
      </c>
      <c r="J85" s="4">
        <v>44420</v>
      </c>
      <c r="K85" s="3" t="s">
        <v>721</v>
      </c>
      <c r="L85" s="3" t="s">
        <v>729</v>
      </c>
      <c r="M85" s="3" t="s">
        <v>737</v>
      </c>
      <c r="N85" s="3" t="s">
        <v>746</v>
      </c>
      <c r="O85" s="3" t="s">
        <v>753</v>
      </c>
      <c r="P85" s="3">
        <v>14316.51</v>
      </c>
      <c r="Q85" s="3" t="s">
        <v>760</v>
      </c>
      <c r="R85" s="3"/>
      <c r="S85" s="3"/>
      <c r="T85" s="8"/>
    </row>
    <row r="86" spans="1:20" hidden="1" x14ac:dyDescent="0.3">
      <c r="A86" s="7">
        <v>9050</v>
      </c>
      <c r="B86" s="3" t="s">
        <v>22</v>
      </c>
      <c r="C86" s="3" t="s">
        <v>30</v>
      </c>
      <c r="D86" s="3" t="str">
        <f>LOWER(CONCATENATE(B86,".",C86,"@email.com"))</f>
        <v>mercy.atieno@email.com</v>
      </c>
      <c r="E86" s="3" t="s">
        <v>44</v>
      </c>
      <c r="F86" s="3">
        <v>24</v>
      </c>
      <c r="G86" s="3" t="str">
        <f>IF(F86&lt;=12,"Child",IF(F86&lt;=19,"Teenager",IF(F86&lt;=60,"Adult","Senior")))</f>
        <v>Adult</v>
      </c>
      <c r="H86" s="3">
        <f>MAX( F86:F756) - (F86)</f>
        <v>61</v>
      </c>
      <c r="I86" s="3" t="s">
        <v>129</v>
      </c>
      <c r="J86" s="4">
        <v>44004</v>
      </c>
      <c r="K86" s="3" t="s">
        <v>720</v>
      </c>
      <c r="L86" s="3" t="s">
        <v>730</v>
      </c>
      <c r="M86" s="3" t="s">
        <v>741</v>
      </c>
      <c r="N86" s="3" t="s">
        <v>750</v>
      </c>
      <c r="O86" s="3" t="s">
        <v>756</v>
      </c>
      <c r="P86" s="3">
        <v>20018.990000000002</v>
      </c>
      <c r="Q86" s="3" t="s">
        <v>761</v>
      </c>
      <c r="R86" s="3"/>
      <c r="S86" s="3"/>
      <c r="T86" s="8"/>
    </row>
    <row r="87" spans="1:20" hidden="1" x14ac:dyDescent="0.3">
      <c r="A87" s="7">
        <v>7521</v>
      </c>
      <c r="B87" s="3" t="s">
        <v>26</v>
      </c>
      <c r="C87" s="3" t="s">
        <v>33</v>
      </c>
      <c r="D87" s="3" t="str">
        <f>LOWER(CONCATENATE(B87,".",C87,"@email.com"))</f>
        <v>brian.kiplagat@email.com</v>
      </c>
      <c r="E87" s="3" t="s">
        <v>44</v>
      </c>
      <c r="F87" s="3">
        <v>76</v>
      </c>
      <c r="G87" s="3" t="str">
        <f>IF(F87&lt;=12,"Child",IF(F87&lt;=19,"Teenager",IF(F87&lt;=60,"Adult","Senior")))</f>
        <v>Senior</v>
      </c>
      <c r="H87" s="3">
        <f>MAX( F87:F757) - (F87)</f>
        <v>9</v>
      </c>
      <c r="I87" s="3" t="s">
        <v>130</v>
      </c>
      <c r="J87" s="4">
        <v>45734</v>
      </c>
      <c r="K87" s="3" t="s">
        <v>723</v>
      </c>
      <c r="L87" s="3" t="s">
        <v>730</v>
      </c>
      <c r="M87" s="3" t="s">
        <v>745</v>
      </c>
      <c r="N87" s="3" t="s">
        <v>750</v>
      </c>
      <c r="O87" s="3" t="s">
        <v>754</v>
      </c>
      <c r="P87" s="3">
        <v>5496.75</v>
      </c>
      <c r="Q87" s="3" t="s">
        <v>760</v>
      </c>
      <c r="R87" s="3"/>
      <c r="S87" s="3"/>
      <c r="T87" s="8"/>
    </row>
    <row r="88" spans="1:20" hidden="1" x14ac:dyDescent="0.3">
      <c r="A88" s="7">
        <v>7535</v>
      </c>
      <c r="B88" s="3" t="s">
        <v>15</v>
      </c>
      <c r="C88" s="3" t="s">
        <v>36</v>
      </c>
      <c r="D88" s="3" t="str">
        <f>LOWER(CONCATENATE(B88,".",C88,"@email.com"))</f>
        <v>james.mwangi@email.com</v>
      </c>
      <c r="E88" s="3" t="s">
        <v>44</v>
      </c>
      <c r="F88" s="3">
        <v>17</v>
      </c>
      <c r="G88" s="3" t="str">
        <f>IF(F88&lt;=12,"Child",IF(F88&lt;=19,"Teenager",IF(F88&lt;=60,"Adult","Senior")))</f>
        <v>Teenager</v>
      </c>
      <c r="H88" s="3">
        <f>MAX( F88:F758) - (F88)</f>
        <v>68</v>
      </c>
      <c r="I88" s="3" t="s">
        <v>131</v>
      </c>
      <c r="J88" s="4">
        <v>44870</v>
      </c>
      <c r="K88" s="3" t="s">
        <v>721</v>
      </c>
      <c r="L88" s="3" t="s">
        <v>725</v>
      </c>
      <c r="M88" s="3" t="s">
        <v>736</v>
      </c>
      <c r="N88" s="3" t="s">
        <v>752</v>
      </c>
      <c r="O88" s="3" t="s">
        <v>755</v>
      </c>
      <c r="P88" s="3">
        <v>9865.5400000000009</v>
      </c>
      <c r="Q88" s="3" t="s">
        <v>760</v>
      </c>
      <c r="R88" s="3"/>
      <c r="S88" s="3"/>
      <c r="T88" s="8"/>
    </row>
    <row r="89" spans="1:20" hidden="1" x14ac:dyDescent="0.3">
      <c r="A89" s="7">
        <v>3273</v>
      </c>
      <c r="B89" s="3" t="s">
        <v>14</v>
      </c>
      <c r="C89" s="3" t="s">
        <v>36</v>
      </c>
      <c r="D89" s="3" t="str">
        <f>LOWER(CONCATENATE(B89,".",C89,"@email.com"))</f>
        <v>jane.mwangi@email.com</v>
      </c>
      <c r="E89" s="3" t="s">
        <v>45</v>
      </c>
      <c r="F89" s="3">
        <v>6</v>
      </c>
      <c r="G89" s="3" t="str">
        <f>IF(F89&lt;=12,"Child",IF(F89&lt;=19,"Teenager",IF(F89&lt;=60,"Adult","Senior")))</f>
        <v>Child</v>
      </c>
      <c r="H89" s="3">
        <f>MAX( F89:F759) - (F89)</f>
        <v>79</v>
      </c>
      <c r="I89" s="3" t="s">
        <v>132</v>
      </c>
      <c r="J89" s="4">
        <v>44018</v>
      </c>
      <c r="K89" s="3" t="s">
        <v>718</v>
      </c>
      <c r="L89" s="3" t="s">
        <v>730</v>
      </c>
      <c r="M89" s="3" t="s">
        <v>742</v>
      </c>
      <c r="N89" s="3" t="s">
        <v>751</v>
      </c>
      <c r="O89" s="3" t="s">
        <v>755</v>
      </c>
      <c r="P89" s="3">
        <v>12718.53</v>
      </c>
      <c r="Q89" s="3" t="s">
        <v>760</v>
      </c>
      <c r="R89" s="3"/>
      <c r="S89" s="3"/>
      <c r="T89" s="8"/>
    </row>
    <row r="90" spans="1:20" hidden="1" x14ac:dyDescent="0.3">
      <c r="A90" s="7">
        <v>8196</v>
      </c>
      <c r="B90" s="3" t="s">
        <v>15</v>
      </c>
      <c r="C90" s="3" t="s">
        <v>32</v>
      </c>
      <c r="D90" s="3" t="str">
        <f>LOWER(CONCATENATE(B90,".",C90,"@email.com"))</f>
        <v>james.odhiambo@email.com</v>
      </c>
      <c r="E90" s="3" t="s">
        <v>45</v>
      </c>
      <c r="F90" s="3">
        <v>8</v>
      </c>
      <c r="G90" s="3" t="str">
        <f>IF(F90&lt;=12,"Child",IF(F90&lt;=19,"Teenager",IF(F90&lt;=60,"Adult","Senior")))</f>
        <v>Child</v>
      </c>
      <c r="H90" s="3">
        <f>MAX( F90:F760) - (F90)</f>
        <v>77</v>
      </c>
      <c r="I90" s="3" t="s">
        <v>133</v>
      </c>
      <c r="J90" s="4">
        <v>44429</v>
      </c>
      <c r="K90" s="3" t="s">
        <v>718</v>
      </c>
      <c r="L90" s="3" t="s">
        <v>725</v>
      </c>
      <c r="M90" s="3" t="s">
        <v>743</v>
      </c>
      <c r="N90" s="3" t="s">
        <v>750</v>
      </c>
      <c r="O90" s="3" t="s">
        <v>756</v>
      </c>
      <c r="P90" s="3">
        <v>46854.67</v>
      </c>
      <c r="Q90" s="3" t="s">
        <v>759</v>
      </c>
      <c r="R90" s="3"/>
      <c r="S90" s="3"/>
      <c r="T90" s="8"/>
    </row>
    <row r="91" spans="1:20" hidden="1" x14ac:dyDescent="0.3">
      <c r="A91" s="7">
        <v>3110</v>
      </c>
      <c r="B91" s="3" t="s">
        <v>18</v>
      </c>
      <c r="C91" s="3" t="s">
        <v>33</v>
      </c>
      <c r="D91" s="3" t="str">
        <f>LOWER(CONCATENATE(B91,".",C91,"@email.com"))</f>
        <v>susan.kiplagat@email.com</v>
      </c>
      <c r="E91" s="3" t="s">
        <v>44</v>
      </c>
      <c r="F91" s="3">
        <v>71</v>
      </c>
      <c r="G91" s="3" t="str">
        <f>IF(F91&lt;=12,"Child",IF(F91&lt;=19,"Teenager",IF(F91&lt;=60,"Adult","Senior")))</f>
        <v>Senior</v>
      </c>
      <c r="H91" s="3">
        <f>MAX( F91:F761) - (F91)</f>
        <v>14</v>
      </c>
      <c r="I91" s="3" t="s">
        <v>134</v>
      </c>
      <c r="J91" s="4">
        <v>44990</v>
      </c>
      <c r="K91" s="3" t="s">
        <v>721</v>
      </c>
      <c r="L91" s="3" t="s">
        <v>727</v>
      </c>
      <c r="M91" s="3" t="s">
        <v>745</v>
      </c>
      <c r="N91" s="3" t="s">
        <v>750</v>
      </c>
      <c r="O91" s="3" t="s">
        <v>757</v>
      </c>
      <c r="P91" s="3">
        <v>35351.980000000003</v>
      </c>
      <c r="Q91" s="3" t="s">
        <v>759</v>
      </c>
      <c r="R91" s="3"/>
      <c r="S91" s="3"/>
      <c r="T91" s="8"/>
    </row>
    <row r="92" spans="1:20" hidden="1" x14ac:dyDescent="0.3">
      <c r="A92" s="7">
        <v>1367</v>
      </c>
      <c r="B92" s="3" t="s">
        <v>18</v>
      </c>
      <c r="C92" s="3" t="s">
        <v>34</v>
      </c>
      <c r="D92" s="3" t="str">
        <f>LOWER(CONCATENATE(B92,".",C92,"@email.com"))</f>
        <v>susan.cherono@email.com</v>
      </c>
      <c r="E92" s="3" t="s">
        <v>44</v>
      </c>
      <c r="F92" s="3">
        <v>4</v>
      </c>
      <c r="G92" s="3" t="str">
        <f>IF(F92&lt;=12,"Child",IF(F92&lt;=19,"Teenager",IF(F92&lt;=60,"Adult","Senior")))</f>
        <v>Child</v>
      </c>
      <c r="H92" s="3">
        <f>MAX( F92:F762) - (F92)</f>
        <v>81</v>
      </c>
      <c r="I92" s="3" t="s">
        <v>135</v>
      </c>
      <c r="J92" s="4">
        <v>44001</v>
      </c>
      <c r="K92" s="3" t="s">
        <v>722</v>
      </c>
      <c r="L92" s="3" t="s">
        <v>726</v>
      </c>
      <c r="M92" s="3" t="s">
        <v>731</v>
      </c>
      <c r="N92" s="3" t="s">
        <v>746</v>
      </c>
      <c r="O92" s="3" t="s">
        <v>757</v>
      </c>
      <c r="P92" s="3">
        <v>42747.21</v>
      </c>
      <c r="Q92" s="3" t="s">
        <v>761</v>
      </c>
      <c r="R92" s="3"/>
      <c r="S92" s="3"/>
      <c r="T92" s="8"/>
    </row>
    <row r="93" spans="1:20" hidden="1" x14ac:dyDescent="0.3">
      <c r="A93" s="7">
        <v>3580</v>
      </c>
      <c r="B93" s="3" t="s">
        <v>22</v>
      </c>
      <c r="C93" s="3" t="s">
        <v>29</v>
      </c>
      <c r="D93" s="3" t="str">
        <f>LOWER(CONCATENATE(B93,".",C93,"@email.com"))</f>
        <v>mercy.mutua@email.com</v>
      </c>
      <c r="E93" s="3" t="s">
        <v>44</v>
      </c>
      <c r="F93" s="3">
        <v>14</v>
      </c>
      <c r="G93" s="3" t="str">
        <f>IF(F93&lt;=12,"Child",IF(F93&lt;=19,"Teenager",IF(F93&lt;=60,"Adult","Senior")))</f>
        <v>Teenager</v>
      </c>
      <c r="H93" s="3">
        <f>MAX( F93:F763) - (F93)</f>
        <v>71</v>
      </c>
      <c r="I93" s="3" t="s">
        <v>136</v>
      </c>
      <c r="J93" s="4">
        <v>45511</v>
      </c>
      <c r="K93" s="3" t="s">
        <v>722</v>
      </c>
      <c r="L93" s="3" t="s">
        <v>727</v>
      </c>
      <c r="M93" s="3" t="s">
        <v>740</v>
      </c>
      <c r="N93" s="3" t="s">
        <v>748</v>
      </c>
      <c r="O93" s="3" t="s">
        <v>754</v>
      </c>
      <c r="P93" s="3">
        <v>12857.62</v>
      </c>
      <c r="Q93" s="3" t="s">
        <v>760</v>
      </c>
      <c r="R93" s="3"/>
      <c r="S93" s="3"/>
      <c r="T93" s="8"/>
    </row>
    <row r="94" spans="1:20" hidden="1" x14ac:dyDescent="0.3">
      <c r="A94" s="7">
        <v>2393</v>
      </c>
      <c r="B94" s="3" t="s">
        <v>28</v>
      </c>
      <c r="C94" s="3" t="s">
        <v>34</v>
      </c>
      <c r="D94" s="3" t="str">
        <f>LOWER(CONCATENATE(B94,".",C94,"@email.com"))</f>
        <v>mary.cherono@email.com</v>
      </c>
      <c r="E94" s="3" t="s">
        <v>44</v>
      </c>
      <c r="F94" s="3">
        <v>10</v>
      </c>
      <c r="G94" s="3" t="str">
        <f>IF(F94&lt;=12,"Child",IF(F94&lt;=19,"Teenager",IF(F94&lt;=60,"Adult","Senior")))</f>
        <v>Child</v>
      </c>
      <c r="H94" s="3">
        <f>MAX( F94:F764) - (F94)</f>
        <v>75</v>
      </c>
      <c r="I94" s="3" t="s">
        <v>137</v>
      </c>
      <c r="J94" s="4">
        <v>44932</v>
      </c>
      <c r="K94" s="3" t="s">
        <v>723</v>
      </c>
      <c r="L94" s="3" t="s">
        <v>727</v>
      </c>
      <c r="M94" s="3" t="s">
        <v>743</v>
      </c>
      <c r="N94" s="3" t="s">
        <v>747</v>
      </c>
      <c r="O94" s="3" t="s">
        <v>758</v>
      </c>
      <c r="P94" s="3">
        <v>803.85</v>
      </c>
      <c r="Q94" s="3" t="s">
        <v>759</v>
      </c>
      <c r="R94" s="3"/>
      <c r="S94" s="3"/>
      <c r="T94" s="8"/>
    </row>
    <row r="95" spans="1:20" hidden="1" x14ac:dyDescent="0.3">
      <c r="A95" s="7">
        <v>5260</v>
      </c>
      <c r="B95" s="3" t="s">
        <v>15</v>
      </c>
      <c r="C95" s="3" t="s">
        <v>37</v>
      </c>
      <c r="D95" s="3" t="str">
        <f>LOWER(CONCATENATE(B95,".",C95,"@email.com"))</f>
        <v>james.otieno@email.com</v>
      </c>
      <c r="E95" s="3" t="s">
        <v>45</v>
      </c>
      <c r="F95" s="3">
        <v>58</v>
      </c>
      <c r="G95" s="3" t="str">
        <f>IF(F95&lt;=12,"Child",IF(F95&lt;=19,"Teenager",IF(F95&lt;=60,"Adult","Senior")))</f>
        <v>Adult</v>
      </c>
      <c r="H95" s="3">
        <f>MAX( F95:F765) - (F95)</f>
        <v>27</v>
      </c>
      <c r="I95" s="3" t="s">
        <v>138</v>
      </c>
      <c r="J95" s="4">
        <v>44598</v>
      </c>
      <c r="K95" s="3" t="s">
        <v>723</v>
      </c>
      <c r="L95" s="3" t="s">
        <v>729</v>
      </c>
      <c r="M95" s="3" t="s">
        <v>739</v>
      </c>
      <c r="N95" s="3" t="s">
        <v>747</v>
      </c>
      <c r="O95" s="3" t="s">
        <v>753</v>
      </c>
      <c r="P95" s="3">
        <v>13138.08</v>
      </c>
      <c r="Q95" s="3" t="s">
        <v>759</v>
      </c>
      <c r="R95" s="3"/>
      <c r="S95" s="3"/>
      <c r="T95" s="8"/>
    </row>
    <row r="96" spans="1:20" hidden="1" x14ac:dyDescent="0.3">
      <c r="A96" s="7">
        <v>5396</v>
      </c>
      <c r="B96" s="3" t="s">
        <v>14</v>
      </c>
      <c r="C96" s="3" t="s">
        <v>29</v>
      </c>
      <c r="D96" s="3" t="str">
        <f>LOWER(CONCATENATE(B96,".",C96,"@email.com"))</f>
        <v>jane.mutua@email.com</v>
      </c>
      <c r="E96" s="3" t="s">
        <v>45</v>
      </c>
      <c r="F96" s="3">
        <v>77</v>
      </c>
      <c r="G96" s="3" t="str">
        <f>IF(F96&lt;=12,"Child",IF(F96&lt;=19,"Teenager",IF(F96&lt;=60,"Adult","Senior")))</f>
        <v>Senior</v>
      </c>
      <c r="H96" s="3">
        <f>MAX( F96:F766) - (F96)</f>
        <v>8</v>
      </c>
      <c r="I96" s="3" t="s">
        <v>333</v>
      </c>
      <c r="J96" s="4">
        <v>45582</v>
      </c>
      <c r="K96" s="3" t="s">
        <v>719</v>
      </c>
      <c r="L96" s="3" t="s">
        <v>725</v>
      </c>
      <c r="M96" s="3" t="s">
        <v>737</v>
      </c>
      <c r="N96" s="3" t="s">
        <v>750</v>
      </c>
      <c r="O96" s="3" t="s">
        <v>756</v>
      </c>
      <c r="P96" s="3">
        <v>15738.28</v>
      </c>
      <c r="Q96" s="3" t="s">
        <v>760</v>
      </c>
      <c r="R96" s="3"/>
      <c r="S96" s="3"/>
      <c r="T96" s="8"/>
    </row>
    <row r="97" spans="1:20" hidden="1" x14ac:dyDescent="0.3">
      <c r="A97" s="7">
        <v>1945</v>
      </c>
      <c r="B97" s="3" t="s">
        <v>27</v>
      </c>
      <c r="C97" s="3" t="s">
        <v>36</v>
      </c>
      <c r="D97" s="3" t="str">
        <f>LOWER(CONCATENATE(B97,".",C97,"@email.com"))</f>
        <v>david.mwangi@email.com</v>
      </c>
      <c r="E97" s="3" t="s">
        <v>45</v>
      </c>
      <c r="F97" s="3">
        <v>9</v>
      </c>
      <c r="G97" s="3" t="str">
        <f>IF(F97&lt;=12,"Child",IF(F97&lt;=19,"Teenager",IF(F97&lt;=60,"Adult","Senior")))</f>
        <v>Child</v>
      </c>
      <c r="H97" s="3">
        <f>MAX( F97:F767) - (F97)</f>
        <v>76</v>
      </c>
      <c r="I97" s="3" t="s">
        <v>140</v>
      </c>
      <c r="J97" s="4">
        <v>44851</v>
      </c>
      <c r="K97" s="3" t="s">
        <v>724</v>
      </c>
      <c r="L97" s="3" t="s">
        <v>725</v>
      </c>
      <c r="M97" s="3" t="s">
        <v>742</v>
      </c>
      <c r="N97" s="3" t="s">
        <v>749</v>
      </c>
      <c r="O97" s="3" t="s">
        <v>757</v>
      </c>
      <c r="P97" s="3">
        <v>4026.46</v>
      </c>
      <c r="Q97" s="3" t="s">
        <v>760</v>
      </c>
      <c r="R97" s="3"/>
      <c r="S97" s="3"/>
      <c r="T97" s="8"/>
    </row>
    <row r="98" spans="1:20" hidden="1" x14ac:dyDescent="0.3">
      <c r="A98" s="7">
        <v>8057</v>
      </c>
      <c r="B98" s="3" t="s">
        <v>26</v>
      </c>
      <c r="C98" s="3" t="s">
        <v>41</v>
      </c>
      <c r="D98" s="3" t="str">
        <f>LOWER(CONCATENATE(B98,".",C98,"@email.com"))</f>
        <v>brian.obuya@email.com</v>
      </c>
      <c r="E98" s="3" t="s">
        <v>45</v>
      </c>
      <c r="F98" s="3">
        <v>55</v>
      </c>
      <c r="G98" s="3" t="str">
        <f>IF(F98&lt;=12,"Child",IF(F98&lt;=19,"Teenager",IF(F98&lt;=60,"Adult","Senior")))</f>
        <v>Adult</v>
      </c>
      <c r="H98" s="3">
        <f>MAX( F98:F768) - (F98)</f>
        <v>30</v>
      </c>
      <c r="I98" s="3" t="s">
        <v>141</v>
      </c>
      <c r="J98" s="4">
        <v>44142</v>
      </c>
      <c r="K98" s="3" t="s">
        <v>724</v>
      </c>
      <c r="L98" s="3" t="s">
        <v>728</v>
      </c>
      <c r="M98" s="3" t="s">
        <v>739</v>
      </c>
      <c r="N98" s="3" t="s">
        <v>750</v>
      </c>
      <c r="O98" s="3" t="s">
        <v>754</v>
      </c>
      <c r="P98" s="3">
        <v>10632.87</v>
      </c>
      <c r="Q98" s="3" t="s">
        <v>760</v>
      </c>
      <c r="R98" s="3"/>
      <c r="S98" s="3"/>
      <c r="T98" s="8"/>
    </row>
    <row r="99" spans="1:20" hidden="1" x14ac:dyDescent="0.3">
      <c r="A99" s="7">
        <v>7130</v>
      </c>
      <c r="B99" s="3" t="s">
        <v>24</v>
      </c>
      <c r="C99" s="3" t="s">
        <v>43</v>
      </c>
      <c r="D99" s="3" t="str">
        <f>LOWER(CONCATENATE(B99,".",C99,"@email.com"))</f>
        <v>esther.chebet@email.com</v>
      </c>
      <c r="E99" s="3" t="s">
        <v>44</v>
      </c>
      <c r="F99" s="3">
        <v>24</v>
      </c>
      <c r="G99" s="3" t="str">
        <f>IF(F99&lt;=12,"Child",IF(F99&lt;=19,"Teenager",IF(F99&lt;=60,"Adult","Senior")))</f>
        <v>Adult</v>
      </c>
      <c r="H99" s="3">
        <f>MAX( F99:F769) - (F99)</f>
        <v>61</v>
      </c>
      <c r="I99" s="3" t="s">
        <v>142</v>
      </c>
      <c r="J99" s="4">
        <v>44742</v>
      </c>
      <c r="K99" s="3" t="s">
        <v>720</v>
      </c>
      <c r="L99" s="3" t="s">
        <v>730</v>
      </c>
      <c r="M99" s="3" t="s">
        <v>744</v>
      </c>
      <c r="N99" s="3" t="s">
        <v>752</v>
      </c>
      <c r="O99" s="3" t="s">
        <v>753</v>
      </c>
      <c r="P99" s="3">
        <v>43475.14</v>
      </c>
      <c r="Q99" s="3" t="s">
        <v>759</v>
      </c>
      <c r="R99" s="3"/>
      <c r="S99" s="3"/>
      <c r="T99" s="8"/>
    </row>
    <row r="100" spans="1:20" hidden="1" x14ac:dyDescent="0.3">
      <c r="A100" s="7">
        <v>8348</v>
      </c>
      <c r="B100" s="3" t="s">
        <v>22</v>
      </c>
      <c r="C100" s="3" t="s">
        <v>40</v>
      </c>
      <c r="D100" s="3" t="str">
        <f>LOWER(CONCATENATE(B100,".",C100,"@email.com"))</f>
        <v>mercy.wanjiru@email.com</v>
      </c>
      <c r="E100" s="3" t="s">
        <v>45</v>
      </c>
      <c r="F100" s="3">
        <v>2</v>
      </c>
      <c r="G100" s="3" t="str">
        <f>IF(F100&lt;=12,"Child",IF(F100&lt;=19,"Teenager",IF(F100&lt;=60,"Adult","Senior")))</f>
        <v>Child</v>
      </c>
      <c r="H100" s="3">
        <f>MAX( F100:F770) - (F100)</f>
        <v>83</v>
      </c>
      <c r="I100" s="3" t="s">
        <v>143</v>
      </c>
      <c r="J100" s="4">
        <v>45244</v>
      </c>
      <c r="K100" s="3" t="s">
        <v>723</v>
      </c>
      <c r="L100" s="3" t="s">
        <v>726</v>
      </c>
      <c r="M100" s="3" t="s">
        <v>735</v>
      </c>
      <c r="N100" s="3" t="s">
        <v>749</v>
      </c>
      <c r="O100" s="3" t="s">
        <v>755</v>
      </c>
      <c r="P100" s="3">
        <v>35087.35</v>
      </c>
      <c r="Q100" s="3" t="s">
        <v>761</v>
      </c>
      <c r="R100" s="3"/>
      <c r="S100" s="3"/>
      <c r="T100" s="8"/>
    </row>
    <row r="101" spans="1:20" hidden="1" x14ac:dyDescent="0.3">
      <c r="A101" s="7">
        <v>8281</v>
      </c>
      <c r="B101" s="3" t="s">
        <v>22</v>
      </c>
      <c r="C101" s="3" t="s">
        <v>32</v>
      </c>
      <c r="D101" s="3" t="str">
        <f>LOWER(CONCATENATE(B101,".",C101,"@email.com"))</f>
        <v>mercy.odhiambo@email.com</v>
      </c>
      <c r="E101" s="3" t="s">
        <v>44</v>
      </c>
      <c r="F101" s="3">
        <v>77</v>
      </c>
      <c r="G101" s="3" t="str">
        <f>IF(F101&lt;=12,"Child",IF(F101&lt;=19,"Teenager",IF(F101&lt;=60,"Adult","Senior")))</f>
        <v>Senior</v>
      </c>
      <c r="H101" s="3">
        <f>MAX( F101:F771) - (F101)</f>
        <v>8</v>
      </c>
      <c r="I101" s="3" t="s">
        <v>144</v>
      </c>
      <c r="J101" s="4">
        <v>44160</v>
      </c>
      <c r="K101" s="3" t="s">
        <v>721</v>
      </c>
      <c r="L101" s="3" t="s">
        <v>726</v>
      </c>
      <c r="M101" s="3" t="s">
        <v>745</v>
      </c>
      <c r="N101" s="3" t="s">
        <v>747</v>
      </c>
      <c r="O101" s="3" t="s">
        <v>755</v>
      </c>
      <c r="P101" s="3">
        <v>4532.5600000000004</v>
      </c>
      <c r="Q101" s="3" t="s">
        <v>760</v>
      </c>
      <c r="R101" s="3"/>
      <c r="S101" s="3"/>
      <c r="T101" s="8"/>
    </row>
    <row r="102" spans="1:20" hidden="1" x14ac:dyDescent="0.3">
      <c r="A102" s="7">
        <v>8677</v>
      </c>
      <c r="B102" s="3" t="s">
        <v>28</v>
      </c>
      <c r="C102" s="3" t="s">
        <v>35</v>
      </c>
      <c r="D102" s="3" t="str">
        <f>LOWER(CONCATENATE(B102,".",C102,"@email.com"))</f>
        <v>mary.mugambi@email.com</v>
      </c>
      <c r="E102" s="3" t="s">
        <v>44</v>
      </c>
      <c r="F102" s="3">
        <v>13</v>
      </c>
      <c r="G102" s="3" t="str">
        <f>IF(F102&lt;=12,"Child",IF(F102&lt;=19,"Teenager",IF(F102&lt;=60,"Adult","Senior")))</f>
        <v>Teenager</v>
      </c>
      <c r="H102" s="3">
        <f>MAX( F102:F772) - (F102)</f>
        <v>72</v>
      </c>
      <c r="I102" s="3" t="s">
        <v>145</v>
      </c>
      <c r="J102" s="4">
        <v>44219</v>
      </c>
      <c r="K102" s="3" t="s">
        <v>722</v>
      </c>
      <c r="L102" s="3" t="s">
        <v>728</v>
      </c>
      <c r="M102" s="3" t="s">
        <v>741</v>
      </c>
      <c r="N102" s="3" t="s">
        <v>746</v>
      </c>
      <c r="O102" s="3" t="s">
        <v>757</v>
      </c>
      <c r="P102" s="3">
        <v>23463.919999999998</v>
      </c>
      <c r="Q102" s="3" t="s">
        <v>761</v>
      </c>
      <c r="R102" s="3"/>
      <c r="S102" s="3"/>
      <c r="T102" s="8"/>
    </row>
    <row r="103" spans="1:20" hidden="1" x14ac:dyDescent="0.3">
      <c r="A103" s="7">
        <v>3325</v>
      </c>
      <c r="B103" s="3" t="s">
        <v>14</v>
      </c>
      <c r="C103" s="3" t="s">
        <v>39</v>
      </c>
      <c r="D103" s="3" t="str">
        <f>LOWER(CONCATENATE(B103,".",C103,"@email.com"))</f>
        <v>jane.kuria@email.com</v>
      </c>
      <c r="E103" s="3" t="s">
        <v>44</v>
      </c>
      <c r="F103" s="3">
        <v>9</v>
      </c>
      <c r="G103" s="3" t="str">
        <f>IF(F103&lt;=12,"Child",IF(F103&lt;=19,"Teenager",IF(F103&lt;=60,"Adult","Senior")))</f>
        <v>Child</v>
      </c>
      <c r="H103" s="3">
        <f>MAX( F103:F773) - (F103)</f>
        <v>76</v>
      </c>
      <c r="I103" s="3" t="s">
        <v>146</v>
      </c>
      <c r="J103" s="4">
        <v>44554</v>
      </c>
      <c r="K103" s="3" t="s">
        <v>721</v>
      </c>
      <c r="L103" s="3" t="s">
        <v>725</v>
      </c>
      <c r="M103" s="3" t="s">
        <v>734</v>
      </c>
      <c r="N103" s="3" t="s">
        <v>749</v>
      </c>
      <c r="O103" s="3" t="s">
        <v>758</v>
      </c>
      <c r="P103" s="3">
        <v>33927.53</v>
      </c>
      <c r="Q103" s="3" t="s">
        <v>761</v>
      </c>
      <c r="R103" s="3"/>
      <c r="S103" s="3"/>
      <c r="T103" s="8"/>
    </row>
    <row r="104" spans="1:20" hidden="1" x14ac:dyDescent="0.3">
      <c r="A104" s="7">
        <v>5868</v>
      </c>
      <c r="B104" s="3" t="s">
        <v>22</v>
      </c>
      <c r="C104" s="3" t="s">
        <v>34</v>
      </c>
      <c r="D104" s="3" t="str">
        <f>LOWER(CONCATENATE(B104,".",C104,"@email.com"))</f>
        <v>mercy.cherono@email.com</v>
      </c>
      <c r="E104" s="3" t="s">
        <v>45</v>
      </c>
      <c r="F104" s="3">
        <v>34</v>
      </c>
      <c r="G104" s="3" t="str">
        <f>IF(F104&lt;=12,"Child",IF(F104&lt;=19,"Teenager",IF(F104&lt;=60,"Adult","Senior")))</f>
        <v>Adult</v>
      </c>
      <c r="H104" s="3">
        <f>MAX( F104:F774) - (F104)</f>
        <v>51</v>
      </c>
      <c r="I104" s="3" t="s">
        <v>147</v>
      </c>
      <c r="J104" s="4">
        <v>44401</v>
      </c>
      <c r="K104" s="3" t="s">
        <v>723</v>
      </c>
      <c r="L104" s="3" t="s">
        <v>728</v>
      </c>
      <c r="M104" s="3" t="s">
        <v>743</v>
      </c>
      <c r="N104" s="3" t="s">
        <v>749</v>
      </c>
      <c r="O104" s="3" t="s">
        <v>758</v>
      </c>
      <c r="P104" s="3">
        <v>31917.21</v>
      </c>
      <c r="Q104" s="3" t="s">
        <v>761</v>
      </c>
      <c r="R104" s="3"/>
      <c r="S104" s="3"/>
      <c r="T104" s="8"/>
    </row>
    <row r="105" spans="1:20" hidden="1" x14ac:dyDescent="0.3">
      <c r="A105" s="7">
        <v>5696</v>
      </c>
      <c r="B105" s="3" t="s">
        <v>15</v>
      </c>
      <c r="C105" s="3" t="s">
        <v>38</v>
      </c>
      <c r="D105" s="3" t="str">
        <f>LOWER(CONCATENATE(B105,".",C105,"@email.com"))</f>
        <v>james.njeri@email.com</v>
      </c>
      <c r="E105" s="3" t="s">
        <v>45</v>
      </c>
      <c r="F105" s="3">
        <v>63</v>
      </c>
      <c r="G105" s="3" t="str">
        <f>IF(F105&lt;=12,"Child",IF(F105&lt;=19,"Teenager",IF(F105&lt;=60,"Adult","Senior")))</f>
        <v>Senior</v>
      </c>
      <c r="H105" s="3">
        <f>MAX( F105:F775) - (F105)</f>
        <v>22</v>
      </c>
      <c r="I105" s="3" t="s">
        <v>148</v>
      </c>
      <c r="J105" s="4">
        <v>44040</v>
      </c>
      <c r="K105" s="3" t="s">
        <v>723</v>
      </c>
      <c r="L105" s="3" t="s">
        <v>729</v>
      </c>
      <c r="M105" s="3" t="s">
        <v>740</v>
      </c>
      <c r="N105" s="3" t="s">
        <v>752</v>
      </c>
      <c r="O105" s="3" t="s">
        <v>755</v>
      </c>
      <c r="P105" s="3">
        <v>37565.300000000003</v>
      </c>
      <c r="Q105" s="3" t="s">
        <v>760</v>
      </c>
      <c r="R105" s="3"/>
      <c r="S105" s="3"/>
      <c r="T105" s="8"/>
    </row>
    <row r="106" spans="1:20" hidden="1" x14ac:dyDescent="0.3">
      <c r="A106" s="7">
        <v>5310</v>
      </c>
      <c r="B106" s="3" t="s">
        <v>27</v>
      </c>
      <c r="C106" s="3" t="s">
        <v>37</v>
      </c>
      <c r="D106" s="3" t="str">
        <f>LOWER(CONCATENATE(B106,".",C106,"@email.com"))</f>
        <v>david.otieno@email.com</v>
      </c>
      <c r="E106" s="3" t="s">
        <v>45</v>
      </c>
      <c r="F106" s="3">
        <v>77</v>
      </c>
      <c r="G106" s="3" t="str">
        <f>IF(F106&lt;=12,"Child",IF(F106&lt;=19,"Teenager",IF(F106&lt;=60,"Adult","Senior")))</f>
        <v>Senior</v>
      </c>
      <c r="H106" s="3">
        <f>MAX( F106:F776) - (F106)</f>
        <v>8</v>
      </c>
      <c r="I106" s="3" t="s">
        <v>390</v>
      </c>
      <c r="J106" s="4">
        <v>45556</v>
      </c>
      <c r="K106" s="3" t="s">
        <v>719</v>
      </c>
      <c r="L106" s="3" t="s">
        <v>728</v>
      </c>
      <c r="M106" s="3" t="s">
        <v>745</v>
      </c>
      <c r="N106" s="3" t="s">
        <v>746</v>
      </c>
      <c r="O106" s="3" t="s">
        <v>754</v>
      </c>
      <c r="P106" s="3">
        <v>26869.07</v>
      </c>
      <c r="Q106" s="3" t="s">
        <v>759</v>
      </c>
      <c r="R106" s="3"/>
      <c r="S106" s="3"/>
      <c r="T106" s="8"/>
    </row>
    <row r="107" spans="1:20" hidden="1" x14ac:dyDescent="0.3">
      <c r="A107" s="7">
        <v>6022</v>
      </c>
      <c r="B107" s="3" t="s">
        <v>15</v>
      </c>
      <c r="C107" s="3" t="s">
        <v>42</v>
      </c>
      <c r="D107" s="3" t="str">
        <f>LOWER(CONCATENATE(B107,".",C107,"@email.com"))</f>
        <v>james.ouma@email.com</v>
      </c>
      <c r="E107" s="3" t="s">
        <v>44</v>
      </c>
      <c r="F107" s="3">
        <v>79</v>
      </c>
      <c r="G107" s="3" t="str">
        <f>IF(F107&lt;=12,"Child",IF(F107&lt;=19,"Teenager",IF(F107&lt;=60,"Adult","Senior")))</f>
        <v>Senior</v>
      </c>
      <c r="H107" s="3">
        <f>MAX( F107:F777) - (F107)</f>
        <v>6</v>
      </c>
      <c r="I107" s="3" t="s">
        <v>150</v>
      </c>
      <c r="J107" s="4">
        <v>45302</v>
      </c>
      <c r="K107" s="3" t="s">
        <v>722</v>
      </c>
      <c r="L107" s="3" t="s">
        <v>727</v>
      </c>
      <c r="M107" s="3" t="s">
        <v>732</v>
      </c>
      <c r="N107" s="3" t="s">
        <v>748</v>
      </c>
      <c r="O107" s="3" t="s">
        <v>758</v>
      </c>
      <c r="P107" s="3">
        <v>42363.45</v>
      </c>
      <c r="Q107" s="3" t="s">
        <v>759</v>
      </c>
      <c r="R107" s="3"/>
      <c r="S107" s="3"/>
      <c r="T107" s="8"/>
    </row>
    <row r="108" spans="1:20" hidden="1" x14ac:dyDescent="0.3">
      <c r="A108" s="7">
        <v>4086</v>
      </c>
      <c r="B108" s="3" t="s">
        <v>28</v>
      </c>
      <c r="C108" s="3" t="s">
        <v>41</v>
      </c>
      <c r="D108" s="3" t="str">
        <f>LOWER(CONCATENATE(B108,".",C108,"@email.com"))</f>
        <v>mary.obuya@email.com</v>
      </c>
      <c r="E108" s="3" t="s">
        <v>44</v>
      </c>
      <c r="F108" s="3">
        <v>41</v>
      </c>
      <c r="G108" s="3" t="str">
        <f>IF(F108&lt;=12,"Child",IF(F108&lt;=19,"Teenager",IF(F108&lt;=60,"Adult","Senior")))</f>
        <v>Adult</v>
      </c>
      <c r="H108" s="3">
        <f>MAX( F108:F778) - (F108)</f>
        <v>44</v>
      </c>
      <c r="I108" s="3" t="s">
        <v>151</v>
      </c>
      <c r="J108" s="4">
        <v>45698</v>
      </c>
      <c r="K108" s="3" t="s">
        <v>720</v>
      </c>
      <c r="L108" s="3" t="s">
        <v>725</v>
      </c>
      <c r="M108" s="3" t="s">
        <v>738</v>
      </c>
      <c r="N108" s="3" t="s">
        <v>750</v>
      </c>
      <c r="O108" s="3" t="s">
        <v>755</v>
      </c>
      <c r="P108" s="3">
        <v>32409.17</v>
      </c>
      <c r="Q108" s="3" t="s">
        <v>761</v>
      </c>
      <c r="R108" s="3"/>
      <c r="S108" s="3"/>
      <c r="T108" s="8"/>
    </row>
    <row r="109" spans="1:20" hidden="1" x14ac:dyDescent="0.3">
      <c r="A109" s="7">
        <v>4239</v>
      </c>
      <c r="B109" s="3" t="s">
        <v>24</v>
      </c>
      <c r="C109" s="3" t="s">
        <v>43</v>
      </c>
      <c r="D109" s="3" t="str">
        <f>LOWER(CONCATENATE(B109,".",C109,"@email.com"))</f>
        <v>esther.chebet@email.com</v>
      </c>
      <c r="E109" s="3" t="s">
        <v>44</v>
      </c>
      <c r="F109" s="3">
        <v>64</v>
      </c>
      <c r="G109" s="3" t="str">
        <f>IF(F109&lt;=12,"Child",IF(F109&lt;=19,"Teenager",IF(F109&lt;=60,"Adult","Senior")))</f>
        <v>Senior</v>
      </c>
      <c r="H109" s="3">
        <f>MAX( F109:F779) - (F109)</f>
        <v>21</v>
      </c>
      <c r="I109" s="3" t="s">
        <v>152</v>
      </c>
      <c r="J109" s="4">
        <v>45162</v>
      </c>
      <c r="K109" s="3" t="s">
        <v>721</v>
      </c>
      <c r="L109" s="3" t="s">
        <v>725</v>
      </c>
      <c r="M109" s="3" t="s">
        <v>731</v>
      </c>
      <c r="N109" s="3" t="s">
        <v>750</v>
      </c>
      <c r="O109" s="3" t="s">
        <v>753</v>
      </c>
      <c r="P109" s="3">
        <v>27970.25</v>
      </c>
      <c r="Q109" s="3" t="s">
        <v>759</v>
      </c>
      <c r="R109" s="3"/>
      <c r="S109" s="3"/>
      <c r="T109" s="8"/>
    </row>
    <row r="110" spans="1:20" hidden="1" x14ac:dyDescent="0.3">
      <c r="A110" s="7">
        <v>2264</v>
      </c>
      <c r="B110" s="3" t="s">
        <v>24</v>
      </c>
      <c r="C110" s="3" t="s">
        <v>32</v>
      </c>
      <c r="D110" s="3" t="str">
        <f>LOWER(CONCATENATE(B110,".",C110,"@email.com"))</f>
        <v>esther.odhiambo@email.com</v>
      </c>
      <c r="E110" s="3" t="s">
        <v>44</v>
      </c>
      <c r="F110" s="3">
        <v>54</v>
      </c>
      <c r="G110" s="3" t="str">
        <f>IF(F110&lt;=12,"Child",IF(F110&lt;=19,"Teenager",IF(F110&lt;=60,"Adult","Senior")))</f>
        <v>Adult</v>
      </c>
      <c r="H110" s="3">
        <f>MAX( F110:F780) - (F110)</f>
        <v>31</v>
      </c>
      <c r="I110" s="3" t="s">
        <v>153</v>
      </c>
      <c r="J110" s="4">
        <v>44615</v>
      </c>
      <c r="K110" s="3" t="s">
        <v>718</v>
      </c>
      <c r="L110" s="3" t="s">
        <v>726</v>
      </c>
      <c r="M110" s="3" t="s">
        <v>744</v>
      </c>
      <c r="N110" s="3" t="s">
        <v>746</v>
      </c>
      <c r="O110" s="3" t="s">
        <v>758</v>
      </c>
      <c r="P110" s="3">
        <v>21999.68</v>
      </c>
      <c r="Q110" s="3" t="s">
        <v>761</v>
      </c>
      <c r="R110" s="3"/>
      <c r="S110" s="3"/>
      <c r="T110" s="8"/>
    </row>
    <row r="111" spans="1:20" hidden="1" x14ac:dyDescent="0.3">
      <c r="A111" s="7">
        <v>5871</v>
      </c>
      <c r="B111" s="3" t="s">
        <v>24</v>
      </c>
      <c r="C111" s="3" t="s">
        <v>39</v>
      </c>
      <c r="D111" s="3" t="str">
        <f>LOWER(CONCATENATE(B111,".",C111,"@email.com"))</f>
        <v>esther.kuria@email.com</v>
      </c>
      <c r="E111" s="3" t="s">
        <v>45</v>
      </c>
      <c r="F111" s="3">
        <v>62</v>
      </c>
      <c r="G111" s="3" t="str">
        <f>IF(F111&lt;=12,"Child",IF(F111&lt;=19,"Teenager",IF(F111&lt;=60,"Adult","Senior")))</f>
        <v>Senior</v>
      </c>
      <c r="H111" s="3">
        <f>MAX( F111:F781) - (F111)</f>
        <v>23</v>
      </c>
      <c r="I111" s="3" t="s">
        <v>154</v>
      </c>
      <c r="J111" s="4">
        <v>45567</v>
      </c>
      <c r="K111" s="3" t="s">
        <v>721</v>
      </c>
      <c r="L111" s="3" t="s">
        <v>726</v>
      </c>
      <c r="M111" s="3" t="s">
        <v>745</v>
      </c>
      <c r="N111" s="3" t="s">
        <v>748</v>
      </c>
      <c r="O111" s="3" t="s">
        <v>755</v>
      </c>
      <c r="P111" s="3">
        <v>11653.59</v>
      </c>
      <c r="Q111" s="3" t="s">
        <v>759</v>
      </c>
      <c r="R111" s="3"/>
      <c r="S111" s="3"/>
      <c r="T111" s="8"/>
    </row>
    <row r="112" spans="1:20" hidden="1" x14ac:dyDescent="0.3">
      <c r="A112" s="7">
        <v>8247</v>
      </c>
      <c r="B112" s="3" t="s">
        <v>15</v>
      </c>
      <c r="C112" s="3" t="s">
        <v>31</v>
      </c>
      <c r="D112" s="3" t="str">
        <f>LOWER(CONCATENATE(B112,".",C112,"@email.com"))</f>
        <v>james.kamau@email.com</v>
      </c>
      <c r="E112" s="3" t="s">
        <v>45</v>
      </c>
      <c r="F112" s="3">
        <v>76</v>
      </c>
      <c r="G112" s="3" t="str">
        <f>IF(F112&lt;=12,"Child",IF(F112&lt;=19,"Teenager",IF(F112&lt;=60,"Adult","Senior")))</f>
        <v>Senior</v>
      </c>
      <c r="H112" s="3">
        <f>MAX( F112:F782) - (F112)</f>
        <v>9</v>
      </c>
      <c r="I112" s="3" t="s">
        <v>103</v>
      </c>
      <c r="J112" s="4">
        <v>45347</v>
      </c>
      <c r="K112" s="3" t="s">
        <v>719</v>
      </c>
      <c r="L112" s="3" t="s">
        <v>729</v>
      </c>
      <c r="M112" s="3" t="s">
        <v>739</v>
      </c>
      <c r="N112" s="3" t="s">
        <v>746</v>
      </c>
      <c r="O112" s="3" t="s">
        <v>756</v>
      </c>
      <c r="P112" s="3">
        <v>40242.82</v>
      </c>
      <c r="Q112" s="3" t="s">
        <v>760</v>
      </c>
      <c r="R112" s="3"/>
      <c r="S112" s="3"/>
      <c r="T112" s="8"/>
    </row>
    <row r="113" spans="1:20" hidden="1" x14ac:dyDescent="0.3">
      <c r="A113" s="7">
        <v>9388</v>
      </c>
      <c r="B113" s="3" t="s">
        <v>27</v>
      </c>
      <c r="C113" s="3" t="s">
        <v>42</v>
      </c>
      <c r="D113" s="3" t="str">
        <f>LOWER(CONCATENATE(B113,".",C113,"@email.com"))</f>
        <v>david.ouma@email.com</v>
      </c>
      <c r="E113" s="3" t="s">
        <v>44</v>
      </c>
      <c r="F113" s="3">
        <v>76</v>
      </c>
      <c r="G113" s="3" t="str">
        <f>IF(F113&lt;=12,"Child",IF(F113&lt;=19,"Teenager",IF(F113&lt;=60,"Adult","Senior")))</f>
        <v>Senior</v>
      </c>
      <c r="H113" s="3">
        <f>MAX( F113:F783) - (F113)</f>
        <v>9</v>
      </c>
      <c r="I113" s="3" t="s">
        <v>215</v>
      </c>
      <c r="J113" s="4">
        <v>45192</v>
      </c>
      <c r="K113" s="3" t="s">
        <v>719</v>
      </c>
      <c r="L113" s="3" t="s">
        <v>727</v>
      </c>
      <c r="M113" s="3" t="s">
        <v>740</v>
      </c>
      <c r="N113" s="3" t="s">
        <v>750</v>
      </c>
      <c r="O113" s="3" t="s">
        <v>755</v>
      </c>
      <c r="P113" s="3">
        <v>46633.88</v>
      </c>
      <c r="Q113" s="3" t="s">
        <v>760</v>
      </c>
      <c r="R113" s="3"/>
      <c r="S113" s="3"/>
      <c r="T113" s="8"/>
    </row>
    <row r="114" spans="1:20" hidden="1" x14ac:dyDescent="0.3">
      <c r="A114" s="7">
        <v>2136</v>
      </c>
      <c r="B114" s="3" t="s">
        <v>28</v>
      </c>
      <c r="C114" s="3" t="s">
        <v>43</v>
      </c>
      <c r="D114" s="3" t="str">
        <f>LOWER(CONCATENATE(B114,".",C114,"@email.com"))</f>
        <v>mary.chebet@email.com</v>
      </c>
      <c r="E114" s="3" t="s">
        <v>44</v>
      </c>
      <c r="F114" s="3">
        <v>47</v>
      </c>
      <c r="G114" s="3" t="str">
        <f>IF(F114&lt;=12,"Child",IF(F114&lt;=19,"Teenager",IF(F114&lt;=60,"Adult","Senior")))</f>
        <v>Adult</v>
      </c>
      <c r="H114" s="3">
        <f>MAX( F114:F784) - (F114)</f>
        <v>38</v>
      </c>
      <c r="I114" s="3" t="s">
        <v>157</v>
      </c>
      <c r="J114" s="4">
        <v>44793</v>
      </c>
      <c r="K114" s="3" t="s">
        <v>718</v>
      </c>
      <c r="L114" s="3" t="s">
        <v>725</v>
      </c>
      <c r="M114" s="3" t="s">
        <v>744</v>
      </c>
      <c r="N114" s="3" t="s">
        <v>746</v>
      </c>
      <c r="O114" s="3" t="s">
        <v>754</v>
      </c>
      <c r="P114" s="3">
        <v>40700.47</v>
      </c>
      <c r="Q114" s="3" t="s">
        <v>759</v>
      </c>
      <c r="R114" s="3"/>
      <c r="S114" s="3"/>
      <c r="T114" s="8"/>
    </row>
    <row r="115" spans="1:20" hidden="1" x14ac:dyDescent="0.3">
      <c r="A115" s="7">
        <v>1940</v>
      </c>
      <c r="B115" s="3" t="s">
        <v>19</v>
      </c>
      <c r="C115" s="3" t="s">
        <v>38</v>
      </c>
      <c r="D115" s="3" t="str">
        <f>LOWER(CONCATENATE(B115,".",C115,"@email.com"))</f>
        <v>michael.njeri@email.com</v>
      </c>
      <c r="E115" s="3" t="s">
        <v>44</v>
      </c>
      <c r="F115" s="3">
        <v>75</v>
      </c>
      <c r="G115" s="3" t="str">
        <f>IF(F115&lt;=12,"Child",IF(F115&lt;=19,"Teenager",IF(F115&lt;=60,"Adult","Senior")))</f>
        <v>Senior</v>
      </c>
      <c r="H115" s="3">
        <f>MAX( F115:F785) - (F115)</f>
        <v>10</v>
      </c>
      <c r="I115" s="3" t="s">
        <v>171</v>
      </c>
      <c r="J115" s="4">
        <v>44379</v>
      </c>
      <c r="K115" s="3" t="s">
        <v>719</v>
      </c>
      <c r="L115" s="3" t="s">
        <v>725</v>
      </c>
      <c r="M115" s="3" t="s">
        <v>745</v>
      </c>
      <c r="N115" s="3" t="s">
        <v>752</v>
      </c>
      <c r="O115" s="3" t="s">
        <v>758</v>
      </c>
      <c r="P115" s="3">
        <v>27428.21</v>
      </c>
      <c r="Q115" s="3" t="s">
        <v>759</v>
      </c>
      <c r="R115" s="3"/>
      <c r="S115" s="3"/>
      <c r="T115" s="8"/>
    </row>
    <row r="116" spans="1:20" hidden="1" x14ac:dyDescent="0.3">
      <c r="A116" s="7">
        <v>1699</v>
      </c>
      <c r="B116" s="3" t="s">
        <v>21</v>
      </c>
      <c r="C116" s="3" t="s">
        <v>38</v>
      </c>
      <c r="D116" s="3" t="str">
        <f>LOWER(CONCATENATE(B116,".",C116,"@email.com"))</f>
        <v>grace.njeri@email.com</v>
      </c>
      <c r="E116" s="3" t="s">
        <v>44</v>
      </c>
      <c r="F116" s="3">
        <v>76</v>
      </c>
      <c r="G116" s="3" t="str">
        <f>IF(F116&lt;=12,"Child",IF(F116&lt;=19,"Teenager",IF(F116&lt;=60,"Adult","Senior")))</f>
        <v>Senior</v>
      </c>
      <c r="H116" s="3">
        <f>MAX( F116:F786) - (F116)</f>
        <v>9</v>
      </c>
      <c r="I116" s="3" t="s">
        <v>159</v>
      </c>
      <c r="J116" s="4">
        <v>44664</v>
      </c>
      <c r="K116" s="3" t="s">
        <v>722</v>
      </c>
      <c r="L116" s="3" t="s">
        <v>725</v>
      </c>
      <c r="M116" s="3" t="s">
        <v>744</v>
      </c>
      <c r="N116" s="3" t="s">
        <v>747</v>
      </c>
      <c r="O116" s="3" t="s">
        <v>754</v>
      </c>
      <c r="P116" s="3">
        <v>36831.57</v>
      </c>
      <c r="Q116" s="3" t="s">
        <v>760</v>
      </c>
      <c r="R116" s="3"/>
      <c r="S116" s="3"/>
      <c r="T116" s="8"/>
    </row>
    <row r="117" spans="1:20" hidden="1" x14ac:dyDescent="0.3">
      <c r="A117" s="7">
        <v>5067</v>
      </c>
      <c r="B117" s="3" t="s">
        <v>19</v>
      </c>
      <c r="C117" s="3" t="s">
        <v>29</v>
      </c>
      <c r="D117" s="3" t="str">
        <f>LOWER(CONCATENATE(B117,".",C117,"@email.com"))</f>
        <v>michael.mutua@email.com</v>
      </c>
      <c r="E117" s="3" t="s">
        <v>45</v>
      </c>
      <c r="F117" s="3">
        <v>63</v>
      </c>
      <c r="G117" s="3" t="str">
        <f>IF(F117&lt;=12,"Child",IF(F117&lt;=19,"Teenager",IF(F117&lt;=60,"Adult","Senior")))</f>
        <v>Senior</v>
      </c>
      <c r="H117" s="3">
        <f>MAX( F117:F787) - (F117)</f>
        <v>22</v>
      </c>
      <c r="I117" s="3" t="s">
        <v>160</v>
      </c>
      <c r="J117" s="4">
        <v>44887</v>
      </c>
      <c r="K117" s="3" t="s">
        <v>720</v>
      </c>
      <c r="L117" s="3" t="s">
        <v>726</v>
      </c>
      <c r="M117" s="3" t="s">
        <v>744</v>
      </c>
      <c r="N117" s="3" t="s">
        <v>752</v>
      </c>
      <c r="O117" s="3" t="s">
        <v>756</v>
      </c>
      <c r="P117" s="3">
        <v>47015.71</v>
      </c>
      <c r="Q117" s="3" t="s">
        <v>761</v>
      </c>
      <c r="R117" s="3"/>
      <c r="S117" s="3"/>
      <c r="T117" s="8"/>
    </row>
    <row r="118" spans="1:20" hidden="1" x14ac:dyDescent="0.3">
      <c r="A118" s="7">
        <v>1022</v>
      </c>
      <c r="B118" s="3" t="s">
        <v>17</v>
      </c>
      <c r="C118" s="3" t="s">
        <v>41</v>
      </c>
      <c r="D118" s="3" t="str">
        <f>LOWER(CONCATENATE(B118,".",C118,"@email.com"))</f>
        <v>anne.obuya@email.com</v>
      </c>
      <c r="E118" s="3" t="s">
        <v>45</v>
      </c>
      <c r="F118" s="3">
        <v>1</v>
      </c>
      <c r="G118" s="3" t="str">
        <f>IF(F118&lt;=12,"Child",IF(F118&lt;=19,"Teenager",IF(F118&lt;=60,"Adult","Senior")))</f>
        <v>Child</v>
      </c>
      <c r="H118" s="3">
        <f>MAX( F118:F788) - (F118)</f>
        <v>84</v>
      </c>
      <c r="I118" s="3" t="s">
        <v>161</v>
      </c>
      <c r="J118" s="4">
        <v>44480</v>
      </c>
      <c r="K118" s="3" t="s">
        <v>724</v>
      </c>
      <c r="L118" s="3" t="s">
        <v>725</v>
      </c>
      <c r="M118" s="3" t="s">
        <v>743</v>
      </c>
      <c r="N118" s="3" t="s">
        <v>751</v>
      </c>
      <c r="O118" s="3" t="s">
        <v>754</v>
      </c>
      <c r="P118" s="3">
        <v>30564.58</v>
      </c>
      <c r="Q118" s="3" t="s">
        <v>761</v>
      </c>
      <c r="R118" s="3"/>
      <c r="S118" s="3"/>
      <c r="T118" s="8"/>
    </row>
    <row r="119" spans="1:20" hidden="1" x14ac:dyDescent="0.3">
      <c r="A119" s="7">
        <v>8502</v>
      </c>
      <c r="B119" s="3" t="s">
        <v>27</v>
      </c>
      <c r="C119" s="3" t="s">
        <v>39</v>
      </c>
      <c r="D119" s="3" t="str">
        <f>LOWER(CONCATENATE(B119,".",C119,"@email.com"))</f>
        <v>david.kuria@email.com</v>
      </c>
      <c r="E119" s="3" t="s">
        <v>44</v>
      </c>
      <c r="F119" s="3">
        <v>31</v>
      </c>
      <c r="G119" s="3" t="str">
        <f>IF(F119&lt;=12,"Child",IF(F119&lt;=19,"Teenager",IF(F119&lt;=60,"Adult","Senior")))</f>
        <v>Adult</v>
      </c>
      <c r="H119" s="3">
        <f>MAX( F119:F789) - (F119)</f>
        <v>54</v>
      </c>
      <c r="I119" s="3" t="s">
        <v>162</v>
      </c>
      <c r="J119" s="4">
        <v>45279</v>
      </c>
      <c r="K119" s="3" t="s">
        <v>721</v>
      </c>
      <c r="L119" s="3" t="s">
        <v>727</v>
      </c>
      <c r="M119" s="3" t="s">
        <v>742</v>
      </c>
      <c r="N119" s="3" t="s">
        <v>751</v>
      </c>
      <c r="O119" s="3" t="s">
        <v>755</v>
      </c>
      <c r="P119" s="3">
        <v>7010.28</v>
      </c>
      <c r="Q119" s="3" t="s">
        <v>759</v>
      </c>
      <c r="R119" s="3"/>
      <c r="S119" s="3"/>
      <c r="T119" s="8"/>
    </row>
    <row r="120" spans="1:20" hidden="1" x14ac:dyDescent="0.3">
      <c r="A120" s="7">
        <v>6208</v>
      </c>
      <c r="B120" s="3" t="s">
        <v>27</v>
      </c>
      <c r="C120" s="3" t="s">
        <v>41</v>
      </c>
      <c r="D120" s="3" t="str">
        <f>LOWER(CONCATENATE(B120,".",C120,"@email.com"))</f>
        <v>david.obuya@email.com</v>
      </c>
      <c r="E120" s="3" t="s">
        <v>44</v>
      </c>
      <c r="F120" s="3">
        <v>45</v>
      </c>
      <c r="G120" s="3" t="str">
        <f>IF(F120&lt;=12,"Child",IF(F120&lt;=19,"Teenager",IF(F120&lt;=60,"Adult","Senior")))</f>
        <v>Adult</v>
      </c>
      <c r="H120" s="3">
        <f>MAX( F120:F790) - (F120)</f>
        <v>40</v>
      </c>
      <c r="I120" s="3" t="s">
        <v>163</v>
      </c>
      <c r="J120" s="4">
        <v>44050</v>
      </c>
      <c r="K120" s="3" t="s">
        <v>724</v>
      </c>
      <c r="L120" s="3" t="s">
        <v>727</v>
      </c>
      <c r="M120" s="3" t="s">
        <v>745</v>
      </c>
      <c r="N120" s="3" t="s">
        <v>747</v>
      </c>
      <c r="O120" s="3" t="s">
        <v>753</v>
      </c>
      <c r="P120" s="3">
        <v>15528.64</v>
      </c>
      <c r="Q120" s="3" t="s">
        <v>759</v>
      </c>
      <c r="R120" s="3"/>
      <c r="S120" s="3"/>
      <c r="T120" s="8"/>
    </row>
    <row r="121" spans="1:20" hidden="1" x14ac:dyDescent="0.3">
      <c r="A121" s="7">
        <v>3902</v>
      </c>
      <c r="B121" s="3" t="s">
        <v>27</v>
      </c>
      <c r="C121" s="3" t="s">
        <v>38</v>
      </c>
      <c r="D121" s="3" t="str">
        <f>LOWER(CONCATENATE(B121,".",C121,"@email.com"))</f>
        <v>david.njeri@email.com</v>
      </c>
      <c r="E121" s="3" t="s">
        <v>45</v>
      </c>
      <c r="F121" s="3">
        <v>55</v>
      </c>
      <c r="G121" s="3" t="str">
        <f>IF(F121&lt;=12,"Child",IF(F121&lt;=19,"Teenager",IF(F121&lt;=60,"Adult","Senior")))</f>
        <v>Adult</v>
      </c>
      <c r="H121" s="3">
        <f>MAX( F121:F791) - (F121)</f>
        <v>30</v>
      </c>
      <c r="I121" s="3" t="s">
        <v>164</v>
      </c>
      <c r="J121" s="4">
        <v>45195</v>
      </c>
      <c r="K121" s="3" t="s">
        <v>721</v>
      </c>
      <c r="L121" s="3" t="s">
        <v>726</v>
      </c>
      <c r="M121" s="3" t="s">
        <v>743</v>
      </c>
      <c r="N121" s="3" t="s">
        <v>750</v>
      </c>
      <c r="O121" s="3" t="s">
        <v>754</v>
      </c>
      <c r="P121" s="3">
        <v>23916.19</v>
      </c>
      <c r="Q121" s="3" t="s">
        <v>761</v>
      </c>
      <c r="R121" s="3"/>
      <c r="S121" s="3"/>
      <c r="T121" s="8"/>
    </row>
    <row r="122" spans="1:20" hidden="1" x14ac:dyDescent="0.3">
      <c r="A122" s="7">
        <v>1902</v>
      </c>
      <c r="B122" s="3" t="s">
        <v>21</v>
      </c>
      <c r="C122" s="3" t="s">
        <v>36</v>
      </c>
      <c r="D122" s="3" t="str">
        <f>LOWER(CONCATENATE(B122,".",C122,"@email.com"))</f>
        <v>grace.mwangi@email.com</v>
      </c>
      <c r="E122" s="3" t="s">
        <v>45</v>
      </c>
      <c r="F122" s="3">
        <v>7</v>
      </c>
      <c r="G122" s="3" t="str">
        <f>IF(F122&lt;=12,"Child",IF(F122&lt;=19,"Teenager",IF(F122&lt;=60,"Adult","Senior")))</f>
        <v>Child</v>
      </c>
      <c r="H122" s="3">
        <f>MAX( F122:F792) - (F122)</f>
        <v>78</v>
      </c>
      <c r="I122" s="3" t="s">
        <v>165</v>
      </c>
      <c r="J122" s="4">
        <v>44699</v>
      </c>
      <c r="K122" s="3" t="s">
        <v>718</v>
      </c>
      <c r="L122" s="3" t="s">
        <v>730</v>
      </c>
      <c r="M122" s="3" t="s">
        <v>732</v>
      </c>
      <c r="N122" s="3" t="s">
        <v>751</v>
      </c>
      <c r="O122" s="3" t="s">
        <v>758</v>
      </c>
      <c r="P122" s="3">
        <v>38423.25</v>
      </c>
      <c r="Q122" s="3" t="s">
        <v>759</v>
      </c>
      <c r="R122" s="3"/>
      <c r="S122" s="3"/>
      <c r="T122" s="8"/>
    </row>
    <row r="123" spans="1:20" hidden="1" x14ac:dyDescent="0.3">
      <c r="A123" s="7">
        <v>1278</v>
      </c>
      <c r="B123" s="3" t="s">
        <v>19</v>
      </c>
      <c r="C123" s="3" t="s">
        <v>33</v>
      </c>
      <c r="D123" s="3" t="str">
        <f>LOWER(CONCATENATE(B123,".",C123,"@email.com"))</f>
        <v>michael.kiplagat@email.com</v>
      </c>
      <c r="E123" s="3" t="s">
        <v>44</v>
      </c>
      <c r="F123" s="3">
        <v>73</v>
      </c>
      <c r="G123" s="3" t="str">
        <f>IF(F123&lt;=12,"Child",IF(F123&lt;=19,"Teenager",IF(F123&lt;=60,"Adult","Senior")))</f>
        <v>Senior</v>
      </c>
      <c r="H123" s="3">
        <f>MAX( F123:F793) - (F123)</f>
        <v>12</v>
      </c>
      <c r="I123" s="3" t="s">
        <v>471</v>
      </c>
      <c r="J123" s="4">
        <v>45121</v>
      </c>
      <c r="K123" s="3" t="s">
        <v>719</v>
      </c>
      <c r="L123" s="3" t="s">
        <v>730</v>
      </c>
      <c r="M123" s="3" t="s">
        <v>734</v>
      </c>
      <c r="N123" s="3" t="s">
        <v>752</v>
      </c>
      <c r="O123" s="3" t="s">
        <v>756</v>
      </c>
      <c r="P123" s="3">
        <v>16036.37</v>
      </c>
      <c r="Q123" s="3" t="s">
        <v>759</v>
      </c>
      <c r="R123" s="3"/>
      <c r="S123" s="3"/>
      <c r="T123" s="8"/>
    </row>
    <row r="124" spans="1:20" hidden="1" x14ac:dyDescent="0.3">
      <c r="A124" s="7">
        <v>9285</v>
      </c>
      <c r="B124" s="3" t="s">
        <v>28</v>
      </c>
      <c r="C124" s="3" t="s">
        <v>33</v>
      </c>
      <c r="D124" s="3" t="str">
        <f>LOWER(CONCATENATE(B124,".",C124,"@email.com"))</f>
        <v>mary.kiplagat@email.com</v>
      </c>
      <c r="E124" s="3" t="s">
        <v>44</v>
      </c>
      <c r="F124" s="3">
        <v>73</v>
      </c>
      <c r="G124" s="3" t="str">
        <f>IF(F124&lt;=12,"Child",IF(F124&lt;=19,"Teenager",IF(F124&lt;=60,"Adult","Senior")))</f>
        <v>Senior</v>
      </c>
      <c r="H124" s="3">
        <f>MAX( F124:F794) - (F124)</f>
        <v>12</v>
      </c>
      <c r="I124" s="3" t="s">
        <v>638</v>
      </c>
      <c r="J124" s="4">
        <v>44867</v>
      </c>
      <c r="K124" s="3" t="s">
        <v>719</v>
      </c>
      <c r="L124" s="3" t="s">
        <v>725</v>
      </c>
      <c r="M124" s="3" t="s">
        <v>745</v>
      </c>
      <c r="N124" s="3" t="s">
        <v>746</v>
      </c>
      <c r="O124" s="3" t="s">
        <v>756</v>
      </c>
      <c r="P124" s="3">
        <v>49568.76</v>
      </c>
      <c r="Q124" s="3" t="s">
        <v>760</v>
      </c>
      <c r="R124" s="3"/>
      <c r="S124" s="3"/>
      <c r="T124" s="8"/>
    </row>
    <row r="125" spans="1:20" hidden="1" x14ac:dyDescent="0.3">
      <c r="A125" s="7">
        <v>3308</v>
      </c>
      <c r="B125" s="3" t="s">
        <v>19</v>
      </c>
      <c r="C125" s="3" t="s">
        <v>34</v>
      </c>
      <c r="D125" s="3" t="str">
        <f>LOWER(CONCATENATE(B125,".",C125,"@email.com"))</f>
        <v>michael.cherono@email.com</v>
      </c>
      <c r="E125" s="3" t="s">
        <v>45</v>
      </c>
      <c r="F125" s="3">
        <v>73</v>
      </c>
      <c r="G125" s="3" t="str">
        <f>IF(F125&lt;=12,"Child",IF(F125&lt;=19,"Teenager",IF(F125&lt;=60,"Adult","Senior")))</f>
        <v>Senior</v>
      </c>
      <c r="H125" s="3">
        <f>MAX( F125:F795) - (F125)</f>
        <v>12</v>
      </c>
      <c r="I125" s="3" t="s">
        <v>657</v>
      </c>
      <c r="J125" s="4">
        <v>45023</v>
      </c>
      <c r="K125" s="3" t="s">
        <v>719</v>
      </c>
      <c r="L125" s="3" t="s">
        <v>730</v>
      </c>
      <c r="M125" s="3" t="s">
        <v>744</v>
      </c>
      <c r="N125" s="3" t="s">
        <v>750</v>
      </c>
      <c r="O125" s="3" t="s">
        <v>757</v>
      </c>
      <c r="P125" s="3">
        <v>5175.1899999999996</v>
      </c>
      <c r="Q125" s="3" t="s">
        <v>759</v>
      </c>
      <c r="R125" s="3"/>
      <c r="S125" s="3"/>
      <c r="T125" s="8"/>
    </row>
    <row r="126" spans="1:20" hidden="1" x14ac:dyDescent="0.3">
      <c r="A126" s="7">
        <v>8125</v>
      </c>
      <c r="B126" s="3" t="s">
        <v>15</v>
      </c>
      <c r="C126" s="3" t="s">
        <v>34</v>
      </c>
      <c r="D126" s="3" t="str">
        <f>LOWER(CONCATENATE(B126,".",C126,"@email.com"))</f>
        <v>james.cherono@email.com</v>
      </c>
      <c r="E126" s="3" t="s">
        <v>44</v>
      </c>
      <c r="F126" s="3">
        <v>41</v>
      </c>
      <c r="G126" s="3" t="str">
        <f>IF(F126&lt;=12,"Child",IF(F126&lt;=19,"Teenager",IF(F126&lt;=60,"Adult","Senior")))</f>
        <v>Adult</v>
      </c>
      <c r="H126" s="3">
        <f>MAX( F126:F796) - (F126)</f>
        <v>44</v>
      </c>
      <c r="I126" s="3" t="s">
        <v>169</v>
      </c>
      <c r="J126" s="4">
        <v>44798</v>
      </c>
      <c r="K126" s="3" t="s">
        <v>720</v>
      </c>
      <c r="L126" s="3" t="s">
        <v>726</v>
      </c>
      <c r="M126" s="3" t="s">
        <v>739</v>
      </c>
      <c r="N126" s="3" t="s">
        <v>748</v>
      </c>
      <c r="O126" s="3" t="s">
        <v>754</v>
      </c>
      <c r="P126" s="3">
        <v>31504.93</v>
      </c>
      <c r="Q126" s="3" t="s">
        <v>759</v>
      </c>
      <c r="R126" s="3"/>
      <c r="S126" s="3"/>
      <c r="T126" s="8"/>
    </row>
    <row r="127" spans="1:20" hidden="1" x14ac:dyDescent="0.3">
      <c r="A127" s="7">
        <v>7625</v>
      </c>
      <c r="B127" s="3" t="s">
        <v>25</v>
      </c>
      <c r="C127" s="3" t="s">
        <v>36</v>
      </c>
      <c r="D127" s="3" t="str">
        <f>LOWER(CONCATENATE(B127,".",C127,"@email.com"))</f>
        <v>paul.mwangi@email.com</v>
      </c>
      <c r="E127" s="3" t="s">
        <v>45</v>
      </c>
      <c r="F127" s="3">
        <v>44</v>
      </c>
      <c r="G127" s="3" t="str">
        <f>IF(F127&lt;=12,"Child",IF(F127&lt;=19,"Teenager",IF(F127&lt;=60,"Adult","Senior")))</f>
        <v>Adult</v>
      </c>
      <c r="H127" s="3">
        <f>MAX( F127:F797) - (F127)</f>
        <v>41</v>
      </c>
      <c r="I127" s="3" t="s">
        <v>170</v>
      </c>
      <c r="J127" s="4">
        <v>45349</v>
      </c>
      <c r="K127" s="3" t="s">
        <v>722</v>
      </c>
      <c r="L127" s="3" t="s">
        <v>729</v>
      </c>
      <c r="M127" s="3" t="s">
        <v>731</v>
      </c>
      <c r="N127" s="3" t="s">
        <v>752</v>
      </c>
      <c r="O127" s="3" t="s">
        <v>756</v>
      </c>
      <c r="P127" s="3">
        <v>44724.26</v>
      </c>
      <c r="Q127" s="3" t="s">
        <v>759</v>
      </c>
      <c r="R127" s="3"/>
      <c r="S127" s="3"/>
      <c r="T127" s="8"/>
    </row>
    <row r="128" spans="1:20" hidden="1" x14ac:dyDescent="0.3">
      <c r="A128" s="7">
        <v>5649</v>
      </c>
      <c r="B128" s="3" t="s">
        <v>26</v>
      </c>
      <c r="C128" s="3" t="s">
        <v>41</v>
      </c>
      <c r="D128" s="3" t="str">
        <f>LOWER(CONCATENATE(B128,".",C128,"@email.com"))</f>
        <v>brian.obuya@email.com</v>
      </c>
      <c r="E128" s="3" t="s">
        <v>44</v>
      </c>
      <c r="F128" s="3">
        <v>72</v>
      </c>
      <c r="G128" s="3" t="str">
        <f>IF(F128&lt;=12,"Child",IF(F128&lt;=19,"Teenager",IF(F128&lt;=60,"Adult","Senior")))</f>
        <v>Senior</v>
      </c>
      <c r="H128" s="3">
        <f>MAX( F128:F798) - (F128)</f>
        <v>13</v>
      </c>
      <c r="I128" s="3" t="s">
        <v>149</v>
      </c>
      <c r="J128" s="4">
        <v>43970</v>
      </c>
      <c r="K128" s="3" t="s">
        <v>719</v>
      </c>
      <c r="L128" s="3" t="s">
        <v>730</v>
      </c>
      <c r="M128" s="3" t="s">
        <v>742</v>
      </c>
      <c r="N128" s="3" t="s">
        <v>751</v>
      </c>
      <c r="O128" s="3" t="s">
        <v>758</v>
      </c>
      <c r="P128" s="3">
        <v>46791.6</v>
      </c>
      <c r="Q128" s="3" t="s">
        <v>759</v>
      </c>
      <c r="R128" s="3"/>
      <c r="S128" s="3"/>
      <c r="T128" s="8"/>
    </row>
    <row r="129" spans="1:20" hidden="1" x14ac:dyDescent="0.3">
      <c r="A129" s="7">
        <v>6017</v>
      </c>
      <c r="B129" s="3" t="s">
        <v>24</v>
      </c>
      <c r="C129" s="3" t="s">
        <v>38</v>
      </c>
      <c r="D129" s="3" t="str">
        <f>LOWER(CONCATENATE(B129,".",C129,"@email.com"))</f>
        <v>esther.njeri@email.com</v>
      </c>
      <c r="E129" s="3" t="s">
        <v>45</v>
      </c>
      <c r="F129" s="3">
        <v>74</v>
      </c>
      <c r="G129" s="3" t="str">
        <f>IF(F129&lt;=12,"Child",IF(F129&lt;=19,"Teenager",IF(F129&lt;=60,"Adult","Senior")))</f>
        <v>Senior</v>
      </c>
      <c r="H129" s="3">
        <f>MAX( F129:F799) - (F129)</f>
        <v>11</v>
      </c>
      <c r="I129" s="3" t="s">
        <v>172</v>
      </c>
      <c r="J129" s="4">
        <v>44742</v>
      </c>
      <c r="K129" s="3" t="s">
        <v>718</v>
      </c>
      <c r="L129" s="3" t="s">
        <v>729</v>
      </c>
      <c r="M129" s="3" t="s">
        <v>732</v>
      </c>
      <c r="N129" s="3" t="s">
        <v>746</v>
      </c>
      <c r="O129" s="3" t="s">
        <v>758</v>
      </c>
      <c r="P129" s="3">
        <v>25837.71</v>
      </c>
      <c r="Q129" s="3" t="s">
        <v>761</v>
      </c>
      <c r="R129" s="3"/>
      <c r="S129" s="3"/>
      <c r="T129" s="8"/>
    </row>
    <row r="130" spans="1:20" hidden="1" x14ac:dyDescent="0.3">
      <c r="A130" s="7">
        <v>1798</v>
      </c>
      <c r="B130" s="3" t="s">
        <v>18</v>
      </c>
      <c r="C130" s="3" t="s">
        <v>36</v>
      </c>
      <c r="D130" s="3" t="str">
        <f>LOWER(CONCATENATE(B130,".",C130,"@email.com"))</f>
        <v>susan.mwangi@email.com</v>
      </c>
      <c r="E130" s="3" t="s">
        <v>44</v>
      </c>
      <c r="F130" s="3">
        <v>76</v>
      </c>
      <c r="G130" s="3" t="str">
        <f>IF(F130&lt;=12,"Child",IF(F130&lt;=19,"Teenager",IF(F130&lt;=60,"Adult","Senior")))</f>
        <v>Senior</v>
      </c>
      <c r="H130" s="3">
        <f>MAX( F130:F800) - (F130)</f>
        <v>9</v>
      </c>
      <c r="I130" s="3" t="s">
        <v>173</v>
      </c>
      <c r="J130" s="4">
        <v>45338</v>
      </c>
      <c r="K130" s="3" t="s">
        <v>718</v>
      </c>
      <c r="L130" s="3" t="s">
        <v>730</v>
      </c>
      <c r="M130" s="3" t="s">
        <v>741</v>
      </c>
      <c r="N130" s="3" t="s">
        <v>752</v>
      </c>
      <c r="O130" s="3" t="s">
        <v>755</v>
      </c>
      <c r="P130" s="3">
        <v>27913.09</v>
      </c>
      <c r="Q130" s="3" t="s">
        <v>760</v>
      </c>
      <c r="R130" s="3"/>
      <c r="S130" s="3"/>
      <c r="T130" s="8"/>
    </row>
    <row r="131" spans="1:20" hidden="1" x14ac:dyDescent="0.3">
      <c r="A131" s="7">
        <v>2315</v>
      </c>
      <c r="B131" s="3" t="s">
        <v>16</v>
      </c>
      <c r="C131" s="3" t="s">
        <v>30</v>
      </c>
      <c r="D131" s="3" t="str">
        <f>LOWER(CONCATENATE(B131,".",C131,"@email.com"))</f>
        <v>john.atieno@email.com</v>
      </c>
      <c r="E131" s="3" t="s">
        <v>44</v>
      </c>
      <c r="F131" s="3">
        <v>22</v>
      </c>
      <c r="G131" s="3" t="str">
        <f>IF(F131&lt;=12,"Child",IF(F131&lt;=19,"Teenager",IF(F131&lt;=60,"Adult","Senior")))</f>
        <v>Adult</v>
      </c>
      <c r="H131" s="3">
        <f>MAX( F131:F801) - (F131)</f>
        <v>63</v>
      </c>
      <c r="I131" s="3" t="s">
        <v>174</v>
      </c>
      <c r="J131" s="4">
        <v>44891</v>
      </c>
      <c r="K131" s="3" t="s">
        <v>720</v>
      </c>
      <c r="L131" s="3" t="s">
        <v>726</v>
      </c>
      <c r="M131" s="3" t="s">
        <v>741</v>
      </c>
      <c r="N131" s="3" t="s">
        <v>748</v>
      </c>
      <c r="O131" s="3" t="s">
        <v>756</v>
      </c>
      <c r="P131" s="3">
        <v>5669.23</v>
      </c>
      <c r="Q131" s="3" t="s">
        <v>761</v>
      </c>
      <c r="R131" s="3"/>
      <c r="S131" s="3"/>
      <c r="T131" s="8"/>
    </row>
    <row r="132" spans="1:20" hidden="1" x14ac:dyDescent="0.3">
      <c r="A132" s="7">
        <v>6663</v>
      </c>
      <c r="B132" s="3" t="s">
        <v>19</v>
      </c>
      <c r="C132" s="3" t="s">
        <v>43</v>
      </c>
      <c r="D132" s="3" t="str">
        <f>LOWER(CONCATENATE(B132,".",C132,"@email.com"))</f>
        <v>michael.chebet@email.com</v>
      </c>
      <c r="E132" s="3" t="s">
        <v>45</v>
      </c>
      <c r="F132" s="3">
        <v>7</v>
      </c>
      <c r="G132" s="3" t="str">
        <f>IF(F132&lt;=12,"Child",IF(F132&lt;=19,"Teenager",IF(F132&lt;=60,"Adult","Senior")))</f>
        <v>Child</v>
      </c>
      <c r="H132" s="3">
        <f>MAX( F132:F802) - (F132)</f>
        <v>78</v>
      </c>
      <c r="I132" s="3" t="s">
        <v>175</v>
      </c>
      <c r="J132" s="4">
        <v>45509</v>
      </c>
      <c r="K132" s="3" t="s">
        <v>718</v>
      </c>
      <c r="L132" s="3" t="s">
        <v>727</v>
      </c>
      <c r="M132" s="3" t="s">
        <v>744</v>
      </c>
      <c r="N132" s="3" t="s">
        <v>748</v>
      </c>
      <c r="O132" s="3" t="s">
        <v>758</v>
      </c>
      <c r="P132" s="3">
        <v>44607.5</v>
      </c>
      <c r="Q132" s="3" t="s">
        <v>759</v>
      </c>
      <c r="R132" s="3"/>
      <c r="S132" s="3"/>
      <c r="T132" s="8"/>
    </row>
    <row r="133" spans="1:20" hidden="1" x14ac:dyDescent="0.3">
      <c r="A133" s="7">
        <v>4921</v>
      </c>
      <c r="B133" s="3" t="s">
        <v>18</v>
      </c>
      <c r="C133" s="3" t="s">
        <v>33</v>
      </c>
      <c r="D133" s="3" t="str">
        <f>LOWER(CONCATENATE(B133,".",C133,"@email.com"))</f>
        <v>susan.kiplagat@email.com</v>
      </c>
      <c r="E133" s="3" t="s">
        <v>45</v>
      </c>
      <c r="F133" s="3">
        <v>71</v>
      </c>
      <c r="G133" s="3" t="str">
        <f>IF(F133&lt;=12,"Child",IF(F133&lt;=19,"Teenager",IF(F133&lt;=60,"Adult","Senior")))</f>
        <v>Senior</v>
      </c>
      <c r="H133" s="3">
        <f>MAX( F133:F803) - (F133)</f>
        <v>14</v>
      </c>
      <c r="I133" s="3" t="s">
        <v>56</v>
      </c>
      <c r="J133" s="4">
        <v>45469</v>
      </c>
      <c r="K133" s="3" t="s">
        <v>719</v>
      </c>
      <c r="L133" s="3" t="s">
        <v>725</v>
      </c>
      <c r="M133" s="3" t="s">
        <v>738</v>
      </c>
      <c r="N133" s="3" t="s">
        <v>751</v>
      </c>
      <c r="O133" s="3" t="s">
        <v>758</v>
      </c>
      <c r="P133" s="3">
        <v>7895.16</v>
      </c>
      <c r="Q133" s="3" t="s">
        <v>760</v>
      </c>
      <c r="R133" s="3"/>
      <c r="S133" s="3"/>
      <c r="T133" s="8"/>
    </row>
    <row r="134" spans="1:20" hidden="1" x14ac:dyDescent="0.3">
      <c r="A134" s="7">
        <v>5136</v>
      </c>
      <c r="B134" s="3" t="s">
        <v>24</v>
      </c>
      <c r="C134" s="3" t="s">
        <v>38</v>
      </c>
      <c r="D134" s="3" t="str">
        <f>LOWER(CONCATENATE(B134,".",C134,"@email.com"))</f>
        <v>esther.njeri@email.com</v>
      </c>
      <c r="E134" s="3" t="s">
        <v>44</v>
      </c>
      <c r="F134" s="3">
        <v>49</v>
      </c>
      <c r="G134" s="3" t="str">
        <f>IF(F134&lt;=12,"Child",IF(F134&lt;=19,"Teenager",IF(F134&lt;=60,"Adult","Senior")))</f>
        <v>Adult</v>
      </c>
      <c r="H134" s="3">
        <f>MAX( F134:F804) - (F134)</f>
        <v>36</v>
      </c>
      <c r="I134" s="3" t="s">
        <v>177</v>
      </c>
      <c r="J134" s="4">
        <v>45522</v>
      </c>
      <c r="K134" s="3" t="s">
        <v>720</v>
      </c>
      <c r="L134" s="3" t="s">
        <v>725</v>
      </c>
      <c r="M134" s="3" t="s">
        <v>735</v>
      </c>
      <c r="N134" s="3" t="s">
        <v>749</v>
      </c>
      <c r="O134" s="3" t="s">
        <v>755</v>
      </c>
      <c r="P134" s="3">
        <v>13095.74</v>
      </c>
      <c r="Q134" s="3" t="s">
        <v>759</v>
      </c>
      <c r="R134" s="3"/>
      <c r="S134" s="3"/>
      <c r="T134" s="8"/>
    </row>
    <row r="135" spans="1:20" hidden="1" x14ac:dyDescent="0.3">
      <c r="A135" s="7">
        <v>3994</v>
      </c>
      <c r="B135" s="3" t="s">
        <v>22</v>
      </c>
      <c r="C135" s="3" t="s">
        <v>43</v>
      </c>
      <c r="D135" s="3" t="str">
        <f>LOWER(CONCATENATE(B135,".",C135,"@email.com"))</f>
        <v>mercy.chebet@email.com</v>
      </c>
      <c r="E135" s="3" t="s">
        <v>45</v>
      </c>
      <c r="F135" s="3">
        <v>71</v>
      </c>
      <c r="G135" s="3" t="str">
        <f>IF(F135&lt;=12,"Child",IF(F135&lt;=19,"Teenager",IF(F135&lt;=60,"Adult","Senior")))</f>
        <v>Senior</v>
      </c>
      <c r="H135" s="3">
        <f>MAX( F135:F805) - (F135)</f>
        <v>14</v>
      </c>
      <c r="I135" s="3" t="s">
        <v>529</v>
      </c>
      <c r="J135" s="4">
        <v>43963</v>
      </c>
      <c r="K135" s="3" t="s">
        <v>719</v>
      </c>
      <c r="L135" s="3" t="s">
        <v>728</v>
      </c>
      <c r="M135" s="3" t="s">
        <v>744</v>
      </c>
      <c r="N135" s="3" t="s">
        <v>751</v>
      </c>
      <c r="O135" s="3" t="s">
        <v>753</v>
      </c>
      <c r="P135" s="3">
        <v>13408.5</v>
      </c>
      <c r="Q135" s="3" t="s">
        <v>760</v>
      </c>
      <c r="R135" s="3"/>
      <c r="S135" s="3"/>
      <c r="T135" s="8"/>
    </row>
    <row r="136" spans="1:20" hidden="1" x14ac:dyDescent="0.3">
      <c r="A136" s="7">
        <v>1215</v>
      </c>
      <c r="B136" s="3" t="s">
        <v>25</v>
      </c>
      <c r="C136" s="3" t="s">
        <v>39</v>
      </c>
      <c r="D136" s="3" t="str">
        <f>LOWER(CONCATENATE(B136,".",C136,"@email.com"))</f>
        <v>paul.kuria@email.com</v>
      </c>
      <c r="E136" s="3" t="s">
        <v>45</v>
      </c>
      <c r="F136" s="3">
        <v>75</v>
      </c>
      <c r="G136" s="3" t="str">
        <f>IF(F136&lt;=12,"Child",IF(F136&lt;=19,"Teenager",IF(F136&lt;=60,"Adult","Senior")))</f>
        <v>Senior</v>
      </c>
      <c r="H136" s="3">
        <f>MAX( F136:F806) - (F136)</f>
        <v>10</v>
      </c>
      <c r="I136" s="3" t="s">
        <v>179</v>
      </c>
      <c r="J136" s="4">
        <v>44497</v>
      </c>
      <c r="K136" s="3" t="s">
        <v>722</v>
      </c>
      <c r="L136" s="3" t="s">
        <v>729</v>
      </c>
      <c r="M136" s="3" t="s">
        <v>740</v>
      </c>
      <c r="N136" s="3" t="s">
        <v>750</v>
      </c>
      <c r="O136" s="3" t="s">
        <v>756</v>
      </c>
      <c r="P136" s="3">
        <v>45169.52</v>
      </c>
      <c r="Q136" s="3" t="s">
        <v>760</v>
      </c>
      <c r="R136" s="3"/>
      <c r="S136" s="3"/>
      <c r="T136" s="8"/>
    </row>
    <row r="137" spans="1:20" hidden="1" x14ac:dyDescent="0.3">
      <c r="A137" s="7">
        <v>7189</v>
      </c>
      <c r="B137" s="3" t="s">
        <v>28</v>
      </c>
      <c r="C137" s="3" t="s">
        <v>38</v>
      </c>
      <c r="D137" s="3" t="str">
        <f>LOWER(CONCATENATE(B137,".",C137,"@email.com"))</f>
        <v>mary.njeri@email.com</v>
      </c>
      <c r="E137" s="3" t="s">
        <v>45</v>
      </c>
      <c r="F137" s="3">
        <v>76</v>
      </c>
      <c r="G137" s="3" t="str">
        <f>IF(F137&lt;=12,"Child",IF(F137&lt;=19,"Teenager",IF(F137&lt;=60,"Adult","Senior")))</f>
        <v>Senior</v>
      </c>
      <c r="H137" s="3">
        <f>MAX( F137:F807) - (F137)</f>
        <v>9</v>
      </c>
      <c r="I137" s="3" t="s">
        <v>180</v>
      </c>
      <c r="J137" s="4">
        <v>45161</v>
      </c>
      <c r="K137" s="3" t="s">
        <v>721</v>
      </c>
      <c r="L137" s="3" t="s">
        <v>730</v>
      </c>
      <c r="M137" s="3" t="s">
        <v>740</v>
      </c>
      <c r="N137" s="3" t="s">
        <v>751</v>
      </c>
      <c r="O137" s="3" t="s">
        <v>755</v>
      </c>
      <c r="P137" s="3">
        <v>7203.54</v>
      </c>
      <c r="Q137" s="3" t="s">
        <v>760</v>
      </c>
      <c r="R137" s="3"/>
      <c r="S137" s="3"/>
      <c r="T137" s="8"/>
    </row>
    <row r="138" spans="1:20" hidden="1" x14ac:dyDescent="0.3">
      <c r="A138" s="7">
        <v>6362</v>
      </c>
      <c r="B138" s="3" t="s">
        <v>18</v>
      </c>
      <c r="C138" s="3" t="s">
        <v>35</v>
      </c>
      <c r="D138" s="3" t="str">
        <f>LOWER(CONCATENATE(B138,".",C138,"@email.com"))</f>
        <v>susan.mugambi@email.com</v>
      </c>
      <c r="E138" s="3" t="s">
        <v>45</v>
      </c>
      <c r="F138" s="3">
        <v>71</v>
      </c>
      <c r="G138" s="3" t="str">
        <f>IF(F138&lt;=12,"Child",IF(F138&lt;=19,"Teenager",IF(F138&lt;=60,"Adult","Senior")))</f>
        <v>Senior</v>
      </c>
      <c r="H138" s="3">
        <f>MAX( F138:F808) - (F138)</f>
        <v>14</v>
      </c>
      <c r="I138" s="3" t="s">
        <v>181</v>
      </c>
      <c r="J138" s="4">
        <v>44422</v>
      </c>
      <c r="K138" s="3" t="s">
        <v>722</v>
      </c>
      <c r="L138" s="3" t="s">
        <v>729</v>
      </c>
      <c r="M138" s="3" t="s">
        <v>739</v>
      </c>
      <c r="N138" s="3" t="s">
        <v>750</v>
      </c>
      <c r="O138" s="3" t="s">
        <v>756</v>
      </c>
      <c r="P138" s="3">
        <v>47066.46</v>
      </c>
      <c r="Q138" s="3" t="s">
        <v>760</v>
      </c>
      <c r="R138" s="3"/>
      <c r="S138" s="3"/>
      <c r="T138" s="8"/>
    </row>
    <row r="139" spans="1:20" hidden="1" x14ac:dyDescent="0.3">
      <c r="A139" s="7">
        <v>4298</v>
      </c>
      <c r="B139" s="3" t="s">
        <v>15</v>
      </c>
      <c r="C139" s="3" t="s">
        <v>38</v>
      </c>
      <c r="D139" s="3" t="str">
        <f>LOWER(CONCATENATE(B139,".",C139,"@email.com"))</f>
        <v>james.njeri@email.com</v>
      </c>
      <c r="E139" s="3" t="s">
        <v>45</v>
      </c>
      <c r="F139" s="3">
        <v>8</v>
      </c>
      <c r="G139" s="3" t="str">
        <f>IF(F139&lt;=12,"Child",IF(F139&lt;=19,"Teenager",IF(F139&lt;=60,"Adult","Senior")))</f>
        <v>Child</v>
      </c>
      <c r="H139" s="3">
        <f>MAX( F139:F809) - (F139)</f>
        <v>77</v>
      </c>
      <c r="I139" s="3" t="s">
        <v>182</v>
      </c>
      <c r="J139" s="4">
        <v>45127</v>
      </c>
      <c r="K139" s="3" t="s">
        <v>720</v>
      </c>
      <c r="L139" s="3" t="s">
        <v>728</v>
      </c>
      <c r="M139" s="3" t="s">
        <v>745</v>
      </c>
      <c r="N139" s="3" t="s">
        <v>746</v>
      </c>
      <c r="O139" s="3" t="s">
        <v>754</v>
      </c>
      <c r="P139" s="3">
        <v>43618.29</v>
      </c>
      <c r="Q139" s="3" t="s">
        <v>759</v>
      </c>
      <c r="R139" s="3"/>
      <c r="S139" s="3"/>
      <c r="T139" s="8"/>
    </row>
    <row r="140" spans="1:20" hidden="1" x14ac:dyDescent="0.3">
      <c r="A140" s="7">
        <v>9528</v>
      </c>
      <c r="B140" s="3" t="s">
        <v>26</v>
      </c>
      <c r="C140" s="3" t="s">
        <v>35</v>
      </c>
      <c r="D140" s="3" t="str">
        <f>LOWER(CONCATENATE(B140,".",C140,"@email.com"))</f>
        <v>brian.mugambi@email.com</v>
      </c>
      <c r="E140" s="3" t="s">
        <v>44</v>
      </c>
      <c r="F140" s="3">
        <v>71</v>
      </c>
      <c r="G140" s="3" t="str">
        <f>IF(F140&lt;=12,"Child",IF(F140&lt;=19,"Teenager",IF(F140&lt;=60,"Adult","Senior")))</f>
        <v>Senior</v>
      </c>
      <c r="H140" s="3">
        <f>MAX( F140:F810) - (F140)</f>
        <v>14</v>
      </c>
      <c r="I140" s="3" t="s">
        <v>563</v>
      </c>
      <c r="J140" s="4">
        <v>44178</v>
      </c>
      <c r="K140" s="3" t="s">
        <v>719</v>
      </c>
      <c r="L140" s="3" t="s">
        <v>726</v>
      </c>
      <c r="M140" s="3" t="s">
        <v>745</v>
      </c>
      <c r="N140" s="3" t="s">
        <v>752</v>
      </c>
      <c r="O140" s="3" t="s">
        <v>754</v>
      </c>
      <c r="P140" s="3">
        <v>33986.949999999997</v>
      </c>
      <c r="Q140" s="3" t="s">
        <v>759</v>
      </c>
      <c r="R140" s="3"/>
      <c r="S140" s="3"/>
      <c r="T140" s="8"/>
    </row>
    <row r="141" spans="1:20" hidden="1" x14ac:dyDescent="0.3">
      <c r="A141" s="7">
        <v>6365</v>
      </c>
      <c r="B141" s="3" t="s">
        <v>20</v>
      </c>
      <c r="C141" s="3" t="s">
        <v>34</v>
      </c>
      <c r="D141" s="3" t="str">
        <f>LOWER(CONCATENATE(B141,".",C141,"@email.com"))</f>
        <v>kevin.cherono@email.com</v>
      </c>
      <c r="E141" s="3" t="s">
        <v>45</v>
      </c>
      <c r="F141" s="3">
        <v>61</v>
      </c>
      <c r="G141" s="3" t="str">
        <f>IF(F141&lt;=12,"Child",IF(F141&lt;=19,"Teenager",IF(F141&lt;=60,"Adult","Senior")))</f>
        <v>Senior</v>
      </c>
      <c r="H141" s="3">
        <f>MAX( F141:F811) - (F141)</f>
        <v>24</v>
      </c>
      <c r="I141" s="3" t="s">
        <v>184</v>
      </c>
      <c r="J141" s="4">
        <v>45735</v>
      </c>
      <c r="K141" s="3" t="s">
        <v>722</v>
      </c>
      <c r="L141" s="3" t="s">
        <v>725</v>
      </c>
      <c r="M141" s="3" t="s">
        <v>732</v>
      </c>
      <c r="N141" s="3" t="s">
        <v>750</v>
      </c>
      <c r="O141" s="3" t="s">
        <v>754</v>
      </c>
      <c r="P141" s="3">
        <v>33254.04</v>
      </c>
      <c r="Q141" s="3" t="s">
        <v>759</v>
      </c>
      <c r="R141" s="3"/>
      <c r="S141" s="3"/>
      <c r="T141" s="8"/>
    </row>
    <row r="142" spans="1:20" hidden="1" x14ac:dyDescent="0.3">
      <c r="A142" s="7">
        <v>9071</v>
      </c>
      <c r="B142" s="3" t="s">
        <v>26</v>
      </c>
      <c r="C142" s="3" t="s">
        <v>32</v>
      </c>
      <c r="D142" s="3" t="str">
        <f>LOWER(CONCATENATE(B142,".",C142,"@email.com"))</f>
        <v>brian.odhiambo@email.com</v>
      </c>
      <c r="E142" s="3" t="s">
        <v>44</v>
      </c>
      <c r="F142" s="3">
        <v>56</v>
      </c>
      <c r="G142" s="3" t="str">
        <f>IF(F142&lt;=12,"Child",IF(F142&lt;=19,"Teenager",IF(F142&lt;=60,"Adult","Senior")))</f>
        <v>Adult</v>
      </c>
      <c r="H142" s="3">
        <f>MAX( F142:F812) - (F142)</f>
        <v>29</v>
      </c>
      <c r="I142" s="3" t="s">
        <v>185</v>
      </c>
      <c r="J142" s="4">
        <v>45283</v>
      </c>
      <c r="K142" s="3" t="s">
        <v>721</v>
      </c>
      <c r="L142" s="3" t="s">
        <v>728</v>
      </c>
      <c r="M142" s="3" t="s">
        <v>740</v>
      </c>
      <c r="N142" s="3" t="s">
        <v>751</v>
      </c>
      <c r="O142" s="3" t="s">
        <v>758</v>
      </c>
      <c r="P142" s="3">
        <v>49546.21</v>
      </c>
      <c r="Q142" s="3" t="s">
        <v>759</v>
      </c>
      <c r="R142" s="3"/>
      <c r="S142" s="3"/>
      <c r="T142" s="8"/>
    </row>
    <row r="143" spans="1:20" hidden="1" x14ac:dyDescent="0.3">
      <c r="A143" s="7">
        <v>9179</v>
      </c>
      <c r="B143" s="3" t="s">
        <v>19</v>
      </c>
      <c r="C143" s="3" t="s">
        <v>41</v>
      </c>
      <c r="D143" s="3" t="str">
        <f>LOWER(CONCATENATE(B143,".",C143,"@email.com"))</f>
        <v>michael.obuya@email.com</v>
      </c>
      <c r="E143" s="3" t="s">
        <v>44</v>
      </c>
      <c r="F143" s="3">
        <v>26</v>
      </c>
      <c r="G143" s="3" t="str">
        <f>IF(F143&lt;=12,"Child",IF(F143&lt;=19,"Teenager",IF(F143&lt;=60,"Adult","Senior")))</f>
        <v>Adult</v>
      </c>
      <c r="H143" s="3">
        <f>MAX( F143:F813) - (F143)</f>
        <v>59</v>
      </c>
      <c r="I143" s="3" t="s">
        <v>186</v>
      </c>
      <c r="J143" s="4">
        <v>45115</v>
      </c>
      <c r="K143" s="3" t="s">
        <v>724</v>
      </c>
      <c r="L143" s="3" t="s">
        <v>729</v>
      </c>
      <c r="M143" s="3" t="s">
        <v>743</v>
      </c>
      <c r="N143" s="3" t="s">
        <v>750</v>
      </c>
      <c r="O143" s="3" t="s">
        <v>755</v>
      </c>
      <c r="P143" s="3">
        <v>11068.98</v>
      </c>
      <c r="Q143" s="3" t="s">
        <v>761</v>
      </c>
      <c r="R143" s="3"/>
      <c r="S143" s="3"/>
      <c r="T143" s="8"/>
    </row>
    <row r="144" spans="1:20" hidden="1" x14ac:dyDescent="0.3">
      <c r="A144" s="7">
        <v>5923</v>
      </c>
      <c r="B144" s="3" t="s">
        <v>20</v>
      </c>
      <c r="C144" s="3" t="s">
        <v>32</v>
      </c>
      <c r="D144" s="3" t="str">
        <f>LOWER(CONCATENATE(B144,".",C144,"@email.com"))</f>
        <v>kevin.odhiambo@email.com</v>
      </c>
      <c r="E144" s="3" t="s">
        <v>45</v>
      </c>
      <c r="F144" s="3">
        <v>71</v>
      </c>
      <c r="G144" s="3" t="str">
        <f>IF(F144&lt;=12,"Child",IF(F144&lt;=19,"Teenager",IF(F144&lt;=60,"Adult","Senior")))</f>
        <v>Senior</v>
      </c>
      <c r="H144" s="3">
        <f>MAX( F144:F814) - (F144)</f>
        <v>14</v>
      </c>
      <c r="I144" s="3" t="s">
        <v>625</v>
      </c>
      <c r="J144" s="4">
        <v>44047</v>
      </c>
      <c r="K144" s="3" t="s">
        <v>719</v>
      </c>
      <c r="L144" s="3" t="s">
        <v>729</v>
      </c>
      <c r="M144" s="3" t="s">
        <v>739</v>
      </c>
      <c r="N144" s="3" t="s">
        <v>748</v>
      </c>
      <c r="O144" s="3" t="s">
        <v>757</v>
      </c>
      <c r="P144" s="3">
        <v>35620.74</v>
      </c>
      <c r="Q144" s="3" t="s">
        <v>760</v>
      </c>
      <c r="R144" s="3"/>
      <c r="S144" s="3"/>
      <c r="T144" s="8"/>
    </row>
    <row r="145" spans="1:20" hidden="1" x14ac:dyDescent="0.3">
      <c r="A145" s="7">
        <v>5943</v>
      </c>
      <c r="B145" s="3" t="s">
        <v>26</v>
      </c>
      <c r="C145" s="3" t="s">
        <v>35</v>
      </c>
      <c r="D145" s="3" t="str">
        <f>LOWER(CONCATENATE(B145,".",C145,"@email.com"))</f>
        <v>brian.mugambi@email.com</v>
      </c>
      <c r="E145" s="3" t="s">
        <v>45</v>
      </c>
      <c r="F145" s="3">
        <v>61</v>
      </c>
      <c r="G145" s="3" t="str">
        <f>IF(F145&lt;=12,"Child",IF(F145&lt;=19,"Teenager",IF(F145&lt;=60,"Adult","Senior")))</f>
        <v>Senior</v>
      </c>
      <c r="H145" s="3">
        <f>MAX( F145:F815) - (F145)</f>
        <v>24</v>
      </c>
      <c r="I145" s="3" t="s">
        <v>188</v>
      </c>
      <c r="J145" s="4">
        <v>44312</v>
      </c>
      <c r="K145" s="3" t="s">
        <v>724</v>
      </c>
      <c r="L145" s="3" t="s">
        <v>729</v>
      </c>
      <c r="M145" s="3" t="s">
        <v>732</v>
      </c>
      <c r="N145" s="3" t="s">
        <v>748</v>
      </c>
      <c r="O145" s="3" t="s">
        <v>756</v>
      </c>
      <c r="P145" s="3">
        <v>17117.2</v>
      </c>
      <c r="Q145" s="3" t="s">
        <v>760</v>
      </c>
      <c r="R145" s="3"/>
      <c r="S145" s="3"/>
      <c r="T145" s="8"/>
    </row>
    <row r="146" spans="1:20" hidden="1" x14ac:dyDescent="0.3">
      <c r="A146" s="7">
        <v>1804</v>
      </c>
      <c r="B146" s="3" t="s">
        <v>23</v>
      </c>
      <c r="C146" s="3" t="s">
        <v>36</v>
      </c>
      <c r="D146" s="3" t="str">
        <f>LOWER(CONCATENATE(B146,".",C146,"@email.com"))</f>
        <v>peter.mwangi@email.com</v>
      </c>
      <c r="E146" s="3" t="s">
        <v>45</v>
      </c>
      <c r="F146" s="3">
        <v>37</v>
      </c>
      <c r="G146" s="3" t="str">
        <f>IF(F146&lt;=12,"Child",IF(F146&lt;=19,"Teenager",IF(F146&lt;=60,"Adult","Senior")))</f>
        <v>Adult</v>
      </c>
      <c r="H146" s="3">
        <f>MAX( F146:F816) - (F146)</f>
        <v>48</v>
      </c>
      <c r="I146" s="3" t="s">
        <v>189</v>
      </c>
      <c r="J146" s="4">
        <v>45247</v>
      </c>
      <c r="K146" s="3" t="s">
        <v>722</v>
      </c>
      <c r="L146" s="3" t="s">
        <v>728</v>
      </c>
      <c r="M146" s="3" t="s">
        <v>744</v>
      </c>
      <c r="N146" s="3" t="s">
        <v>748</v>
      </c>
      <c r="O146" s="3" t="s">
        <v>758</v>
      </c>
      <c r="P146" s="3">
        <v>43410.96</v>
      </c>
      <c r="Q146" s="3" t="s">
        <v>759</v>
      </c>
      <c r="R146" s="3"/>
      <c r="S146" s="3"/>
      <c r="T146" s="8"/>
    </row>
    <row r="147" spans="1:20" hidden="1" x14ac:dyDescent="0.3">
      <c r="A147" s="7">
        <v>6346</v>
      </c>
      <c r="B147" s="3" t="s">
        <v>19</v>
      </c>
      <c r="C147" s="3" t="s">
        <v>39</v>
      </c>
      <c r="D147" s="3" t="str">
        <f>LOWER(CONCATENATE(B147,".",C147,"@email.com"))</f>
        <v>michael.kuria@email.com</v>
      </c>
      <c r="E147" s="3" t="s">
        <v>45</v>
      </c>
      <c r="F147" s="3">
        <v>38</v>
      </c>
      <c r="G147" s="3" t="str">
        <f>IF(F147&lt;=12,"Child",IF(F147&lt;=19,"Teenager",IF(F147&lt;=60,"Adult","Senior")))</f>
        <v>Adult</v>
      </c>
      <c r="H147" s="3">
        <f>MAX( F147:F817) - (F147)</f>
        <v>47</v>
      </c>
      <c r="I147" s="3" t="s">
        <v>190</v>
      </c>
      <c r="J147" s="4">
        <v>45726</v>
      </c>
      <c r="K147" s="3" t="s">
        <v>722</v>
      </c>
      <c r="L147" s="3" t="s">
        <v>725</v>
      </c>
      <c r="M147" s="3" t="s">
        <v>734</v>
      </c>
      <c r="N147" s="3" t="s">
        <v>749</v>
      </c>
      <c r="O147" s="3" t="s">
        <v>758</v>
      </c>
      <c r="P147" s="3">
        <v>48877.88</v>
      </c>
      <c r="Q147" s="3" t="s">
        <v>760</v>
      </c>
      <c r="R147" s="3"/>
      <c r="S147" s="3"/>
      <c r="T147" s="8"/>
    </row>
    <row r="148" spans="1:20" hidden="1" x14ac:dyDescent="0.3">
      <c r="A148" s="7">
        <v>5946</v>
      </c>
      <c r="B148" s="3" t="s">
        <v>19</v>
      </c>
      <c r="C148" s="3" t="s">
        <v>32</v>
      </c>
      <c r="D148" s="3" t="str">
        <f>LOWER(CONCATENATE(B148,".",C148,"@email.com"))</f>
        <v>michael.odhiambo@email.com</v>
      </c>
      <c r="E148" s="3" t="s">
        <v>44</v>
      </c>
      <c r="F148" s="3">
        <v>23</v>
      </c>
      <c r="G148" s="3" t="str">
        <f>IF(F148&lt;=12,"Child",IF(F148&lt;=19,"Teenager",IF(F148&lt;=60,"Adult","Senior")))</f>
        <v>Adult</v>
      </c>
      <c r="H148" s="3">
        <f>MAX( F148:F818) - (F148)</f>
        <v>62</v>
      </c>
      <c r="I148" s="3" t="s">
        <v>191</v>
      </c>
      <c r="J148" s="4">
        <v>44774</v>
      </c>
      <c r="K148" s="3" t="s">
        <v>722</v>
      </c>
      <c r="L148" s="3" t="s">
        <v>728</v>
      </c>
      <c r="M148" s="3" t="s">
        <v>745</v>
      </c>
      <c r="N148" s="3" t="s">
        <v>750</v>
      </c>
      <c r="O148" s="3" t="s">
        <v>758</v>
      </c>
      <c r="P148" s="3">
        <v>36660.03</v>
      </c>
      <c r="Q148" s="3" t="s">
        <v>761</v>
      </c>
      <c r="R148" s="3"/>
      <c r="S148" s="3"/>
      <c r="T148" s="8"/>
    </row>
    <row r="149" spans="1:20" hidden="1" x14ac:dyDescent="0.3">
      <c r="A149" s="7">
        <v>4931</v>
      </c>
      <c r="B149" s="3" t="s">
        <v>21</v>
      </c>
      <c r="C149" s="3" t="s">
        <v>33</v>
      </c>
      <c r="D149" s="3" t="str">
        <f>LOWER(CONCATENATE(B149,".",C149,"@email.com"))</f>
        <v>grace.kiplagat@email.com</v>
      </c>
      <c r="E149" s="3" t="s">
        <v>44</v>
      </c>
      <c r="F149" s="3">
        <v>78</v>
      </c>
      <c r="G149" s="3" t="str">
        <f>IF(F149&lt;=12,"Child",IF(F149&lt;=19,"Teenager",IF(F149&lt;=60,"Adult","Senior")))</f>
        <v>Senior</v>
      </c>
      <c r="H149" s="3">
        <f>MAX( F149:F819) - (F149)</f>
        <v>7</v>
      </c>
      <c r="I149" s="3" t="s">
        <v>192</v>
      </c>
      <c r="J149" s="4">
        <v>45112</v>
      </c>
      <c r="K149" s="3" t="s">
        <v>723</v>
      </c>
      <c r="L149" s="3" t="s">
        <v>729</v>
      </c>
      <c r="M149" s="3" t="s">
        <v>744</v>
      </c>
      <c r="N149" s="3" t="s">
        <v>746</v>
      </c>
      <c r="O149" s="3" t="s">
        <v>754</v>
      </c>
      <c r="P149" s="3">
        <v>48314.31</v>
      </c>
      <c r="Q149" s="3" t="s">
        <v>760</v>
      </c>
      <c r="R149" s="3"/>
      <c r="S149" s="3"/>
      <c r="T149" s="8"/>
    </row>
    <row r="150" spans="1:20" hidden="1" x14ac:dyDescent="0.3">
      <c r="A150" s="7">
        <v>4881</v>
      </c>
      <c r="B150" s="3" t="s">
        <v>19</v>
      </c>
      <c r="C150" s="3" t="s">
        <v>40</v>
      </c>
      <c r="D150" s="3" t="str">
        <f>LOWER(CONCATENATE(B150,".",C150,"@email.com"))</f>
        <v>michael.wanjiru@email.com</v>
      </c>
      <c r="E150" s="3" t="s">
        <v>45</v>
      </c>
      <c r="F150" s="3">
        <v>70</v>
      </c>
      <c r="G150" s="3" t="str">
        <f>IF(F150&lt;=12,"Child",IF(F150&lt;=19,"Teenager",IF(F150&lt;=60,"Adult","Senior")))</f>
        <v>Senior</v>
      </c>
      <c r="H150" s="3">
        <f>MAX( F150:F820) - (F150)</f>
        <v>15</v>
      </c>
      <c r="I150" s="3" t="s">
        <v>503</v>
      </c>
      <c r="J150" s="4">
        <v>44641</v>
      </c>
      <c r="K150" s="3" t="s">
        <v>719</v>
      </c>
      <c r="L150" s="3" t="s">
        <v>727</v>
      </c>
      <c r="M150" s="3" t="s">
        <v>736</v>
      </c>
      <c r="N150" s="3" t="s">
        <v>751</v>
      </c>
      <c r="O150" s="3" t="s">
        <v>757</v>
      </c>
      <c r="P150" s="3">
        <v>34457.760000000002</v>
      </c>
      <c r="Q150" s="3" t="s">
        <v>761</v>
      </c>
      <c r="R150" s="3"/>
      <c r="S150" s="3"/>
      <c r="T150" s="8"/>
    </row>
    <row r="151" spans="1:20" hidden="1" x14ac:dyDescent="0.3">
      <c r="A151" s="7">
        <v>3996</v>
      </c>
      <c r="B151" s="3" t="s">
        <v>15</v>
      </c>
      <c r="C151" s="3" t="s">
        <v>35</v>
      </c>
      <c r="D151" s="3" t="str">
        <f>LOWER(CONCATENATE(B151,".",C151,"@email.com"))</f>
        <v>james.mugambi@email.com</v>
      </c>
      <c r="E151" s="3" t="s">
        <v>44</v>
      </c>
      <c r="F151" s="3">
        <v>5</v>
      </c>
      <c r="G151" s="3" t="str">
        <f>IF(F151&lt;=12,"Child",IF(F151&lt;=19,"Teenager",IF(F151&lt;=60,"Adult","Senior")))</f>
        <v>Child</v>
      </c>
      <c r="H151" s="3">
        <f>MAX( F151:F821) - (F151)</f>
        <v>80</v>
      </c>
      <c r="I151" s="3" t="s">
        <v>194</v>
      </c>
      <c r="J151" s="4">
        <v>44580</v>
      </c>
      <c r="K151" s="3" t="s">
        <v>722</v>
      </c>
      <c r="L151" s="3" t="s">
        <v>730</v>
      </c>
      <c r="M151" s="3" t="s">
        <v>732</v>
      </c>
      <c r="N151" s="3" t="s">
        <v>749</v>
      </c>
      <c r="O151" s="3" t="s">
        <v>758</v>
      </c>
      <c r="P151" s="3">
        <v>48561.279999999999</v>
      </c>
      <c r="Q151" s="3" t="s">
        <v>761</v>
      </c>
      <c r="R151" s="3"/>
      <c r="S151" s="3"/>
      <c r="T151" s="8"/>
    </row>
    <row r="152" spans="1:20" hidden="1" x14ac:dyDescent="0.3">
      <c r="A152" s="7">
        <v>9579</v>
      </c>
      <c r="B152" s="3" t="s">
        <v>15</v>
      </c>
      <c r="C152" s="3" t="s">
        <v>36</v>
      </c>
      <c r="D152" s="3" t="str">
        <f>LOWER(CONCATENATE(B152,".",C152,"@email.com"))</f>
        <v>james.mwangi@email.com</v>
      </c>
      <c r="E152" s="3" t="s">
        <v>44</v>
      </c>
      <c r="F152" s="3">
        <v>50</v>
      </c>
      <c r="G152" s="3" t="str">
        <f>IF(F152&lt;=12,"Child",IF(F152&lt;=19,"Teenager",IF(F152&lt;=60,"Adult","Senior")))</f>
        <v>Adult</v>
      </c>
      <c r="H152" s="3">
        <f>MAX( F152:F822) - (F152)</f>
        <v>35</v>
      </c>
      <c r="I152" s="3" t="s">
        <v>195</v>
      </c>
      <c r="J152" s="4">
        <v>44255</v>
      </c>
      <c r="K152" s="3" t="s">
        <v>724</v>
      </c>
      <c r="L152" s="3" t="s">
        <v>727</v>
      </c>
      <c r="M152" s="3" t="s">
        <v>739</v>
      </c>
      <c r="N152" s="3" t="s">
        <v>751</v>
      </c>
      <c r="O152" s="3" t="s">
        <v>755</v>
      </c>
      <c r="P152" s="3">
        <v>33518.839999999997</v>
      </c>
      <c r="Q152" s="3" t="s">
        <v>760</v>
      </c>
      <c r="R152" s="3"/>
      <c r="S152" s="3"/>
      <c r="T152" s="8"/>
    </row>
    <row r="153" spans="1:20" hidden="1" x14ac:dyDescent="0.3">
      <c r="A153" s="7">
        <v>7206</v>
      </c>
      <c r="B153" s="3" t="s">
        <v>19</v>
      </c>
      <c r="C153" s="3" t="s">
        <v>35</v>
      </c>
      <c r="D153" s="3" t="str">
        <f>LOWER(CONCATENATE(B153,".",C153,"@email.com"))</f>
        <v>michael.mugambi@email.com</v>
      </c>
      <c r="E153" s="3" t="s">
        <v>44</v>
      </c>
      <c r="F153" s="3">
        <v>70</v>
      </c>
      <c r="G153" s="3" t="str">
        <f>IF(F153&lt;=12,"Child",IF(F153&lt;=19,"Teenager",IF(F153&lt;=60,"Adult","Senior")))</f>
        <v>Senior</v>
      </c>
      <c r="H153" s="3">
        <f>MAX( F153:F823) - (F153)</f>
        <v>15</v>
      </c>
      <c r="I153" s="3" t="s">
        <v>598</v>
      </c>
      <c r="J153" s="4">
        <v>44674</v>
      </c>
      <c r="K153" s="3" t="s">
        <v>719</v>
      </c>
      <c r="L153" s="3" t="s">
        <v>727</v>
      </c>
      <c r="M153" s="3" t="s">
        <v>734</v>
      </c>
      <c r="N153" s="3" t="s">
        <v>746</v>
      </c>
      <c r="O153" s="3" t="s">
        <v>756</v>
      </c>
      <c r="P153" s="3">
        <v>12611.76</v>
      </c>
      <c r="Q153" s="3" t="s">
        <v>759</v>
      </c>
      <c r="R153" s="3"/>
      <c r="S153" s="3"/>
      <c r="T153" s="8"/>
    </row>
    <row r="154" spans="1:20" hidden="1" x14ac:dyDescent="0.3">
      <c r="A154" s="7">
        <v>8046</v>
      </c>
      <c r="B154" s="3" t="s">
        <v>18</v>
      </c>
      <c r="C154" s="3" t="s">
        <v>43</v>
      </c>
      <c r="D154" s="3" t="str">
        <f>LOWER(CONCATENATE(B154,".",C154,"@email.com"))</f>
        <v>susan.chebet@email.com</v>
      </c>
      <c r="E154" s="3" t="s">
        <v>45</v>
      </c>
      <c r="F154" s="3">
        <v>38</v>
      </c>
      <c r="G154" s="3" t="str">
        <f>IF(F154&lt;=12,"Child",IF(F154&lt;=19,"Teenager",IF(F154&lt;=60,"Adult","Senior")))</f>
        <v>Adult</v>
      </c>
      <c r="H154" s="3">
        <f>MAX( F154:F824) - (F154)</f>
        <v>47</v>
      </c>
      <c r="I154" s="3" t="s">
        <v>197</v>
      </c>
      <c r="J154" s="4">
        <v>44316</v>
      </c>
      <c r="K154" s="3" t="s">
        <v>720</v>
      </c>
      <c r="L154" s="3" t="s">
        <v>728</v>
      </c>
      <c r="M154" s="3" t="s">
        <v>736</v>
      </c>
      <c r="N154" s="3" t="s">
        <v>749</v>
      </c>
      <c r="O154" s="3" t="s">
        <v>755</v>
      </c>
      <c r="P154" s="3">
        <v>45309.64</v>
      </c>
      <c r="Q154" s="3" t="s">
        <v>761</v>
      </c>
      <c r="R154" s="3"/>
      <c r="S154" s="3"/>
      <c r="T154" s="8"/>
    </row>
    <row r="155" spans="1:20" hidden="1" x14ac:dyDescent="0.3">
      <c r="A155" s="7">
        <v>1254</v>
      </c>
      <c r="B155" s="3" t="s">
        <v>23</v>
      </c>
      <c r="C155" s="3" t="s">
        <v>39</v>
      </c>
      <c r="D155" s="3" t="str">
        <f>LOWER(CONCATENATE(B155,".",C155,"@email.com"))</f>
        <v>peter.kuria@email.com</v>
      </c>
      <c r="E155" s="3" t="s">
        <v>44</v>
      </c>
      <c r="F155" s="3">
        <v>64</v>
      </c>
      <c r="G155" s="3" t="str">
        <f>IF(F155&lt;=12,"Child",IF(F155&lt;=19,"Teenager",IF(F155&lt;=60,"Adult","Senior")))</f>
        <v>Senior</v>
      </c>
      <c r="H155" s="3">
        <f>MAX( F155:F825) - (F155)</f>
        <v>21</v>
      </c>
      <c r="I155" s="3" t="s">
        <v>198</v>
      </c>
      <c r="J155" s="4">
        <v>44411</v>
      </c>
      <c r="K155" s="3" t="s">
        <v>722</v>
      </c>
      <c r="L155" s="3" t="s">
        <v>725</v>
      </c>
      <c r="M155" s="3" t="s">
        <v>743</v>
      </c>
      <c r="N155" s="3" t="s">
        <v>748</v>
      </c>
      <c r="O155" s="3" t="s">
        <v>754</v>
      </c>
      <c r="P155" s="3">
        <v>19890.87</v>
      </c>
      <c r="Q155" s="3" t="s">
        <v>759</v>
      </c>
      <c r="R155" s="3"/>
      <c r="S155" s="3"/>
      <c r="T155" s="8"/>
    </row>
    <row r="156" spans="1:20" hidden="1" x14ac:dyDescent="0.3">
      <c r="A156" s="7">
        <v>1882</v>
      </c>
      <c r="B156" s="3" t="s">
        <v>21</v>
      </c>
      <c r="C156" s="3" t="s">
        <v>35</v>
      </c>
      <c r="D156" s="3" t="str">
        <f>LOWER(CONCATENATE(B156,".",C156,"@email.com"))</f>
        <v>grace.mugambi@email.com</v>
      </c>
      <c r="E156" s="3" t="s">
        <v>45</v>
      </c>
      <c r="F156" s="3">
        <v>37</v>
      </c>
      <c r="G156" s="3" t="str">
        <f>IF(F156&lt;=12,"Child",IF(F156&lt;=19,"Teenager",IF(F156&lt;=60,"Adult","Senior")))</f>
        <v>Adult</v>
      </c>
      <c r="H156" s="3">
        <f>MAX( F156:F826) - (F156)</f>
        <v>48</v>
      </c>
      <c r="I156" s="3" t="s">
        <v>199</v>
      </c>
      <c r="J156" s="4">
        <v>44032</v>
      </c>
      <c r="K156" s="3" t="s">
        <v>723</v>
      </c>
      <c r="L156" s="3" t="s">
        <v>729</v>
      </c>
      <c r="M156" s="3" t="s">
        <v>743</v>
      </c>
      <c r="N156" s="3" t="s">
        <v>747</v>
      </c>
      <c r="O156" s="3" t="s">
        <v>755</v>
      </c>
      <c r="P156" s="3">
        <v>24853.42</v>
      </c>
      <c r="Q156" s="3" t="s">
        <v>761</v>
      </c>
      <c r="R156" s="3"/>
      <c r="S156" s="3"/>
      <c r="T156" s="8"/>
    </row>
    <row r="157" spans="1:20" hidden="1" x14ac:dyDescent="0.3">
      <c r="A157" s="7">
        <v>7922</v>
      </c>
      <c r="B157" s="3" t="s">
        <v>14</v>
      </c>
      <c r="C157" s="3" t="s">
        <v>32</v>
      </c>
      <c r="D157" s="3" t="str">
        <f>LOWER(CONCATENATE(B157,".",C157,"@email.com"))</f>
        <v>jane.odhiambo@email.com</v>
      </c>
      <c r="E157" s="3" t="s">
        <v>45</v>
      </c>
      <c r="F157" s="3">
        <v>13</v>
      </c>
      <c r="G157" s="3" t="str">
        <f>IF(F157&lt;=12,"Child",IF(F157&lt;=19,"Teenager",IF(F157&lt;=60,"Adult","Senior")))</f>
        <v>Teenager</v>
      </c>
      <c r="H157" s="3">
        <f>MAX( F157:F827) - (F157)</f>
        <v>72</v>
      </c>
      <c r="I157" s="3" t="s">
        <v>200</v>
      </c>
      <c r="J157" s="4">
        <v>44904</v>
      </c>
      <c r="K157" s="3" t="s">
        <v>721</v>
      </c>
      <c r="L157" s="3" t="s">
        <v>729</v>
      </c>
      <c r="M157" s="3" t="s">
        <v>735</v>
      </c>
      <c r="N157" s="3" t="s">
        <v>749</v>
      </c>
      <c r="O157" s="3" t="s">
        <v>753</v>
      </c>
      <c r="P157" s="3">
        <v>26147.99</v>
      </c>
      <c r="Q157" s="3" t="s">
        <v>759</v>
      </c>
      <c r="R157" s="3"/>
      <c r="S157" s="3"/>
      <c r="T157" s="8"/>
    </row>
    <row r="158" spans="1:20" hidden="1" x14ac:dyDescent="0.3">
      <c r="A158" s="7">
        <v>3793</v>
      </c>
      <c r="B158" s="3" t="s">
        <v>20</v>
      </c>
      <c r="C158" s="3" t="s">
        <v>33</v>
      </c>
      <c r="D158" s="3" t="str">
        <f>LOWER(CONCATENATE(B158,".",C158,"@email.com"))</f>
        <v>kevin.kiplagat@email.com</v>
      </c>
      <c r="E158" s="3" t="s">
        <v>45</v>
      </c>
      <c r="F158" s="3">
        <v>57</v>
      </c>
      <c r="G158" s="3" t="str">
        <f>IF(F158&lt;=12,"Child",IF(F158&lt;=19,"Teenager",IF(F158&lt;=60,"Adult","Senior")))</f>
        <v>Adult</v>
      </c>
      <c r="H158" s="3">
        <f>MAX( F158:F828) - (F158)</f>
        <v>28</v>
      </c>
      <c r="I158" s="3" t="s">
        <v>201</v>
      </c>
      <c r="J158" s="4">
        <v>45240</v>
      </c>
      <c r="K158" s="3" t="s">
        <v>718</v>
      </c>
      <c r="L158" s="3" t="s">
        <v>726</v>
      </c>
      <c r="M158" s="3" t="s">
        <v>737</v>
      </c>
      <c r="N158" s="3" t="s">
        <v>747</v>
      </c>
      <c r="O158" s="3" t="s">
        <v>755</v>
      </c>
      <c r="P158" s="3">
        <v>23792.45</v>
      </c>
      <c r="Q158" s="3" t="s">
        <v>760</v>
      </c>
      <c r="R158" s="3"/>
      <c r="S158" s="3"/>
      <c r="T158" s="8"/>
    </row>
    <row r="159" spans="1:20" hidden="1" x14ac:dyDescent="0.3">
      <c r="A159" s="7">
        <v>7132</v>
      </c>
      <c r="B159" s="3" t="s">
        <v>27</v>
      </c>
      <c r="C159" s="3" t="s">
        <v>34</v>
      </c>
      <c r="D159" s="3" t="str">
        <f>LOWER(CONCATENATE(B159,".",C159,"@email.com"))</f>
        <v>david.cherono@email.com</v>
      </c>
      <c r="E159" s="3" t="s">
        <v>44</v>
      </c>
      <c r="F159" s="3">
        <v>20</v>
      </c>
      <c r="G159" s="3" t="str">
        <f>IF(F159&lt;=12,"Child",IF(F159&lt;=19,"Teenager",IF(F159&lt;=60,"Adult","Senior")))</f>
        <v>Adult</v>
      </c>
      <c r="H159" s="3">
        <f>MAX( F159:F829) - (F159)</f>
        <v>65</v>
      </c>
      <c r="I159" s="3" t="s">
        <v>202</v>
      </c>
      <c r="J159" s="4">
        <v>44199</v>
      </c>
      <c r="K159" s="3" t="s">
        <v>720</v>
      </c>
      <c r="L159" s="3" t="s">
        <v>726</v>
      </c>
      <c r="M159" s="3" t="s">
        <v>733</v>
      </c>
      <c r="N159" s="3" t="s">
        <v>749</v>
      </c>
      <c r="O159" s="3" t="s">
        <v>756</v>
      </c>
      <c r="P159" s="3">
        <v>47329.78</v>
      </c>
      <c r="Q159" s="3" t="s">
        <v>759</v>
      </c>
      <c r="R159" s="3"/>
      <c r="S159" s="3"/>
      <c r="T159" s="8"/>
    </row>
    <row r="160" spans="1:20" hidden="1" x14ac:dyDescent="0.3">
      <c r="A160" s="7">
        <v>2950</v>
      </c>
      <c r="B160" s="3" t="s">
        <v>23</v>
      </c>
      <c r="C160" s="3" t="s">
        <v>42</v>
      </c>
      <c r="D160" s="3" t="str">
        <f>LOWER(CONCATENATE(B160,".",C160,"@email.com"))</f>
        <v>peter.ouma@email.com</v>
      </c>
      <c r="E160" s="3" t="s">
        <v>44</v>
      </c>
      <c r="F160" s="3">
        <v>1</v>
      </c>
      <c r="G160" s="3" t="str">
        <f>IF(F160&lt;=12,"Child",IF(F160&lt;=19,"Teenager",IF(F160&lt;=60,"Adult","Senior")))</f>
        <v>Child</v>
      </c>
      <c r="H160" s="3">
        <f>MAX( F160:F830) - (F160)</f>
        <v>84</v>
      </c>
      <c r="I160" s="3" t="s">
        <v>203</v>
      </c>
      <c r="J160" s="4">
        <v>44958</v>
      </c>
      <c r="K160" s="3" t="s">
        <v>720</v>
      </c>
      <c r="L160" s="3" t="s">
        <v>726</v>
      </c>
      <c r="M160" s="3" t="s">
        <v>740</v>
      </c>
      <c r="N160" s="3" t="s">
        <v>747</v>
      </c>
      <c r="O160" s="3" t="s">
        <v>756</v>
      </c>
      <c r="P160" s="3">
        <v>8214.1299999999992</v>
      </c>
      <c r="Q160" s="3" t="s">
        <v>761</v>
      </c>
      <c r="R160" s="3"/>
      <c r="S160" s="3"/>
      <c r="T160" s="8"/>
    </row>
    <row r="161" spans="1:20" hidden="1" x14ac:dyDescent="0.3">
      <c r="A161" s="7">
        <v>1678</v>
      </c>
      <c r="B161" s="3" t="s">
        <v>22</v>
      </c>
      <c r="C161" s="3" t="s">
        <v>31</v>
      </c>
      <c r="D161" s="3" t="str">
        <f>LOWER(CONCATENATE(B161,".",C161,"@email.com"))</f>
        <v>mercy.kamau@email.com</v>
      </c>
      <c r="E161" s="3" t="s">
        <v>45</v>
      </c>
      <c r="F161" s="3">
        <v>82</v>
      </c>
      <c r="G161" s="3" t="str">
        <f>IF(F161&lt;=12,"Child",IF(F161&lt;=19,"Teenager",IF(F161&lt;=60,"Adult","Senior")))</f>
        <v>Senior</v>
      </c>
      <c r="H161" s="3">
        <f>MAX( F161:F831) - (F161)</f>
        <v>3</v>
      </c>
      <c r="I161" s="3" t="s">
        <v>204</v>
      </c>
      <c r="J161" s="4">
        <v>44019</v>
      </c>
      <c r="K161" s="3" t="s">
        <v>724</v>
      </c>
      <c r="L161" s="3" t="s">
        <v>729</v>
      </c>
      <c r="M161" s="3" t="s">
        <v>731</v>
      </c>
      <c r="N161" s="3" t="s">
        <v>750</v>
      </c>
      <c r="O161" s="3" t="s">
        <v>758</v>
      </c>
      <c r="P161" s="3">
        <v>31284.09</v>
      </c>
      <c r="Q161" s="3" t="s">
        <v>759</v>
      </c>
      <c r="R161" s="3"/>
      <c r="S161" s="3"/>
      <c r="T161" s="8"/>
    </row>
    <row r="162" spans="1:20" hidden="1" x14ac:dyDescent="0.3">
      <c r="A162" s="7">
        <v>6916</v>
      </c>
      <c r="B162" s="3" t="s">
        <v>18</v>
      </c>
      <c r="C162" s="3" t="s">
        <v>31</v>
      </c>
      <c r="D162" s="3" t="str">
        <f>LOWER(CONCATENATE(B162,".",C162,"@email.com"))</f>
        <v>susan.kamau@email.com</v>
      </c>
      <c r="E162" s="3" t="s">
        <v>44</v>
      </c>
      <c r="F162" s="3">
        <v>3</v>
      </c>
      <c r="G162" s="3" t="str">
        <f>IF(F162&lt;=12,"Child",IF(F162&lt;=19,"Teenager",IF(F162&lt;=60,"Adult","Senior")))</f>
        <v>Child</v>
      </c>
      <c r="H162" s="3">
        <f>MAX( F162:F832) - (F162)</f>
        <v>82</v>
      </c>
      <c r="I162" s="3" t="s">
        <v>205</v>
      </c>
      <c r="J162" s="4">
        <v>44265</v>
      </c>
      <c r="K162" s="3" t="s">
        <v>718</v>
      </c>
      <c r="L162" s="3" t="s">
        <v>728</v>
      </c>
      <c r="M162" s="3" t="s">
        <v>741</v>
      </c>
      <c r="N162" s="3" t="s">
        <v>749</v>
      </c>
      <c r="O162" s="3" t="s">
        <v>758</v>
      </c>
      <c r="P162" s="3">
        <v>21820.25</v>
      </c>
      <c r="Q162" s="3" t="s">
        <v>759</v>
      </c>
      <c r="R162" s="3"/>
      <c r="S162" s="3"/>
      <c r="T162" s="8"/>
    </row>
    <row r="163" spans="1:20" hidden="1" x14ac:dyDescent="0.3">
      <c r="A163" s="7">
        <v>4017</v>
      </c>
      <c r="B163" s="3" t="s">
        <v>15</v>
      </c>
      <c r="C163" s="3" t="s">
        <v>32</v>
      </c>
      <c r="D163" s="3" t="str">
        <f>LOWER(CONCATENATE(B163,".",C163,"@email.com"))</f>
        <v>james.odhiambo@email.com</v>
      </c>
      <c r="E163" s="3" t="s">
        <v>44</v>
      </c>
      <c r="F163" s="3">
        <v>46</v>
      </c>
      <c r="G163" s="3" t="str">
        <f>IF(F163&lt;=12,"Child",IF(F163&lt;=19,"Teenager",IF(F163&lt;=60,"Adult","Senior")))</f>
        <v>Adult</v>
      </c>
      <c r="H163" s="3">
        <f>MAX( F163:F833) - (F163)</f>
        <v>39</v>
      </c>
      <c r="I163" s="3" t="s">
        <v>206</v>
      </c>
      <c r="J163" s="4">
        <v>44653</v>
      </c>
      <c r="K163" s="3" t="s">
        <v>724</v>
      </c>
      <c r="L163" s="3" t="s">
        <v>726</v>
      </c>
      <c r="M163" s="3" t="s">
        <v>731</v>
      </c>
      <c r="N163" s="3" t="s">
        <v>752</v>
      </c>
      <c r="O163" s="3" t="s">
        <v>756</v>
      </c>
      <c r="P163" s="3">
        <v>10162.549999999999</v>
      </c>
      <c r="Q163" s="3" t="s">
        <v>759</v>
      </c>
      <c r="R163" s="3"/>
      <c r="S163" s="3"/>
      <c r="T163" s="8"/>
    </row>
    <row r="164" spans="1:20" hidden="1" x14ac:dyDescent="0.3">
      <c r="A164" s="7">
        <v>9896</v>
      </c>
      <c r="B164" s="3" t="s">
        <v>26</v>
      </c>
      <c r="C164" s="3" t="s">
        <v>32</v>
      </c>
      <c r="D164" s="3" t="str">
        <f>LOWER(CONCATENATE(B164,".",C164,"@email.com"))</f>
        <v>brian.odhiambo@email.com</v>
      </c>
      <c r="E164" s="3" t="s">
        <v>44</v>
      </c>
      <c r="F164" s="3">
        <v>3</v>
      </c>
      <c r="G164" s="3" t="str">
        <f>IF(F164&lt;=12,"Child",IF(F164&lt;=19,"Teenager",IF(F164&lt;=60,"Adult","Senior")))</f>
        <v>Child</v>
      </c>
      <c r="H164" s="3">
        <f>MAX( F164:F834) - (F164)</f>
        <v>82</v>
      </c>
      <c r="I164" s="3" t="s">
        <v>207</v>
      </c>
      <c r="J164" s="4">
        <v>44241</v>
      </c>
      <c r="K164" s="3" t="s">
        <v>721</v>
      </c>
      <c r="L164" s="3" t="s">
        <v>726</v>
      </c>
      <c r="M164" s="3" t="s">
        <v>737</v>
      </c>
      <c r="N164" s="3" t="s">
        <v>746</v>
      </c>
      <c r="O164" s="3" t="s">
        <v>755</v>
      </c>
      <c r="P164" s="3">
        <v>28135.919999999998</v>
      </c>
      <c r="Q164" s="3" t="s">
        <v>761</v>
      </c>
      <c r="R164" s="3"/>
      <c r="S164" s="3"/>
      <c r="T164" s="8"/>
    </row>
    <row r="165" spans="1:20" hidden="1" x14ac:dyDescent="0.3">
      <c r="A165" s="7">
        <v>3064</v>
      </c>
      <c r="B165" s="3" t="s">
        <v>19</v>
      </c>
      <c r="C165" s="3" t="s">
        <v>41</v>
      </c>
      <c r="D165" s="3" t="str">
        <f>LOWER(CONCATENATE(B165,".",C165,"@email.com"))</f>
        <v>michael.obuya@email.com</v>
      </c>
      <c r="E165" s="3" t="s">
        <v>45</v>
      </c>
      <c r="F165" s="3">
        <v>42</v>
      </c>
      <c r="G165" s="3" t="str">
        <f>IF(F165&lt;=12,"Child",IF(F165&lt;=19,"Teenager",IF(F165&lt;=60,"Adult","Senior")))</f>
        <v>Adult</v>
      </c>
      <c r="H165" s="3">
        <f>MAX( F165:F835) - (F165)</f>
        <v>43</v>
      </c>
      <c r="I165" s="3" t="s">
        <v>208</v>
      </c>
      <c r="J165" s="4">
        <v>44115</v>
      </c>
      <c r="K165" s="3" t="s">
        <v>720</v>
      </c>
      <c r="L165" s="3" t="s">
        <v>726</v>
      </c>
      <c r="M165" s="3" t="s">
        <v>738</v>
      </c>
      <c r="N165" s="3" t="s">
        <v>750</v>
      </c>
      <c r="O165" s="3" t="s">
        <v>755</v>
      </c>
      <c r="P165" s="3">
        <v>26365.279999999999</v>
      </c>
      <c r="Q165" s="3" t="s">
        <v>759</v>
      </c>
      <c r="R165" s="3"/>
      <c r="S165" s="3"/>
      <c r="T165" s="8"/>
    </row>
    <row r="166" spans="1:20" hidden="1" x14ac:dyDescent="0.3">
      <c r="A166" s="7">
        <v>5703</v>
      </c>
      <c r="B166" s="3" t="s">
        <v>18</v>
      </c>
      <c r="C166" s="3" t="s">
        <v>40</v>
      </c>
      <c r="D166" s="3" t="str">
        <f>LOWER(CONCATENATE(B166,".",C166,"@email.com"))</f>
        <v>susan.wanjiru@email.com</v>
      </c>
      <c r="E166" s="3" t="s">
        <v>44</v>
      </c>
      <c r="F166" s="3">
        <v>79</v>
      </c>
      <c r="G166" s="3" t="str">
        <f>IF(F166&lt;=12,"Child",IF(F166&lt;=19,"Teenager",IF(F166&lt;=60,"Adult","Senior")))</f>
        <v>Senior</v>
      </c>
      <c r="H166" s="3">
        <f>MAX( F166:F836) - (F166)</f>
        <v>6</v>
      </c>
      <c r="I166" s="3" t="s">
        <v>209</v>
      </c>
      <c r="J166" s="4">
        <v>45011</v>
      </c>
      <c r="K166" s="3" t="s">
        <v>723</v>
      </c>
      <c r="L166" s="3" t="s">
        <v>726</v>
      </c>
      <c r="M166" s="3" t="s">
        <v>738</v>
      </c>
      <c r="N166" s="3" t="s">
        <v>752</v>
      </c>
      <c r="O166" s="3" t="s">
        <v>754</v>
      </c>
      <c r="P166" s="3">
        <v>1454.3</v>
      </c>
      <c r="Q166" s="3" t="s">
        <v>760</v>
      </c>
      <c r="R166" s="3"/>
      <c r="S166" s="3"/>
      <c r="T166" s="8"/>
    </row>
    <row r="167" spans="1:20" hidden="1" x14ac:dyDescent="0.3">
      <c r="A167" s="7">
        <v>2334</v>
      </c>
      <c r="B167" s="3" t="s">
        <v>24</v>
      </c>
      <c r="C167" s="3" t="s">
        <v>31</v>
      </c>
      <c r="D167" s="3" t="str">
        <f>LOWER(CONCATENATE(B167,".",C167,"@email.com"))</f>
        <v>esther.kamau@email.com</v>
      </c>
      <c r="E167" s="3" t="s">
        <v>45</v>
      </c>
      <c r="F167" s="3">
        <v>60</v>
      </c>
      <c r="G167" s="3" t="str">
        <f>IF(F167&lt;=12,"Child",IF(F167&lt;=19,"Teenager",IF(F167&lt;=60,"Adult","Senior")))</f>
        <v>Adult</v>
      </c>
      <c r="H167" s="3">
        <f>MAX( F167:F837) - (F167)</f>
        <v>25</v>
      </c>
      <c r="I167" s="3" t="s">
        <v>210</v>
      </c>
      <c r="J167" s="4">
        <v>44423</v>
      </c>
      <c r="K167" s="3" t="s">
        <v>724</v>
      </c>
      <c r="L167" s="3" t="s">
        <v>728</v>
      </c>
      <c r="M167" s="3" t="s">
        <v>743</v>
      </c>
      <c r="N167" s="3" t="s">
        <v>747</v>
      </c>
      <c r="O167" s="3" t="s">
        <v>754</v>
      </c>
      <c r="P167" s="3">
        <v>36292.800000000003</v>
      </c>
      <c r="Q167" s="3" t="s">
        <v>760</v>
      </c>
      <c r="R167" s="3"/>
      <c r="S167" s="3"/>
      <c r="T167" s="8"/>
    </row>
    <row r="168" spans="1:20" hidden="1" x14ac:dyDescent="0.3">
      <c r="A168" s="7">
        <v>8447</v>
      </c>
      <c r="B168" s="3" t="s">
        <v>22</v>
      </c>
      <c r="C168" s="3" t="s">
        <v>41</v>
      </c>
      <c r="D168" s="3" t="str">
        <f>LOWER(CONCATENATE(B168,".",C168,"@email.com"))</f>
        <v>mercy.obuya@email.com</v>
      </c>
      <c r="E168" s="3" t="s">
        <v>44</v>
      </c>
      <c r="F168" s="3">
        <v>6</v>
      </c>
      <c r="G168" s="3" t="str">
        <f>IF(F168&lt;=12,"Child",IF(F168&lt;=19,"Teenager",IF(F168&lt;=60,"Adult","Senior")))</f>
        <v>Child</v>
      </c>
      <c r="H168" s="3">
        <f>MAX( F168:F838) - (F168)</f>
        <v>79</v>
      </c>
      <c r="I168" s="3" t="s">
        <v>211</v>
      </c>
      <c r="J168" s="4">
        <v>45498</v>
      </c>
      <c r="K168" s="3" t="s">
        <v>721</v>
      </c>
      <c r="L168" s="3" t="s">
        <v>727</v>
      </c>
      <c r="M168" s="3" t="s">
        <v>738</v>
      </c>
      <c r="N168" s="3" t="s">
        <v>751</v>
      </c>
      <c r="O168" s="3" t="s">
        <v>757</v>
      </c>
      <c r="P168" s="3">
        <v>4631.8</v>
      </c>
      <c r="Q168" s="3" t="s">
        <v>760</v>
      </c>
      <c r="R168" s="3"/>
      <c r="S168" s="3"/>
      <c r="T168" s="8"/>
    </row>
    <row r="169" spans="1:20" hidden="1" x14ac:dyDescent="0.3">
      <c r="A169" s="7">
        <v>5176</v>
      </c>
      <c r="B169" s="3" t="s">
        <v>22</v>
      </c>
      <c r="C169" s="3" t="s">
        <v>38</v>
      </c>
      <c r="D169" s="3" t="str">
        <f>LOWER(CONCATENATE(B169,".",C169,"@email.com"))</f>
        <v>mercy.njeri@email.com</v>
      </c>
      <c r="E169" s="3" t="s">
        <v>44</v>
      </c>
      <c r="F169" s="3">
        <v>52</v>
      </c>
      <c r="G169" s="3" t="str">
        <f>IF(F169&lt;=12,"Child",IF(F169&lt;=19,"Teenager",IF(F169&lt;=60,"Adult","Senior")))</f>
        <v>Adult</v>
      </c>
      <c r="H169" s="3">
        <f>MAX( F169:F839) - (F169)</f>
        <v>33</v>
      </c>
      <c r="I169" s="3" t="s">
        <v>212</v>
      </c>
      <c r="J169" s="4">
        <v>44857</v>
      </c>
      <c r="K169" s="3" t="s">
        <v>721</v>
      </c>
      <c r="L169" s="3" t="s">
        <v>729</v>
      </c>
      <c r="M169" s="3" t="s">
        <v>734</v>
      </c>
      <c r="N169" s="3" t="s">
        <v>746</v>
      </c>
      <c r="O169" s="3" t="s">
        <v>757</v>
      </c>
      <c r="P169" s="3">
        <v>15256.85</v>
      </c>
      <c r="Q169" s="3" t="s">
        <v>761</v>
      </c>
      <c r="R169" s="3"/>
      <c r="S169" s="3"/>
      <c r="T169" s="8"/>
    </row>
    <row r="170" spans="1:20" hidden="1" x14ac:dyDescent="0.3">
      <c r="A170" s="7">
        <v>6398</v>
      </c>
      <c r="B170" s="3" t="s">
        <v>16</v>
      </c>
      <c r="C170" s="3" t="s">
        <v>30</v>
      </c>
      <c r="D170" s="3" t="str">
        <f>LOWER(CONCATENATE(B170,".",C170,"@email.com"))</f>
        <v>john.atieno@email.com</v>
      </c>
      <c r="E170" s="3" t="s">
        <v>45</v>
      </c>
      <c r="F170" s="3">
        <v>42</v>
      </c>
      <c r="G170" s="3" t="str">
        <f>IF(F170&lt;=12,"Child",IF(F170&lt;=19,"Teenager",IF(F170&lt;=60,"Adult","Senior")))</f>
        <v>Adult</v>
      </c>
      <c r="H170" s="3">
        <f>MAX( F170:F840) - (F170)</f>
        <v>43</v>
      </c>
      <c r="I170" s="3" t="s">
        <v>213</v>
      </c>
      <c r="J170" s="4">
        <v>45345</v>
      </c>
      <c r="K170" s="3" t="s">
        <v>722</v>
      </c>
      <c r="L170" s="3" t="s">
        <v>729</v>
      </c>
      <c r="M170" s="3" t="s">
        <v>743</v>
      </c>
      <c r="N170" s="3" t="s">
        <v>748</v>
      </c>
      <c r="O170" s="3" t="s">
        <v>757</v>
      </c>
      <c r="P170" s="3">
        <v>5842.76</v>
      </c>
      <c r="Q170" s="3" t="s">
        <v>760</v>
      </c>
      <c r="R170" s="3"/>
      <c r="S170" s="3"/>
      <c r="T170" s="8"/>
    </row>
    <row r="171" spans="1:20" hidden="1" x14ac:dyDescent="0.3">
      <c r="A171" s="7">
        <v>3215</v>
      </c>
      <c r="B171" s="3" t="s">
        <v>15</v>
      </c>
      <c r="C171" s="3" t="s">
        <v>42</v>
      </c>
      <c r="D171" s="3" t="str">
        <f>LOWER(CONCATENATE(B171,".",C171,"@email.com"))</f>
        <v>james.ouma@email.com</v>
      </c>
      <c r="E171" s="3" t="s">
        <v>45</v>
      </c>
      <c r="F171" s="3">
        <v>68</v>
      </c>
      <c r="G171" s="3" t="str">
        <f>IF(F171&lt;=12,"Child",IF(F171&lt;=19,"Teenager",IF(F171&lt;=60,"Adult","Senior")))</f>
        <v>Senior</v>
      </c>
      <c r="H171" s="3">
        <f>MAX( F171:F841) - (F171)</f>
        <v>17</v>
      </c>
      <c r="I171" s="3" t="s">
        <v>214</v>
      </c>
      <c r="J171" s="4">
        <v>43928</v>
      </c>
      <c r="K171" s="3" t="s">
        <v>723</v>
      </c>
      <c r="L171" s="3" t="s">
        <v>727</v>
      </c>
      <c r="M171" s="3" t="s">
        <v>736</v>
      </c>
      <c r="N171" s="3" t="s">
        <v>748</v>
      </c>
      <c r="O171" s="3" t="s">
        <v>753</v>
      </c>
      <c r="P171" s="3">
        <v>22090.7</v>
      </c>
      <c r="Q171" s="3" t="s">
        <v>760</v>
      </c>
      <c r="R171" s="3"/>
      <c r="S171" s="3"/>
      <c r="T171" s="8"/>
    </row>
    <row r="172" spans="1:20" hidden="1" x14ac:dyDescent="0.3">
      <c r="A172" s="7">
        <v>1248</v>
      </c>
      <c r="B172" s="3" t="s">
        <v>14</v>
      </c>
      <c r="C172" s="3" t="s">
        <v>35</v>
      </c>
      <c r="D172" s="3" t="str">
        <f>LOWER(CONCATENATE(B172,".",C172,"@email.com"))</f>
        <v>jane.mugambi@email.com</v>
      </c>
      <c r="E172" s="3" t="s">
        <v>45</v>
      </c>
      <c r="F172" s="3">
        <v>68</v>
      </c>
      <c r="G172" s="3" t="str">
        <f>IF(F172&lt;=12,"Child",IF(F172&lt;=19,"Teenager",IF(F172&lt;=60,"Adult","Senior")))</f>
        <v>Senior</v>
      </c>
      <c r="H172" s="3">
        <f>MAX( F172:F842) - (F172)</f>
        <v>17</v>
      </c>
      <c r="I172" s="3" t="s">
        <v>436</v>
      </c>
      <c r="J172" s="4">
        <v>44237</v>
      </c>
      <c r="K172" s="3" t="s">
        <v>719</v>
      </c>
      <c r="L172" s="3" t="s">
        <v>729</v>
      </c>
      <c r="M172" s="3" t="s">
        <v>739</v>
      </c>
      <c r="N172" s="3" t="s">
        <v>746</v>
      </c>
      <c r="O172" s="3" t="s">
        <v>755</v>
      </c>
      <c r="P172" s="3">
        <v>21061.88</v>
      </c>
      <c r="Q172" s="3" t="s">
        <v>759</v>
      </c>
      <c r="R172" s="3"/>
      <c r="S172" s="3"/>
      <c r="T172" s="8"/>
    </row>
    <row r="173" spans="1:20" hidden="1" x14ac:dyDescent="0.3">
      <c r="A173" s="7">
        <v>9373</v>
      </c>
      <c r="B173" s="3" t="s">
        <v>14</v>
      </c>
      <c r="C173" s="3" t="s">
        <v>43</v>
      </c>
      <c r="D173" s="3" t="str">
        <f>LOWER(CONCATENATE(B173,".",C173,"@email.com"))</f>
        <v>jane.chebet@email.com</v>
      </c>
      <c r="E173" s="3" t="s">
        <v>44</v>
      </c>
      <c r="F173" s="3">
        <v>4</v>
      </c>
      <c r="G173" s="3" t="str">
        <f>IF(F173&lt;=12,"Child",IF(F173&lt;=19,"Teenager",IF(F173&lt;=60,"Adult","Senior")))</f>
        <v>Child</v>
      </c>
      <c r="H173" s="3">
        <f>MAX( F173:F843) - (F173)</f>
        <v>81</v>
      </c>
      <c r="I173" s="3" t="s">
        <v>216</v>
      </c>
      <c r="J173" s="4">
        <v>44132</v>
      </c>
      <c r="K173" s="3" t="s">
        <v>718</v>
      </c>
      <c r="L173" s="3" t="s">
        <v>725</v>
      </c>
      <c r="M173" s="3" t="s">
        <v>740</v>
      </c>
      <c r="N173" s="3" t="s">
        <v>750</v>
      </c>
      <c r="O173" s="3" t="s">
        <v>757</v>
      </c>
      <c r="P173" s="3">
        <v>27646.880000000001</v>
      </c>
      <c r="Q173" s="3" t="s">
        <v>759</v>
      </c>
      <c r="R173" s="3"/>
      <c r="S173" s="3"/>
      <c r="T173" s="8"/>
    </row>
    <row r="174" spans="1:20" hidden="1" x14ac:dyDescent="0.3">
      <c r="A174" s="7">
        <v>7843</v>
      </c>
      <c r="B174" s="3" t="s">
        <v>18</v>
      </c>
      <c r="C174" s="3" t="s">
        <v>29</v>
      </c>
      <c r="D174" s="3" t="str">
        <f>LOWER(CONCATENATE(B174,".",C174,"@email.com"))</f>
        <v>susan.mutua@email.com</v>
      </c>
      <c r="E174" s="3" t="s">
        <v>44</v>
      </c>
      <c r="F174" s="3">
        <v>65</v>
      </c>
      <c r="G174" s="3" t="str">
        <f>IF(F174&lt;=12,"Child",IF(F174&lt;=19,"Teenager",IF(F174&lt;=60,"Adult","Senior")))</f>
        <v>Senior</v>
      </c>
      <c r="H174" s="3">
        <f>MAX( F174:F844) - (F174)</f>
        <v>20</v>
      </c>
      <c r="I174" s="3" t="s">
        <v>453</v>
      </c>
      <c r="J174" s="4">
        <v>45260</v>
      </c>
      <c r="K174" s="3" t="s">
        <v>719</v>
      </c>
      <c r="L174" s="3" t="s">
        <v>728</v>
      </c>
      <c r="M174" s="3" t="s">
        <v>738</v>
      </c>
      <c r="N174" s="3" t="s">
        <v>748</v>
      </c>
      <c r="O174" s="3" t="s">
        <v>756</v>
      </c>
      <c r="P174" s="3">
        <v>7785.94</v>
      </c>
      <c r="Q174" s="3" t="s">
        <v>760</v>
      </c>
      <c r="R174" s="3"/>
      <c r="S174" s="3"/>
      <c r="T174" s="8"/>
    </row>
    <row r="175" spans="1:20" hidden="1" x14ac:dyDescent="0.3">
      <c r="A175" s="7">
        <v>4943</v>
      </c>
      <c r="B175" s="3" t="s">
        <v>20</v>
      </c>
      <c r="C175" s="3" t="s">
        <v>31</v>
      </c>
      <c r="D175" s="3" t="str">
        <f>LOWER(CONCATENATE(B175,".",C175,"@email.com"))</f>
        <v>kevin.kamau@email.com</v>
      </c>
      <c r="E175" s="3" t="s">
        <v>44</v>
      </c>
      <c r="F175" s="3">
        <v>13</v>
      </c>
      <c r="G175" s="3" t="str">
        <f>IF(F175&lt;=12,"Child",IF(F175&lt;=19,"Teenager",IF(F175&lt;=60,"Adult","Senior")))</f>
        <v>Teenager</v>
      </c>
      <c r="H175" s="3">
        <f>MAX( F175:F845) - (F175)</f>
        <v>72</v>
      </c>
      <c r="I175" s="3" t="s">
        <v>218</v>
      </c>
      <c r="J175" s="4">
        <v>44833</v>
      </c>
      <c r="K175" s="3" t="s">
        <v>718</v>
      </c>
      <c r="L175" s="3" t="s">
        <v>725</v>
      </c>
      <c r="M175" s="3" t="s">
        <v>744</v>
      </c>
      <c r="N175" s="3" t="s">
        <v>749</v>
      </c>
      <c r="O175" s="3" t="s">
        <v>754</v>
      </c>
      <c r="P175" s="3">
        <v>20876.330000000002</v>
      </c>
      <c r="Q175" s="3" t="s">
        <v>759</v>
      </c>
      <c r="R175" s="3"/>
      <c r="S175" s="3"/>
      <c r="T175" s="8"/>
    </row>
    <row r="176" spans="1:20" hidden="1" x14ac:dyDescent="0.3">
      <c r="A176" s="7">
        <v>3407</v>
      </c>
      <c r="B176" s="3" t="s">
        <v>17</v>
      </c>
      <c r="C176" s="3" t="s">
        <v>41</v>
      </c>
      <c r="D176" s="3" t="str">
        <f>LOWER(CONCATENATE(B176,".",C176,"@email.com"))</f>
        <v>anne.obuya@email.com</v>
      </c>
      <c r="E176" s="3" t="s">
        <v>44</v>
      </c>
      <c r="F176" s="3">
        <v>58</v>
      </c>
      <c r="G176" s="3" t="str">
        <f>IF(F176&lt;=12,"Child",IF(F176&lt;=19,"Teenager",IF(F176&lt;=60,"Adult","Senior")))</f>
        <v>Adult</v>
      </c>
      <c r="H176" s="3">
        <f>MAX( F176:F846) - (F176)</f>
        <v>27</v>
      </c>
      <c r="I176" s="3" t="s">
        <v>219</v>
      </c>
      <c r="J176" s="4">
        <v>45411</v>
      </c>
      <c r="K176" s="3" t="s">
        <v>720</v>
      </c>
      <c r="L176" s="3" t="s">
        <v>728</v>
      </c>
      <c r="M176" s="3" t="s">
        <v>739</v>
      </c>
      <c r="N176" s="3" t="s">
        <v>751</v>
      </c>
      <c r="O176" s="3" t="s">
        <v>755</v>
      </c>
      <c r="P176" s="3">
        <v>5751.39</v>
      </c>
      <c r="Q176" s="3" t="s">
        <v>759</v>
      </c>
      <c r="R176" s="3"/>
      <c r="S176" s="3"/>
      <c r="T176" s="8"/>
    </row>
    <row r="177" spans="1:20" hidden="1" x14ac:dyDescent="0.3">
      <c r="A177" s="7">
        <v>2178</v>
      </c>
      <c r="B177" s="3" t="s">
        <v>21</v>
      </c>
      <c r="C177" s="3" t="s">
        <v>38</v>
      </c>
      <c r="D177" s="3" t="str">
        <f>LOWER(CONCATENATE(B177,".",C177,"@email.com"))</f>
        <v>grace.njeri@email.com</v>
      </c>
      <c r="E177" s="3" t="s">
        <v>44</v>
      </c>
      <c r="F177" s="3">
        <v>66</v>
      </c>
      <c r="G177" s="3" t="str">
        <f>IF(F177&lt;=12,"Child",IF(F177&lt;=19,"Teenager",IF(F177&lt;=60,"Adult","Senior")))</f>
        <v>Senior</v>
      </c>
      <c r="H177" s="3">
        <f>MAX( F177:F847) - (F177)</f>
        <v>19</v>
      </c>
      <c r="I177" s="3" t="s">
        <v>220</v>
      </c>
      <c r="J177" s="4">
        <v>44251</v>
      </c>
      <c r="K177" s="3" t="s">
        <v>720</v>
      </c>
      <c r="L177" s="3" t="s">
        <v>730</v>
      </c>
      <c r="M177" s="3" t="s">
        <v>745</v>
      </c>
      <c r="N177" s="3" t="s">
        <v>746</v>
      </c>
      <c r="O177" s="3" t="s">
        <v>754</v>
      </c>
      <c r="P177" s="3">
        <v>21710.86</v>
      </c>
      <c r="Q177" s="3" t="s">
        <v>759</v>
      </c>
      <c r="R177" s="3"/>
      <c r="S177" s="3"/>
      <c r="T177" s="8"/>
    </row>
    <row r="178" spans="1:20" hidden="1" x14ac:dyDescent="0.3">
      <c r="A178" s="7">
        <v>8604</v>
      </c>
      <c r="B178" s="3" t="s">
        <v>16</v>
      </c>
      <c r="C178" s="3" t="s">
        <v>31</v>
      </c>
      <c r="D178" s="3" t="str">
        <f>LOWER(CONCATENATE(B178,".",C178,"@email.com"))</f>
        <v>john.kamau@email.com</v>
      </c>
      <c r="E178" s="3" t="s">
        <v>44</v>
      </c>
      <c r="F178" s="3">
        <v>74</v>
      </c>
      <c r="G178" s="3" t="str">
        <f>IF(F178&lt;=12,"Child",IF(F178&lt;=19,"Teenager",IF(F178&lt;=60,"Adult","Senior")))</f>
        <v>Senior</v>
      </c>
      <c r="H178" s="3">
        <f>MAX( F178:F848) - (F178)</f>
        <v>11</v>
      </c>
      <c r="I178" s="3" t="s">
        <v>221</v>
      </c>
      <c r="J178" s="4">
        <v>44712</v>
      </c>
      <c r="K178" s="3" t="s">
        <v>724</v>
      </c>
      <c r="L178" s="3" t="s">
        <v>728</v>
      </c>
      <c r="M178" s="3" t="s">
        <v>735</v>
      </c>
      <c r="N178" s="3" t="s">
        <v>749</v>
      </c>
      <c r="O178" s="3" t="s">
        <v>754</v>
      </c>
      <c r="P178" s="3">
        <v>49809.04</v>
      </c>
      <c r="Q178" s="3" t="s">
        <v>759</v>
      </c>
      <c r="R178" s="3"/>
      <c r="S178" s="3"/>
      <c r="T178" s="8"/>
    </row>
    <row r="179" spans="1:20" hidden="1" x14ac:dyDescent="0.3">
      <c r="A179" s="7">
        <v>8179</v>
      </c>
      <c r="B179" s="3" t="s">
        <v>25</v>
      </c>
      <c r="C179" s="3" t="s">
        <v>38</v>
      </c>
      <c r="D179" s="3" t="str">
        <f>LOWER(CONCATENATE(B179,".",C179,"@email.com"))</f>
        <v>paul.njeri@email.com</v>
      </c>
      <c r="E179" s="3" t="s">
        <v>44</v>
      </c>
      <c r="F179" s="3">
        <v>73</v>
      </c>
      <c r="G179" s="3" t="str">
        <f>IF(F179&lt;=12,"Child",IF(F179&lt;=19,"Teenager",IF(F179&lt;=60,"Adult","Senior")))</f>
        <v>Senior</v>
      </c>
      <c r="H179" s="3">
        <f>MAX( F179:F849) - (F179)</f>
        <v>12</v>
      </c>
      <c r="I179" s="3" t="s">
        <v>222</v>
      </c>
      <c r="J179" s="4">
        <v>44285</v>
      </c>
      <c r="K179" s="3" t="s">
        <v>721</v>
      </c>
      <c r="L179" s="3" t="s">
        <v>725</v>
      </c>
      <c r="M179" s="3" t="s">
        <v>741</v>
      </c>
      <c r="N179" s="3" t="s">
        <v>748</v>
      </c>
      <c r="O179" s="3" t="s">
        <v>755</v>
      </c>
      <c r="P179" s="3">
        <v>43219.49</v>
      </c>
      <c r="Q179" s="3" t="s">
        <v>760</v>
      </c>
      <c r="R179" s="3"/>
      <c r="S179" s="3"/>
      <c r="T179" s="8"/>
    </row>
    <row r="180" spans="1:20" hidden="1" x14ac:dyDescent="0.3">
      <c r="A180" s="7">
        <v>7131</v>
      </c>
      <c r="B180" s="3" t="s">
        <v>16</v>
      </c>
      <c r="C180" s="3" t="s">
        <v>35</v>
      </c>
      <c r="D180" s="3" t="str">
        <f>LOWER(CONCATENATE(B180,".",C180,"@email.com"))</f>
        <v>john.mugambi@email.com</v>
      </c>
      <c r="E180" s="3" t="s">
        <v>44</v>
      </c>
      <c r="F180" s="3">
        <v>59</v>
      </c>
      <c r="G180" s="3" t="str">
        <f>IF(F180&lt;=12,"Child",IF(F180&lt;=19,"Teenager",IF(F180&lt;=60,"Adult","Senior")))</f>
        <v>Adult</v>
      </c>
      <c r="H180" s="3">
        <f>MAX( F180:F850) - (F180)</f>
        <v>26</v>
      </c>
      <c r="I180" s="3" t="s">
        <v>223</v>
      </c>
      <c r="J180" s="4">
        <v>44793</v>
      </c>
      <c r="K180" s="3" t="s">
        <v>722</v>
      </c>
      <c r="L180" s="3" t="s">
        <v>730</v>
      </c>
      <c r="M180" s="3" t="s">
        <v>743</v>
      </c>
      <c r="N180" s="3" t="s">
        <v>748</v>
      </c>
      <c r="O180" s="3" t="s">
        <v>754</v>
      </c>
      <c r="P180" s="3">
        <v>24747.1</v>
      </c>
      <c r="Q180" s="3" t="s">
        <v>759</v>
      </c>
      <c r="R180" s="3"/>
      <c r="S180" s="3"/>
      <c r="T180" s="8"/>
    </row>
    <row r="181" spans="1:20" hidden="1" x14ac:dyDescent="0.3">
      <c r="A181" s="7">
        <v>3638</v>
      </c>
      <c r="B181" s="3" t="s">
        <v>27</v>
      </c>
      <c r="C181" s="3" t="s">
        <v>43</v>
      </c>
      <c r="D181" s="3" t="str">
        <f>LOWER(CONCATENATE(B181,".",C181,"@email.com"))</f>
        <v>david.chebet@email.com</v>
      </c>
      <c r="E181" s="3" t="s">
        <v>45</v>
      </c>
      <c r="F181" s="3">
        <v>68</v>
      </c>
      <c r="G181" s="3" t="str">
        <f>IF(F181&lt;=12,"Child",IF(F181&lt;=19,"Teenager",IF(F181&lt;=60,"Adult","Senior")))</f>
        <v>Senior</v>
      </c>
      <c r="H181" s="3">
        <f>MAX( F181:F851) - (F181)</f>
        <v>17</v>
      </c>
      <c r="I181" s="3" t="s">
        <v>224</v>
      </c>
      <c r="J181" s="4">
        <v>44013</v>
      </c>
      <c r="K181" s="3" t="s">
        <v>721</v>
      </c>
      <c r="L181" s="3" t="s">
        <v>728</v>
      </c>
      <c r="M181" s="3" t="s">
        <v>744</v>
      </c>
      <c r="N181" s="3" t="s">
        <v>748</v>
      </c>
      <c r="O181" s="3" t="s">
        <v>758</v>
      </c>
      <c r="P181" s="3">
        <v>22374.73</v>
      </c>
      <c r="Q181" s="3" t="s">
        <v>759</v>
      </c>
      <c r="R181" s="3"/>
      <c r="S181" s="3"/>
      <c r="T181" s="8"/>
    </row>
    <row r="182" spans="1:20" hidden="1" x14ac:dyDescent="0.3">
      <c r="A182" s="7">
        <v>3445</v>
      </c>
      <c r="B182" s="3" t="s">
        <v>20</v>
      </c>
      <c r="C182" s="3" t="s">
        <v>34</v>
      </c>
      <c r="D182" s="3" t="str">
        <f>LOWER(CONCATENATE(B182,".",C182,"@email.com"))</f>
        <v>kevin.cherono@email.com</v>
      </c>
      <c r="E182" s="3" t="s">
        <v>44</v>
      </c>
      <c r="F182" s="3">
        <v>83</v>
      </c>
      <c r="G182" s="3" t="str">
        <f>IF(F182&lt;=12,"Child",IF(F182&lt;=19,"Teenager",IF(F182&lt;=60,"Adult","Senior")))</f>
        <v>Senior</v>
      </c>
      <c r="H182" s="3">
        <f>MAX( F182:F852) - (F182)</f>
        <v>2</v>
      </c>
      <c r="I182" s="3" t="s">
        <v>225</v>
      </c>
      <c r="J182" s="4">
        <v>44638</v>
      </c>
      <c r="K182" s="3" t="s">
        <v>721</v>
      </c>
      <c r="L182" s="3" t="s">
        <v>726</v>
      </c>
      <c r="M182" s="3" t="s">
        <v>741</v>
      </c>
      <c r="N182" s="3" t="s">
        <v>749</v>
      </c>
      <c r="O182" s="3" t="s">
        <v>757</v>
      </c>
      <c r="P182" s="3">
        <v>43420.82</v>
      </c>
      <c r="Q182" s="3" t="s">
        <v>761</v>
      </c>
      <c r="R182" s="3"/>
      <c r="S182" s="3"/>
      <c r="T182" s="8"/>
    </row>
    <row r="183" spans="1:20" hidden="1" x14ac:dyDescent="0.3">
      <c r="A183" s="7">
        <v>5199</v>
      </c>
      <c r="B183" s="3" t="s">
        <v>27</v>
      </c>
      <c r="C183" s="3" t="s">
        <v>42</v>
      </c>
      <c r="D183" s="3" t="str">
        <f>LOWER(CONCATENATE(B183,".",C183,"@email.com"))</f>
        <v>david.ouma@email.com</v>
      </c>
      <c r="E183" s="3" t="s">
        <v>44</v>
      </c>
      <c r="F183" s="3">
        <v>23</v>
      </c>
      <c r="G183" s="3" t="str">
        <f>IF(F183&lt;=12,"Child",IF(F183&lt;=19,"Teenager",IF(F183&lt;=60,"Adult","Senior")))</f>
        <v>Adult</v>
      </c>
      <c r="H183" s="3">
        <f>MAX( F183:F853) - (F183)</f>
        <v>62</v>
      </c>
      <c r="I183" s="3" t="s">
        <v>226</v>
      </c>
      <c r="J183" s="4">
        <v>44752</v>
      </c>
      <c r="K183" s="3" t="s">
        <v>721</v>
      </c>
      <c r="L183" s="3" t="s">
        <v>726</v>
      </c>
      <c r="M183" s="3" t="s">
        <v>741</v>
      </c>
      <c r="N183" s="3" t="s">
        <v>747</v>
      </c>
      <c r="O183" s="3" t="s">
        <v>755</v>
      </c>
      <c r="P183" s="3">
        <v>43306.2</v>
      </c>
      <c r="Q183" s="3" t="s">
        <v>760</v>
      </c>
      <c r="R183" s="3"/>
      <c r="S183" s="3"/>
      <c r="T183" s="8"/>
    </row>
    <row r="184" spans="1:20" hidden="1" x14ac:dyDescent="0.3">
      <c r="A184" s="7">
        <v>2618</v>
      </c>
      <c r="B184" s="3" t="s">
        <v>14</v>
      </c>
      <c r="C184" s="3" t="s">
        <v>39</v>
      </c>
      <c r="D184" s="3" t="str">
        <f>LOWER(CONCATENATE(B184,".",C184,"@email.com"))</f>
        <v>jane.kuria@email.com</v>
      </c>
      <c r="E184" s="3" t="s">
        <v>45</v>
      </c>
      <c r="F184" s="3">
        <v>5</v>
      </c>
      <c r="G184" s="3" t="str">
        <f>IF(F184&lt;=12,"Child",IF(F184&lt;=19,"Teenager",IF(F184&lt;=60,"Adult","Senior")))</f>
        <v>Child</v>
      </c>
      <c r="H184" s="3">
        <f>MAX( F184:F854) - (F184)</f>
        <v>80</v>
      </c>
      <c r="I184" s="3" t="s">
        <v>227</v>
      </c>
      <c r="J184" s="4">
        <v>44265</v>
      </c>
      <c r="K184" s="3" t="s">
        <v>724</v>
      </c>
      <c r="L184" s="3" t="s">
        <v>726</v>
      </c>
      <c r="M184" s="3" t="s">
        <v>736</v>
      </c>
      <c r="N184" s="3" t="s">
        <v>751</v>
      </c>
      <c r="O184" s="3" t="s">
        <v>754</v>
      </c>
      <c r="P184" s="3">
        <v>3025.38</v>
      </c>
      <c r="Q184" s="3" t="s">
        <v>761</v>
      </c>
      <c r="R184" s="3"/>
      <c r="S184" s="3"/>
      <c r="T184" s="8"/>
    </row>
    <row r="185" spans="1:20" hidden="1" x14ac:dyDescent="0.3">
      <c r="A185" s="7">
        <v>6694</v>
      </c>
      <c r="B185" s="3" t="s">
        <v>18</v>
      </c>
      <c r="C185" s="3" t="s">
        <v>40</v>
      </c>
      <c r="D185" s="3" t="str">
        <f>LOWER(CONCATENATE(B185,".",C185,"@email.com"))</f>
        <v>susan.wanjiru@email.com</v>
      </c>
      <c r="E185" s="3" t="s">
        <v>45</v>
      </c>
      <c r="F185" s="3">
        <v>30</v>
      </c>
      <c r="G185" s="3" t="str">
        <f>IF(F185&lt;=12,"Child",IF(F185&lt;=19,"Teenager",IF(F185&lt;=60,"Adult","Senior")))</f>
        <v>Adult</v>
      </c>
      <c r="H185" s="3">
        <f>MAX( F185:F855) - (F185)</f>
        <v>55</v>
      </c>
      <c r="I185" s="3" t="s">
        <v>228</v>
      </c>
      <c r="J185" s="4">
        <v>43897</v>
      </c>
      <c r="K185" s="3" t="s">
        <v>722</v>
      </c>
      <c r="L185" s="3" t="s">
        <v>725</v>
      </c>
      <c r="M185" s="3" t="s">
        <v>734</v>
      </c>
      <c r="N185" s="3" t="s">
        <v>747</v>
      </c>
      <c r="O185" s="3" t="s">
        <v>754</v>
      </c>
      <c r="P185" s="3">
        <v>27732.09</v>
      </c>
      <c r="Q185" s="3" t="s">
        <v>761</v>
      </c>
      <c r="R185" s="3"/>
      <c r="S185" s="3"/>
      <c r="T185" s="8"/>
    </row>
    <row r="186" spans="1:20" hidden="1" x14ac:dyDescent="0.3">
      <c r="A186" s="7">
        <v>4515</v>
      </c>
      <c r="B186" s="3" t="s">
        <v>27</v>
      </c>
      <c r="C186" s="3" t="s">
        <v>35</v>
      </c>
      <c r="D186" s="3" t="str">
        <f>LOWER(CONCATENATE(B186,".",C186,"@email.com"))</f>
        <v>david.mugambi@email.com</v>
      </c>
      <c r="E186" s="3" t="s">
        <v>44</v>
      </c>
      <c r="F186" s="3">
        <v>65</v>
      </c>
      <c r="G186" s="3" t="str">
        <f>IF(F186&lt;=12,"Child",IF(F186&lt;=19,"Teenager",IF(F186&lt;=60,"Adult","Senior")))</f>
        <v>Senior</v>
      </c>
      <c r="H186" s="3">
        <f>MAX( F186:F856) - (F186)</f>
        <v>20</v>
      </c>
      <c r="I186" s="3" t="s">
        <v>229</v>
      </c>
      <c r="J186" s="4">
        <v>44573</v>
      </c>
      <c r="K186" s="3" t="s">
        <v>723</v>
      </c>
      <c r="L186" s="3" t="s">
        <v>729</v>
      </c>
      <c r="M186" s="3" t="s">
        <v>742</v>
      </c>
      <c r="N186" s="3" t="s">
        <v>746</v>
      </c>
      <c r="O186" s="3" t="s">
        <v>755</v>
      </c>
      <c r="P186" s="3">
        <v>43256.54</v>
      </c>
      <c r="Q186" s="3" t="s">
        <v>760</v>
      </c>
      <c r="R186" s="3"/>
      <c r="S186" s="3"/>
      <c r="T186" s="8"/>
    </row>
    <row r="187" spans="1:20" hidden="1" x14ac:dyDescent="0.3">
      <c r="A187" s="7">
        <v>4306</v>
      </c>
      <c r="B187" s="3" t="s">
        <v>14</v>
      </c>
      <c r="C187" s="3" t="s">
        <v>31</v>
      </c>
      <c r="D187" s="3" t="str">
        <f>LOWER(CONCATENATE(B187,".",C187,"@email.com"))</f>
        <v>jane.kamau@email.com</v>
      </c>
      <c r="E187" s="3" t="s">
        <v>45</v>
      </c>
      <c r="F187" s="3">
        <v>58</v>
      </c>
      <c r="G187" s="3" t="str">
        <f>IF(F187&lt;=12,"Child",IF(F187&lt;=19,"Teenager",IF(F187&lt;=60,"Adult","Senior")))</f>
        <v>Adult</v>
      </c>
      <c r="H187" s="3">
        <f>MAX( F187:F857) - (F187)</f>
        <v>27</v>
      </c>
      <c r="I187" s="3" t="s">
        <v>230</v>
      </c>
      <c r="J187" s="4">
        <v>44006</v>
      </c>
      <c r="K187" s="3" t="s">
        <v>723</v>
      </c>
      <c r="L187" s="3" t="s">
        <v>726</v>
      </c>
      <c r="M187" s="3" t="s">
        <v>735</v>
      </c>
      <c r="N187" s="3" t="s">
        <v>752</v>
      </c>
      <c r="O187" s="3" t="s">
        <v>758</v>
      </c>
      <c r="P187" s="3">
        <v>8186.52</v>
      </c>
      <c r="Q187" s="3" t="s">
        <v>759</v>
      </c>
      <c r="R187" s="3"/>
      <c r="S187" s="3"/>
      <c r="T187" s="8"/>
    </row>
    <row r="188" spans="1:20" hidden="1" x14ac:dyDescent="0.3">
      <c r="A188" s="7">
        <v>3562</v>
      </c>
      <c r="B188" s="3" t="s">
        <v>23</v>
      </c>
      <c r="C188" s="3" t="s">
        <v>32</v>
      </c>
      <c r="D188" s="3" t="str">
        <f>LOWER(CONCATENATE(B188,".",C188,"@email.com"))</f>
        <v>peter.odhiambo@email.com</v>
      </c>
      <c r="E188" s="3" t="s">
        <v>44</v>
      </c>
      <c r="F188" s="3">
        <v>18</v>
      </c>
      <c r="G188" s="3" t="str">
        <f>IF(F188&lt;=12,"Child",IF(F188&lt;=19,"Teenager",IF(F188&lt;=60,"Adult","Senior")))</f>
        <v>Teenager</v>
      </c>
      <c r="H188" s="3">
        <f>MAX( F188:F858) - (F188)</f>
        <v>67</v>
      </c>
      <c r="I188" s="3" t="s">
        <v>231</v>
      </c>
      <c r="J188" s="4">
        <v>45319</v>
      </c>
      <c r="K188" s="3" t="s">
        <v>724</v>
      </c>
      <c r="L188" s="3" t="s">
        <v>730</v>
      </c>
      <c r="M188" s="3" t="s">
        <v>732</v>
      </c>
      <c r="N188" s="3" t="s">
        <v>750</v>
      </c>
      <c r="O188" s="3" t="s">
        <v>758</v>
      </c>
      <c r="P188" s="3">
        <v>30532.07</v>
      </c>
      <c r="Q188" s="3" t="s">
        <v>759</v>
      </c>
      <c r="R188" s="3"/>
      <c r="S188" s="3"/>
      <c r="T188" s="8"/>
    </row>
    <row r="189" spans="1:20" hidden="1" x14ac:dyDescent="0.3">
      <c r="A189" s="7">
        <v>7549</v>
      </c>
      <c r="B189" s="3" t="s">
        <v>17</v>
      </c>
      <c r="C189" s="3" t="s">
        <v>36</v>
      </c>
      <c r="D189" s="3" t="str">
        <f>LOWER(CONCATENATE(B189,".",C189,"@email.com"))</f>
        <v>anne.mwangi@email.com</v>
      </c>
      <c r="E189" s="3" t="s">
        <v>44</v>
      </c>
      <c r="F189" s="3">
        <v>63</v>
      </c>
      <c r="G189" s="3" t="str">
        <f>IF(F189&lt;=12,"Child",IF(F189&lt;=19,"Teenager",IF(F189&lt;=60,"Adult","Senior")))</f>
        <v>Senior</v>
      </c>
      <c r="H189" s="3">
        <f>MAX( F189:F859) - (F189)</f>
        <v>22</v>
      </c>
      <c r="I189" s="3" t="s">
        <v>176</v>
      </c>
      <c r="J189" s="4">
        <v>44927</v>
      </c>
      <c r="K189" s="3" t="s">
        <v>719</v>
      </c>
      <c r="L189" s="3" t="s">
        <v>729</v>
      </c>
      <c r="M189" s="3" t="s">
        <v>733</v>
      </c>
      <c r="N189" s="3" t="s">
        <v>748</v>
      </c>
      <c r="O189" s="3" t="s">
        <v>755</v>
      </c>
      <c r="P189" s="3">
        <v>43154.96</v>
      </c>
      <c r="Q189" s="3" t="s">
        <v>760</v>
      </c>
      <c r="R189" s="3"/>
      <c r="S189" s="3"/>
      <c r="T189" s="8"/>
    </row>
    <row r="190" spans="1:20" hidden="1" x14ac:dyDescent="0.3">
      <c r="A190" s="7">
        <v>7985</v>
      </c>
      <c r="B190" s="3" t="s">
        <v>20</v>
      </c>
      <c r="C190" s="3" t="s">
        <v>34</v>
      </c>
      <c r="D190" s="3" t="str">
        <f>LOWER(CONCATENATE(B190,".",C190,"@email.com"))</f>
        <v>kevin.cherono@email.com</v>
      </c>
      <c r="E190" s="3" t="s">
        <v>44</v>
      </c>
      <c r="F190" s="3">
        <v>5</v>
      </c>
      <c r="G190" s="3" t="str">
        <f>IF(F190&lt;=12,"Child",IF(F190&lt;=19,"Teenager",IF(F190&lt;=60,"Adult","Senior")))</f>
        <v>Child</v>
      </c>
      <c r="H190" s="3">
        <f>MAX( F190:F860) - (F190)</f>
        <v>80</v>
      </c>
      <c r="I190" s="3" t="s">
        <v>233</v>
      </c>
      <c r="J190" s="4">
        <v>45210</v>
      </c>
      <c r="K190" s="3" t="s">
        <v>724</v>
      </c>
      <c r="L190" s="3" t="s">
        <v>730</v>
      </c>
      <c r="M190" s="3" t="s">
        <v>745</v>
      </c>
      <c r="N190" s="3" t="s">
        <v>747</v>
      </c>
      <c r="O190" s="3" t="s">
        <v>757</v>
      </c>
      <c r="P190" s="3">
        <v>24294.36</v>
      </c>
      <c r="Q190" s="3" t="s">
        <v>760</v>
      </c>
      <c r="R190" s="3"/>
      <c r="S190" s="3"/>
      <c r="T190" s="8"/>
    </row>
    <row r="191" spans="1:20" hidden="1" x14ac:dyDescent="0.3">
      <c r="A191" s="7">
        <v>8326</v>
      </c>
      <c r="B191" s="3" t="s">
        <v>23</v>
      </c>
      <c r="C191" s="3" t="s">
        <v>33</v>
      </c>
      <c r="D191" s="3" t="str">
        <f>LOWER(CONCATENATE(B191,".",C191,"@email.com"))</f>
        <v>peter.kiplagat@email.com</v>
      </c>
      <c r="E191" s="3" t="s">
        <v>45</v>
      </c>
      <c r="F191" s="3">
        <v>45</v>
      </c>
      <c r="G191" s="3" t="str">
        <f>IF(F191&lt;=12,"Child",IF(F191&lt;=19,"Teenager",IF(F191&lt;=60,"Adult","Senior")))</f>
        <v>Adult</v>
      </c>
      <c r="H191" s="3">
        <f>MAX( F191:F861) - (F191)</f>
        <v>40</v>
      </c>
      <c r="I191" s="3" t="s">
        <v>234</v>
      </c>
      <c r="J191" s="4">
        <v>44654</v>
      </c>
      <c r="K191" s="3" t="s">
        <v>722</v>
      </c>
      <c r="L191" s="3" t="s">
        <v>726</v>
      </c>
      <c r="M191" s="3" t="s">
        <v>736</v>
      </c>
      <c r="N191" s="3" t="s">
        <v>747</v>
      </c>
      <c r="O191" s="3" t="s">
        <v>754</v>
      </c>
      <c r="P191" s="3">
        <v>40856.269999999997</v>
      </c>
      <c r="Q191" s="3" t="s">
        <v>759</v>
      </c>
      <c r="R191" s="3"/>
      <c r="S191" s="3"/>
      <c r="T191" s="8"/>
    </row>
    <row r="192" spans="1:20" hidden="1" x14ac:dyDescent="0.3">
      <c r="A192" s="7">
        <v>6989</v>
      </c>
      <c r="B192" s="3" t="s">
        <v>24</v>
      </c>
      <c r="C192" s="3" t="s">
        <v>32</v>
      </c>
      <c r="D192" s="3" t="str">
        <f>LOWER(CONCATENATE(B192,".",C192,"@email.com"))</f>
        <v>esther.odhiambo@email.com</v>
      </c>
      <c r="E192" s="3" t="s">
        <v>44</v>
      </c>
      <c r="F192" s="3">
        <v>10</v>
      </c>
      <c r="G192" s="3" t="str">
        <f>IF(F192&lt;=12,"Child",IF(F192&lt;=19,"Teenager",IF(F192&lt;=60,"Adult","Senior")))</f>
        <v>Child</v>
      </c>
      <c r="H192" s="3">
        <f>MAX( F192:F862) - (F192)</f>
        <v>75</v>
      </c>
      <c r="I192" s="3" t="s">
        <v>235</v>
      </c>
      <c r="J192" s="4">
        <v>44534</v>
      </c>
      <c r="K192" s="3" t="s">
        <v>724</v>
      </c>
      <c r="L192" s="3" t="s">
        <v>726</v>
      </c>
      <c r="M192" s="3" t="s">
        <v>741</v>
      </c>
      <c r="N192" s="3" t="s">
        <v>746</v>
      </c>
      <c r="O192" s="3" t="s">
        <v>758</v>
      </c>
      <c r="P192" s="3">
        <v>2547.75</v>
      </c>
      <c r="Q192" s="3" t="s">
        <v>759</v>
      </c>
      <c r="R192" s="3"/>
      <c r="S192" s="3"/>
      <c r="T192" s="8"/>
    </row>
    <row r="193" spans="1:20" hidden="1" x14ac:dyDescent="0.3">
      <c r="A193" s="7">
        <v>6784</v>
      </c>
      <c r="B193" s="3" t="s">
        <v>19</v>
      </c>
      <c r="C193" s="3" t="s">
        <v>33</v>
      </c>
      <c r="D193" s="3" t="str">
        <f>LOWER(CONCATENATE(B193,".",C193,"@email.com"))</f>
        <v>michael.kiplagat@email.com</v>
      </c>
      <c r="E193" s="3" t="s">
        <v>44</v>
      </c>
      <c r="F193" s="3">
        <v>48</v>
      </c>
      <c r="G193" s="3" t="str">
        <f>IF(F193&lt;=12,"Child",IF(F193&lt;=19,"Teenager",IF(F193&lt;=60,"Adult","Senior")))</f>
        <v>Adult</v>
      </c>
      <c r="H193" s="3">
        <f>MAX( F193:F863) - (F193)</f>
        <v>37</v>
      </c>
      <c r="I193" s="3" t="s">
        <v>236</v>
      </c>
      <c r="J193" s="4">
        <v>45246</v>
      </c>
      <c r="K193" s="3" t="s">
        <v>718</v>
      </c>
      <c r="L193" s="3" t="s">
        <v>730</v>
      </c>
      <c r="M193" s="3" t="s">
        <v>731</v>
      </c>
      <c r="N193" s="3" t="s">
        <v>748</v>
      </c>
      <c r="O193" s="3" t="s">
        <v>756</v>
      </c>
      <c r="P193" s="3">
        <v>20024.060000000001</v>
      </c>
      <c r="Q193" s="3" t="s">
        <v>760</v>
      </c>
      <c r="R193" s="3"/>
      <c r="S193" s="3"/>
      <c r="T193" s="8"/>
    </row>
    <row r="194" spans="1:20" hidden="1" x14ac:dyDescent="0.3">
      <c r="A194" s="7">
        <v>2047</v>
      </c>
      <c r="B194" s="3" t="s">
        <v>23</v>
      </c>
      <c r="C194" s="3" t="s">
        <v>42</v>
      </c>
      <c r="D194" s="3" t="str">
        <f>LOWER(CONCATENATE(B194,".",C194,"@email.com"))</f>
        <v>peter.ouma@email.com</v>
      </c>
      <c r="E194" s="3" t="s">
        <v>44</v>
      </c>
      <c r="F194" s="3">
        <v>63</v>
      </c>
      <c r="G194" s="3" t="str">
        <f>IF(F194&lt;=12,"Child",IF(F194&lt;=19,"Teenager",IF(F194&lt;=60,"Adult","Senior")))</f>
        <v>Senior</v>
      </c>
      <c r="H194" s="3">
        <f>MAX( F194:F864) - (F194)</f>
        <v>22</v>
      </c>
      <c r="I194" s="3" t="s">
        <v>422</v>
      </c>
      <c r="J194" s="4">
        <v>45248</v>
      </c>
      <c r="K194" s="3" t="s">
        <v>719</v>
      </c>
      <c r="L194" s="3" t="s">
        <v>725</v>
      </c>
      <c r="M194" s="3" t="s">
        <v>734</v>
      </c>
      <c r="N194" s="3" t="s">
        <v>750</v>
      </c>
      <c r="O194" s="3" t="s">
        <v>756</v>
      </c>
      <c r="P194" s="3">
        <v>1217.49</v>
      </c>
      <c r="Q194" s="3" t="s">
        <v>761</v>
      </c>
      <c r="R194" s="3"/>
      <c r="S194" s="3"/>
      <c r="T194" s="8"/>
    </row>
    <row r="195" spans="1:20" hidden="1" x14ac:dyDescent="0.3">
      <c r="A195" s="7">
        <v>1589</v>
      </c>
      <c r="B195" s="3" t="s">
        <v>18</v>
      </c>
      <c r="C195" s="3" t="s">
        <v>34</v>
      </c>
      <c r="D195" s="3" t="str">
        <f>LOWER(CONCATENATE(B195,".",C195,"@email.com"))</f>
        <v>susan.cherono@email.com</v>
      </c>
      <c r="E195" s="3" t="s">
        <v>45</v>
      </c>
      <c r="F195" s="3">
        <v>62</v>
      </c>
      <c r="G195" s="3" t="str">
        <f>IF(F195&lt;=12,"Child",IF(F195&lt;=19,"Teenager",IF(F195&lt;=60,"Adult","Senior")))</f>
        <v>Senior</v>
      </c>
      <c r="H195" s="3">
        <f>MAX( F195:F865) - (F195)</f>
        <v>23</v>
      </c>
      <c r="I195" s="3" t="s">
        <v>277</v>
      </c>
      <c r="J195" s="4">
        <v>44460</v>
      </c>
      <c r="K195" s="3" t="s">
        <v>719</v>
      </c>
      <c r="L195" s="3" t="s">
        <v>730</v>
      </c>
      <c r="M195" s="3" t="s">
        <v>733</v>
      </c>
      <c r="N195" s="3" t="s">
        <v>746</v>
      </c>
      <c r="O195" s="3" t="s">
        <v>753</v>
      </c>
      <c r="P195" s="3">
        <v>574.47</v>
      </c>
      <c r="Q195" s="3" t="s">
        <v>761</v>
      </c>
      <c r="R195" s="3"/>
      <c r="S195" s="3"/>
      <c r="T195" s="8"/>
    </row>
    <row r="196" spans="1:20" hidden="1" x14ac:dyDescent="0.3">
      <c r="A196" s="7">
        <v>5505</v>
      </c>
      <c r="B196" s="3" t="s">
        <v>27</v>
      </c>
      <c r="C196" s="3" t="s">
        <v>33</v>
      </c>
      <c r="D196" s="3" t="str">
        <f>LOWER(CONCATENATE(B196,".",C196,"@email.com"))</f>
        <v>david.kiplagat@email.com</v>
      </c>
      <c r="E196" s="3" t="s">
        <v>45</v>
      </c>
      <c r="F196" s="3">
        <v>83</v>
      </c>
      <c r="G196" s="3" t="str">
        <f>IF(F196&lt;=12,"Child",IF(F196&lt;=19,"Teenager",IF(F196&lt;=60,"Adult","Senior")))</f>
        <v>Senior</v>
      </c>
      <c r="H196" s="3">
        <f>MAX( F196:F866) - (F196)</f>
        <v>2</v>
      </c>
      <c r="I196" s="3" t="s">
        <v>239</v>
      </c>
      <c r="J196" s="4">
        <v>44248</v>
      </c>
      <c r="K196" s="3" t="s">
        <v>720</v>
      </c>
      <c r="L196" s="3" t="s">
        <v>727</v>
      </c>
      <c r="M196" s="3" t="s">
        <v>744</v>
      </c>
      <c r="N196" s="3" t="s">
        <v>747</v>
      </c>
      <c r="O196" s="3" t="s">
        <v>754</v>
      </c>
      <c r="P196" s="3">
        <v>28857.23</v>
      </c>
      <c r="Q196" s="3" t="s">
        <v>759</v>
      </c>
      <c r="R196" s="3"/>
      <c r="S196" s="3"/>
      <c r="T196" s="8"/>
    </row>
    <row r="197" spans="1:20" hidden="1" x14ac:dyDescent="0.3">
      <c r="A197" s="7">
        <v>9208</v>
      </c>
      <c r="B197" s="3" t="s">
        <v>16</v>
      </c>
      <c r="C197" s="3" t="s">
        <v>31</v>
      </c>
      <c r="D197" s="3" t="str">
        <f>LOWER(CONCATENATE(B197,".",C197,"@email.com"))</f>
        <v>john.kamau@email.com</v>
      </c>
      <c r="E197" s="3" t="s">
        <v>44</v>
      </c>
      <c r="F197" s="3">
        <v>77</v>
      </c>
      <c r="G197" s="3" t="str">
        <f>IF(F197&lt;=12,"Child",IF(F197&lt;=19,"Teenager",IF(F197&lt;=60,"Adult","Senior")))</f>
        <v>Senior</v>
      </c>
      <c r="H197" s="3">
        <f>MAX( F197:F867) - (F197)</f>
        <v>8</v>
      </c>
      <c r="I197" s="3" t="s">
        <v>240</v>
      </c>
      <c r="J197" s="4">
        <v>44968</v>
      </c>
      <c r="K197" s="3" t="s">
        <v>724</v>
      </c>
      <c r="L197" s="3" t="s">
        <v>730</v>
      </c>
      <c r="M197" s="3" t="s">
        <v>736</v>
      </c>
      <c r="N197" s="3" t="s">
        <v>749</v>
      </c>
      <c r="O197" s="3" t="s">
        <v>753</v>
      </c>
      <c r="P197" s="3">
        <v>19828.12</v>
      </c>
      <c r="Q197" s="3" t="s">
        <v>761</v>
      </c>
      <c r="R197" s="3"/>
      <c r="S197" s="3"/>
      <c r="T197" s="8"/>
    </row>
    <row r="198" spans="1:20" hidden="1" x14ac:dyDescent="0.3">
      <c r="A198" s="7">
        <v>3600</v>
      </c>
      <c r="B198" s="3" t="s">
        <v>16</v>
      </c>
      <c r="C198" s="3" t="s">
        <v>41</v>
      </c>
      <c r="D198" s="3" t="str">
        <f>LOWER(CONCATENATE(B198,".",C198,"@email.com"))</f>
        <v>john.obuya@email.com</v>
      </c>
      <c r="E198" s="3" t="s">
        <v>44</v>
      </c>
      <c r="F198" s="3">
        <v>85</v>
      </c>
      <c r="G198" s="3" t="str">
        <f>IF(F198&lt;=12,"Child",IF(F198&lt;=19,"Teenager",IF(F198&lt;=60,"Adult","Senior")))</f>
        <v>Senior</v>
      </c>
      <c r="H198" s="3">
        <f>MAX( F198:F868) - (F198)</f>
        <v>0</v>
      </c>
      <c r="I198" s="3" t="s">
        <v>241</v>
      </c>
      <c r="J198" s="4">
        <v>44948</v>
      </c>
      <c r="K198" s="3" t="s">
        <v>722</v>
      </c>
      <c r="L198" s="3" t="s">
        <v>725</v>
      </c>
      <c r="M198" s="3" t="s">
        <v>745</v>
      </c>
      <c r="N198" s="3" t="s">
        <v>747</v>
      </c>
      <c r="O198" s="3" t="s">
        <v>755</v>
      </c>
      <c r="P198" s="3">
        <v>29515.599999999999</v>
      </c>
      <c r="Q198" s="3" t="s">
        <v>760</v>
      </c>
      <c r="R198" s="3"/>
      <c r="S198" s="3"/>
      <c r="T198" s="8"/>
    </row>
    <row r="199" spans="1:20" hidden="1" x14ac:dyDescent="0.3">
      <c r="A199" s="7">
        <v>6606</v>
      </c>
      <c r="B199" s="3" t="s">
        <v>27</v>
      </c>
      <c r="C199" s="3" t="s">
        <v>34</v>
      </c>
      <c r="D199" s="3" t="str">
        <f>LOWER(CONCATENATE(B199,".",C199,"@email.com"))</f>
        <v>david.cherono@email.com</v>
      </c>
      <c r="E199" s="3" t="s">
        <v>45</v>
      </c>
      <c r="F199" s="3">
        <v>37</v>
      </c>
      <c r="G199" s="3" t="str">
        <f>IF(F199&lt;=12,"Child",IF(F199&lt;=19,"Teenager",IF(F199&lt;=60,"Adult","Senior")))</f>
        <v>Adult</v>
      </c>
      <c r="H199" s="3">
        <f>MAX( F199:F869) - (F199)</f>
        <v>48</v>
      </c>
      <c r="I199" s="3" t="s">
        <v>242</v>
      </c>
      <c r="J199" s="4">
        <v>43845</v>
      </c>
      <c r="K199" s="3" t="s">
        <v>724</v>
      </c>
      <c r="L199" s="3" t="s">
        <v>725</v>
      </c>
      <c r="M199" s="3" t="s">
        <v>735</v>
      </c>
      <c r="N199" s="3" t="s">
        <v>751</v>
      </c>
      <c r="O199" s="3" t="s">
        <v>758</v>
      </c>
      <c r="P199" s="3">
        <v>33844.050000000003</v>
      </c>
      <c r="Q199" s="3" t="s">
        <v>761</v>
      </c>
      <c r="R199" s="3"/>
      <c r="S199" s="3"/>
      <c r="T199" s="8"/>
    </row>
    <row r="200" spans="1:20" hidden="1" x14ac:dyDescent="0.3">
      <c r="A200" s="7">
        <v>7725</v>
      </c>
      <c r="B200" s="3" t="s">
        <v>18</v>
      </c>
      <c r="C200" s="3" t="s">
        <v>32</v>
      </c>
      <c r="D200" s="3" t="str">
        <f>LOWER(CONCATENATE(B200,".",C200,"@email.com"))</f>
        <v>susan.odhiambo@email.com</v>
      </c>
      <c r="E200" s="3" t="s">
        <v>44</v>
      </c>
      <c r="F200" s="3">
        <v>6</v>
      </c>
      <c r="G200" s="3" t="str">
        <f>IF(F200&lt;=12,"Child",IF(F200&lt;=19,"Teenager",IF(F200&lt;=60,"Adult","Senior")))</f>
        <v>Child</v>
      </c>
      <c r="H200" s="3">
        <f>MAX( F200:F870) - (F200)</f>
        <v>79</v>
      </c>
      <c r="I200" s="3" t="s">
        <v>243</v>
      </c>
      <c r="J200" s="4">
        <v>45498</v>
      </c>
      <c r="K200" s="3" t="s">
        <v>720</v>
      </c>
      <c r="L200" s="3" t="s">
        <v>726</v>
      </c>
      <c r="M200" s="3" t="s">
        <v>742</v>
      </c>
      <c r="N200" s="3" t="s">
        <v>750</v>
      </c>
      <c r="O200" s="3" t="s">
        <v>755</v>
      </c>
      <c r="P200" s="3">
        <v>20240.849999999999</v>
      </c>
      <c r="Q200" s="3" t="s">
        <v>760</v>
      </c>
      <c r="R200" s="3"/>
      <c r="S200" s="3"/>
      <c r="T200" s="8"/>
    </row>
    <row r="201" spans="1:20" hidden="1" x14ac:dyDescent="0.3">
      <c r="A201" s="7">
        <v>7537</v>
      </c>
      <c r="B201" s="3" t="s">
        <v>22</v>
      </c>
      <c r="C201" s="3" t="s">
        <v>42</v>
      </c>
      <c r="D201" s="3" t="str">
        <f>LOWER(CONCATENATE(B201,".",C201,"@email.com"))</f>
        <v>mercy.ouma@email.com</v>
      </c>
      <c r="E201" s="3" t="s">
        <v>44</v>
      </c>
      <c r="F201" s="3">
        <v>5</v>
      </c>
      <c r="G201" s="3" t="str">
        <f>IF(F201&lt;=12,"Child",IF(F201&lt;=19,"Teenager",IF(F201&lt;=60,"Adult","Senior")))</f>
        <v>Child</v>
      </c>
      <c r="H201" s="3">
        <f>MAX( F201:F871) - (F201)</f>
        <v>80</v>
      </c>
      <c r="I201" s="3" t="s">
        <v>244</v>
      </c>
      <c r="J201" s="4">
        <v>44569</v>
      </c>
      <c r="K201" s="3" t="s">
        <v>721</v>
      </c>
      <c r="L201" s="3" t="s">
        <v>726</v>
      </c>
      <c r="M201" s="3" t="s">
        <v>743</v>
      </c>
      <c r="N201" s="3" t="s">
        <v>751</v>
      </c>
      <c r="O201" s="3" t="s">
        <v>755</v>
      </c>
      <c r="P201" s="3">
        <v>17655.78</v>
      </c>
      <c r="Q201" s="3" t="s">
        <v>761</v>
      </c>
      <c r="R201" s="3"/>
      <c r="S201" s="3"/>
      <c r="T201" s="8"/>
    </row>
    <row r="202" spans="1:20" hidden="1" x14ac:dyDescent="0.3">
      <c r="A202" s="7">
        <v>7297</v>
      </c>
      <c r="B202" s="3" t="s">
        <v>23</v>
      </c>
      <c r="C202" s="3" t="s">
        <v>41</v>
      </c>
      <c r="D202" s="3" t="str">
        <f>LOWER(CONCATENATE(B202,".",C202,"@email.com"))</f>
        <v>peter.obuya@email.com</v>
      </c>
      <c r="E202" s="3" t="s">
        <v>45</v>
      </c>
      <c r="F202" s="3">
        <v>6</v>
      </c>
      <c r="G202" s="3" t="str">
        <f>IF(F202&lt;=12,"Child",IF(F202&lt;=19,"Teenager",IF(F202&lt;=60,"Adult","Senior")))</f>
        <v>Child</v>
      </c>
      <c r="H202" s="3">
        <f>MAX( F202:F872) - (F202)</f>
        <v>79</v>
      </c>
      <c r="I202" s="3" t="s">
        <v>245</v>
      </c>
      <c r="J202" s="4">
        <v>43893</v>
      </c>
      <c r="K202" s="3" t="s">
        <v>721</v>
      </c>
      <c r="L202" s="3" t="s">
        <v>728</v>
      </c>
      <c r="M202" s="3" t="s">
        <v>734</v>
      </c>
      <c r="N202" s="3" t="s">
        <v>750</v>
      </c>
      <c r="O202" s="3" t="s">
        <v>756</v>
      </c>
      <c r="P202" s="3">
        <v>4300.3599999999997</v>
      </c>
      <c r="Q202" s="3" t="s">
        <v>761</v>
      </c>
      <c r="R202" s="3"/>
      <c r="S202" s="3"/>
      <c r="T202" s="8"/>
    </row>
    <row r="203" spans="1:20" hidden="1" x14ac:dyDescent="0.3">
      <c r="A203" s="7">
        <v>1968</v>
      </c>
      <c r="B203" s="3" t="s">
        <v>24</v>
      </c>
      <c r="C203" s="3" t="s">
        <v>32</v>
      </c>
      <c r="D203" s="3" t="str">
        <f>LOWER(CONCATENATE(B203,".",C203,"@email.com"))</f>
        <v>esther.odhiambo@email.com</v>
      </c>
      <c r="E203" s="3" t="s">
        <v>45</v>
      </c>
      <c r="F203" s="3">
        <v>8</v>
      </c>
      <c r="G203" s="3" t="str">
        <f>IF(F203&lt;=12,"Child",IF(F203&lt;=19,"Teenager",IF(F203&lt;=60,"Adult","Senior")))</f>
        <v>Child</v>
      </c>
      <c r="H203" s="3">
        <f>MAX( F203:F873) - (F203)</f>
        <v>77</v>
      </c>
      <c r="I203" s="3" t="s">
        <v>246</v>
      </c>
      <c r="J203" s="4">
        <v>44293</v>
      </c>
      <c r="K203" s="3" t="s">
        <v>721</v>
      </c>
      <c r="L203" s="3" t="s">
        <v>727</v>
      </c>
      <c r="M203" s="3" t="s">
        <v>735</v>
      </c>
      <c r="N203" s="3" t="s">
        <v>750</v>
      </c>
      <c r="O203" s="3" t="s">
        <v>754</v>
      </c>
      <c r="P203" s="3">
        <v>41553.629999999997</v>
      </c>
      <c r="Q203" s="3" t="s">
        <v>759</v>
      </c>
      <c r="R203" s="3"/>
      <c r="S203" s="3"/>
      <c r="T203" s="8"/>
    </row>
    <row r="204" spans="1:20" hidden="1" x14ac:dyDescent="0.3">
      <c r="A204" s="7">
        <v>6360</v>
      </c>
      <c r="B204" s="3" t="s">
        <v>14</v>
      </c>
      <c r="C204" s="3" t="s">
        <v>35</v>
      </c>
      <c r="D204" s="3" t="str">
        <f>LOWER(CONCATENATE(B204,".",C204,"@email.com"))</f>
        <v>jane.mugambi@email.com</v>
      </c>
      <c r="E204" s="3" t="s">
        <v>45</v>
      </c>
      <c r="F204" s="3">
        <v>8</v>
      </c>
      <c r="G204" s="3" t="str">
        <f>IF(F204&lt;=12,"Child",IF(F204&lt;=19,"Teenager",IF(F204&lt;=60,"Adult","Senior")))</f>
        <v>Child</v>
      </c>
      <c r="H204" s="3">
        <f>MAX( F204:F874) - (F204)</f>
        <v>77</v>
      </c>
      <c r="I204" s="3" t="s">
        <v>247</v>
      </c>
      <c r="J204" s="4">
        <v>44805</v>
      </c>
      <c r="K204" s="3" t="s">
        <v>720</v>
      </c>
      <c r="L204" s="3" t="s">
        <v>726</v>
      </c>
      <c r="M204" s="3" t="s">
        <v>737</v>
      </c>
      <c r="N204" s="3" t="s">
        <v>748</v>
      </c>
      <c r="O204" s="3" t="s">
        <v>757</v>
      </c>
      <c r="P204" s="3">
        <v>35486.550000000003</v>
      </c>
      <c r="Q204" s="3" t="s">
        <v>760</v>
      </c>
      <c r="R204" s="3"/>
      <c r="S204" s="3"/>
      <c r="T204" s="8"/>
    </row>
    <row r="205" spans="1:20" hidden="1" x14ac:dyDescent="0.3">
      <c r="A205" s="7">
        <v>8421</v>
      </c>
      <c r="B205" s="3" t="s">
        <v>17</v>
      </c>
      <c r="C205" s="3" t="s">
        <v>32</v>
      </c>
      <c r="D205" s="3" t="str">
        <f>LOWER(CONCATENATE(B205,".",C205,"@email.com"))</f>
        <v>anne.odhiambo@email.com</v>
      </c>
      <c r="E205" s="3" t="s">
        <v>44</v>
      </c>
      <c r="F205" s="3">
        <v>64</v>
      </c>
      <c r="G205" s="3" t="str">
        <f>IF(F205&lt;=12,"Child",IF(F205&lt;=19,"Teenager",IF(F205&lt;=60,"Adult","Senior")))</f>
        <v>Senior</v>
      </c>
      <c r="H205" s="3">
        <f>MAX( F205:F875) - (F205)</f>
        <v>21</v>
      </c>
      <c r="I205" s="3" t="s">
        <v>248</v>
      </c>
      <c r="J205" s="4">
        <v>45654</v>
      </c>
      <c r="K205" s="3" t="s">
        <v>724</v>
      </c>
      <c r="L205" s="3" t="s">
        <v>728</v>
      </c>
      <c r="M205" s="3" t="s">
        <v>740</v>
      </c>
      <c r="N205" s="3" t="s">
        <v>746</v>
      </c>
      <c r="O205" s="3" t="s">
        <v>757</v>
      </c>
      <c r="P205" s="3">
        <v>38007.29</v>
      </c>
      <c r="Q205" s="3" t="s">
        <v>759</v>
      </c>
      <c r="R205" s="3"/>
      <c r="S205" s="3"/>
      <c r="T205" s="8"/>
    </row>
    <row r="206" spans="1:20" hidden="1" x14ac:dyDescent="0.3">
      <c r="A206" s="7">
        <v>9013</v>
      </c>
      <c r="B206" s="3" t="s">
        <v>18</v>
      </c>
      <c r="C206" s="3" t="s">
        <v>42</v>
      </c>
      <c r="D206" s="3" t="str">
        <f>LOWER(CONCATENATE(B206,".",C206,"@email.com"))</f>
        <v>susan.ouma@email.com</v>
      </c>
      <c r="E206" s="3" t="s">
        <v>45</v>
      </c>
      <c r="F206" s="3">
        <v>79</v>
      </c>
      <c r="G206" s="3" t="str">
        <f>IF(F206&lt;=12,"Child",IF(F206&lt;=19,"Teenager",IF(F206&lt;=60,"Adult","Senior")))</f>
        <v>Senior</v>
      </c>
      <c r="H206" s="3">
        <f>MAX( F206:F876) - (F206)</f>
        <v>6</v>
      </c>
      <c r="I206" s="3" t="s">
        <v>249</v>
      </c>
      <c r="J206" s="4">
        <v>45678</v>
      </c>
      <c r="K206" s="3" t="s">
        <v>720</v>
      </c>
      <c r="L206" s="3" t="s">
        <v>725</v>
      </c>
      <c r="M206" s="3" t="s">
        <v>737</v>
      </c>
      <c r="N206" s="3" t="s">
        <v>748</v>
      </c>
      <c r="O206" s="3" t="s">
        <v>753</v>
      </c>
      <c r="P206" s="3">
        <v>37283.86</v>
      </c>
      <c r="Q206" s="3" t="s">
        <v>761</v>
      </c>
      <c r="R206" s="3"/>
      <c r="S206" s="3"/>
      <c r="T206" s="8"/>
    </row>
    <row r="207" spans="1:20" hidden="1" x14ac:dyDescent="0.3">
      <c r="A207" s="7">
        <v>9460</v>
      </c>
      <c r="B207" s="3" t="s">
        <v>24</v>
      </c>
      <c r="C207" s="3" t="s">
        <v>42</v>
      </c>
      <c r="D207" s="3" t="str">
        <f>LOWER(CONCATENATE(B207,".",C207,"@email.com"))</f>
        <v>esther.ouma@email.com</v>
      </c>
      <c r="E207" s="3" t="s">
        <v>45</v>
      </c>
      <c r="F207" s="3">
        <v>80</v>
      </c>
      <c r="G207" s="3" t="str">
        <f>IF(F207&lt;=12,"Child",IF(F207&lt;=19,"Teenager",IF(F207&lt;=60,"Adult","Senior")))</f>
        <v>Senior</v>
      </c>
      <c r="H207" s="3">
        <f>MAX( F207:F877) - (F207)</f>
        <v>5</v>
      </c>
      <c r="I207" s="3" t="s">
        <v>250</v>
      </c>
      <c r="J207" s="4">
        <v>45350</v>
      </c>
      <c r="K207" s="3" t="s">
        <v>723</v>
      </c>
      <c r="L207" s="3" t="s">
        <v>729</v>
      </c>
      <c r="M207" s="3" t="s">
        <v>733</v>
      </c>
      <c r="N207" s="3" t="s">
        <v>746</v>
      </c>
      <c r="O207" s="3" t="s">
        <v>755</v>
      </c>
      <c r="P207" s="3">
        <v>28871.37</v>
      </c>
      <c r="Q207" s="3" t="s">
        <v>761</v>
      </c>
      <c r="R207" s="3"/>
      <c r="S207" s="3"/>
      <c r="T207" s="8"/>
    </row>
    <row r="208" spans="1:20" hidden="1" x14ac:dyDescent="0.3">
      <c r="A208" s="7">
        <v>1621</v>
      </c>
      <c r="B208" s="3" t="s">
        <v>15</v>
      </c>
      <c r="C208" s="3" t="s">
        <v>34</v>
      </c>
      <c r="D208" s="3" t="str">
        <f>LOWER(CONCATENATE(B208,".",C208,"@email.com"))</f>
        <v>james.cherono@email.com</v>
      </c>
      <c r="E208" s="3" t="s">
        <v>44</v>
      </c>
      <c r="F208" s="3">
        <v>44</v>
      </c>
      <c r="G208" s="3" t="str">
        <f>IF(F208&lt;=12,"Child",IF(F208&lt;=19,"Teenager",IF(F208&lt;=60,"Adult","Senior")))</f>
        <v>Adult</v>
      </c>
      <c r="H208" s="3">
        <f>MAX( F208:F878) - (F208)</f>
        <v>41</v>
      </c>
      <c r="I208" s="3" t="s">
        <v>251</v>
      </c>
      <c r="J208" s="4">
        <v>44065</v>
      </c>
      <c r="K208" s="3" t="s">
        <v>720</v>
      </c>
      <c r="L208" s="3" t="s">
        <v>729</v>
      </c>
      <c r="M208" s="3" t="s">
        <v>731</v>
      </c>
      <c r="N208" s="3" t="s">
        <v>749</v>
      </c>
      <c r="O208" s="3" t="s">
        <v>754</v>
      </c>
      <c r="P208" s="3">
        <v>13222.06</v>
      </c>
      <c r="Q208" s="3" t="s">
        <v>760</v>
      </c>
      <c r="R208" s="3"/>
      <c r="S208" s="3"/>
      <c r="T208" s="8"/>
    </row>
    <row r="209" spans="1:20" hidden="1" x14ac:dyDescent="0.3">
      <c r="A209" s="7">
        <v>3031</v>
      </c>
      <c r="B209" s="3" t="s">
        <v>25</v>
      </c>
      <c r="C209" s="3" t="s">
        <v>35</v>
      </c>
      <c r="D209" s="3" t="str">
        <f>LOWER(CONCATENATE(B209,".",C209,"@email.com"))</f>
        <v>paul.mugambi@email.com</v>
      </c>
      <c r="E209" s="3" t="s">
        <v>45</v>
      </c>
      <c r="F209" s="3">
        <v>30</v>
      </c>
      <c r="G209" s="3" t="str">
        <f>IF(F209&lt;=12,"Child",IF(F209&lt;=19,"Teenager",IF(F209&lt;=60,"Adult","Senior")))</f>
        <v>Adult</v>
      </c>
      <c r="H209" s="3">
        <f>MAX( F209:F879) - (F209)</f>
        <v>55</v>
      </c>
      <c r="I209" s="3" t="s">
        <v>252</v>
      </c>
      <c r="J209" s="4">
        <v>45149</v>
      </c>
      <c r="K209" s="3" t="s">
        <v>721</v>
      </c>
      <c r="L209" s="3" t="s">
        <v>726</v>
      </c>
      <c r="M209" s="3" t="s">
        <v>738</v>
      </c>
      <c r="N209" s="3" t="s">
        <v>746</v>
      </c>
      <c r="O209" s="3" t="s">
        <v>755</v>
      </c>
      <c r="P209" s="3">
        <v>23931.599999999999</v>
      </c>
      <c r="Q209" s="3" t="s">
        <v>759</v>
      </c>
      <c r="R209" s="3"/>
      <c r="S209" s="3"/>
      <c r="T209" s="8"/>
    </row>
    <row r="210" spans="1:20" hidden="1" x14ac:dyDescent="0.3">
      <c r="A210" s="7">
        <v>9711</v>
      </c>
      <c r="B210" s="3" t="s">
        <v>18</v>
      </c>
      <c r="C210" s="3" t="s">
        <v>36</v>
      </c>
      <c r="D210" s="3" t="str">
        <f>LOWER(CONCATENATE(B210,".",C210,"@email.com"))</f>
        <v>susan.mwangi@email.com</v>
      </c>
      <c r="E210" s="3" t="s">
        <v>44</v>
      </c>
      <c r="F210" s="3">
        <v>62</v>
      </c>
      <c r="G210" s="3" t="str">
        <f>IF(F210&lt;=12,"Child",IF(F210&lt;=19,"Teenager",IF(F210&lt;=60,"Adult","Senior")))</f>
        <v>Senior</v>
      </c>
      <c r="H210" s="3">
        <f>MAX( F210:F880) - (F210)</f>
        <v>23</v>
      </c>
      <c r="I210" s="3" t="s">
        <v>597</v>
      </c>
      <c r="J210" s="4">
        <v>44729</v>
      </c>
      <c r="K210" s="3" t="s">
        <v>719</v>
      </c>
      <c r="L210" s="3" t="s">
        <v>726</v>
      </c>
      <c r="M210" s="3" t="s">
        <v>732</v>
      </c>
      <c r="N210" s="3" t="s">
        <v>750</v>
      </c>
      <c r="O210" s="3" t="s">
        <v>757</v>
      </c>
      <c r="P210" s="3">
        <v>15902.02</v>
      </c>
      <c r="Q210" s="3" t="s">
        <v>761</v>
      </c>
      <c r="R210" s="3"/>
      <c r="S210" s="3"/>
      <c r="T210" s="8"/>
    </row>
    <row r="211" spans="1:20" hidden="1" x14ac:dyDescent="0.3">
      <c r="A211" s="7">
        <v>6868</v>
      </c>
      <c r="B211" s="3" t="s">
        <v>15</v>
      </c>
      <c r="C211" s="3" t="s">
        <v>42</v>
      </c>
      <c r="D211" s="3" t="str">
        <f>LOWER(CONCATENATE(B211,".",C211,"@email.com"))</f>
        <v>james.ouma@email.com</v>
      </c>
      <c r="E211" s="3" t="s">
        <v>45</v>
      </c>
      <c r="F211" s="3">
        <v>26</v>
      </c>
      <c r="G211" s="3" t="str">
        <f>IF(F211&lt;=12,"Child",IF(F211&lt;=19,"Teenager",IF(F211&lt;=60,"Adult","Senior")))</f>
        <v>Adult</v>
      </c>
      <c r="H211" s="3">
        <f>MAX( F211:F881) - (F211)</f>
        <v>59</v>
      </c>
      <c r="I211" s="3" t="s">
        <v>254</v>
      </c>
      <c r="J211" s="4">
        <v>45123</v>
      </c>
      <c r="K211" s="3" t="s">
        <v>718</v>
      </c>
      <c r="L211" s="3" t="s">
        <v>730</v>
      </c>
      <c r="M211" s="3" t="s">
        <v>738</v>
      </c>
      <c r="N211" s="3" t="s">
        <v>751</v>
      </c>
      <c r="O211" s="3" t="s">
        <v>754</v>
      </c>
      <c r="P211" s="3">
        <v>46384.14</v>
      </c>
      <c r="Q211" s="3" t="s">
        <v>761</v>
      </c>
      <c r="R211" s="3"/>
      <c r="S211" s="3"/>
      <c r="T211" s="8"/>
    </row>
    <row r="212" spans="1:20" hidden="1" x14ac:dyDescent="0.3">
      <c r="A212" s="7">
        <v>2586</v>
      </c>
      <c r="B212" s="3" t="s">
        <v>20</v>
      </c>
      <c r="C212" s="3" t="s">
        <v>39</v>
      </c>
      <c r="D212" s="3" t="str">
        <f>LOWER(CONCATENATE(B212,".",C212,"@email.com"))</f>
        <v>kevin.kuria@email.com</v>
      </c>
      <c r="E212" s="3" t="s">
        <v>45</v>
      </c>
      <c r="F212" s="3">
        <v>41</v>
      </c>
      <c r="G212" s="3" t="str">
        <f>IF(F212&lt;=12,"Child",IF(F212&lt;=19,"Teenager",IF(F212&lt;=60,"Adult","Senior")))</f>
        <v>Adult</v>
      </c>
      <c r="H212" s="3">
        <f>MAX( F212:F882) - (F212)</f>
        <v>44</v>
      </c>
      <c r="I212" s="3" t="s">
        <v>255</v>
      </c>
      <c r="J212" s="4">
        <v>44006</v>
      </c>
      <c r="K212" s="3" t="s">
        <v>720</v>
      </c>
      <c r="L212" s="3" t="s">
        <v>726</v>
      </c>
      <c r="M212" s="3" t="s">
        <v>744</v>
      </c>
      <c r="N212" s="3" t="s">
        <v>746</v>
      </c>
      <c r="O212" s="3" t="s">
        <v>756</v>
      </c>
      <c r="P212" s="3">
        <v>39737.089999999997</v>
      </c>
      <c r="Q212" s="3" t="s">
        <v>760</v>
      </c>
      <c r="R212" s="3"/>
      <c r="S212" s="3"/>
      <c r="T212" s="8"/>
    </row>
    <row r="213" spans="1:20" hidden="1" x14ac:dyDescent="0.3">
      <c r="A213" s="7">
        <v>1811</v>
      </c>
      <c r="B213" s="3" t="s">
        <v>15</v>
      </c>
      <c r="C213" s="3" t="s">
        <v>42</v>
      </c>
      <c r="D213" s="3" t="str">
        <f>LOWER(CONCATENATE(B213,".",C213,"@email.com"))</f>
        <v>james.ouma@email.com</v>
      </c>
      <c r="E213" s="3" t="s">
        <v>45</v>
      </c>
      <c r="F213" s="3">
        <v>29</v>
      </c>
      <c r="G213" s="3" t="str">
        <f>IF(F213&lt;=12,"Child",IF(F213&lt;=19,"Teenager",IF(F213&lt;=60,"Adult","Senior")))</f>
        <v>Adult</v>
      </c>
      <c r="H213" s="3">
        <f>MAX( F213:F883) - (F213)</f>
        <v>56</v>
      </c>
      <c r="I213" s="3" t="s">
        <v>256</v>
      </c>
      <c r="J213" s="4">
        <v>44621</v>
      </c>
      <c r="K213" s="3" t="s">
        <v>720</v>
      </c>
      <c r="L213" s="3" t="s">
        <v>727</v>
      </c>
      <c r="M213" s="3" t="s">
        <v>735</v>
      </c>
      <c r="N213" s="3" t="s">
        <v>750</v>
      </c>
      <c r="O213" s="3" t="s">
        <v>754</v>
      </c>
      <c r="P213" s="3">
        <v>36917.660000000003</v>
      </c>
      <c r="Q213" s="3" t="s">
        <v>760</v>
      </c>
      <c r="R213" s="3"/>
      <c r="S213" s="3"/>
      <c r="T213" s="8"/>
    </row>
    <row r="214" spans="1:20" hidden="1" x14ac:dyDescent="0.3">
      <c r="A214" s="7">
        <v>3474</v>
      </c>
      <c r="B214" s="3" t="s">
        <v>14</v>
      </c>
      <c r="C214" s="3" t="s">
        <v>29</v>
      </c>
      <c r="D214" s="3" t="str">
        <f>LOWER(CONCATENATE(B214,".",C214,"@email.com"))</f>
        <v>jane.mutua@email.com</v>
      </c>
      <c r="E214" s="3" t="s">
        <v>45</v>
      </c>
      <c r="F214" s="3">
        <v>42</v>
      </c>
      <c r="G214" s="3" t="str">
        <f>IF(F214&lt;=12,"Child",IF(F214&lt;=19,"Teenager",IF(F214&lt;=60,"Adult","Senior")))</f>
        <v>Adult</v>
      </c>
      <c r="H214" s="3">
        <f>MAX( F214:F884) - (F214)</f>
        <v>43</v>
      </c>
      <c r="I214" s="3" t="s">
        <v>257</v>
      </c>
      <c r="J214" s="4">
        <v>44904</v>
      </c>
      <c r="K214" s="3" t="s">
        <v>724</v>
      </c>
      <c r="L214" s="3" t="s">
        <v>726</v>
      </c>
      <c r="M214" s="3" t="s">
        <v>734</v>
      </c>
      <c r="N214" s="3" t="s">
        <v>752</v>
      </c>
      <c r="O214" s="3" t="s">
        <v>754</v>
      </c>
      <c r="P214" s="3">
        <v>25443.69</v>
      </c>
      <c r="Q214" s="3" t="s">
        <v>761</v>
      </c>
      <c r="R214" s="3"/>
      <c r="S214" s="3"/>
      <c r="T214" s="8"/>
    </row>
    <row r="215" spans="1:20" hidden="1" x14ac:dyDescent="0.3">
      <c r="A215" s="7">
        <v>8169</v>
      </c>
      <c r="B215" s="3" t="s">
        <v>23</v>
      </c>
      <c r="C215" s="3" t="s">
        <v>38</v>
      </c>
      <c r="D215" s="3" t="str">
        <f>LOWER(CONCATENATE(B215,".",C215,"@email.com"))</f>
        <v>peter.njeri@email.com</v>
      </c>
      <c r="E215" s="3" t="s">
        <v>45</v>
      </c>
      <c r="F215" s="3">
        <v>67</v>
      </c>
      <c r="G215" s="3" t="str">
        <f>IF(F215&lt;=12,"Child",IF(F215&lt;=19,"Teenager",IF(F215&lt;=60,"Adult","Senior")))</f>
        <v>Senior</v>
      </c>
      <c r="H215" s="3">
        <f>MAX( F215:F885) - (F215)</f>
        <v>18</v>
      </c>
      <c r="I215" s="3" t="s">
        <v>258</v>
      </c>
      <c r="J215" s="4">
        <v>44360</v>
      </c>
      <c r="K215" s="3" t="s">
        <v>724</v>
      </c>
      <c r="L215" s="3" t="s">
        <v>726</v>
      </c>
      <c r="M215" s="3" t="s">
        <v>731</v>
      </c>
      <c r="N215" s="3" t="s">
        <v>750</v>
      </c>
      <c r="O215" s="3" t="s">
        <v>754</v>
      </c>
      <c r="P215" s="3">
        <v>18560.099999999999</v>
      </c>
      <c r="Q215" s="3" t="s">
        <v>759</v>
      </c>
      <c r="R215" s="3"/>
      <c r="S215" s="3"/>
      <c r="T215" s="8"/>
    </row>
    <row r="216" spans="1:20" hidden="1" x14ac:dyDescent="0.3">
      <c r="A216" s="7">
        <v>8019</v>
      </c>
      <c r="B216" s="3" t="s">
        <v>23</v>
      </c>
      <c r="C216" s="3" t="s">
        <v>34</v>
      </c>
      <c r="D216" s="3" t="str">
        <f>LOWER(CONCATENATE(B216,".",C216,"@email.com"))</f>
        <v>peter.cherono@email.com</v>
      </c>
      <c r="E216" s="3" t="s">
        <v>44</v>
      </c>
      <c r="F216" s="3">
        <v>61</v>
      </c>
      <c r="G216" s="3" t="str">
        <f>IF(F216&lt;=12,"Child",IF(F216&lt;=19,"Teenager",IF(F216&lt;=60,"Adult","Senior")))</f>
        <v>Senior</v>
      </c>
      <c r="H216" s="3">
        <f>MAX( F216:F886) - (F216)</f>
        <v>24</v>
      </c>
      <c r="I216" s="3" t="s">
        <v>377</v>
      </c>
      <c r="J216" s="4">
        <v>44340</v>
      </c>
      <c r="K216" s="3" t="s">
        <v>719</v>
      </c>
      <c r="L216" s="3" t="s">
        <v>726</v>
      </c>
      <c r="M216" s="3" t="s">
        <v>731</v>
      </c>
      <c r="N216" s="3" t="s">
        <v>751</v>
      </c>
      <c r="O216" s="3" t="s">
        <v>755</v>
      </c>
      <c r="P216" s="3">
        <v>15568.78</v>
      </c>
      <c r="Q216" s="3" t="s">
        <v>761</v>
      </c>
      <c r="R216" s="3"/>
      <c r="S216" s="3"/>
      <c r="T216" s="8"/>
    </row>
    <row r="217" spans="1:20" hidden="1" x14ac:dyDescent="0.3">
      <c r="A217" s="7">
        <v>5992</v>
      </c>
      <c r="B217" s="3" t="s">
        <v>26</v>
      </c>
      <c r="C217" s="3" t="s">
        <v>31</v>
      </c>
      <c r="D217" s="3" t="str">
        <f>LOWER(CONCATENATE(B217,".",C217,"@email.com"))</f>
        <v>brian.kamau@email.com</v>
      </c>
      <c r="E217" s="3" t="s">
        <v>44</v>
      </c>
      <c r="F217" s="3">
        <v>12</v>
      </c>
      <c r="G217" s="3" t="str">
        <f>IF(F217&lt;=12,"Child",IF(F217&lt;=19,"Teenager",IF(F217&lt;=60,"Adult","Senior")))</f>
        <v>Child</v>
      </c>
      <c r="H217" s="3">
        <f>MAX( F217:F887) - (F217)</f>
        <v>73</v>
      </c>
      <c r="I217" s="3" t="s">
        <v>260</v>
      </c>
      <c r="J217" s="4">
        <v>44780</v>
      </c>
      <c r="K217" s="3" t="s">
        <v>718</v>
      </c>
      <c r="L217" s="3" t="s">
        <v>729</v>
      </c>
      <c r="M217" s="3" t="s">
        <v>734</v>
      </c>
      <c r="N217" s="3" t="s">
        <v>751</v>
      </c>
      <c r="O217" s="3" t="s">
        <v>753</v>
      </c>
      <c r="P217" s="3">
        <v>1178.33</v>
      </c>
      <c r="Q217" s="3" t="s">
        <v>759</v>
      </c>
      <c r="R217" s="3"/>
      <c r="S217" s="3"/>
      <c r="T217" s="8"/>
    </row>
    <row r="218" spans="1:20" hidden="1" x14ac:dyDescent="0.3">
      <c r="A218" s="7">
        <v>7876</v>
      </c>
      <c r="B218" s="3" t="s">
        <v>19</v>
      </c>
      <c r="C218" s="3" t="s">
        <v>43</v>
      </c>
      <c r="D218" s="3" t="str">
        <f>LOWER(CONCATENATE(B218,".",C218,"@email.com"))</f>
        <v>michael.chebet@email.com</v>
      </c>
      <c r="E218" s="3" t="s">
        <v>44</v>
      </c>
      <c r="F218" s="3">
        <v>79</v>
      </c>
      <c r="G218" s="3" t="str">
        <f>IF(F218&lt;=12,"Child",IF(F218&lt;=19,"Teenager",IF(F218&lt;=60,"Adult","Senior")))</f>
        <v>Senior</v>
      </c>
      <c r="H218" s="3">
        <f>MAX( F218:F888) - (F218)</f>
        <v>6</v>
      </c>
      <c r="I218" s="3" t="s">
        <v>261</v>
      </c>
      <c r="J218" s="4">
        <v>45261</v>
      </c>
      <c r="K218" s="3" t="s">
        <v>722</v>
      </c>
      <c r="L218" s="3" t="s">
        <v>728</v>
      </c>
      <c r="M218" s="3" t="s">
        <v>739</v>
      </c>
      <c r="N218" s="3" t="s">
        <v>747</v>
      </c>
      <c r="O218" s="3" t="s">
        <v>758</v>
      </c>
      <c r="P218" s="3">
        <v>20349.14</v>
      </c>
      <c r="Q218" s="3" t="s">
        <v>761</v>
      </c>
      <c r="R218" s="3"/>
      <c r="S218" s="3"/>
      <c r="T218" s="8"/>
    </row>
    <row r="219" spans="1:20" hidden="1" x14ac:dyDescent="0.3">
      <c r="A219" s="7">
        <v>1651</v>
      </c>
      <c r="B219" s="3" t="s">
        <v>28</v>
      </c>
      <c r="C219" s="3" t="s">
        <v>34</v>
      </c>
      <c r="D219" s="3" t="str">
        <f>LOWER(CONCATENATE(B219,".",C219,"@email.com"))</f>
        <v>mary.cherono@email.com</v>
      </c>
      <c r="E219" s="3" t="s">
        <v>44</v>
      </c>
      <c r="F219" s="3">
        <v>85</v>
      </c>
      <c r="G219" s="3" t="str">
        <f>IF(F219&lt;=12,"Child",IF(F219&lt;=19,"Teenager",IF(F219&lt;=60,"Adult","Senior")))</f>
        <v>Senior</v>
      </c>
      <c r="H219" s="3">
        <f>MAX( F219:F889) - (F219)</f>
        <v>0</v>
      </c>
      <c r="I219" s="3" t="s">
        <v>262</v>
      </c>
      <c r="J219" s="4">
        <v>45637</v>
      </c>
      <c r="K219" s="3" t="s">
        <v>720</v>
      </c>
      <c r="L219" s="3" t="s">
        <v>725</v>
      </c>
      <c r="M219" s="3" t="s">
        <v>736</v>
      </c>
      <c r="N219" s="3" t="s">
        <v>747</v>
      </c>
      <c r="O219" s="3" t="s">
        <v>755</v>
      </c>
      <c r="P219" s="3">
        <v>48185.61</v>
      </c>
      <c r="Q219" s="3" t="s">
        <v>760</v>
      </c>
      <c r="R219" s="3"/>
      <c r="S219" s="3"/>
      <c r="T219" s="8"/>
    </row>
    <row r="220" spans="1:20" hidden="1" x14ac:dyDescent="0.3">
      <c r="A220" s="7">
        <v>3809</v>
      </c>
      <c r="B220" s="3" t="s">
        <v>25</v>
      </c>
      <c r="C220" s="3" t="s">
        <v>43</v>
      </c>
      <c r="D220" s="3" t="str">
        <f>LOWER(CONCATENATE(B220,".",C220,"@email.com"))</f>
        <v>paul.chebet@email.com</v>
      </c>
      <c r="E220" s="3" t="s">
        <v>44</v>
      </c>
      <c r="F220" s="3">
        <v>24</v>
      </c>
      <c r="G220" s="3" t="str">
        <f>IF(F220&lt;=12,"Child",IF(F220&lt;=19,"Teenager",IF(F220&lt;=60,"Adult","Senior")))</f>
        <v>Adult</v>
      </c>
      <c r="H220" s="3">
        <f>MAX( F220:F890) - (F220)</f>
        <v>61</v>
      </c>
      <c r="I220" s="3" t="s">
        <v>263</v>
      </c>
      <c r="J220" s="4">
        <v>45671</v>
      </c>
      <c r="K220" s="3" t="s">
        <v>724</v>
      </c>
      <c r="L220" s="3" t="s">
        <v>728</v>
      </c>
      <c r="M220" s="3" t="s">
        <v>731</v>
      </c>
      <c r="N220" s="3" t="s">
        <v>746</v>
      </c>
      <c r="O220" s="3" t="s">
        <v>757</v>
      </c>
      <c r="P220" s="3">
        <v>34004.44</v>
      </c>
      <c r="Q220" s="3" t="s">
        <v>759</v>
      </c>
      <c r="R220" s="3"/>
      <c r="S220" s="3"/>
      <c r="T220" s="8"/>
    </row>
    <row r="221" spans="1:20" hidden="1" x14ac:dyDescent="0.3">
      <c r="A221" s="7">
        <v>4655</v>
      </c>
      <c r="B221" s="3" t="s">
        <v>14</v>
      </c>
      <c r="C221" s="3" t="s">
        <v>38</v>
      </c>
      <c r="D221" s="3" t="str">
        <f>LOWER(CONCATENATE(B221,".",C221,"@email.com"))</f>
        <v>jane.njeri@email.com</v>
      </c>
      <c r="E221" s="3" t="s">
        <v>44</v>
      </c>
      <c r="F221" s="3">
        <v>72</v>
      </c>
      <c r="G221" s="3" t="str">
        <f>IF(F221&lt;=12,"Child",IF(F221&lt;=19,"Teenager",IF(F221&lt;=60,"Adult","Senior")))</f>
        <v>Senior</v>
      </c>
      <c r="H221" s="3">
        <f>MAX( F221:F891) - (F221)</f>
        <v>13</v>
      </c>
      <c r="I221" s="3" t="s">
        <v>264</v>
      </c>
      <c r="J221" s="4">
        <v>44167</v>
      </c>
      <c r="K221" s="3" t="s">
        <v>724</v>
      </c>
      <c r="L221" s="3" t="s">
        <v>727</v>
      </c>
      <c r="M221" s="3" t="s">
        <v>740</v>
      </c>
      <c r="N221" s="3" t="s">
        <v>746</v>
      </c>
      <c r="O221" s="3" t="s">
        <v>753</v>
      </c>
      <c r="P221" s="3">
        <v>6618.19</v>
      </c>
      <c r="Q221" s="3" t="s">
        <v>760</v>
      </c>
      <c r="R221" s="3"/>
      <c r="S221" s="3"/>
      <c r="T221" s="8"/>
    </row>
    <row r="222" spans="1:20" hidden="1" x14ac:dyDescent="0.3">
      <c r="A222" s="7">
        <v>9647</v>
      </c>
      <c r="B222" s="3" t="s">
        <v>25</v>
      </c>
      <c r="C222" s="3" t="s">
        <v>31</v>
      </c>
      <c r="D222" s="3" t="str">
        <f>LOWER(CONCATENATE(B222,".",C222,"@email.com"))</f>
        <v>paul.kamau@email.com</v>
      </c>
      <c r="E222" s="3" t="s">
        <v>45</v>
      </c>
      <c r="F222" s="3">
        <v>61</v>
      </c>
      <c r="G222" s="3" t="str">
        <f>IF(F222&lt;=12,"Child",IF(F222&lt;=19,"Teenager",IF(F222&lt;=60,"Adult","Senior")))</f>
        <v>Senior</v>
      </c>
      <c r="H222" s="3">
        <f>MAX( F222:F892) - (F222)</f>
        <v>24</v>
      </c>
      <c r="I222" s="3" t="s">
        <v>430</v>
      </c>
      <c r="J222" s="4">
        <v>44127</v>
      </c>
      <c r="K222" s="3" t="s">
        <v>719</v>
      </c>
      <c r="L222" s="3" t="s">
        <v>728</v>
      </c>
      <c r="M222" s="3" t="s">
        <v>738</v>
      </c>
      <c r="N222" s="3" t="s">
        <v>746</v>
      </c>
      <c r="O222" s="3" t="s">
        <v>756</v>
      </c>
      <c r="P222" s="3">
        <v>30939.27</v>
      </c>
      <c r="Q222" s="3" t="s">
        <v>759</v>
      </c>
      <c r="R222" s="3"/>
      <c r="S222" s="3"/>
      <c r="T222" s="8"/>
    </row>
    <row r="223" spans="1:20" hidden="1" x14ac:dyDescent="0.3">
      <c r="A223" s="7">
        <v>3142</v>
      </c>
      <c r="B223" s="3" t="s">
        <v>19</v>
      </c>
      <c r="C223" s="3" t="s">
        <v>40</v>
      </c>
      <c r="D223" s="3" t="str">
        <f>LOWER(CONCATENATE(B223,".",C223,"@email.com"))</f>
        <v>michael.wanjiru@email.com</v>
      </c>
      <c r="E223" s="3" t="s">
        <v>44</v>
      </c>
      <c r="F223" s="3">
        <v>29</v>
      </c>
      <c r="G223" s="3" t="str">
        <f>IF(F223&lt;=12,"Child",IF(F223&lt;=19,"Teenager",IF(F223&lt;=60,"Adult","Senior")))</f>
        <v>Adult</v>
      </c>
      <c r="H223" s="3">
        <f>MAX( F223:F893) - (F223)</f>
        <v>56</v>
      </c>
      <c r="I223" s="3" t="s">
        <v>266</v>
      </c>
      <c r="J223" s="4">
        <v>44551</v>
      </c>
      <c r="K223" s="3" t="s">
        <v>721</v>
      </c>
      <c r="L223" s="3" t="s">
        <v>727</v>
      </c>
      <c r="M223" s="3" t="s">
        <v>739</v>
      </c>
      <c r="N223" s="3" t="s">
        <v>750</v>
      </c>
      <c r="O223" s="3" t="s">
        <v>757</v>
      </c>
      <c r="P223" s="3">
        <v>32053.89</v>
      </c>
      <c r="Q223" s="3" t="s">
        <v>759</v>
      </c>
      <c r="R223" s="3"/>
      <c r="S223" s="3"/>
      <c r="T223" s="8"/>
    </row>
    <row r="224" spans="1:20" hidden="1" x14ac:dyDescent="0.3">
      <c r="A224" s="7">
        <v>9637</v>
      </c>
      <c r="B224" s="3" t="s">
        <v>18</v>
      </c>
      <c r="C224" s="3" t="s">
        <v>35</v>
      </c>
      <c r="D224" s="3" t="str">
        <f>LOWER(CONCATENATE(B224,".",C224,"@email.com"))</f>
        <v>susan.mugambi@email.com</v>
      </c>
      <c r="E224" s="3" t="s">
        <v>44</v>
      </c>
      <c r="F224" s="3">
        <v>27</v>
      </c>
      <c r="G224" s="3" t="str">
        <f>IF(F224&lt;=12,"Child",IF(F224&lt;=19,"Teenager",IF(F224&lt;=60,"Adult","Senior")))</f>
        <v>Adult</v>
      </c>
      <c r="H224" s="3">
        <f>MAX( F224:F894) - (F224)</f>
        <v>58</v>
      </c>
      <c r="I224" s="3" t="s">
        <v>267</v>
      </c>
      <c r="J224" s="4">
        <v>45514</v>
      </c>
      <c r="K224" s="3" t="s">
        <v>724</v>
      </c>
      <c r="L224" s="3" t="s">
        <v>727</v>
      </c>
      <c r="M224" s="3" t="s">
        <v>734</v>
      </c>
      <c r="N224" s="3" t="s">
        <v>749</v>
      </c>
      <c r="O224" s="3" t="s">
        <v>755</v>
      </c>
      <c r="P224" s="3">
        <v>19582.54</v>
      </c>
      <c r="Q224" s="3" t="s">
        <v>761</v>
      </c>
      <c r="R224" s="3"/>
      <c r="S224" s="3"/>
      <c r="T224" s="8"/>
    </row>
    <row r="225" spans="1:20" hidden="1" x14ac:dyDescent="0.3">
      <c r="A225" s="7">
        <v>7450</v>
      </c>
      <c r="B225" s="3" t="s">
        <v>21</v>
      </c>
      <c r="C225" s="3" t="s">
        <v>43</v>
      </c>
      <c r="D225" s="3" t="str">
        <f>LOWER(CONCATENATE(B225,".",C225,"@email.com"))</f>
        <v>grace.chebet@email.com</v>
      </c>
      <c r="E225" s="3" t="s">
        <v>45</v>
      </c>
      <c r="F225" s="3">
        <v>3</v>
      </c>
      <c r="G225" s="3" t="str">
        <f>IF(F225&lt;=12,"Child",IF(F225&lt;=19,"Teenager",IF(F225&lt;=60,"Adult","Senior")))</f>
        <v>Child</v>
      </c>
      <c r="H225" s="3">
        <f>MAX( F225:F895) - (F225)</f>
        <v>82</v>
      </c>
      <c r="I225" s="3" t="s">
        <v>268</v>
      </c>
      <c r="J225" s="4">
        <v>44819</v>
      </c>
      <c r="K225" s="3" t="s">
        <v>723</v>
      </c>
      <c r="L225" s="3" t="s">
        <v>728</v>
      </c>
      <c r="M225" s="3" t="s">
        <v>744</v>
      </c>
      <c r="N225" s="3" t="s">
        <v>747</v>
      </c>
      <c r="O225" s="3" t="s">
        <v>757</v>
      </c>
      <c r="P225" s="3">
        <v>6197.5</v>
      </c>
      <c r="Q225" s="3" t="s">
        <v>759</v>
      </c>
      <c r="R225" s="3"/>
      <c r="S225" s="3"/>
      <c r="T225" s="8"/>
    </row>
    <row r="226" spans="1:20" hidden="1" x14ac:dyDescent="0.3">
      <c r="A226" s="7">
        <v>9743</v>
      </c>
      <c r="B226" s="3" t="s">
        <v>23</v>
      </c>
      <c r="C226" s="3" t="s">
        <v>43</v>
      </c>
      <c r="D226" s="3" t="str">
        <f>LOWER(CONCATENATE(B226,".",C226,"@email.com"))</f>
        <v>peter.chebet@email.com</v>
      </c>
      <c r="E226" s="3" t="s">
        <v>44</v>
      </c>
      <c r="F226" s="3">
        <v>32</v>
      </c>
      <c r="G226" s="3" t="str">
        <f>IF(F226&lt;=12,"Child",IF(F226&lt;=19,"Teenager",IF(F226&lt;=60,"Adult","Senior")))</f>
        <v>Adult</v>
      </c>
      <c r="H226" s="3">
        <f>MAX( F226:F896) - (F226)</f>
        <v>53</v>
      </c>
      <c r="I226" s="3" t="s">
        <v>269</v>
      </c>
      <c r="J226" s="4">
        <v>45483</v>
      </c>
      <c r="K226" s="3" t="s">
        <v>723</v>
      </c>
      <c r="L226" s="3" t="s">
        <v>730</v>
      </c>
      <c r="M226" s="3" t="s">
        <v>744</v>
      </c>
      <c r="N226" s="3" t="s">
        <v>749</v>
      </c>
      <c r="O226" s="3" t="s">
        <v>754</v>
      </c>
      <c r="P226" s="3">
        <v>36083.17</v>
      </c>
      <c r="Q226" s="3" t="s">
        <v>760</v>
      </c>
      <c r="R226" s="3"/>
      <c r="S226" s="3"/>
      <c r="T226" s="8"/>
    </row>
    <row r="227" spans="1:20" hidden="1" x14ac:dyDescent="0.3">
      <c r="A227" s="7">
        <v>2506</v>
      </c>
      <c r="B227" s="3" t="s">
        <v>19</v>
      </c>
      <c r="C227" s="3" t="s">
        <v>42</v>
      </c>
      <c r="D227" s="3" t="str">
        <f>LOWER(CONCATENATE(B227,".",C227,"@email.com"))</f>
        <v>michael.ouma@email.com</v>
      </c>
      <c r="E227" s="3" t="s">
        <v>45</v>
      </c>
      <c r="F227" s="3">
        <v>36</v>
      </c>
      <c r="G227" s="3" t="str">
        <f>IF(F227&lt;=12,"Child",IF(F227&lt;=19,"Teenager",IF(F227&lt;=60,"Adult","Senior")))</f>
        <v>Adult</v>
      </c>
      <c r="H227" s="3">
        <f>MAX( F227:F897) - (F227)</f>
        <v>49</v>
      </c>
      <c r="I227" s="3" t="s">
        <v>270</v>
      </c>
      <c r="J227" s="4">
        <v>44598</v>
      </c>
      <c r="K227" s="3" t="s">
        <v>721</v>
      </c>
      <c r="L227" s="3" t="s">
        <v>729</v>
      </c>
      <c r="M227" s="3" t="s">
        <v>735</v>
      </c>
      <c r="N227" s="3" t="s">
        <v>746</v>
      </c>
      <c r="O227" s="3" t="s">
        <v>758</v>
      </c>
      <c r="P227" s="3">
        <v>31698.01</v>
      </c>
      <c r="Q227" s="3" t="s">
        <v>761</v>
      </c>
      <c r="R227" s="3"/>
      <c r="S227" s="3"/>
      <c r="T227" s="8"/>
    </row>
    <row r="228" spans="1:20" hidden="1" x14ac:dyDescent="0.3">
      <c r="A228" s="7">
        <v>7864</v>
      </c>
      <c r="B228" s="3" t="s">
        <v>24</v>
      </c>
      <c r="C228" s="3" t="s">
        <v>35</v>
      </c>
      <c r="D228" s="3" t="str">
        <f>LOWER(CONCATENATE(B228,".",C228,"@email.com"))</f>
        <v>esther.mugambi@email.com</v>
      </c>
      <c r="E228" s="3" t="s">
        <v>44</v>
      </c>
      <c r="F228" s="3">
        <v>64</v>
      </c>
      <c r="G228" s="3" t="str">
        <f>IF(F228&lt;=12,"Child",IF(F228&lt;=19,"Teenager",IF(F228&lt;=60,"Adult","Senior")))</f>
        <v>Senior</v>
      </c>
      <c r="H228" s="3">
        <f>MAX( F228:F898) - (F228)</f>
        <v>21</v>
      </c>
      <c r="I228" s="3" t="s">
        <v>271</v>
      </c>
      <c r="J228" s="4">
        <v>45117</v>
      </c>
      <c r="K228" s="3" t="s">
        <v>723</v>
      </c>
      <c r="L228" s="3" t="s">
        <v>730</v>
      </c>
      <c r="M228" s="3" t="s">
        <v>738</v>
      </c>
      <c r="N228" s="3" t="s">
        <v>746</v>
      </c>
      <c r="O228" s="3" t="s">
        <v>758</v>
      </c>
      <c r="P228" s="3">
        <v>29324.62</v>
      </c>
      <c r="Q228" s="3" t="s">
        <v>760</v>
      </c>
      <c r="R228" s="3"/>
      <c r="S228" s="3"/>
      <c r="T228" s="8"/>
    </row>
    <row r="229" spans="1:20" hidden="1" x14ac:dyDescent="0.3">
      <c r="A229" s="7">
        <v>8452</v>
      </c>
      <c r="B229" s="3" t="s">
        <v>25</v>
      </c>
      <c r="C229" s="3" t="s">
        <v>42</v>
      </c>
      <c r="D229" s="3" t="str">
        <f>LOWER(CONCATENATE(B229,".",C229,"@email.com"))</f>
        <v>paul.ouma@email.com</v>
      </c>
      <c r="E229" s="3" t="s">
        <v>45</v>
      </c>
      <c r="F229" s="3">
        <v>2</v>
      </c>
      <c r="G229" s="3" t="str">
        <f>IF(F229&lt;=12,"Child",IF(F229&lt;=19,"Teenager",IF(F229&lt;=60,"Adult","Senior")))</f>
        <v>Child</v>
      </c>
      <c r="H229" s="3">
        <f>MAX( F229:F899) - (F229)</f>
        <v>83</v>
      </c>
      <c r="I229" s="3" t="s">
        <v>272</v>
      </c>
      <c r="J229" s="4">
        <v>43831</v>
      </c>
      <c r="K229" s="3" t="s">
        <v>718</v>
      </c>
      <c r="L229" s="3" t="s">
        <v>729</v>
      </c>
      <c r="M229" s="3" t="s">
        <v>745</v>
      </c>
      <c r="N229" s="3" t="s">
        <v>751</v>
      </c>
      <c r="O229" s="3" t="s">
        <v>757</v>
      </c>
      <c r="P229" s="3">
        <v>7891.45</v>
      </c>
      <c r="Q229" s="3" t="s">
        <v>761</v>
      </c>
      <c r="R229" s="3"/>
      <c r="S229" s="3"/>
      <c r="T229" s="8"/>
    </row>
    <row r="230" spans="1:20" hidden="1" x14ac:dyDescent="0.3">
      <c r="A230" s="7">
        <v>3949</v>
      </c>
      <c r="B230" s="3" t="s">
        <v>28</v>
      </c>
      <c r="C230" s="3" t="s">
        <v>37</v>
      </c>
      <c r="D230" s="3" t="str">
        <f>LOWER(CONCATENATE(B230,".",C230,"@email.com"))</f>
        <v>mary.otieno@email.com</v>
      </c>
      <c r="E230" s="3" t="s">
        <v>45</v>
      </c>
      <c r="F230" s="3">
        <v>78</v>
      </c>
      <c r="G230" s="3" t="str">
        <f>IF(F230&lt;=12,"Child",IF(F230&lt;=19,"Teenager",IF(F230&lt;=60,"Adult","Senior")))</f>
        <v>Senior</v>
      </c>
      <c r="H230" s="3">
        <f>MAX( F230:F900) - (F230)</f>
        <v>7</v>
      </c>
      <c r="I230" s="3" t="s">
        <v>273</v>
      </c>
      <c r="J230" s="4">
        <v>45191</v>
      </c>
      <c r="K230" s="3" t="s">
        <v>724</v>
      </c>
      <c r="L230" s="3" t="s">
        <v>727</v>
      </c>
      <c r="M230" s="3" t="s">
        <v>732</v>
      </c>
      <c r="N230" s="3" t="s">
        <v>750</v>
      </c>
      <c r="O230" s="3" t="s">
        <v>753</v>
      </c>
      <c r="P230" s="3">
        <v>40167.9</v>
      </c>
      <c r="Q230" s="3" t="s">
        <v>759</v>
      </c>
      <c r="R230" s="3"/>
      <c r="S230" s="3"/>
      <c r="T230" s="8"/>
    </row>
    <row r="231" spans="1:20" hidden="1" x14ac:dyDescent="0.3">
      <c r="A231" s="7">
        <v>9689</v>
      </c>
      <c r="B231" s="3" t="s">
        <v>21</v>
      </c>
      <c r="C231" s="3" t="s">
        <v>43</v>
      </c>
      <c r="D231" s="3" t="str">
        <f>LOWER(CONCATENATE(B231,".",C231,"@email.com"))</f>
        <v>grace.chebet@email.com</v>
      </c>
      <c r="E231" s="3" t="s">
        <v>44</v>
      </c>
      <c r="F231" s="3">
        <v>36</v>
      </c>
      <c r="G231" s="3" t="str">
        <f>IF(F231&lt;=12,"Child",IF(F231&lt;=19,"Teenager",IF(F231&lt;=60,"Adult","Senior")))</f>
        <v>Adult</v>
      </c>
      <c r="H231" s="3">
        <f>MAX( F231:F901) - (F231)</f>
        <v>49</v>
      </c>
      <c r="I231" s="3" t="s">
        <v>274</v>
      </c>
      <c r="J231" s="4">
        <v>45085</v>
      </c>
      <c r="K231" s="3" t="s">
        <v>720</v>
      </c>
      <c r="L231" s="3" t="s">
        <v>725</v>
      </c>
      <c r="M231" s="3" t="s">
        <v>738</v>
      </c>
      <c r="N231" s="3" t="s">
        <v>747</v>
      </c>
      <c r="O231" s="3" t="s">
        <v>755</v>
      </c>
      <c r="P231" s="3">
        <v>45421.74</v>
      </c>
      <c r="Q231" s="3" t="s">
        <v>759</v>
      </c>
      <c r="R231" s="3"/>
      <c r="S231" s="3"/>
      <c r="T231" s="8"/>
    </row>
    <row r="232" spans="1:20" hidden="1" x14ac:dyDescent="0.3">
      <c r="A232" s="7">
        <v>2912</v>
      </c>
      <c r="B232" s="3" t="s">
        <v>26</v>
      </c>
      <c r="C232" s="3" t="s">
        <v>34</v>
      </c>
      <c r="D232" s="3" t="str">
        <f>LOWER(CONCATENATE(B232,".",C232,"@email.com"))</f>
        <v>brian.cherono@email.com</v>
      </c>
      <c r="E232" s="3" t="s">
        <v>44</v>
      </c>
      <c r="F232" s="3">
        <v>60</v>
      </c>
      <c r="G232" s="3" t="str">
        <f>IF(F232&lt;=12,"Child",IF(F232&lt;=19,"Teenager",IF(F232&lt;=60,"Adult","Senior")))</f>
        <v>Adult</v>
      </c>
      <c r="H232" s="3">
        <f>MAX( F232:F902) - (F232)</f>
        <v>25</v>
      </c>
      <c r="I232" s="3" t="s">
        <v>518</v>
      </c>
      <c r="J232" s="4">
        <v>44482</v>
      </c>
      <c r="K232" s="3" t="s">
        <v>719</v>
      </c>
      <c r="L232" s="3" t="s">
        <v>725</v>
      </c>
      <c r="M232" s="3" t="s">
        <v>744</v>
      </c>
      <c r="N232" s="3" t="s">
        <v>746</v>
      </c>
      <c r="O232" s="3" t="s">
        <v>754</v>
      </c>
      <c r="P232" s="3">
        <v>29721.42</v>
      </c>
      <c r="Q232" s="3" t="s">
        <v>759</v>
      </c>
      <c r="R232" s="3"/>
      <c r="S232" s="3"/>
      <c r="T232" s="8"/>
    </row>
    <row r="233" spans="1:20" hidden="1" x14ac:dyDescent="0.3">
      <c r="A233" s="7">
        <v>4997</v>
      </c>
      <c r="B233" s="3" t="s">
        <v>20</v>
      </c>
      <c r="C233" s="3" t="s">
        <v>43</v>
      </c>
      <c r="D233" s="3" t="str">
        <f>LOWER(CONCATENATE(B233,".",C233,"@email.com"))</f>
        <v>kevin.chebet@email.com</v>
      </c>
      <c r="E233" s="3" t="s">
        <v>45</v>
      </c>
      <c r="F233" s="3">
        <v>54</v>
      </c>
      <c r="G233" s="3" t="str">
        <f>IF(F233&lt;=12,"Child",IF(F233&lt;=19,"Teenager",IF(F233&lt;=60,"Adult","Senior")))</f>
        <v>Adult</v>
      </c>
      <c r="H233" s="3">
        <f>MAX( F233:F903) - (F233)</f>
        <v>31</v>
      </c>
      <c r="I233" s="3" t="s">
        <v>276</v>
      </c>
      <c r="J233" s="4">
        <v>45352</v>
      </c>
      <c r="K233" s="3" t="s">
        <v>718</v>
      </c>
      <c r="L233" s="3" t="s">
        <v>727</v>
      </c>
      <c r="M233" s="3" t="s">
        <v>736</v>
      </c>
      <c r="N233" s="3" t="s">
        <v>750</v>
      </c>
      <c r="O233" s="3" t="s">
        <v>755</v>
      </c>
      <c r="P233" s="3">
        <v>41317.519999999997</v>
      </c>
      <c r="Q233" s="3" t="s">
        <v>761</v>
      </c>
      <c r="R233" s="3"/>
      <c r="S233" s="3"/>
      <c r="T233" s="8"/>
    </row>
    <row r="234" spans="1:20" hidden="1" x14ac:dyDescent="0.3">
      <c r="A234" s="7">
        <v>2789</v>
      </c>
      <c r="B234" s="3" t="s">
        <v>18</v>
      </c>
      <c r="C234" s="3" t="s">
        <v>40</v>
      </c>
      <c r="D234" s="3" t="str">
        <f>LOWER(CONCATENATE(B234,".",C234,"@email.com"))</f>
        <v>susan.wanjiru@email.com</v>
      </c>
      <c r="E234" s="3" t="s">
        <v>45</v>
      </c>
      <c r="F234" s="3">
        <v>57</v>
      </c>
      <c r="G234" s="3" t="str">
        <f>IF(F234&lt;=12,"Child",IF(F234&lt;=19,"Teenager",IF(F234&lt;=60,"Adult","Senior")))</f>
        <v>Adult</v>
      </c>
      <c r="H234" s="3">
        <f>MAX( F234:F904) - (F234)</f>
        <v>28</v>
      </c>
      <c r="I234" s="3" t="s">
        <v>232</v>
      </c>
      <c r="J234" s="4">
        <v>45577</v>
      </c>
      <c r="K234" s="3" t="s">
        <v>719</v>
      </c>
      <c r="L234" s="3" t="s">
        <v>725</v>
      </c>
      <c r="M234" s="3" t="s">
        <v>744</v>
      </c>
      <c r="N234" s="3" t="s">
        <v>751</v>
      </c>
      <c r="O234" s="3" t="s">
        <v>755</v>
      </c>
      <c r="P234" s="3">
        <v>4097.0600000000004</v>
      </c>
      <c r="Q234" s="3" t="s">
        <v>759</v>
      </c>
      <c r="R234" s="3"/>
      <c r="S234" s="3"/>
      <c r="T234" s="8"/>
    </row>
    <row r="235" spans="1:20" hidden="1" x14ac:dyDescent="0.3">
      <c r="A235" s="7">
        <v>7219</v>
      </c>
      <c r="B235" s="3" t="s">
        <v>15</v>
      </c>
      <c r="C235" s="3" t="s">
        <v>40</v>
      </c>
      <c r="D235" s="3" t="str">
        <f>LOWER(CONCATENATE(B235,".",C235,"@email.com"))</f>
        <v>james.wanjiru@email.com</v>
      </c>
      <c r="E235" s="3" t="s">
        <v>45</v>
      </c>
      <c r="F235" s="3">
        <v>13</v>
      </c>
      <c r="G235" s="3" t="str">
        <f>IF(F235&lt;=12,"Child",IF(F235&lt;=19,"Teenager",IF(F235&lt;=60,"Adult","Senior")))</f>
        <v>Teenager</v>
      </c>
      <c r="H235" s="3">
        <f>MAX( F235:F905) - (F235)</f>
        <v>72</v>
      </c>
      <c r="I235" s="3" t="s">
        <v>278</v>
      </c>
      <c r="J235" s="4">
        <v>43924</v>
      </c>
      <c r="K235" s="3" t="s">
        <v>721</v>
      </c>
      <c r="L235" s="3" t="s">
        <v>730</v>
      </c>
      <c r="M235" s="3" t="s">
        <v>732</v>
      </c>
      <c r="N235" s="3" t="s">
        <v>752</v>
      </c>
      <c r="O235" s="3" t="s">
        <v>754</v>
      </c>
      <c r="P235" s="3">
        <v>11218.54</v>
      </c>
      <c r="Q235" s="3" t="s">
        <v>761</v>
      </c>
      <c r="R235" s="3"/>
      <c r="S235" s="3"/>
      <c r="T235" s="8"/>
    </row>
    <row r="236" spans="1:20" hidden="1" x14ac:dyDescent="0.3">
      <c r="A236" s="7">
        <v>1541</v>
      </c>
      <c r="B236" s="3" t="s">
        <v>27</v>
      </c>
      <c r="C236" s="3" t="s">
        <v>40</v>
      </c>
      <c r="D236" s="3" t="str">
        <f>LOWER(CONCATENATE(B236,".",C236,"@email.com"))</f>
        <v>david.wanjiru@email.com</v>
      </c>
      <c r="E236" s="3" t="s">
        <v>44</v>
      </c>
      <c r="F236" s="3">
        <v>59</v>
      </c>
      <c r="G236" s="3" t="str">
        <f>IF(F236&lt;=12,"Child",IF(F236&lt;=19,"Teenager",IF(F236&lt;=60,"Adult","Senior")))</f>
        <v>Adult</v>
      </c>
      <c r="H236" s="3">
        <f>MAX( F236:F906) - (F236)</f>
        <v>26</v>
      </c>
      <c r="I236" s="3" t="s">
        <v>279</v>
      </c>
      <c r="J236" s="4">
        <v>45192</v>
      </c>
      <c r="K236" s="3" t="s">
        <v>723</v>
      </c>
      <c r="L236" s="3" t="s">
        <v>729</v>
      </c>
      <c r="M236" s="3" t="s">
        <v>743</v>
      </c>
      <c r="N236" s="3" t="s">
        <v>747</v>
      </c>
      <c r="O236" s="3" t="s">
        <v>758</v>
      </c>
      <c r="P236" s="3">
        <v>7917.54</v>
      </c>
      <c r="Q236" s="3" t="s">
        <v>759</v>
      </c>
      <c r="R236" s="3"/>
      <c r="S236" s="3"/>
      <c r="T236" s="8"/>
    </row>
    <row r="237" spans="1:20" hidden="1" x14ac:dyDescent="0.3">
      <c r="A237" s="7">
        <v>8581</v>
      </c>
      <c r="B237" s="3" t="s">
        <v>17</v>
      </c>
      <c r="C237" s="3" t="s">
        <v>37</v>
      </c>
      <c r="D237" s="3" t="str">
        <f>LOWER(CONCATENATE(B237,".",C237,"@email.com"))</f>
        <v>anne.otieno@email.com</v>
      </c>
      <c r="E237" s="3" t="s">
        <v>44</v>
      </c>
      <c r="F237" s="3">
        <v>9</v>
      </c>
      <c r="G237" s="3" t="str">
        <f>IF(F237&lt;=12,"Child",IF(F237&lt;=19,"Teenager",IF(F237&lt;=60,"Adult","Senior")))</f>
        <v>Child</v>
      </c>
      <c r="H237" s="3">
        <f>MAX( F237:F907) - (F237)</f>
        <v>76</v>
      </c>
      <c r="I237" s="3" t="s">
        <v>280</v>
      </c>
      <c r="J237" s="4">
        <v>44484</v>
      </c>
      <c r="K237" s="3" t="s">
        <v>720</v>
      </c>
      <c r="L237" s="3" t="s">
        <v>725</v>
      </c>
      <c r="M237" s="3" t="s">
        <v>733</v>
      </c>
      <c r="N237" s="3" t="s">
        <v>752</v>
      </c>
      <c r="O237" s="3" t="s">
        <v>757</v>
      </c>
      <c r="P237" s="3">
        <v>19050.39</v>
      </c>
      <c r="Q237" s="3" t="s">
        <v>760</v>
      </c>
      <c r="R237" s="3"/>
      <c r="S237" s="3"/>
      <c r="T237" s="8"/>
    </row>
    <row r="238" spans="1:20" hidden="1" x14ac:dyDescent="0.3">
      <c r="A238" s="7">
        <v>5251</v>
      </c>
      <c r="B238" s="3" t="s">
        <v>21</v>
      </c>
      <c r="C238" s="3" t="s">
        <v>39</v>
      </c>
      <c r="D238" s="3" t="str">
        <f>LOWER(CONCATENATE(B238,".",C238,"@email.com"))</f>
        <v>grace.kuria@email.com</v>
      </c>
      <c r="E238" s="3" t="s">
        <v>45</v>
      </c>
      <c r="F238" s="3">
        <v>54</v>
      </c>
      <c r="G238" s="3" t="str">
        <f>IF(F238&lt;=12,"Child",IF(F238&lt;=19,"Teenager",IF(F238&lt;=60,"Adult","Senior")))</f>
        <v>Adult</v>
      </c>
      <c r="H238" s="3">
        <f>MAX( F238:F908) - (F238)</f>
        <v>31</v>
      </c>
      <c r="I238" s="3" t="s">
        <v>281</v>
      </c>
      <c r="J238" s="4">
        <v>44335</v>
      </c>
      <c r="K238" s="3" t="s">
        <v>718</v>
      </c>
      <c r="L238" s="3" t="s">
        <v>727</v>
      </c>
      <c r="M238" s="3" t="s">
        <v>740</v>
      </c>
      <c r="N238" s="3" t="s">
        <v>747</v>
      </c>
      <c r="O238" s="3" t="s">
        <v>757</v>
      </c>
      <c r="P238" s="3">
        <v>9797.7900000000009</v>
      </c>
      <c r="Q238" s="3" t="s">
        <v>760</v>
      </c>
      <c r="R238" s="3"/>
      <c r="S238" s="3"/>
      <c r="T238" s="8"/>
    </row>
    <row r="239" spans="1:20" hidden="1" x14ac:dyDescent="0.3">
      <c r="A239" s="7">
        <v>2887</v>
      </c>
      <c r="B239" s="3" t="s">
        <v>20</v>
      </c>
      <c r="C239" s="3" t="s">
        <v>34</v>
      </c>
      <c r="D239" s="3" t="str">
        <f>LOWER(CONCATENATE(B239,".",C239,"@email.com"))</f>
        <v>kevin.cherono@email.com</v>
      </c>
      <c r="E239" s="3" t="s">
        <v>44</v>
      </c>
      <c r="F239" s="3">
        <v>1</v>
      </c>
      <c r="G239" s="3" t="str">
        <f>IF(F239&lt;=12,"Child",IF(F239&lt;=19,"Teenager",IF(F239&lt;=60,"Adult","Senior")))</f>
        <v>Child</v>
      </c>
      <c r="H239" s="3">
        <f>MAX( F239:F909) - (F239)</f>
        <v>84</v>
      </c>
      <c r="I239" s="3" t="s">
        <v>282</v>
      </c>
      <c r="J239" s="4">
        <v>44671</v>
      </c>
      <c r="K239" s="3" t="s">
        <v>722</v>
      </c>
      <c r="L239" s="3" t="s">
        <v>726</v>
      </c>
      <c r="M239" s="3" t="s">
        <v>737</v>
      </c>
      <c r="N239" s="3" t="s">
        <v>752</v>
      </c>
      <c r="O239" s="3" t="s">
        <v>754</v>
      </c>
      <c r="P239" s="3">
        <v>15181.68</v>
      </c>
      <c r="Q239" s="3" t="s">
        <v>760</v>
      </c>
      <c r="R239" s="3"/>
      <c r="S239" s="3"/>
      <c r="T239" s="8"/>
    </row>
    <row r="240" spans="1:20" hidden="1" x14ac:dyDescent="0.3">
      <c r="A240" s="7">
        <v>3687</v>
      </c>
      <c r="B240" s="3" t="s">
        <v>22</v>
      </c>
      <c r="C240" s="3" t="s">
        <v>38</v>
      </c>
      <c r="D240" s="3" t="str">
        <f>LOWER(CONCATENATE(B240,".",C240,"@email.com"))</f>
        <v>mercy.njeri@email.com</v>
      </c>
      <c r="E240" s="3" t="s">
        <v>44</v>
      </c>
      <c r="F240" s="3">
        <v>85</v>
      </c>
      <c r="G240" s="3" t="str">
        <f>IF(F240&lt;=12,"Child",IF(F240&lt;=19,"Teenager",IF(F240&lt;=60,"Adult","Senior")))</f>
        <v>Senior</v>
      </c>
      <c r="H240" s="3">
        <f>MAX( F240:F910) - (F240)</f>
        <v>0</v>
      </c>
      <c r="I240" s="3" t="s">
        <v>283</v>
      </c>
      <c r="J240" s="4">
        <v>44736</v>
      </c>
      <c r="K240" s="3" t="s">
        <v>718</v>
      </c>
      <c r="L240" s="3" t="s">
        <v>726</v>
      </c>
      <c r="M240" s="3" t="s">
        <v>742</v>
      </c>
      <c r="N240" s="3" t="s">
        <v>748</v>
      </c>
      <c r="O240" s="3" t="s">
        <v>758</v>
      </c>
      <c r="P240" s="3">
        <v>30370.19</v>
      </c>
      <c r="Q240" s="3" t="s">
        <v>759</v>
      </c>
      <c r="R240" s="3"/>
      <c r="S240" s="3"/>
      <c r="T240" s="8"/>
    </row>
    <row r="241" spans="1:20" hidden="1" x14ac:dyDescent="0.3">
      <c r="A241" s="7">
        <v>2579</v>
      </c>
      <c r="B241" s="3" t="s">
        <v>18</v>
      </c>
      <c r="C241" s="3" t="s">
        <v>42</v>
      </c>
      <c r="D241" s="3" t="str">
        <f>LOWER(CONCATENATE(B241,".",C241,"@email.com"))</f>
        <v>susan.ouma@email.com</v>
      </c>
      <c r="E241" s="3" t="s">
        <v>44</v>
      </c>
      <c r="F241" s="3">
        <v>69</v>
      </c>
      <c r="G241" s="3" t="str">
        <f>IF(F241&lt;=12,"Child",IF(F241&lt;=19,"Teenager",IF(F241&lt;=60,"Adult","Senior")))</f>
        <v>Senior</v>
      </c>
      <c r="H241" s="3">
        <f>MAX( F241:F911) - (F241)</f>
        <v>16</v>
      </c>
      <c r="I241" s="3" t="s">
        <v>284</v>
      </c>
      <c r="J241" s="4">
        <v>44488</v>
      </c>
      <c r="K241" s="3" t="s">
        <v>724</v>
      </c>
      <c r="L241" s="3" t="s">
        <v>726</v>
      </c>
      <c r="M241" s="3" t="s">
        <v>738</v>
      </c>
      <c r="N241" s="3" t="s">
        <v>748</v>
      </c>
      <c r="O241" s="3" t="s">
        <v>755</v>
      </c>
      <c r="P241" s="3">
        <v>46073.02</v>
      </c>
      <c r="Q241" s="3" t="s">
        <v>760</v>
      </c>
      <c r="R241" s="3"/>
      <c r="S241" s="3"/>
      <c r="T241" s="8"/>
    </row>
    <row r="242" spans="1:20" hidden="1" x14ac:dyDescent="0.3">
      <c r="A242" s="7">
        <v>8327</v>
      </c>
      <c r="B242" s="3" t="s">
        <v>27</v>
      </c>
      <c r="C242" s="3" t="s">
        <v>32</v>
      </c>
      <c r="D242" s="3" t="str">
        <f>LOWER(CONCATENATE(B242,".",C242,"@email.com"))</f>
        <v>david.odhiambo@email.com</v>
      </c>
      <c r="E242" s="3" t="s">
        <v>44</v>
      </c>
      <c r="F242" s="3">
        <v>57</v>
      </c>
      <c r="G242" s="3" t="str">
        <f>IF(F242&lt;=12,"Child",IF(F242&lt;=19,"Teenager",IF(F242&lt;=60,"Adult","Senior")))</f>
        <v>Adult</v>
      </c>
      <c r="H242" s="3">
        <f>MAX( F242:F912) - (F242)</f>
        <v>28</v>
      </c>
      <c r="I242" s="3" t="s">
        <v>275</v>
      </c>
      <c r="J242" s="4">
        <v>44807</v>
      </c>
      <c r="K242" s="3" t="s">
        <v>719</v>
      </c>
      <c r="L242" s="3" t="s">
        <v>730</v>
      </c>
      <c r="M242" s="3" t="s">
        <v>734</v>
      </c>
      <c r="N242" s="3" t="s">
        <v>751</v>
      </c>
      <c r="O242" s="3" t="s">
        <v>756</v>
      </c>
      <c r="P242" s="3">
        <v>23162.03</v>
      </c>
      <c r="Q242" s="3" t="s">
        <v>760</v>
      </c>
      <c r="R242" s="3"/>
      <c r="S242" s="3"/>
      <c r="T242" s="8"/>
    </row>
    <row r="243" spans="1:20" hidden="1" x14ac:dyDescent="0.3">
      <c r="A243" s="7">
        <v>3268</v>
      </c>
      <c r="B243" s="3" t="s">
        <v>21</v>
      </c>
      <c r="C243" s="3" t="s">
        <v>31</v>
      </c>
      <c r="D243" s="3" t="str">
        <f>LOWER(CONCATENATE(B243,".",C243,"@email.com"))</f>
        <v>grace.kamau@email.com</v>
      </c>
      <c r="E243" s="3" t="s">
        <v>44</v>
      </c>
      <c r="F243" s="3">
        <v>40</v>
      </c>
      <c r="G243" s="3" t="str">
        <f>IF(F243&lt;=12,"Child",IF(F243&lt;=19,"Teenager",IF(F243&lt;=60,"Adult","Senior")))</f>
        <v>Adult</v>
      </c>
      <c r="H243" s="3">
        <f>MAX( F243:F913) - (F243)</f>
        <v>45</v>
      </c>
      <c r="I243" s="3" t="s">
        <v>286</v>
      </c>
      <c r="J243" s="4">
        <v>44270</v>
      </c>
      <c r="K243" s="3" t="s">
        <v>723</v>
      </c>
      <c r="L243" s="3" t="s">
        <v>726</v>
      </c>
      <c r="M243" s="3" t="s">
        <v>741</v>
      </c>
      <c r="N243" s="3" t="s">
        <v>747</v>
      </c>
      <c r="O243" s="3" t="s">
        <v>757</v>
      </c>
      <c r="P243" s="3">
        <v>10240.02</v>
      </c>
      <c r="Q243" s="3" t="s">
        <v>760</v>
      </c>
      <c r="R243" s="3"/>
      <c r="S243" s="3"/>
      <c r="T243" s="8"/>
    </row>
    <row r="244" spans="1:20" hidden="1" x14ac:dyDescent="0.3">
      <c r="A244" s="7">
        <v>8412</v>
      </c>
      <c r="B244" s="3" t="s">
        <v>25</v>
      </c>
      <c r="C244" s="3" t="s">
        <v>31</v>
      </c>
      <c r="D244" s="3" t="str">
        <f>LOWER(CONCATENATE(B244,".",C244,"@email.com"))</f>
        <v>paul.kamau@email.com</v>
      </c>
      <c r="E244" s="3" t="s">
        <v>45</v>
      </c>
      <c r="F244" s="3">
        <v>56</v>
      </c>
      <c r="G244" s="3" t="str">
        <f>IF(F244&lt;=12,"Child",IF(F244&lt;=19,"Teenager",IF(F244&lt;=60,"Adult","Senior")))</f>
        <v>Adult</v>
      </c>
      <c r="H244" s="3">
        <f>MAX( F244:F914) - (F244)</f>
        <v>29</v>
      </c>
      <c r="I244" s="3" t="s">
        <v>115</v>
      </c>
      <c r="J244" s="4">
        <v>44651</v>
      </c>
      <c r="K244" s="3" t="s">
        <v>719</v>
      </c>
      <c r="L244" s="3" t="s">
        <v>728</v>
      </c>
      <c r="M244" s="3" t="s">
        <v>745</v>
      </c>
      <c r="N244" s="3" t="s">
        <v>747</v>
      </c>
      <c r="O244" s="3" t="s">
        <v>757</v>
      </c>
      <c r="P244" s="3">
        <v>30244.58</v>
      </c>
      <c r="Q244" s="3" t="s">
        <v>761</v>
      </c>
      <c r="R244" s="3"/>
      <c r="S244" s="3"/>
      <c r="T244" s="8"/>
    </row>
    <row r="245" spans="1:20" hidden="1" x14ac:dyDescent="0.3">
      <c r="A245" s="7">
        <v>2514</v>
      </c>
      <c r="B245" s="3" t="s">
        <v>23</v>
      </c>
      <c r="C245" s="3" t="s">
        <v>31</v>
      </c>
      <c r="D245" s="3" t="str">
        <f>LOWER(CONCATENATE(B245,".",C245,"@email.com"))</f>
        <v>peter.kamau@email.com</v>
      </c>
      <c r="E245" s="3" t="s">
        <v>44</v>
      </c>
      <c r="F245" s="3">
        <v>73</v>
      </c>
      <c r="G245" s="3" t="str">
        <f>IF(F245&lt;=12,"Child",IF(F245&lt;=19,"Teenager",IF(F245&lt;=60,"Adult","Senior")))</f>
        <v>Senior</v>
      </c>
      <c r="H245" s="3">
        <f>MAX( F245:F915) - (F245)</f>
        <v>12</v>
      </c>
      <c r="I245" s="3" t="s">
        <v>288</v>
      </c>
      <c r="J245" s="4">
        <v>44860</v>
      </c>
      <c r="K245" s="3" t="s">
        <v>720</v>
      </c>
      <c r="L245" s="3" t="s">
        <v>726</v>
      </c>
      <c r="M245" s="3" t="s">
        <v>734</v>
      </c>
      <c r="N245" s="3" t="s">
        <v>751</v>
      </c>
      <c r="O245" s="3" t="s">
        <v>755</v>
      </c>
      <c r="P245" s="3">
        <v>46642.8</v>
      </c>
      <c r="Q245" s="3" t="s">
        <v>761</v>
      </c>
      <c r="R245" s="3"/>
      <c r="S245" s="3"/>
      <c r="T245" s="8"/>
    </row>
    <row r="246" spans="1:20" hidden="1" x14ac:dyDescent="0.3">
      <c r="A246" s="7">
        <v>8587</v>
      </c>
      <c r="B246" s="3" t="s">
        <v>25</v>
      </c>
      <c r="C246" s="3" t="s">
        <v>34</v>
      </c>
      <c r="D246" s="3" t="str">
        <f>LOWER(CONCATENATE(B246,".",C246,"@email.com"))</f>
        <v>paul.cherono@email.com</v>
      </c>
      <c r="E246" s="3" t="s">
        <v>45</v>
      </c>
      <c r="F246" s="3">
        <v>74</v>
      </c>
      <c r="G246" s="3" t="str">
        <f>IF(F246&lt;=12,"Child",IF(F246&lt;=19,"Teenager",IF(F246&lt;=60,"Adult","Senior")))</f>
        <v>Senior</v>
      </c>
      <c r="H246" s="3">
        <f>MAX( F246:F916) - (F246)</f>
        <v>11</v>
      </c>
      <c r="I246" s="3" t="s">
        <v>289</v>
      </c>
      <c r="J246" s="4">
        <v>44466</v>
      </c>
      <c r="K246" s="3" t="s">
        <v>723</v>
      </c>
      <c r="L246" s="3" t="s">
        <v>726</v>
      </c>
      <c r="M246" s="3" t="s">
        <v>743</v>
      </c>
      <c r="N246" s="3" t="s">
        <v>750</v>
      </c>
      <c r="O246" s="3" t="s">
        <v>755</v>
      </c>
      <c r="P246" s="3">
        <v>35011.660000000003</v>
      </c>
      <c r="Q246" s="3" t="s">
        <v>760</v>
      </c>
      <c r="R246" s="3"/>
      <c r="S246" s="3"/>
      <c r="T246" s="8"/>
    </row>
    <row r="247" spans="1:20" hidden="1" x14ac:dyDescent="0.3">
      <c r="A247" s="7">
        <v>6195</v>
      </c>
      <c r="B247" s="3" t="s">
        <v>14</v>
      </c>
      <c r="C247" s="3" t="s">
        <v>33</v>
      </c>
      <c r="D247" s="3" t="str">
        <f>LOWER(CONCATENATE(B247,".",C247,"@email.com"))</f>
        <v>jane.kiplagat@email.com</v>
      </c>
      <c r="E247" s="3" t="s">
        <v>44</v>
      </c>
      <c r="F247" s="3">
        <v>61</v>
      </c>
      <c r="G247" s="3" t="str">
        <f>IF(F247&lt;=12,"Child",IF(F247&lt;=19,"Teenager",IF(F247&lt;=60,"Adult","Senior")))</f>
        <v>Senior</v>
      </c>
      <c r="H247" s="3">
        <f>MAX( F247:F917) - (F247)</f>
        <v>24</v>
      </c>
      <c r="I247" s="3" t="s">
        <v>290</v>
      </c>
      <c r="J247" s="4">
        <v>43881</v>
      </c>
      <c r="K247" s="3" t="s">
        <v>724</v>
      </c>
      <c r="L247" s="3" t="s">
        <v>728</v>
      </c>
      <c r="M247" s="3" t="s">
        <v>744</v>
      </c>
      <c r="N247" s="3" t="s">
        <v>746</v>
      </c>
      <c r="O247" s="3" t="s">
        <v>754</v>
      </c>
      <c r="P247" s="3">
        <v>25825.74</v>
      </c>
      <c r="Q247" s="3" t="s">
        <v>759</v>
      </c>
      <c r="R247" s="3"/>
      <c r="S247" s="3"/>
      <c r="T247" s="8"/>
    </row>
    <row r="248" spans="1:20" hidden="1" x14ac:dyDescent="0.3">
      <c r="A248" s="7">
        <v>9405</v>
      </c>
      <c r="B248" s="3" t="s">
        <v>19</v>
      </c>
      <c r="C248" s="3" t="s">
        <v>38</v>
      </c>
      <c r="D248" s="3" t="str">
        <f>LOWER(CONCATENATE(B248,".",C248,"@email.com"))</f>
        <v>michael.njeri@email.com</v>
      </c>
      <c r="E248" s="3" t="s">
        <v>44</v>
      </c>
      <c r="F248" s="3">
        <v>17</v>
      </c>
      <c r="G248" s="3" t="str">
        <f>IF(F248&lt;=12,"Child",IF(F248&lt;=19,"Teenager",IF(F248&lt;=60,"Adult","Senior")))</f>
        <v>Teenager</v>
      </c>
      <c r="H248" s="3">
        <f>MAX( F248:F918) - (F248)</f>
        <v>68</v>
      </c>
      <c r="I248" s="3" t="s">
        <v>291</v>
      </c>
      <c r="J248" s="4">
        <v>45680</v>
      </c>
      <c r="K248" s="3" t="s">
        <v>724</v>
      </c>
      <c r="L248" s="3" t="s">
        <v>728</v>
      </c>
      <c r="M248" s="3" t="s">
        <v>741</v>
      </c>
      <c r="N248" s="3" t="s">
        <v>748</v>
      </c>
      <c r="O248" s="3" t="s">
        <v>757</v>
      </c>
      <c r="P248" s="3">
        <v>4567.6099999999997</v>
      </c>
      <c r="Q248" s="3" t="s">
        <v>759</v>
      </c>
      <c r="R248" s="3"/>
      <c r="S248" s="3"/>
      <c r="T248" s="8"/>
    </row>
    <row r="249" spans="1:20" hidden="1" x14ac:dyDescent="0.3">
      <c r="A249" s="7">
        <v>2704</v>
      </c>
      <c r="B249" s="3" t="s">
        <v>22</v>
      </c>
      <c r="C249" s="3" t="s">
        <v>41</v>
      </c>
      <c r="D249" s="3" t="str">
        <f>LOWER(CONCATENATE(B249,".",C249,"@email.com"))</f>
        <v>mercy.obuya@email.com</v>
      </c>
      <c r="E249" s="3" t="s">
        <v>44</v>
      </c>
      <c r="F249" s="3">
        <v>41</v>
      </c>
      <c r="G249" s="3" t="str">
        <f>IF(F249&lt;=12,"Child",IF(F249&lt;=19,"Teenager",IF(F249&lt;=60,"Adult","Senior")))</f>
        <v>Adult</v>
      </c>
      <c r="H249" s="3">
        <f>MAX( F249:F919) - (F249)</f>
        <v>44</v>
      </c>
      <c r="I249" s="3" t="s">
        <v>292</v>
      </c>
      <c r="J249" s="4">
        <v>44571</v>
      </c>
      <c r="K249" s="3" t="s">
        <v>722</v>
      </c>
      <c r="L249" s="3" t="s">
        <v>729</v>
      </c>
      <c r="M249" s="3" t="s">
        <v>742</v>
      </c>
      <c r="N249" s="3" t="s">
        <v>751</v>
      </c>
      <c r="O249" s="3" t="s">
        <v>753</v>
      </c>
      <c r="P249" s="3">
        <v>19970.18</v>
      </c>
      <c r="Q249" s="3" t="s">
        <v>760</v>
      </c>
      <c r="R249" s="3"/>
      <c r="S249" s="3"/>
      <c r="T249" s="8"/>
    </row>
    <row r="250" spans="1:20" hidden="1" x14ac:dyDescent="0.3">
      <c r="A250" s="7">
        <v>4712</v>
      </c>
      <c r="B250" s="3" t="s">
        <v>17</v>
      </c>
      <c r="C250" s="3" t="s">
        <v>31</v>
      </c>
      <c r="D250" s="3" t="str">
        <f>LOWER(CONCATENATE(B250,".",C250,"@email.com"))</f>
        <v>anne.kamau@email.com</v>
      </c>
      <c r="E250" s="3" t="s">
        <v>44</v>
      </c>
      <c r="F250" s="3">
        <v>42</v>
      </c>
      <c r="G250" s="3" t="str">
        <f>IF(F250&lt;=12,"Child",IF(F250&lt;=19,"Teenager",IF(F250&lt;=60,"Adult","Senior")))</f>
        <v>Adult</v>
      </c>
      <c r="H250" s="3">
        <f>MAX( F250:F920) - (F250)</f>
        <v>43</v>
      </c>
      <c r="I250" s="3" t="s">
        <v>293</v>
      </c>
      <c r="J250" s="4">
        <v>45692</v>
      </c>
      <c r="K250" s="3" t="s">
        <v>721</v>
      </c>
      <c r="L250" s="3" t="s">
        <v>729</v>
      </c>
      <c r="M250" s="3" t="s">
        <v>735</v>
      </c>
      <c r="N250" s="3" t="s">
        <v>748</v>
      </c>
      <c r="O250" s="3" t="s">
        <v>756</v>
      </c>
      <c r="P250" s="3">
        <v>4801.57</v>
      </c>
      <c r="Q250" s="3" t="s">
        <v>759</v>
      </c>
      <c r="R250" s="3"/>
      <c r="S250" s="3"/>
      <c r="T250" s="8"/>
    </row>
    <row r="251" spans="1:20" hidden="1" x14ac:dyDescent="0.3">
      <c r="A251" s="7">
        <v>3128</v>
      </c>
      <c r="B251" s="3" t="s">
        <v>27</v>
      </c>
      <c r="C251" s="3" t="s">
        <v>34</v>
      </c>
      <c r="D251" s="3" t="str">
        <f>LOWER(CONCATENATE(B251,".",C251,"@email.com"))</f>
        <v>david.cherono@email.com</v>
      </c>
      <c r="E251" s="3" t="s">
        <v>44</v>
      </c>
      <c r="F251" s="3">
        <v>20</v>
      </c>
      <c r="G251" s="3" t="str">
        <f>IF(F251&lt;=12,"Child",IF(F251&lt;=19,"Teenager",IF(F251&lt;=60,"Adult","Senior")))</f>
        <v>Adult</v>
      </c>
      <c r="H251" s="3">
        <f>MAX( F251:F921) - (F251)</f>
        <v>65</v>
      </c>
      <c r="I251" s="3" t="s">
        <v>294</v>
      </c>
      <c r="J251" s="4">
        <v>44265</v>
      </c>
      <c r="K251" s="3" t="s">
        <v>718</v>
      </c>
      <c r="L251" s="3" t="s">
        <v>728</v>
      </c>
      <c r="M251" s="3" t="s">
        <v>733</v>
      </c>
      <c r="N251" s="3" t="s">
        <v>747</v>
      </c>
      <c r="O251" s="3" t="s">
        <v>757</v>
      </c>
      <c r="P251" s="3">
        <v>41961.01</v>
      </c>
      <c r="Q251" s="3" t="s">
        <v>761</v>
      </c>
      <c r="R251" s="3"/>
      <c r="S251" s="3"/>
      <c r="T251" s="8"/>
    </row>
    <row r="252" spans="1:20" hidden="1" x14ac:dyDescent="0.3">
      <c r="A252" s="7">
        <v>8918</v>
      </c>
      <c r="B252" s="3" t="s">
        <v>20</v>
      </c>
      <c r="C252" s="3" t="s">
        <v>43</v>
      </c>
      <c r="D252" s="3" t="str">
        <f>LOWER(CONCATENATE(B252,".",C252,"@email.com"))</f>
        <v>kevin.chebet@email.com</v>
      </c>
      <c r="E252" s="3" t="s">
        <v>44</v>
      </c>
      <c r="F252" s="3">
        <v>70</v>
      </c>
      <c r="G252" s="3" t="str">
        <f>IF(F252&lt;=12,"Child",IF(F252&lt;=19,"Teenager",IF(F252&lt;=60,"Adult","Senior")))</f>
        <v>Senior</v>
      </c>
      <c r="H252" s="3">
        <f>MAX( F252:F922) - (F252)</f>
        <v>15</v>
      </c>
      <c r="I252" s="3" t="s">
        <v>295</v>
      </c>
      <c r="J252" s="4">
        <v>45396</v>
      </c>
      <c r="K252" s="3" t="s">
        <v>722</v>
      </c>
      <c r="L252" s="3" t="s">
        <v>725</v>
      </c>
      <c r="M252" s="3" t="s">
        <v>739</v>
      </c>
      <c r="N252" s="3" t="s">
        <v>750</v>
      </c>
      <c r="O252" s="3" t="s">
        <v>756</v>
      </c>
      <c r="P252" s="3">
        <v>45750.61</v>
      </c>
      <c r="Q252" s="3" t="s">
        <v>759</v>
      </c>
      <c r="R252" s="3"/>
      <c r="S252" s="3"/>
      <c r="T252" s="8"/>
    </row>
    <row r="253" spans="1:20" hidden="1" x14ac:dyDescent="0.3">
      <c r="A253" s="7">
        <v>9991</v>
      </c>
      <c r="B253" s="3" t="s">
        <v>21</v>
      </c>
      <c r="C253" s="3" t="s">
        <v>42</v>
      </c>
      <c r="D253" s="3" t="str">
        <f>LOWER(CONCATENATE(B253,".",C253,"@email.com"))</f>
        <v>grace.ouma@email.com</v>
      </c>
      <c r="E253" s="3" t="s">
        <v>44</v>
      </c>
      <c r="F253" s="3">
        <v>23</v>
      </c>
      <c r="G253" s="3" t="str">
        <f>IF(F253&lt;=12,"Child",IF(F253&lt;=19,"Teenager",IF(F253&lt;=60,"Adult","Senior")))</f>
        <v>Adult</v>
      </c>
      <c r="H253" s="3">
        <f>MAX( F253:F923) - (F253)</f>
        <v>62</v>
      </c>
      <c r="I253" s="3" t="s">
        <v>296</v>
      </c>
      <c r="J253" s="4">
        <v>43993</v>
      </c>
      <c r="K253" s="3" t="s">
        <v>718</v>
      </c>
      <c r="L253" s="3" t="s">
        <v>730</v>
      </c>
      <c r="M253" s="3" t="s">
        <v>744</v>
      </c>
      <c r="N253" s="3" t="s">
        <v>749</v>
      </c>
      <c r="O253" s="3" t="s">
        <v>756</v>
      </c>
      <c r="P253" s="3">
        <v>35453.22</v>
      </c>
      <c r="Q253" s="3" t="s">
        <v>761</v>
      </c>
      <c r="R253" s="3"/>
      <c r="S253" s="3"/>
      <c r="T253" s="8"/>
    </row>
    <row r="254" spans="1:20" hidden="1" x14ac:dyDescent="0.3">
      <c r="A254" s="7">
        <v>6253</v>
      </c>
      <c r="B254" s="3" t="s">
        <v>21</v>
      </c>
      <c r="C254" s="3" t="s">
        <v>32</v>
      </c>
      <c r="D254" s="3" t="str">
        <f>LOWER(CONCATENATE(B254,".",C254,"@email.com"))</f>
        <v>grace.odhiambo@email.com</v>
      </c>
      <c r="E254" s="3" t="s">
        <v>45</v>
      </c>
      <c r="F254" s="3">
        <v>35</v>
      </c>
      <c r="G254" s="3" t="str">
        <f>IF(F254&lt;=12,"Child",IF(F254&lt;=19,"Teenager",IF(F254&lt;=60,"Adult","Senior")))</f>
        <v>Adult</v>
      </c>
      <c r="H254" s="3">
        <f>MAX( F254:F924) - (F254)</f>
        <v>50</v>
      </c>
      <c r="I254" s="3" t="s">
        <v>297</v>
      </c>
      <c r="J254" s="4">
        <v>45562</v>
      </c>
      <c r="K254" s="3" t="s">
        <v>724</v>
      </c>
      <c r="L254" s="3" t="s">
        <v>725</v>
      </c>
      <c r="M254" s="3" t="s">
        <v>732</v>
      </c>
      <c r="N254" s="3" t="s">
        <v>752</v>
      </c>
      <c r="O254" s="3" t="s">
        <v>754</v>
      </c>
      <c r="P254" s="3">
        <v>26562.87</v>
      </c>
      <c r="Q254" s="3" t="s">
        <v>759</v>
      </c>
      <c r="R254" s="3"/>
      <c r="S254" s="3"/>
      <c r="T254" s="8"/>
    </row>
    <row r="255" spans="1:20" hidden="1" x14ac:dyDescent="0.3">
      <c r="A255" s="7">
        <v>5139</v>
      </c>
      <c r="B255" s="3" t="s">
        <v>21</v>
      </c>
      <c r="C255" s="3" t="s">
        <v>39</v>
      </c>
      <c r="D255" s="3" t="str">
        <f>LOWER(CONCATENATE(B255,".",C255,"@email.com"))</f>
        <v>grace.kuria@email.com</v>
      </c>
      <c r="E255" s="3" t="s">
        <v>45</v>
      </c>
      <c r="F255" s="3">
        <v>75</v>
      </c>
      <c r="G255" s="3" t="str">
        <f>IF(F255&lt;=12,"Child",IF(F255&lt;=19,"Teenager",IF(F255&lt;=60,"Adult","Senior")))</f>
        <v>Senior</v>
      </c>
      <c r="H255" s="3">
        <f>MAX( F255:F925) - (F255)</f>
        <v>10</v>
      </c>
      <c r="I255" s="3" t="s">
        <v>298</v>
      </c>
      <c r="J255" s="4">
        <v>44404</v>
      </c>
      <c r="K255" s="3" t="s">
        <v>721</v>
      </c>
      <c r="L255" s="3" t="s">
        <v>726</v>
      </c>
      <c r="M255" s="3" t="s">
        <v>745</v>
      </c>
      <c r="N255" s="3" t="s">
        <v>751</v>
      </c>
      <c r="O255" s="3" t="s">
        <v>758</v>
      </c>
      <c r="P255" s="3">
        <v>3613.13</v>
      </c>
      <c r="Q255" s="3" t="s">
        <v>761</v>
      </c>
      <c r="R255" s="3"/>
      <c r="S255" s="3"/>
      <c r="T255" s="8"/>
    </row>
    <row r="256" spans="1:20" hidden="1" x14ac:dyDescent="0.3">
      <c r="A256" s="7">
        <v>3137</v>
      </c>
      <c r="B256" s="3" t="s">
        <v>23</v>
      </c>
      <c r="C256" s="3" t="s">
        <v>34</v>
      </c>
      <c r="D256" s="3" t="str">
        <f>LOWER(CONCATENATE(B256,".",C256,"@email.com"))</f>
        <v>peter.cherono@email.com</v>
      </c>
      <c r="E256" s="3" t="s">
        <v>44</v>
      </c>
      <c r="F256" s="3">
        <v>4</v>
      </c>
      <c r="G256" s="3" t="str">
        <f>IF(F256&lt;=12,"Child",IF(F256&lt;=19,"Teenager",IF(F256&lt;=60,"Adult","Senior")))</f>
        <v>Child</v>
      </c>
      <c r="H256" s="3">
        <f>MAX( F256:F926) - (F256)</f>
        <v>81</v>
      </c>
      <c r="I256" s="3" t="s">
        <v>299</v>
      </c>
      <c r="J256" s="4">
        <v>44545</v>
      </c>
      <c r="K256" s="3" t="s">
        <v>724</v>
      </c>
      <c r="L256" s="3" t="s">
        <v>729</v>
      </c>
      <c r="M256" s="3" t="s">
        <v>734</v>
      </c>
      <c r="N256" s="3" t="s">
        <v>746</v>
      </c>
      <c r="O256" s="3" t="s">
        <v>754</v>
      </c>
      <c r="P256" s="3">
        <v>23985.13</v>
      </c>
      <c r="Q256" s="3" t="s">
        <v>760</v>
      </c>
      <c r="R256" s="3"/>
      <c r="S256" s="3"/>
      <c r="T256" s="8"/>
    </row>
    <row r="257" spans="1:20" hidden="1" x14ac:dyDescent="0.3">
      <c r="A257" s="7">
        <v>9604</v>
      </c>
      <c r="B257" s="3" t="s">
        <v>20</v>
      </c>
      <c r="C257" s="3" t="s">
        <v>30</v>
      </c>
      <c r="D257" s="3" t="str">
        <f>LOWER(CONCATENATE(B257,".",C257,"@email.com"))</f>
        <v>kevin.atieno@email.com</v>
      </c>
      <c r="E257" s="3" t="s">
        <v>44</v>
      </c>
      <c r="F257" s="3">
        <v>57</v>
      </c>
      <c r="G257" s="3" t="str">
        <f>IF(F257&lt;=12,"Child",IF(F257&lt;=19,"Teenager",IF(F257&lt;=60,"Adult","Senior")))</f>
        <v>Adult</v>
      </c>
      <c r="H257" s="3">
        <f>MAX( F257:F927) - (F257)</f>
        <v>28</v>
      </c>
      <c r="I257" s="3" t="s">
        <v>300</v>
      </c>
      <c r="J257" s="4">
        <v>45325</v>
      </c>
      <c r="K257" s="3" t="s">
        <v>720</v>
      </c>
      <c r="L257" s="3" t="s">
        <v>726</v>
      </c>
      <c r="M257" s="3" t="s">
        <v>743</v>
      </c>
      <c r="N257" s="3" t="s">
        <v>749</v>
      </c>
      <c r="O257" s="3" t="s">
        <v>758</v>
      </c>
      <c r="P257" s="3">
        <v>46297.54</v>
      </c>
      <c r="Q257" s="3" t="s">
        <v>761</v>
      </c>
      <c r="R257" s="3"/>
      <c r="S257" s="3"/>
      <c r="T257" s="8"/>
    </row>
    <row r="258" spans="1:20" hidden="1" x14ac:dyDescent="0.3">
      <c r="A258" s="7">
        <v>9858</v>
      </c>
      <c r="B258" s="3" t="s">
        <v>16</v>
      </c>
      <c r="C258" s="3" t="s">
        <v>40</v>
      </c>
      <c r="D258" s="3" t="str">
        <f>LOWER(CONCATENATE(B258,".",C258,"@email.com"))</f>
        <v>john.wanjiru@email.com</v>
      </c>
      <c r="E258" s="3" t="s">
        <v>44</v>
      </c>
      <c r="F258" s="3">
        <v>13</v>
      </c>
      <c r="G258" s="3" t="str">
        <f>IF(F258&lt;=12,"Child",IF(F258&lt;=19,"Teenager",IF(F258&lt;=60,"Adult","Senior")))</f>
        <v>Teenager</v>
      </c>
      <c r="H258" s="3">
        <f>MAX( F258:F928) - (F258)</f>
        <v>72</v>
      </c>
      <c r="I258" s="3" t="s">
        <v>301</v>
      </c>
      <c r="J258" s="4">
        <v>44431</v>
      </c>
      <c r="K258" s="3" t="s">
        <v>723</v>
      </c>
      <c r="L258" s="3" t="s">
        <v>729</v>
      </c>
      <c r="M258" s="3" t="s">
        <v>739</v>
      </c>
      <c r="N258" s="3" t="s">
        <v>746</v>
      </c>
      <c r="O258" s="3" t="s">
        <v>753</v>
      </c>
      <c r="P258" s="3">
        <v>43359.79</v>
      </c>
      <c r="Q258" s="3" t="s">
        <v>759</v>
      </c>
      <c r="R258" s="3"/>
      <c r="S258" s="3"/>
      <c r="T258" s="8"/>
    </row>
    <row r="259" spans="1:20" hidden="1" x14ac:dyDescent="0.3">
      <c r="A259" s="7">
        <v>1857</v>
      </c>
      <c r="B259" s="3" t="s">
        <v>27</v>
      </c>
      <c r="C259" s="3" t="s">
        <v>30</v>
      </c>
      <c r="D259" s="3" t="str">
        <f>LOWER(CONCATENATE(B259,".",C259,"@email.com"))</f>
        <v>david.atieno@email.com</v>
      </c>
      <c r="E259" s="3" t="s">
        <v>45</v>
      </c>
      <c r="F259" s="3">
        <v>6</v>
      </c>
      <c r="G259" s="3" t="str">
        <f>IF(F259&lt;=12,"Child",IF(F259&lt;=19,"Teenager",IF(F259&lt;=60,"Adult","Senior")))</f>
        <v>Child</v>
      </c>
      <c r="H259" s="3">
        <f>MAX( F259:F929) - (F259)</f>
        <v>79</v>
      </c>
      <c r="I259" s="3" t="s">
        <v>302</v>
      </c>
      <c r="J259" s="4">
        <v>45395</v>
      </c>
      <c r="K259" s="3" t="s">
        <v>721</v>
      </c>
      <c r="L259" s="3" t="s">
        <v>726</v>
      </c>
      <c r="M259" s="3" t="s">
        <v>743</v>
      </c>
      <c r="N259" s="3" t="s">
        <v>749</v>
      </c>
      <c r="O259" s="3" t="s">
        <v>756</v>
      </c>
      <c r="P259" s="3">
        <v>15665.59</v>
      </c>
      <c r="Q259" s="3" t="s">
        <v>760</v>
      </c>
      <c r="R259" s="3"/>
      <c r="S259" s="3"/>
      <c r="T259" s="8"/>
    </row>
    <row r="260" spans="1:20" hidden="1" x14ac:dyDescent="0.3">
      <c r="A260" s="7">
        <v>7740</v>
      </c>
      <c r="B260" s="3" t="s">
        <v>18</v>
      </c>
      <c r="C260" s="3" t="s">
        <v>43</v>
      </c>
      <c r="D260" s="3" t="str">
        <f>LOWER(CONCATENATE(B260,".",C260,"@email.com"))</f>
        <v>susan.chebet@email.com</v>
      </c>
      <c r="E260" s="3" t="s">
        <v>45</v>
      </c>
      <c r="F260" s="3">
        <v>67</v>
      </c>
      <c r="G260" s="3" t="str">
        <f>IF(F260&lt;=12,"Child",IF(F260&lt;=19,"Teenager",IF(F260&lt;=60,"Adult","Senior")))</f>
        <v>Senior</v>
      </c>
      <c r="H260" s="3">
        <f>MAX( F260:F930) - (F260)</f>
        <v>18</v>
      </c>
      <c r="I260" s="3" t="s">
        <v>303</v>
      </c>
      <c r="J260" s="4">
        <v>44208</v>
      </c>
      <c r="K260" s="3" t="s">
        <v>722</v>
      </c>
      <c r="L260" s="3" t="s">
        <v>728</v>
      </c>
      <c r="M260" s="3" t="s">
        <v>734</v>
      </c>
      <c r="N260" s="3" t="s">
        <v>747</v>
      </c>
      <c r="O260" s="3" t="s">
        <v>754</v>
      </c>
      <c r="P260" s="3">
        <v>33484.089999999997</v>
      </c>
      <c r="Q260" s="3" t="s">
        <v>760</v>
      </c>
      <c r="R260" s="3"/>
      <c r="S260" s="3"/>
      <c r="T260" s="8"/>
    </row>
    <row r="261" spans="1:20" hidden="1" x14ac:dyDescent="0.3">
      <c r="A261" s="7">
        <v>2436</v>
      </c>
      <c r="B261" s="3" t="s">
        <v>24</v>
      </c>
      <c r="C261" s="3" t="s">
        <v>39</v>
      </c>
      <c r="D261" s="3" t="str">
        <f>LOWER(CONCATENATE(B261,".",C261,"@email.com"))</f>
        <v>esther.kuria@email.com</v>
      </c>
      <c r="E261" s="3" t="s">
        <v>45</v>
      </c>
      <c r="F261" s="3">
        <v>56</v>
      </c>
      <c r="G261" s="3" t="str">
        <f>IF(F261&lt;=12,"Child",IF(F261&lt;=19,"Teenager",IF(F261&lt;=60,"Adult","Senior")))</f>
        <v>Adult</v>
      </c>
      <c r="H261" s="3">
        <f>MAX( F261:F931) - (F261)</f>
        <v>29</v>
      </c>
      <c r="I261" s="3" t="s">
        <v>701</v>
      </c>
      <c r="J261" s="4">
        <v>45012</v>
      </c>
      <c r="K261" s="3" t="s">
        <v>719</v>
      </c>
      <c r="L261" s="3" t="s">
        <v>727</v>
      </c>
      <c r="M261" s="3" t="s">
        <v>735</v>
      </c>
      <c r="N261" s="3" t="s">
        <v>749</v>
      </c>
      <c r="O261" s="3" t="s">
        <v>753</v>
      </c>
      <c r="P261" s="3">
        <v>41439.919999999998</v>
      </c>
      <c r="Q261" s="3" t="s">
        <v>760</v>
      </c>
      <c r="R261" s="3"/>
      <c r="S261" s="3"/>
      <c r="T261" s="8"/>
    </row>
    <row r="262" spans="1:20" hidden="1" x14ac:dyDescent="0.3">
      <c r="A262" s="7">
        <v>2599</v>
      </c>
      <c r="B262" s="3" t="s">
        <v>27</v>
      </c>
      <c r="C262" s="3" t="s">
        <v>42</v>
      </c>
      <c r="D262" s="3" t="str">
        <f>LOWER(CONCATENATE(B262,".",C262,"@email.com"))</f>
        <v>david.ouma@email.com</v>
      </c>
      <c r="E262" s="3" t="s">
        <v>44</v>
      </c>
      <c r="F262" s="3">
        <v>81</v>
      </c>
      <c r="G262" s="3" t="str">
        <f>IF(F262&lt;=12,"Child",IF(F262&lt;=19,"Teenager",IF(F262&lt;=60,"Adult","Senior")))</f>
        <v>Senior</v>
      </c>
      <c r="H262" s="3">
        <f>MAX( F262:F932) - (F262)</f>
        <v>4</v>
      </c>
      <c r="I262" s="3" t="s">
        <v>305</v>
      </c>
      <c r="J262" s="4">
        <v>44558</v>
      </c>
      <c r="K262" s="3" t="s">
        <v>724</v>
      </c>
      <c r="L262" s="3" t="s">
        <v>729</v>
      </c>
      <c r="M262" s="3" t="s">
        <v>735</v>
      </c>
      <c r="N262" s="3" t="s">
        <v>751</v>
      </c>
      <c r="O262" s="3" t="s">
        <v>757</v>
      </c>
      <c r="P262" s="3">
        <v>20536.18</v>
      </c>
      <c r="Q262" s="3" t="s">
        <v>761</v>
      </c>
      <c r="R262" s="3"/>
      <c r="S262" s="3"/>
      <c r="T262" s="8"/>
    </row>
    <row r="263" spans="1:20" hidden="1" x14ac:dyDescent="0.3">
      <c r="A263" s="7">
        <v>1578</v>
      </c>
      <c r="B263" s="3" t="s">
        <v>24</v>
      </c>
      <c r="C263" s="3" t="s">
        <v>29</v>
      </c>
      <c r="D263" s="3" t="str">
        <f>LOWER(CONCATENATE(B263,".",C263,"@email.com"))</f>
        <v>esther.mutua@email.com</v>
      </c>
      <c r="E263" s="3" t="s">
        <v>45</v>
      </c>
      <c r="F263" s="3">
        <v>7</v>
      </c>
      <c r="G263" s="3" t="str">
        <f>IF(F263&lt;=12,"Child",IF(F263&lt;=19,"Teenager",IF(F263&lt;=60,"Adult","Senior")))</f>
        <v>Child</v>
      </c>
      <c r="H263" s="3">
        <f>MAX( F263:F933) - (F263)</f>
        <v>78</v>
      </c>
      <c r="I263" s="3" t="s">
        <v>306</v>
      </c>
      <c r="J263" s="4">
        <v>45621</v>
      </c>
      <c r="K263" s="3" t="s">
        <v>724</v>
      </c>
      <c r="L263" s="3" t="s">
        <v>727</v>
      </c>
      <c r="M263" s="3" t="s">
        <v>732</v>
      </c>
      <c r="N263" s="3" t="s">
        <v>747</v>
      </c>
      <c r="O263" s="3" t="s">
        <v>757</v>
      </c>
      <c r="P263" s="3">
        <v>15743.29</v>
      </c>
      <c r="Q263" s="3" t="s">
        <v>759</v>
      </c>
      <c r="R263" s="3"/>
      <c r="S263" s="3"/>
      <c r="T263" s="8"/>
    </row>
    <row r="264" spans="1:20" hidden="1" x14ac:dyDescent="0.3">
      <c r="A264" s="7">
        <v>4536</v>
      </c>
      <c r="B264" s="3" t="s">
        <v>23</v>
      </c>
      <c r="C264" s="3" t="s">
        <v>43</v>
      </c>
      <c r="D264" s="3" t="str">
        <f>LOWER(CONCATENATE(B264,".",C264,"@email.com"))</f>
        <v>peter.chebet@email.com</v>
      </c>
      <c r="E264" s="3" t="s">
        <v>45</v>
      </c>
      <c r="F264" s="3">
        <v>22</v>
      </c>
      <c r="G264" s="3" t="str">
        <f>IF(F264&lt;=12,"Child",IF(F264&lt;=19,"Teenager",IF(F264&lt;=60,"Adult","Senior")))</f>
        <v>Adult</v>
      </c>
      <c r="H264" s="3">
        <f>MAX( F264:F934) - (F264)</f>
        <v>63</v>
      </c>
      <c r="I264" s="3" t="s">
        <v>307</v>
      </c>
      <c r="J264" s="4">
        <v>44817</v>
      </c>
      <c r="K264" s="3" t="s">
        <v>724</v>
      </c>
      <c r="L264" s="3" t="s">
        <v>729</v>
      </c>
      <c r="M264" s="3" t="s">
        <v>740</v>
      </c>
      <c r="N264" s="3" t="s">
        <v>748</v>
      </c>
      <c r="O264" s="3" t="s">
        <v>755</v>
      </c>
      <c r="P264" s="3">
        <v>34570.79</v>
      </c>
      <c r="Q264" s="3" t="s">
        <v>760</v>
      </c>
      <c r="R264" s="3"/>
      <c r="S264" s="3"/>
      <c r="T264" s="8"/>
    </row>
    <row r="265" spans="1:20" hidden="1" x14ac:dyDescent="0.3">
      <c r="A265" s="7">
        <v>3179</v>
      </c>
      <c r="B265" s="3" t="s">
        <v>15</v>
      </c>
      <c r="C265" s="3" t="s">
        <v>31</v>
      </c>
      <c r="D265" s="3" t="str">
        <f>LOWER(CONCATENATE(B265,".",C265,"@email.com"))</f>
        <v>james.kamau@email.com</v>
      </c>
      <c r="E265" s="3" t="s">
        <v>45</v>
      </c>
      <c r="F265" s="3">
        <v>56</v>
      </c>
      <c r="G265" s="3" t="str">
        <f>IF(F265&lt;=12,"Child",IF(F265&lt;=19,"Teenager",IF(F265&lt;=60,"Adult","Senior")))</f>
        <v>Adult</v>
      </c>
      <c r="H265" s="3">
        <f>MAX( F265:F935) - (F265)</f>
        <v>29</v>
      </c>
      <c r="I265" s="3" t="s">
        <v>308</v>
      </c>
      <c r="J265" s="4">
        <v>44324</v>
      </c>
      <c r="K265" s="3" t="s">
        <v>720</v>
      </c>
      <c r="L265" s="3" t="s">
        <v>730</v>
      </c>
      <c r="M265" s="3" t="s">
        <v>731</v>
      </c>
      <c r="N265" s="3" t="s">
        <v>751</v>
      </c>
      <c r="O265" s="3" t="s">
        <v>755</v>
      </c>
      <c r="P265" s="3">
        <v>14833.17</v>
      </c>
      <c r="Q265" s="3" t="s">
        <v>759</v>
      </c>
      <c r="R265" s="3"/>
      <c r="S265" s="3"/>
      <c r="T265" s="8"/>
    </row>
    <row r="266" spans="1:20" hidden="1" x14ac:dyDescent="0.3">
      <c r="A266" s="7">
        <v>2302</v>
      </c>
      <c r="B266" s="3" t="s">
        <v>14</v>
      </c>
      <c r="C266" s="3" t="s">
        <v>30</v>
      </c>
      <c r="D266" s="3" t="str">
        <f>LOWER(CONCATENATE(B266,".",C266,"@email.com"))</f>
        <v>jane.atieno@email.com</v>
      </c>
      <c r="E266" s="3" t="s">
        <v>44</v>
      </c>
      <c r="F266" s="3">
        <v>55</v>
      </c>
      <c r="G266" s="3" t="str">
        <f>IF(F266&lt;=12,"Child",IF(F266&lt;=19,"Teenager",IF(F266&lt;=60,"Adult","Senior")))</f>
        <v>Adult</v>
      </c>
      <c r="H266" s="3">
        <f>MAX( F266:F936) - (F266)</f>
        <v>30</v>
      </c>
      <c r="I266" s="3" t="s">
        <v>265</v>
      </c>
      <c r="J266" s="4">
        <v>45329</v>
      </c>
      <c r="K266" s="3" t="s">
        <v>719</v>
      </c>
      <c r="L266" s="3" t="s">
        <v>725</v>
      </c>
      <c r="M266" s="3" t="s">
        <v>741</v>
      </c>
      <c r="N266" s="3" t="s">
        <v>752</v>
      </c>
      <c r="O266" s="3" t="s">
        <v>758</v>
      </c>
      <c r="P266" s="3">
        <v>43358.03</v>
      </c>
      <c r="Q266" s="3" t="s">
        <v>759</v>
      </c>
      <c r="R266" s="3"/>
      <c r="S266" s="3"/>
      <c r="T266" s="8"/>
    </row>
    <row r="267" spans="1:20" hidden="1" x14ac:dyDescent="0.3">
      <c r="A267" s="7">
        <v>3637</v>
      </c>
      <c r="B267" s="3" t="s">
        <v>26</v>
      </c>
      <c r="C267" s="3" t="s">
        <v>35</v>
      </c>
      <c r="D267" s="3" t="str">
        <f>LOWER(CONCATENATE(B267,".",C267,"@email.com"))</f>
        <v>brian.mugambi@email.com</v>
      </c>
      <c r="E267" s="3" t="s">
        <v>45</v>
      </c>
      <c r="F267" s="3">
        <v>83</v>
      </c>
      <c r="G267" s="3" t="str">
        <f>IF(F267&lt;=12,"Child",IF(F267&lt;=19,"Teenager",IF(F267&lt;=60,"Adult","Senior")))</f>
        <v>Senior</v>
      </c>
      <c r="H267" s="3">
        <f>MAX( F267:F937) - (F267)</f>
        <v>2</v>
      </c>
      <c r="I267" s="3" t="s">
        <v>310</v>
      </c>
      <c r="J267" s="4">
        <v>45563</v>
      </c>
      <c r="K267" s="3" t="s">
        <v>720</v>
      </c>
      <c r="L267" s="3" t="s">
        <v>728</v>
      </c>
      <c r="M267" s="3" t="s">
        <v>731</v>
      </c>
      <c r="N267" s="3" t="s">
        <v>746</v>
      </c>
      <c r="O267" s="3" t="s">
        <v>758</v>
      </c>
      <c r="P267" s="3">
        <v>20117.61</v>
      </c>
      <c r="Q267" s="3" t="s">
        <v>761</v>
      </c>
      <c r="R267" s="3"/>
      <c r="S267" s="3"/>
      <c r="T267" s="8"/>
    </row>
    <row r="268" spans="1:20" hidden="1" x14ac:dyDescent="0.3">
      <c r="A268" s="7">
        <v>5004</v>
      </c>
      <c r="B268" s="3" t="s">
        <v>21</v>
      </c>
      <c r="C268" s="3" t="s">
        <v>32</v>
      </c>
      <c r="D268" s="3" t="str">
        <f>LOWER(CONCATENATE(B268,".",C268,"@email.com"))</f>
        <v>grace.odhiambo@email.com</v>
      </c>
      <c r="E268" s="3" t="s">
        <v>45</v>
      </c>
      <c r="F268" s="3">
        <v>71</v>
      </c>
      <c r="G268" s="3" t="str">
        <f>IF(F268&lt;=12,"Child",IF(F268&lt;=19,"Teenager",IF(F268&lt;=60,"Adult","Senior")))</f>
        <v>Senior</v>
      </c>
      <c r="H268" s="3">
        <f>MAX( F268:F938) - (F268)</f>
        <v>14</v>
      </c>
      <c r="I268" s="3" t="s">
        <v>311</v>
      </c>
      <c r="J268" s="4">
        <v>45615</v>
      </c>
      <c r="K268" s="3" t="s">
        <v>722</v>
      </c>
      <c r="L268" s="3" t="s">
        <v>728</v>
      </c>
      <c r="M268" s="3" t="s">
        <v>743</v>
      </c>
      <c r="N268" s="3" t="s">
        <v>752</v>
      </c>
      <c r="O268" s="3" t="s">
        <v>757</v>
      </c>
      <c r="P268" s="3">
        <v>42631.46</v>
      </c>
      <c r="Q268" s="3" t="s">
        <v>760</v>
      </c>
      <c r="R268" s="3"/>
      <c r="S268" s="3"/>
      <c r="T268" s="8"/>
    </row>
    <row r="269" spans="1:20" hidden="1" x14ac:dyDescent="0.3">
      <c r="A269" s="7">
        <v>7252</v>
      </c>
      <c r="B269" s="3" t="s">
        <v>22</v>
      </c>
      <c r="C269" s="3" t="s">
        <v>38</v>
      </c>
      <c r="D269" s="3" t="str">
        <f>LOWER(CONCATENATE(B269,".",C269,"@email.com"))</f>
        <v>mercy.njeri@email.com</v>
      </c>
      <c r="E269" s="3" t="s">
        <v>44</v>
      </c>
      <c r="F269" s="3">
        <v>61</v>
      </c>
      <c r="G269" s="3" t="str">
        <f>IF(F269&lt;=12,"Child",IF(F269&lt;=19,"Teenager",IF(F269&lt;=60,"Adult","Senior")))</f>
        <v>Senior</v>
      </c>
      <c r="H269" s="3">
        <f>MAX( F269:F939) - (F269)</f>
        <v>24</v>
      </c>
      <c r="I269" s="3" t="s">
        <v>312</v>
      </c>
      <c r="J269" s="4">
        <v>44185</v>
      </c>
      <c r="K269" s="3" t="s">
        <v>721</v>
      </c>
      <c r="L269" s="3" t="s">
        <v>728</v>
      </c>
      <c r="M269" s="3" t="s">
        <v>745</v>
      </c>
      <c r="N269" s="3" t="s">
        <v>752</v>
      </c>
      <c r="O269" s="3" t="s">
        <v>753</v>
      </c>
      <c r="P269" s="3">
        <v>37354.1</v>
      </c>
      <c r="Q269" s="3" t="s">
        <v>760</v>
      </c>
      <c r="R269" s="3"/>
      <c r="S269" s="3"/>
      <c r="T269" s="8"/>
    </row>
    <row r="270" spans="1:20" hidden="1" x14ac:dyDescent="0.3">
      <c r="A270" s="7">
        <v>9772</v>
      </c>
      <c r="B270" s="3" t="s">
        <v>19</v>
      </c>
      <c r="C270" s="3" t="s">
        <v>39</v>
      </c>
      <c r="D270" s="3" t="str">
        <f>LOWER(CONCATENATE(B270,".",C270,"@email.com"))</f>
        <v>michael.kuria@email.com</v>
      </c>
      <c r="E270" s="3" t="s">
        <v>44</v>
      </c>
      <c r="F270" s="3">
        <v>36</v>
      </c>
      <c r="G270" s="3" t="str">
        <f>IF(F270&lt;=12,"Child",IF(F270&lt;=19,"Teenager",IF(F270&lt;=60,"Adult","Senior")))</f>
        <v>Adult</v>
      </c>
      <c r="H270" s="3">
        <f>MAX( F270:F940) - (F270)</f>
        <v>49</v>
      </c>
      <c r="I270" s="3" t="s">
        <v>313</v>
      </c>
      <c r="J270" s="4">
        <v>43994</v>
      </c>
      <c r="K270" s="3" t="s">
        <v>724</v>
      </c>
      <c r="L270" s="3" t="s">
        <v>727</v>
      </c>
      <c r="M270" s="3" t="s">
        <v>740</v>
      </c>
      <c r="N270" s="3" t="s">
        <v>748</v>
      </c>
      <c r="O270" s="3" t="s">
        <v>756</v>
      </c>
      <c r="P270" s="3">
        <v>21162.639999999999</v>
      </c>
      <c r="Q270" s="3" t="s">
        <v>759</v>
      </c>
      <c r="R270" s="3"/>
      <c r="S270" s="3"/>
      <c r="T270" s="8"/>
    </row>
    <row r="271" spans="1:20" hidden="1" x14ac:dyDescent="0.3">
      <c r="A271" s="7">
        <v>3246</v>
      </c>
      <c r="B271" s="3" t="s">
        <v>14</v>
      </c>
      <c r="C271" s="3" t="s">
        <v>33</v>
      </c>
      <c r="D271" s="3" t="str">
        <f>LOWER(CONCATENATE(B271,".",C271,"@email.com"))</f>
        <v>jane.kiplagat@email.com</v>
      </c>
      <c r="E271" s="3" t="s">
        <v>45</v>
      </c>
      <c r="F271" s="3">
        <v>55</v>
      </c>
      <c r="G271" s="3" t="str">
        <f>IF(F271&lt;=12,"Child",IF(F271&lt;=19,"Teenager",IF(F271&lt;=60,"Adult","Senior")))</f>
        <v>Adult</v>
      </c>
      <c r="H271" s="3">
        <f>MAX( F271:F941) - (F271)</f>
        <v>30</v>
      </c>
      <c r="I271" s="3" t="s">
        <v>416</v>
      </c>
      <c r="J271" s="4">
        <v>44057</v>
      </c>
      <c r="K271" s="3" t="s">
        <v>719</v>
      </c>
      <c r="L271" s="3" t="s">
        <v>727</v>
      </c>
      <c r="M271" s="3" t="s">
        <v>734</v>
      </c>
      <c r="N271" s="3" t="s">
        <v>747</v>
      </c>
      <c r="O271" s="3" t="s">
        <v>756</v>
      </c>
      <c r="P271" s="3">
        <v>49717.94</v>
      </c>
      <c r="Q271" s="3" t="s">
        <v>760</v>
      </c>
      <c r="R271" s="3"/>
      <c r="S271" s="3"/>
      <c r="T271" s="8"/>
    </row>
    <row r="272" spans="1:20" hidden="1" x14ac:dyDescent="0.3">
      <c r="A272" s="7">
        <v>8029</v>
      </c>
      <c r="B272" s="3" t="s">
        <v>22</v>
      </c>
      <c r="C272" s="3" t="s">
        <v>34</v>
      </c>
      <c r="D272" s="3" t="str">
        <f>LOWER(CONCATENATE(B272,".",C272,"@email.com"))</f>
        <v>mercy.cherono@email.com</v>
      </c>
      <c r="E272" s="3" t="s">
        <v>44</v>
      </c>
      <c r="F272" s="3">
        <v>55</v>
      </c>
      <c r="G272" s="3" t="str">
        <f>IF(F272&lt;=12,"Child",IF(F272&lt;=19,"Teenager",IF(F272&lt;=60,"Adult","Senior")))</f>
        <v>Adult</v>
      </c>
      <c r="H272" s="3">
        <f>MAX( F272:F942) - (F272)</f>
        <v>30</v>
      </c>
      <c r="I272" s="3" t="s">
        <v>315</v>
      </c>
      <c r="J272" s="4">
        <v>45076</v>
      </c>
      <c r="K272" s="3" t="s">
        <v>724</v>
      </c>
      <c r="L272" s="3" t="s">
        <v>727</v>
      </c>
      <c r="M272" s="3" t="s">
        <v>731</v>
      </c>
      <c r="N272" s="3" t="s">
        <v>748</v>
      </c>
      <c r="O272" s="3" t="s">
        <v>756</v>
      </c>
      <c r="P272" s="3">
        <v>31169.24</v>
      </c>
      <c r="Q272" s="3" t="s">
        <v>759</v>
      </c>
      <c r="R272" s="3"/>
      <c r="S272" s="3"/>
      <c r="T272" s="8"/>
    </row>
    <row r="273" spans="1:20" hidden="1" x14ac:dyDescent="0.3">
      <c r="A273" s="7">
        <v>9155</v>
      </c>
      <c r="B273" s="3" t="s">
        <v>17</v>
      </c>
      <c r="C273" s="3" t="s">
        <v>36</v>
      </c>
      <c r="D273" s="3" t="str">
        <f>LOWER(CONCATENATE(B273,".",C273,"@email.com"))</f>
        <v>anne.mwangi@email.com</v>
      </c>
      <c r="E273" s="3" t="s">
        <v>45</v>
      </c>
      <c r="F273" s="3">
        <v>63</v>
      </c>
      <c r="G273" s="3" t="str">
        <f>IF(F273&lt;=12,"Child",IF(F273&lt;=19,"Teenager",IF(F273&lt;=60,"Adult","Senior")))</f>
        <v>Senior</v>
      </c>
      <c r="H273" s="3">
        <f>MAX( F273:F943) - (F273)</f>
        <v>22</v>
      </c>
      <c r="I273" s="3" t="s">
        <v>316</v>
      </c>
      <c r="J273" s="4">
        <v>44504</v>
      </c>
      <c r="K273" s="3" t="s">
        <v>718</v>
      </c>
      <c r="L273" s="3" t="s">
        <v>728</v>
      </c>
      <c r="M273" s="3" t="s">
        <v>737</v>
      </c>
      <c r="N273" s="3" t="s">
        <v>749</v>
      </c>
      <c r="O273" s="3" t="s">
        <v>754</v>
      </c>
      <c r="P273" s="3">
        <v>29807.23</v>
      </c>
      <c r="Q273" s="3" t="s">
        <v>759</v>
      </c>
      <c r="R273" s="3"/>
      <c r="S273" s="3"/>
      <c r="T273" s="8"/>
    </row>
    <row r="274" spans="1:20" hidden="1" x14ac:dyDescent="0.3">
      <c r="A274" s="7">
        <v>4793</v>
      </c>
      <c r="B274" s="3" t="s">
        <v>25</v>
      </c>
      <c r="C274" s="3" t="s">
        <v>29</v>
      </c>
      <c r="D274" s="3" t="str">
        <f>LOWER(CONCATENATE(B274,".",C274,"@email.com"))</f>
        <v>paul.mutua@email.com</v>
      </c>
      <c r="E274" s="3" t="s">
        <v>44</v>
      </c>
      <c r="F274" s="3">
        <v>11</v>
      </c>
      <c r="G274" s="3" t="str">
        <f>IF(F274&lt;=12,"Child",IF(F274&lt;=19,"Teenager",IF(F274&lt;=60,"Adult","Senior")))</f>
        <v>Child</v>
      </c>
      <c r="H274" s="3">
        <f>MAX( F274:F944) - (F274)</f>
        <v>74</v>
      </c>
      <c r="I274" s="3" t="s">
        <v>317</v>
      </c>
      <c r="J274" s="4">
        <v>44199</v>
      </c>
      <c r="K274" s="3" t="s">
        <v>720</v>
      </c>
      <c r="L274" s="3" t="s">
        <v>725</v>
      </c>
      <c r="M274" s="3" t="s">
        <v>732</v>
      </c>
      <c r="N274" s="3" t="s">
        <v>751</v>
      </c>
      <c r="O274" s="3" t="s">
        <v>757</v>
      </c>
      <c r="P274" s="3">
        <v>14162.22</v>
      </c>
      <c r="Q274" s="3" t="s">
        <v>760</v>
      </c>
      <c r="R274" s="3"/>
      <c r="S274" s="3"/>
      <c r="T274" s="8"/>
    </row>
    <row r="275" spans="1:20" hidden="1" x14ac:dyDescent="0.3">
      <c r="A275" s="7">
        <v>8686</v>
      </c>
      <c r="B275" s="3" t="s">
        <v>17</v>
      </c>
      <c r="C275" s="3" t="s">
        <v>42</v>
      </c>
      <c r="D275" s="3" t="str">
        <f>LOWER(CONCATENATE(B275,".",C275,"@email.com"))</f>
        <v>anne.ouma@email.com</v>
      </c>
      <c r="E275" s="3" t="s">
        <v>45</v>
      </c>
      <c r="F275" s="3">
        <v>54</v>
      </c>
      <c r="G275" s="3" t="str">
        <f>IF(F275&lt;=12,"Child",IF(F275&lt;=19,"Teenager",IF(F275&lt;=60,"Adult","Senior")))</f>
        <v>Adult</v>
      </c>
      <c r="H275" s="3">
        <f>MAX( F275:F945) - (F275)</f>
        <v>31</v>
      </c>
      <c r="I275" s="3" t="s">
        <v>318</v>
      </c>
      <c r="J275" s="4">
        <v>44325</v>
      </c>
      <c r="K275" s="3" t="s">
        <v>724</v>
      </c>
      <c r="L275" s="3" t="s">
        <v>727</v>
      </c>
      <c r="M275" s="3" t="s">
        <v>739</v>
      </c>
      <c r="N275" s="3" t="s">
        <v>751</v>
      </c>
      <c r="O275" s="3" t="s">
        <v>754</v>
      </c>
      <c r="P275" s="3">
        <v>40412.730000000003</v>
      </c>
      <c r="Q275" s="3" t="s">
        <v>760</v>
      </c>
      <c r="R275" s="3"/>
      <c r="S275" s="3"/>
      <c r="T275" s="8"/>
    </row>
    <row r="276" spans="1:20" hidden="1" x14ac:dyDescent="0.3">
      <c r="A276" s="7">
        <v>5018</v>
      </c>
      <c r="B276" s="3" t="s">
        <v>24</v>
      </c>
      <c r="C276" s="3" t="s">
        <v>41</v>
      </c>
      <c r="D276" s="3" t="str">
        <f>LOWER(CONCATENATE(B276,".",C276,"@email.com"))</f>
        <v>esther.obuya@email.com</v>
      </c>
      <c r="E276" s="3" t="s">
        <v>44</v>
      </c>
      <c r="F276" s="3">
        <v>30</v>
      </c>
      <c r="G276" s="3" t="str">
        <f>IF(F276&lt;=12,"Child",IF(F276&lt;=19,"Teenager",IF(F276&lt;=60,"Adult","Senior")))</f>
        <v>Adult</v>
      </c>
      <c r="H276" s="3">
        <f>MAX( F276:F946) - (F276)</f>
        <v>55</v>
      </c>
      <c r="I276" s="3" t="s">
        <v>319</v>
      </c>
      <c r="J276" s="4">
        <v>44444</v>
      </c>
      <c r="K276" s="3" t="s">
        <v>718</v>
      </c>
      <c r="L276" s="3" t="s">
        <v>728</v>
      </c>
      <c r="M276" s="3" t="s">
        <v>740</v>
      </c>
      <c r="N276" s="3" t="s">
        <v>747</v>
      </c>
      <c r="O276" s="3" t="s">
        <v>754</v>
      </c>
      <c r="P276" s="3">
        <v>11101.75</v>
      </c>
      <c r="Q276" s="3" t="s">
        <v>761</v>
      </c>
      <c r="R276" s="3"/>
      <c r="S276" s="3"/>
      <c r="T276" s="8"/>
    </row>
    <row r="277" spans="1:20" hidden="1" x14ac:dyDescent="0.3">
      <c r="A277" s="7">
        <v>4256</v>
      </c>
      <c r="B277" s="3" t="s">
        <v>16</v>
      </c>
      <c r="C277" s="3" t="s">
        <v>29</v>
      </c>
      <c r="D277" s="3" t="str">
        <f>LOWER(CONCATENATE(B277,".",C277,"@email.com"))</f>
        <v>john.mutua@email.com</v>
      </c>
      <c r="E277" s="3" t="s">
        <v>44</v>
      </c>
      <c r="F277" s="3">
        <v>31</v>
      </c>
      <c r="G277" s="3" t="str">
        <f>IF(F277&lt;=12,"Child",IF(F277&lt;=19,"Teenager",IF(F277&lt;=60,"Adult","Senior")))</f>
        <v>Adult</v>
      </c>
      <c r="H277" s="3">
        <f>MAX( F277:F947) - (F277)</f>
        <v>54</v>
      </c>
      <c r="I277" s="3" t="s">
        <v>320</v>
      </c>
      <c r="J277" s="4">
        <v>44824</v>
      </c>
      <c r="K277" s="3" t="s">
        <v>718</v>
      </c>
      <c r="L277" s="3" t="s">
        <v>726</v>
      </c>
      <c r="M277" s="3" t="s">
        <v>742</v>
      </c>
      <c r="N277" s="3" t="s">
        <v>747</v>
      </c>
      <c r="O277" s="3" t="s">
        <v>755</v>
      </c>
      <c r="P277" s="3">
        <v>41302.1</v>
      </c>
      <c r="Q277" s="3" t="s">
        <v>760</v>
      </c>
      <c r="R277" s="3"/>
      <c r="S277" s="3"/>
      <c r="T277" s="8"/>
    </row>
    <row r="278" spans="1:20" hidden="1" x14ac:dyDescent="0.3">
      <c r="A278" s="7">
        <v>5678</v>
      </c>
      <c r="B278" s="3" t="s">
        <v>14</v>
      </c>
      <c r="C278" s="3" t="s">
        <v>30</v>
      </c>
      <c r="D278" s="3" t="str">
        <f>LOWER(CONCATENATE(B278,".",C278,"@email.com"))</f>
        <v>jane.atieno@email.com</v>
      </c>
      <c r="E278" s="3" t="s">
        <v>44</v>
      </c>
      <c r="F278" s="3">
        <v>54</v>
      </c>
      <c r="G278" s="3" t="str">
        <f>IF(F278&lt;=12,"Child",IF(F278&lt;=19,"Teenager",IF(F278&lt;=60,"Adult","Senior")))</f>
        <v>Adult</v>
      </c>
      <c r="H278" s="3">
        <f>MAX( F278:F948) - (F278)</f>
        <v>31</v>
      </c>
      <c r="I278" s="3" t="s">
        <v>697</v>
      </c>
      <c r="J278" s="4">
        <v>44479</v>
      </c>
      <c r="K278" s="3" t="s">
        <v>719</v>
      </c>
      <c r="L278" s="3" t="s">
        <v>726</v>
      </c>
      <c r="M278" s="3" t="s">
        <v>739</v>
      </c>
      <c r="N278" s="3" t="s">
        <v>750</v>
      </c>
      <c r="O278" s="3" t="s">
        <v>756</v>
      </c>
      <c r="P278" s="3">
        <v>1304.53</v>
      </c>
      <c r="Q278" s="3" t="s">
        <v>760</v>
      </c>
      <c r="R278" s="3"/>
      <c r="S278" s="3"/>
      <c r="T278" s="8"/>
    </row>
    <row r="279" spans="1:20" hidden="1" x14ac:dyDescent="0.3">
      <c r="A279" s="7">
        <v>3705</v>
      </c>
      <c r="B279" s="3" t="s">
        <v>24</v>
      </c>
      <c r="C279" s="3" t="s">
        <v>32</v>
      </c>
      <c r="D279" s="3" t="str">
        <f>LOWER(CONCATENATE(B279,".",C279,"@email.com"))</f>
        <v>esther.odhiambo@email.com</v>
      </c>
      <c r="E279" s="3" t="s">
        <v>44</v>
      </c>
      <c r="F279" s="3">
        <v>56</v>
      </c>
      <c r="G279" s="3" t="str">
        <f>IF(F279&lt;=12,"Child",IF(F279&lt;=19,"Teenager",IF(F279&lt;=60,"Adult","Senior")))</f>
        <v>Adult</v>
      </c>
      <c r="H279" s="3">
        <f>MAX( F279:F949) - (F279)</f>
        <v>29</v>
      </c>
      <c r="I279" s="3" t="s">
        <v>322</v>
      </c>
      <c r="J279" s="4">
        <v>45627</v>
      </c>
      <c r="K279" s="3" t="s">
        <v>718</v>
      </c>
      <c r="L279" s="3" t="s">
        <v>728</v>
      </c>
      <c r="M279" s="3" t="s">
        <v>731</v>
      </c>
      <c r="N279" s="3" t="s">
        <v>749</v>
      </c>
      <c r="O279" s="3" t="s">
        <v>758</v>
      </c>
      <c r="P279" s="3">
        <v>25282.06</v>
      </c>
      <c r="Q279" s="3" t="s">
        <v>761</v>
      </c>
      <c r="R279" s="3"/>
      <c r="S279" s="3"/>
      <c r="T279" s="8"/>
    </row>
    <row r="280" spans="1:20" hidden="1" x14ac:dyDescent="0.3">
      <c r="A280" s="7">
        <v>1759</v>
      </c>
      <c r="B280" s="3" t="s">
        <v>20</v>
      </c>
      <c r="C280" s="3" t="s">
        <v>40</v>
      </c>
      <c r="D280" s="3" t="str">
        <f>LOWER(CONCATENATE(B280,".",C280,"@email.com"))</f>
        <v>kevin.wanjiru@email.com</v>
      </c>
      <c r="E280" s="3" t="s">
        <v>44</v>
      </c>
      <c r="F280" s="3">
        <v>17</v>
      </c>
      <c r="G280" s="3" t="str">
        <f>IF(F280&lt;=12,"Child",IF(F280&lt;=19,"Teenager",IF(F280&lt;=60,"Adult","Senior")))</f>
        <v>Teenager</v>
      </c>
      <c r="H280" s="3">
        <f>MAX( F280:F950) - (F280)</f>
        <v>68</v>
      </c>
      <c r="I280" s="3" t="s">
        <v>323</v>
      </c>
      <c r="J280" s="4">
        <v>44779</v>
      </c>
      <c r="K280" s="3" t="s">
        <v>724</v>
      </c>
      <c r="L280" s="3" t="s">
        <v>730</v>
      </c>
      <c r="M280" s="3" t="s">
        <v>741</v>
      </c>
      <c r="N280" s="3" t="s">
        <v>746</v>
      </c>
      <c r="O280" s="3" t="s">
        <v>758</v>
      </c>
      <c r="P280" s="3">
        <v>32906.46</v>
      </c>
      <c r="Q280" s="3" t="s">
        <v>761</v>
      </c>
      <c r="R280" s="3"/>
      <c r="S280" s="3"/>
      <c r="T280" s="8"/>
    </row>
    <row r="281" spans="1:20" hidden="1" x14ac:dyDescent="0.3">
      <c r="A281" s="7">
        <v>5918</v>
      </c>
      <c r="B281" s="3" t="s">
        <v>20</v>
      </c>
      <c r="C281" s="3" t="s">
        <v>42</v>
      </c>
      <c r="D281" s="3" t="str">
        <f>LOWER(CONCATENATE(B281,".",C281,"@email.com"))</f>
        <v>kevin.ouma@email.com</v>
      </c>
      <c r="E281" s="3" t="s">
        <v>45</v>
      </c>
      <c r="F281" s="3">
        <v>53</v>
      </c>
      <c r="G281" s="3" t="str">
        <f>IF(F281&lt;=12,"Child",IF(F281&lt;=19,"Teenager",IF(F281&lt;=60,"Adult","Senior")))</f>
        <v>Adult</v>
      </c>
      <c r="H281" s="3">
        <f>MAX( F281:F951) - (F281)</f>
        <v>32</v>
      </c>
      <c r="I281" s="3" t="s">
        <v>359</v>
      </c>
      <c r="J281" s="4">
        <v>44921</v>
      </c>
      <c r="K281" s="3" t="s">
        <v>719</v>
      </c>
      <c r="L281" s="3" t="s">
        <v>726</v>
      </c>
      <c r="M281" s="3" t="s">
        <v>741</v>
      </c>
      <c r="N281" s="3" t="s">
        <v>749</v>
      </c>
      <c r="O281" s="3" t="s">
        <v>753</v>
      </c>
      <c r="P281" s="3">
        <v>37213.379999999997</v>
      </c>
      <c r="Q281" s="3" t="s">
        <v>759</v>
      </c>
      <c r="R281" s="3"/>
      <c r="S281" s="3"/>
      <c r="T281" s="8"/>
    </row>
    <row r="282" spans="1:20" hidden="1" x14ac:dyDescent="0.3">
      <c r="A282" s="7">
        <v>2710</v>
      </c>
      <c r="B282" s="3" t="s">
        <v>25</v>
      </c>
      <c r="C282" s="3" t="s">
        <v>31</v>
      </c>
      <c r="D282" s="3" t="str">
        <f>LOWER(CONCATENATE(B282,".",C282,"@email.com"))</f>
        <v>paul.kamau@email.com</v>
      </c>
      <c r="E282" s="3" t="s">
        <v>44</v>
      </c>
      <c r="F282" s="3">
        <v>71</v>
      </c>
      <c r="G282" s="3" t="str">
        <f>IF(F282&lt;=12,"Child",IF(F282&lt;=19,"Teenager",IF(F282&lt;=60,"Adult","Senior")))</f>
        <v>Senior</v>
      </c>
      <c r="H282" s="3">
        <f>MAX( F282:F952) - (F282)</f>
        <v>14</v>
      </c>
      <c r="I282" s="3" t="s">
        <v>325</v>
      </c>
      <c r="J282" s="4">
        <v>44449</v>
      </c>
      <c r="K282" s="3" t="s">
        <v>722</v>
      </c>
      <c r="L282" s="3" t="s">
        <v>727</v>
      </c>
      <c r="M282" s="3" t="s">
        <v>739</v>
      </c>
      <c r="N282" s="3" t="s">
        <v>752</v>
      </c>
      <c r="O282" s="3" t="s">
        <v>758</v>
      </c>
      <c r="P282" s="3">
        <v>31625.74</v>
      </c>
      <c r="Q282" s="3" t="s">
        <v>759</v>
      </c>
      <c r="R282" s="3"/>
      <c r="S282" s="3"/>
      <c r="T282" s="8"/>
    </row>
    <row r="283" spans="1:20" hidden="1" x14ac:dyDescent="0.3">
      <c r="A283" s="7">
        <v>6745</v>
      </c>
      <c r="B283" s="3" t="s">
        <v>21</v>
      </c>
      <c r="C283" s="3" t="s">
        <v>39</v>
      </c>
      <c r="D283" s="3" t="str">
        <f>LOWER(CONCATENATE(B283,".",C283,"@email.com"))</f>
        <v>grace.kuria@email.com</v>
      </c>
      <c r="E283" s="3" t="s">
        <v>44</v>
      </c>
      <c r="F283" s="3">
        <v>22</v>
      </c>
      <c r="G283" s="3" t="str">
        <f>IF(F283&lt;=12,"Child",IF(F283&lt;=19,"Teenager",IF(F283&lt;=60,"Adult","Senior")))</f>
        <v>Adult</v>
      </c>
      <c r="H283" s="3">
        <f>MAX( F283:F953) - (F283)</f>
        <v>63</v>
      </c>
      <c r="I283" s="3" t="s">
        <v>326</v>
      </c>
      <c r="J283" s="4">
        <v>44325</v>
      </c>
      <c r="K283" s="3" t="s">
        <v>718</v>
      </c>
      <c r="L283" s="3" t="s">
        <v>725</v>
      </c>
      <c r="M283" s="3" t="s">
        <v>733</v>
      </c>
      <c r="N283" s="3" t="s">
        <v>749</v>
      </c>
      <c r="O283" s="3" t="s">
        <v>753</v>
      </c>
      <c r="P283" s="3">
        <v>39891.919999999998</v>
      </c>
      <c r="Q283" s="3" t="s">
        <v>760</v>
      </c>
      <c r="R283" s="3"/>
      <c r="S283" s="3"/>
      <c r="T283" s="8"/>
    </row>
    <row r="284" spans="1:20" hidden="1" x14ac:dyDescent="0.3">
      <c r="A284" s="7">
        <v>2199</v>
      </c>
      <c r="B284" s="3" t="s">
        <v>18</v>
      </c>
      <c r="C284" s="3" t="s">
        <v>43</v>
      </c>
      <c r="D284" s="3" t="str">
        <f>LOWER(CONCATENATE(B284,".",C284,"@email.com"))</f>
        <v>susan.chebet@email.com</v>
      </c>
      <c r="E284" s="3" t="s">
        <v>45</v>
      </c>
      <c r="F284" s="3">
        <v>31</v>
      </c>
      <c r="G284" s="3" t="str">
        <f>IF(F284&lt;=12,"Child",IF(F284&lt;=19,"Teenager",IF(F284&lt;=60,"Adult","Senior")))</f>
        <v>Adult</v>
      </c>
      <c r="H284" s="3">
        <f>MAX( F284:F954) - (F284)</f>
        <v>54</v>
      </c>
      <c r="I284" s="3" t="s">
        <v>327</v>
      </c>
      <c r="J284" s="4">
        <v>44723</v>
      </c>
      <c r="K284" s="3" t="s">
        <v>718</v>
      </c>
      <c r="L284" s="3" t="s">
        <v>730</v>
      </c>
      <c r="M284" s="3" t="s">
        <v>742</v>
      </c>
      <c r="N284" s="3" t="s">
        <v>746</v>
      </c>
      <c r="O284" s="3" t="s">
        <v>757</v>
      </c>
      <c r="P284" s="3">
        <v>15841.46</v>
      </c>
      <c r="Q284" s="3" t="s">
        <v>761</v>
      </c>
      <c r="R284" s="3"/>
      <c r="S284" s="3"/>
      <c r="T284" s="8"/>
    </row>
    <row r="285" spans="1:20" hidden="1" x14ac:dyDescent="0.3">
      <c r="A285" s="7">
        <v>9304</v>
      </c>
      <c r="B285" s="3" t="s">
        <v>20</v>
      </c>
      <c r="C285" s="3" t="s">
        <v>34</v>
      </c>
      <c r="D285" s="3" t="str">
        <f>LOWER(CONCATENATE(B285,".",C285,"@email.com"))</f>
        <v>kevin.cherono@email.com</v>
      </c>
      <c r="E285" s="3" t="s">
        <v>45</v>
      </c>
      <c r="F285" s="3">
        <v>71</v>
      </c>
      <c r="G285" s="3" t="str">
        <f>IF(F285&lt;=12,"Child",IF(F285&lt;=19,"Teenager",IF(F285&lt;=60,"Adult","Senior")))</f>
        <v>Senior</v>
      </c>
      <c r="H285" s="3">
        <f>MAX( F285:F955) - (F285)</f>
        <v>14</v>
      </c>
      <c r="I285" s="3" t="s">
        <v>328</v>
      </c>
      <c r="J285" s="4">
        <v>43846</v>
      </c>
      <c r="K285" s="3" t="s">
        <v>718</v>
      </c>
      <c r="L285" s="3" t="s">
        <v>729</v>
      </c>
      <c r="M285" s="3" t="s">
        <v>744</v>
      </c>
      <c r="N285" s="3" t="s">
        <v>751</v>
      </c>
      <c r="O285" s="3" t="s">
        <v>757</v>
      </c>
      <c r="P285" s="3">
        <v>29558.98</v>
      </c>
      <c r="Q285" s="3" t="s">
        <v>761</v>
      </c>
      <c r="R285" s="3"/>
      <c r="S285" s="3"/>
      <c r="T285" s="8"/>
    </row>
    <row r="286" spans="1:20" hidden="1" x14ac:dyDescent="0.3">
      <c r="A286" s="7">
        <v>7343</v>
      </c>
      <c r="B286" s="3" t="s">
        <v>20</v>
      </c>
      <c r="C286" s="3" t="s">
        <v>32</v>
      </c>
      <c r="D286" s="3" t="str">
        <f>LOWER(CONCATENATE(B286,".",C286,"@email.com"))</f>
        <v>kevin.odhiambo@email.com</v>
      </c>
      <c r="E286" s="3" t="s">
        <v>45</v>
      </c>
      <c r="F286" s="3">
        <v>45</v>
      </c>
      <c r="G286" s="3" t="str">
        <f>IF(F286&lt;=12,"Child",IF(F286&lt;=19,"Teenager",IF(F286&lt;=60,"Adult","Senior")))</f>
        <v>Adult</v>
      </c>
      <c r="H286" s="3">
        <f>MAX( F286:F956) - (F286)</f>
        <v>40</v>
      </c>
      <c r="I286" s="3" t="s">
        <v>329</v>
      </c>
      <c r="J286" s="4">
        <v>45512</v>
      </c>
      <c r="K286" s="3" t="s">
        <v>721</v>
      </c>
      <c r="L286" s="3" t="s">
        <v>727</v>
      </c>
      <c r="M286" s="3" t="s">
        <v>731</v>
      </c>
      <c r="N286" s="3" t="s">
        <v>749</v>
      </c>
      <c r="O286" s="3" t="s">
        <v>758</v>
      </c>
      <c r="P286" s="3">
        <v>41665.269999999997</v>
      </c>
      <c r="Q286" s="3" t="s">
        <v>759</v>
      </c>
      <c r="R286" s="3"/>
      <c r="S286" s="3"/>
      <c r="T286" s="8"/>
    </row>
    <row r="287" spans="1:20" hidden="1" x14ac:dyDescent="0.3">
      <c r="A287" s="7">
        <v>7161</v>
      </c>
      <c r="B287" s="3" t="s">
        <v>23</v>
      </c>
      <c r="C287" s="3" t="s">
        <v>40</v>
      </c>
      <c r="D287" s="3" t="str">
        <f>LOWER(CONCATENATE(B287,".",C287,"@email.com"))</f>
        <v>peter.wanjiru@email.com</v>
      </c>
      <c r="E287" s="3" t="s">
        <v>45</v>
      </c>
      <c r="F287" s="3">
        <v>8</v>
      </c>
      <c r="G287" s="3" t="str">
        <f>IF(F287&lt;=12,"Child",IF(F287&lt;=19,"Teenager",IF(F287&lt;=60,"Adult","Senior")))</f>
        <v>Child</v>
      </c>
      <c r="H287" s="3">
        <f>MAX( F287:F957) - (F287)</f>
        <v>77</v>
      </c>
      <c r="I287" s="3" t="s">
        <v>330</v>
      </c>
      <c r="J287" s="4">
        <v>43844</v>
      </c>
      <c r="K287" s="3" t="s">
        <v>724</v>
      </c>
      <c r="L287" s="3" t="s">
        <v>727</v>
      </c>
      <c r="M287" s="3" t="s">
        <v>733</v>
      </c>
      <c r="N287" s="3" t="s">
        <v>747</v>
      </c>
      <c r="O287" s="3" t="s">
        <v>754</v>
      </c>
      <c r="P287" s="3">
        <v>14125.73</v>
      </c>
      <c r="Q287" s="3" t="s">
        <v>759</v>
      </c>
      <c r="R287" s="3"/>
      <c r="S287" s="3"/>
      <c r="T287" s="8"/>
    </row>
    <row r="288" spans="1:20" hidden="1" x14ac:dyDescent="0.3">
      <c r="A288" s="7">
        <v>8504</v>
      </c>
      <c r="B288" s="3" t="s">
        <v>24</v>
      </c>
      <c r="C288" s="3" t="s">
        <v>33</v>
      </c>
      <c r="D288" s="3" t="str">
        <f>LOWER(CONCATENATE(B288,".",C288,"@email.com"))</f>
        <v>esther.kiplagat@email.com</v>
      </c>
      <c r="E288" s="3" t="s">
        <v>44</v>
      </c>
      <c r="F288" s="3">
        <v>13</v>
      </c>
      <c r="G288" s="3" t="str">
        <f>IF(F288&lt;=12,"Child",IF(F288&lt;=19,"Teenager",IF(F288&lt;=60,"Adult","Senior")))</f>
        <v>Teenager</v>
      </c>
      <c r="H288" s="3">
        <f>MAX( F288:F958) - (F288)</f>
        <v>72</v>
      </c>
      <c r="I288" s="3" t="s">
        <v>331</v>
      </c>
      <c r="J288" s="4">
        <v>45654</v>
      </c>
      <c r="K288" s="3" t="s">
        <v>721</v>
      </c>
      <c r="L288" s="3" t="s">
        <v>725</v>
      </c>
      <c r="M288" s="3" t="s">
        <v>741</v>
      </c>
      <c r="N288" s="3" t="s">
        <v>750</v>
      </c>
      <c r="O288" s="3" t="s">
        <v>755</v>
      </c>
      <c r="P288" s="3">
        <v>5969.8</v>
      </c>
      <c r="Q288" s="3" t="s">
        <v>760</v>
      </c>
      <c r="R288" s="3"/>
      <c r="S288" s="3"/>
      <c r="T288" s="8"/>
    </row>
    <row r="289" spans="1:20" hidden="1" x14ac:dyDescent="0.3">
      <c r="A289" s="7">
        <v>3239</v>
      </c>
      <c r="B289" s="3" t="s">
        <v>26</v>
      </c>
      <c r="C289" s="3" t="s">
        <v>29</v>
      </c>
      <c r="D289" s="3" t="str">
        <f>LOWER(CONCATENATE(B289,".",C289,"@email.com"))</f>
        <v>brian.mutua@email.com</v>
      </c>
      <c r="E289" s="3" t="s">
        <v>45</v>
      </c>
      <c r="F289" s="3">
        <v>10</v>
      </c>
      <c r="G289" s="3" t="str">
        <f>IF(F289&lt;=12,"Child",IF(F289&lt;=19,"Teenager",IF(F289&lt;=60,"Adult","Senior")))</f>
        <v>Child</v>
      </c>
      <c r="H289" s="3">
        <f>MAX( F289:F959) - (F289)</f>
        <v>75</v>
      </c>
      <c r="I289" s="3" t="s">
        <v>332</v>
      </c>
      <c r="J289" s="4">
        <v>44699</v>
      </c>
      <c r="K289" s="3" t="s">
        <v>718</v>
      </c>
      <c r="L289" s="3" t="s">
        <v>725</v>
      </c>
      <c r="M289" s="3" t="s">
        <v>734</v>
      </c>
      <c r="N289" s="3" t="s">
        <v>746</v>
      </c>
      <c r="O289" s="3" t="s">
        <v>754</v>
      </c>
      <c r="P289" s="3">
        <v>43501.63</v>
      </c>
      <c r="Q289" s="3" t="s">
        <v>761</v>
      </c>
      <c r="R289" s="3"/>
      <c r="S289" s="3"/>
      <c r="T289" s="8"/>
    </row>
    <row r="290" spans="1:20" hidden="1" x14ac:dyDescent="0.3">
      <c r="A290" s="7">
        <v>6986</v>
      </c>
      <c r="B290" s="3" t="s">
        <v>27</v>
      </c>
      <c r="C290" s="3" t="s">
        <v>37</v>
      </c>
      <c r="D290" s="3" t="str">
        <f>LOWER(CONCATENATE(B290,".",C290,"@email.com"))</f>
        <v>david.otieno@email.com</v>
      </c>
      <c r="E290" s="3" t="s">
        <v>44</v>
      </c>
      <c r="F290" s="3">
        <v>53</v>
      </c>
      <c r="G290" s="3" t="str">
        <f>IF(F290&lt;=12,"Child",IF(F290&lt;=19,"Teenager",IF(F290&lt;=60,"Adult","Senior")))</f>
        <v>Adult</v>
      </c>
      <c r="H290" s="3">
        <f>MAX( F290:F960) - (F290)</f>
        <v>32</v>
      </c>
      <c r="I290" s="3" t="s">
        <v>717</v>
      </c>
      <c r="J290" s="4">
        <v>44225</v>
      </c>
      <c r="K290" s="3" t="s">
        <v>719</v>
      </c>
      <c r="L290" s="3" t="s">
        <v>726</v>
      </c>
      <c r="M290" s="3" t="s">
        <v>737</v>
      </c>
      <c r="N290" s="3" t="s">
        <v>750</v>
      </c>
      <c r="O290" s="3" t="s">
        <v>757</v>
      </c>
      <c r="P290" s="3">
        <v>4029.61</v>
      </c>
      <c r="Q290" s="3" t="s">
        <v>761</v>
      </c>
      <c r="R290" s="3"/>
      <c r="S290" s="3"/>
      <c r="T290" s="8"/>
    </row>
    <row r="291" spans="1:20" hidden="1" x14ac:dyDescent="0.3">
      <c r="A291" s="7">
        <v>1730</v>
      </c>
      <c r="B291" s="3" t="s">
        <v>22</v>
      </c>
      <c r="C291" s="3" t="s">
        <v>38</v>
      </c>
      <c r="D291" s="3" t="str">
        <f>LOWER(CONCATENATE(B291,".",C291,"@email.com"))</f>
        <v>mercy.njeri@email.com</v>
      </c>
      <c r="E291" s="3" t="s">
        <v>44</v>
      </c>
      <c r="F291" s="3">
        <v>2</v>
      </c>
      <c r="G291" s="3" t="str">
        <f>IF(F291&lt;=12,"Child",IF(F291&lt;=19,"Teenager",IF(F291&lt;=60,"Adult","Senior")))</f>
        <v>Child</v>
      </c>
      <c r="H291" s="3">
        <f>MAX( F291:F961) - (F291)</f>
        <v>83</v>
      </c>
      <c r="I291" s="3" t="s">
        <v>334</v>
      </c>
      <c r="J291" s="4">
        <v>44626</v>
      </c>
      <c r="K291" s="3" t="s">
        <v>718</v>
      </c>
      <c r="L291" s="3" t="s">
        <v>725</v>
      </c>
      <c r="M291" s="3" t="s">
        <v>736</v>
      </c>
      <c r="N291" s="3" t="s">
        <v>752</v>
      </c>
      <c r="O291" s="3" t="s">
        <v>755</v>
      </c>
      <c r="P291" s="3">
        <v>31865.5</v>
      </c>
      <c r="Q291" s="3" t="s">
        <v>760</v>
      </c>
      <c r="R291" s="3"/>
      <c r="S291" s="3"/>
      <c r="T291" s="8"/>
    </row>
    <row r="292" spans="1:20" hidden="1" x14ac:dyDescent="0.3">
      <c r="A292" s="7">
        <v>5436</v>
      </c>
      <c r="B292" s="3" t="s">
        <v>19</v>
      </c>
      <c r="C292" s="3" t="s">
        <v>39</v>
      </c>
      <c r="D292" s="3" t="str">
        <f>LOWER(CONCATENATE(B292,".",C292,"@email.com"))</f>
        <v>michael.kuria@email.com</v>
      </c>
      <c r="E292" s="3" t="s">
        <v>44</v>
      </c>
      <c r="F292" s="3">
        <v>51</v>
      </c>
      <c r="G292" s="3" t="str">
        <f>IF(F292&lt;=12,"Child",IF(F292&lt;=19,"Teenager",IF(F292&lt;=60,"Adult","Senior")))</f>
        <v>Adult</v>
      </c>
      <c r="H292" s="3">
        <f>MAX( F292:F962) - (F292)</f>
        <v>34</v>
      </c>
      <c r="I292" s="3" t="s">
        <v>76</v>
      </c>
      <c r="J292" s="4">
        <v>44466</v>
      </c>
      <c r="K292" s="3" t="s">
        <v>719</v>
      </c>
      <c r="L292" s="3" t="s">
        <v>728</v>
      </c>
      <c r="M292" s="3" t="s">
        <v>734</v>
      </c>
      <c r="N292" s="3" t="s">
        <v>747</v>
      </c>
      <c r="O292" s="3" t="s">
        <v>758</v>
      </c>
      <c r="P292" s="3">
        <v>38022.44</v>
      </c>
      <c r="Q292" s="3" t="s">
        <v>759</v>
      </c>
      <c r="R292" s="3"/>
      <c r="S292" s="3"/>
      <c r="T292" s="8"/>
    </row>
    <row r="293" spans="1:20" hidden="1" x14ac:dyDescent="0.3">
      <c r="A293" s="7">
        <v>5404</v>
      </c>
      <c r="B293" s="3" t="s">
        <v>17</v>
      </c>
      <c r="C293" s="3" t="s">
        <v>39</v>
      </c>
      <c r="D293" s="3" t="str">
        <f>LOWER(CONCATENATE(B293,".",C293,"@email.com"))</f>
        <v>anne.kuria@email.com</v>
      </c>
      <c r="E293" s="3" t="s">
        <v>44</v>
      </c>
      <c r="F293" s="3">
        <v>67</v>
      </c>
      <c r="G293" s="3" t="str">
        <f>IF(F293&lt;=12,"Child",IF(F293&lt;=19,"Teenager",IF(F293&lt;=60,"Adult","Senior")))</f>
        <v>Senior</v>
      </c>
      <c r="H293" s="3">
        <f>MAX( F293:F963) - (F293)</f>
        <v>18</v>
      </c>
      <c r="I293" s="3" t="s">
        <v>336</v>
      </c>
      <c r="J293" s="4">
        <v>45700</v>
      </c>
      <c r="K293" s="3" t="s">
        <v>720</v>
      </c>
      <c r="L293" s="3" t="s">
        <v>727</v>
      </c>
      <c r="M293" s="3" t="s">
        <v>742</v>
      </c>
      <c r="N293" s="3" t="s">
        <v>746</v>
      </c>
      <c r="O293" s="3" t="s">
        <v>756</v>
      </c>
      <c r="P293" s="3">
        <v>38801.300000000003</v>
      </c>
      <c r="Q293" s="3" t="s">
        <v>759</v>
      </c>
      <c r="R293" s="3"/>
      <c r="S293" s="3"/>
      <c r="T293" s="8"/>
    </row>
    <row r="294" spans="1:20" hidden="1" x14ac:dyDescent="0.3">
      <c r="A294" s="7">
        <v>2702</v>
      </c>
      <c r="B294" s="3" t="s">
        <v>16</v>
      </c>
      <c r="C294" s="3" t="s">
        <v>36</v>
      </c>
      <c r="D294" s="3" t="str">
        <f>LOWER(CONCATENATE(B294,".",C294,"@email.com"))</f>
        <v>john.mwangi@email.com</v>
      </c>
      <c r="E294" s="3" t="s">
        <v>45</v>
      </c>
      <c r="F294" s="3">
        <v>10</v>
      </c>
      <c r="G294" s="3" t="str">
        <f>IF(F294&lt;=12,"Child",IF(F294&lt;=19,"Teenager",IF(F294&lt;=60,"Adult","Senior")))</f>
        <v>Child</v>
      </c>
      <c r="H294" s="3">
        <f>MAX( F294:F964) - (F294)</f>
        <v>75</v>
      </c>
      <c r="I294" s="3" t="s">
        <v>337</v>
      </c>
      <c r="J294" s="4">
        <v>45165</v>
      </c>
      <c r="K294" s="3" t="s">
        <v>721</v>
      </c>
      <c r="L294" s="3" t="s">
        <v>729</v>
      </c>
      <c r="M294" s="3" t="s">
        <v>732</v>
      </c>
      <c r="N294" s="3" t="s">
        <v>752</v>
      </c>
      <c r="O294" s="3" t="s">
        <v>758</v>
      </c>
      <c r="P294" s="3">
        <v>38127.410000000003</v>
      </c>
      <c r="Q294" s="3" t="s">
        <v>759</v>
      </c>
      <c r="R294" s="3"/>
      <c r="S294" s="3"/>
      <c r="T294" s="8"/>
    </row>
    <row r="295" spans="1:20" hidden="1" x14ac:dyDescent="0.3">
      <c r="A295" s="7">
        <v>4819</v>
      </c>
      <c r="B295" s="3" t="s">
        <v>19</v>
      </c>
      <c r="C295" s="3" t="s">
        <v>31</v>
      </c>
      <c r="D295" s="3" t="str">
        <f>LOWER(CONCATENATE(B295,".",C295,"@email.com"))</f>
        <v>michael.kamau@email.com</v>
      </c>
      <c r="E295" s="3" t="s">
        <v>45</v>
      </c>
      <c r="F295" s="3">
        <v>50</v>
      </c>
      <c r="G295" s="3" t="str">
        <f>IF(F295&lt;=12,"Child",IF(F295&lt;=19,"Teenager",IF(F295&lt;=60,"Adult","Senior")))</f>
        <v>Adult</v>
      </c>
      <c r="H295" s="3">
        <f>MAX( F295:F965) - (F295)</f>
        <v>35</v>
      </c>
      <c r="I295" s="3" t="s">
        <v>338</v>
      </c>
      <c r="J295" s="4">
        <v>45100</v>
      </c>
      <c r="K295" s="3" t="s">
        <v>723</v>
      </c>
      <c r="L295" s="3" t="s">
        <v>730</v>
      </c>
      <c r="M295" s="3" t="s">
        <v>740</v>
      </c>
      <c r="N295" s="3" t="s">
        <v>749</v>
      </c>
      <c r="O295" s="3" t="s">
        <v>756</v>
      </c>
      <c r="P295" s="3">
        <v>32435.62</v>
      </c>
      <c r="Q295" s="3" t="s">
        <v>759</v>
      </c>
      <c r="R295" s="3"/>
      <c r="S295" s="3"/>
      <c r="T295" s="8"/>
    </row>
    <row r="296" spans="1:20" hidden="1" x14ac:dyDescent="0.3">
      <c r="A296" s="7">
        <v>8793</v>
      </c>
      <c r="B296" s="3" t="s">
        <v>23</v>
      </c>
      <c r="C296" s="3" t="s">
        <v>34</v>
      </c>
      <c r="D296" s="3" t="str">
        <f>LOWER(CONCATENATE(B296,".",C296,"@email.com"))</f>
        <v>peter.cherono@email.com</v>
      </c>
      <c r="E296" s="3" t="s">
        <v>45</v>
      </c>
      <c r="F296" s="3">
        <v>51</v>
      </c>
      <c r="G296" s="3" t="str">
        <f>IF(F296&lt;=12,"Child",IF(F296&lt;=19,"Teenager",IF(F296&lt;=60,"Adult","Senior")))</f>
        <v>Adult</v>
      </c>
      <c r="H296" s="3">
        <f>MAX( F296:F966) - (F296)</f>
        <v>34</v>
      </c>
      <c r="I296" s="3" t="s">
        <v>196</v>
      </c>
      <c r="J296" s="4">
        <v>45615</v>
      </c>
      <c r="K296" s="3" t="s">
        <v>719</v>
      </c>
      <c r="L296" s="3" t="s">
        <v>727</v>
      </c>
      <c r="M296" s="3" t="s">
        <v>745</v>
      </c>
      <c r="N296" s="3" t="s">
        <v>749</v>
      </c>
      <c r="O296" s="3" t="s">
        <v>755</v>
      </c>
      <c r="P296" s="3">
        <v>8808.98</v>
      </c>
      <c r="Q296" s="3" t="s">
        <v>761</v>
      </c>
      <c r="R296" s="3"/>
      <c r="S296" s="3"/>
      <c r="T296" s="8"/>
    </row>
    <row r="297" spans="1:20" hidden="1" x14ac:dyDescent="0.3">
      <c r="A297" s="7">
        <v>7509</v>
      </c>
      <c r="B297" s="3" t="s">
        <v>15</v>
      </c>
      <c r="C297" s="3" t="s">
        <v>38</v>
      </c>
      <c r="D297" s="3" t="str">
        <f>LOWER(CONCATENATE(B297,".",C297,"@email.com"))</f>
        <v>james.njeri@email.com</v>
      </c>
      <c r="E297" s="3" t="s">
        <v>44</v>
      </c>
      <c r="F297" s="3">
        <v>17</v>
      </c>
      <c r="G297" s="3" t="str">
        <f>IF(F297&lt;=12,"Child",IF(F297&lt;=19,"Teenager",IF(F297&lt;=60,"Adult","Senior")))</f>
        <v>Teenager</v>
      </c>
      <c r="H297" s="3">
        <f>MAX( F297:F967) - (F297)</f>
        <v>68</v>
      </c>
      <c r="I297" s="3" t="s">
        <v>340</v>
      </c>
      <c r="J297" s="4">
        <v>44962</v>
      </c>
      <c r="K297" s="3" t="s">
        <v>718</v>
      </c>
      <c r="L297" s="3" t="s">
        <v>730</v>
      </c>
      <c r="M297" s="3" t="s">
        <v>735</v>
      </c>
      <c r="N297" s="3" t="s">
        <v>752</v>
      </c>
      <c r="O297" s="3" t="s">
        <v>754</v>
      </c>
      <c r="P297" s="3">
        <v>24837.52</v>
      </c>
      <c r="Q297" s="3" t="s">
        <v>760</v>
      </c>
      <c r="R297" s="3"/>
      <c r="S297" s="3"/>
      <c r="T297" s="8"/>
    </row>
    <row r="298" spans="1:20" hidden="1" x14ac:dyDescent="0.3">
      <c r="A298" s="7">
        <v>5751</v>
      </c>
      <c r="B298" s="3" t="s">
        <v>16</v>
      </c>
      <c r="C298" s="3" t="s">
        <v>37</v>
      </c>
      <c r="D298" s="3" t="str">
        <f>LOWER(CONCATENATE(B298,".",C298,"@email.com"))</f>
        <v>john.otieno@email.com</v>
      </c>
      <c r="E298" s="3" t="s">
        <v>44</v>
      </c>
      <c r="F298" s="3">
        <v>77</v>
      </c>
      <c r="G298" s="3" t="str">
        <f>IF(F298&lt;=12,"Child",IF(F298&lt;=19,"Teenager",IF(F298&lt;=60,"Adult","Senior")))</f>
        <v>Senior</v>
      </c>
      <c r="H298" s="3">
        <f>MAX( F298:F968) - (F298)</f>
        <v>8</v>
      </c>
      <c r="I298" s="3" t="s">
        <v>341</v>
      </c>
      <c r="J298" s="4">
        <v>44619</v>
      </c>
      <c r="K298" s="3" t="s">
        <v>718</v>
      </c>
      <c r="L298" s="3" t="s">
        <v>728</v>
      </c>
      <c r="M298" s="3" t="s">
        <v>745</v>
      </c>
      <c r="N298" s="3" t="s">
        <v>749</v>
      </c>
      <c r="O298" s="3" t="s">
        <v>758</v>
      </c>
      <c r="P298" s="3">
        <v>18543</v>
      </c>
      <c r="Q298" s="3" t="s">
        <v>760</v>
      </c>
      <c r="R298" s="3"/>
      <c r="S298" s="3"/>
      <c r="T298" s="8"/>
    </row>
    <row r="299" spans="1:20" hidden="1" x14ac:dyDescent="0.3">
      <c r="A299" s="7">
        <v>2471</v>
      </c>
      <c r="B299" s="3" t="s">
        <v>26</v>
      </c>
      <c r="C299" s="3" t="s">
        <v>40</v>
      </c>
      <c r="D299" s="3" t="str">
        <f>LOWER(CONCATENATE(B299,".",C299,"@email.com"))</f>
        <v>brian.wanjiru@email.com</v>
      </c>
      <c r="E299" s="3" t="s">
        <v>44</v>
      </c>
      <c r="F299" s="3">
        <v>67</v>
      </c>
      <c r="G299" s="3" t="str">
        <f>IF(F299&lt;=12,"Child",IF(F299&lt;=19,"Teenager",IF(F299&lt;=60,"Adult","Senior")))</f>
        <v>Senior</v>
      </c>
      <c r="H299" s="3">
        <f>MAX( F299:F969) - (F299)</f>
        <v>18</v>
      </c>
      <c r="I299" s="3" t="s">
        <v>342</v>
      </c>
      <c r="J299" s="4">
        <v>45318</v>
      </c>
      <c r="K299" s="3" t="s">
        <v>721</v>
      </c>
      <c r="L299" s="3" t="s">
        <v>730</v>
      </c>
      <c r="M299" s="3" t="s">
        <v>731</v>
      </c>
      <c r="N299" s="3" t="s">
        <v>749</v>
      </c>
      <c r="O299" s="3" t="s">
        <v>754</v>
      </c>
      <c r="P299" s="3">
        <v>12319.74</v>
      </c>
      <c r="Q299" s="3" t="s">
        <v>760</v>
      </c>
      <c r="R299" s="3"/>
      <c r="S299" s="3"/>
      <c r="T299" s="8"/>
    </row>
    <row r="300" spans="1:20" hidden="1" x14ac:dyDescent="0.3">
      <c r="A300" s="7">
        <v>2991</v>
      </c>
      <c r="B300" s="3" t="s">
        <v>23</v>
      </c>
      <c r="C300" s="3" t="s">
        <v>31</v>
      </c>
      <c r="D300" s="3" t="str">
        <f>LOWER(CONCATENATE(B300,".",C300,"@email.com"))</f>
        <v>peter.kamau@email.com</v>
      </c>
      <c r="E300" s="3" t="s">
        <v>45</v>
      </c>
      <c r="F300" s="3">
        <v>22</v>
      </c>
      <c r="G300" s="3" t="str">
        <f>IF(F300&lt;=12,"Child",IF(F300&lt;=19,"Teenager",IF(F300&lt;=60,"Adult","Senior")))</f>
        <v>Adult</v>
      </c>
      <c r="H300" s="3">
        <f>MAX( F300:F970) - (F300)</f>
        <v>63</v>
      </c>
      <c r="I300" s="3" t="s">
        <v>343</v>
      </c>
      <c r="J300" s="4">
        <v>45294</v>
      </c>
      <c r="K300" s="3" t="s">
        <v>718</v>
      </c>
      <c r="L300" s="3" t="s">
        <v>728</v>
      </c>
      <c r="M300" s="3" t="s">
        <v>731</v>
      </c>
      <c r="N300" s="3" t="s">
        <v>751</v>
      </c>
      <c r="O300" s="3" t="s">
        <v>755</v>
      </c>
      <c r="P300" s="3">
        <v>28323.7</v>
      </c>
      <c r="Q300" s="3" t="s">
        <v>759</v>
      </c>
      <c r="R300" s="3"/>
      <c r="S300" s="3"/>
      <c r="T300" s="8"/>
    </row>
    <row r="301" spans="1:20" hidden="1" x14ac:dyDescent="0.3">
      <c r="A301" s="7">
        <v>8255</v>
      </c>
      <c r="B301" s="3" t="s">
        <v>26</v>
      </c>
      <c r="C301" s="3" t="s">
        <v>30</v>
      </c>
      <c r="D301" s="3" t="str">
        <f>LOWER(CONCATENATE(B301,".",C301,"@email.com"))</f>
        <v>brian.atieno@email.com</v>
      </c>
      <c r="E301" s="3" t="s">
        <v>45</v>
      </c>
      <c r="F301" s="3">
        <v>39</v>
      </c>
      <c r="G301" s="3" t="str">
        <f>IF(F301&lt;=12,"Child",IF(F301&lt;=19,"Teenager",IF(F301&lt;=60,"Adult","Senior")))</f>
        <v>Adult</v>
      </c>
      <c r="H301" s="3">
        <f>MAX( F301:F971) - (F301)</f>
        <v>46</v>
      </c>
      <c r="I301" s="3" t="s">
        <v>344</v>
      </c>
      <c r="J301" s="4">
        <v>44213</v>
      </c>
      <c r="K301" s="3" t="s">
        <v>721</v>
      </c>
      <c r="L301" s="3" t="s">
        <v>729</v>
      </c>
      <c r="M301" s="3" t="s">
        <v>735</v>
      </c>
      <c r="N301" s="3" t="s">
        <v>748</v>
      </c>
      <c r="O301" s="3" t="s">
        <v>757</v>
      </c>
      <c r="P301" s="3">
        <v>41652.480000000003</v>
      </c>
      <c r="Q301" s="3" t="s">
        <v>760</v>
      </c>
      <c r="R301" s="3"/>
      <c r="S301" s="3"/>
      <c r="T301" s="8"/>
    </row>
    <row r="302" spans="1:20" hidden="1" x14ac:dyDescent="0.3">
      <c r="A302" s="7">
        <v>2611</v>
      </c>
      <c r="B302" s="3" t="s">
        <v>17</v>
      </c>
      <c r="C302" s="3" t="s">
        <v>41</v>
      </c>
      <c r="D302" s="3" t="str">
        <f>LOWER(CONCATENATE(B302,".",C302,"@email.com"))</f>
        <v>anne.obuya@email.com</v>
      </c>
      <c r="E302" s="3" t="s">
        <v>44</v>
      </c>
      <c r="F302" s="3">
        <v>33</v>
      </c>
      <c r="G302" s="3" t="str">
        <f>IF(F302&lt;=12,"Child",IF(F302&lt;=19,"Teenager",IF(F302&lt;=60,"Adult","Senior")))</f>
        <v>Adult</v>
      </c>
      <c r="H302" s="3">
        <f>MAX( F302:F972) - (F302)</f>
        <v>52</v>
      </c>
      <c r="I302" s="3" t="s">
        <v>345</v>
      </c>
      <c r="J302" s="4">
        <v>45750</v>
      </c>
      <c r="K302" s="3" t="s">
        <v>721</v>
      </c>
      <c r="L302" s="3" t="s">
        <v>727</v>
      </c>
      <c r="M302" s="3" t="s">
        <v>736</v>
      </c>
      <c r="N302" s="3" t="s">
        <v>751</v>
      </c>
      <c r="O302" s="3" t="s">
        <v>756</v>
      </c>
      <c r="P302" s="3">
        <v>25004.45</v>
      </c>
      <c r="Q302" s="3" t="s">
        <v>759</v>
      </c>
      <c r="R302" s="3"/>
      <c r="S302" s="3"/>
      <c r="T302" s="8"/>
    </row>
    <row r="303" spans="1:20" hidden="1" x14ac:dyDescent="0.3">
      <c r="A303" s="7">
        <v>5410</v>
      </c>
      <c r="B303" s="3" t="s">
        <v>14</v>
      </c>
      <c r="C303" s="3" t="s">
        <v>29</v>
      </c>
      <c r="D303" s="3" t="str">
        <f>LOWER(CONCATENATE(B303,".",C303,"@email.com"))</f>
        <v>jane.mutua@email.com</v>
      </c>
      <c r="E303" s="3" t="s">
        <v>45</v>
      </c>
      <c r="F303" s="3">
        <v>51</v>
      </c>
      <c r="G303" s="3" t="str">
        <f>IF(F303&lt;=12,"Child",IF(F303&lt;=19,"Teenager",IF(F303&lt;=60,"Adult","Senior")))</f>
        <v>Adult</v>
      </c>
      <c r="H303" s="3">
        <f>MAX( F303:F973) - (F303)</f>
        <v>34</v>
      </c>
      <c r="I303" s="3" t="s">
        <v>440</v>
      </c>
      <c r="J303" s="4">
        <v>45179</v>
      </c>
      <c r="K303" s="3" t="s">
        <v>719</v>
      </c>
      <c r="L303" s="3" t="s">
        <v>729</v>
      </c>
      <c r="M303" s="3" t="s">
        <v>736</v>
      </c>
      <c r="N303" s="3" t="s">
        <v>750</v>
      </c>
      <c r="O303" s="3" t="s">
        <v>758</v>
      </c>
      <c r="P303" s="3">
        <v>47777.79</v>
      </c>
      <c r="Q303" s="3" t="s">
        <v>759</v>
      </c>
      <c r="R303" s="3"/>
      <c r="S303" s="3"/>
      <c r="T303" s="8"/>
    </row>
    <row r="304" spans="1:20" hidden="1" x14ac:dyDescent="0.3">
      <c r="A304" s="7">
        <v>4355</v>
      </c>
      <c r="B304" s="3" t="s">
        <v>22</v>
      </c>
      <c r="C304" s="3" t="s">
        <v>43</v>
      </c>
      <c r="D304" s="3" t="str">
        <f>LOWER(CONCATENATE(B304,".",C304,"@email.com"))</f>
        <v>mercy.chebet@email.com</v>
      </c>
      <c r="E304" s="3" t="s">
        <v>44</v>
      </c>
      <c r="F304" s="3">
        <v>51</v>
      </c>
      <c r="G304" s="3" t="str">
        <f>IF(F304&lt;=12,"Child",IF(F304&lt;=19,"Teenager",IF(F304&lt;=60,"Adult","Senior")))</f>
        <v>Adult</v>
      </c>
      <c r="H304" s="3">
        <f>MAX( F304:F974) - (F304)</f>
        <v>34</v>
      </c>
      <c r="I304" s="3" t="s">
        <v>347</v>
      </c>
      <c r="J304" s="4">
        <v>45330</v>
      </c>
      <c r="K304" s="3" t="s">
        <v>721</v>
      </c>
      <c r="L304" s="3" t="s">
        <v>726</v>
      </c>
      <c r="M304" s="3" t="s">
        <v>734</v>
      </c>
      <c r="N304" s="3" t="s">
        <v>747</v>
      </c>
      <c r="O304" s="3" t="s">
        <v>757</v>
      </c>
      <c r="P304" s="3">
        <v>34461.629999999997</v>
      </c>
      <c r="Q304" s="3" t="s">
        <v>761</v>
      </c>
      <c r="R304" s="3"/>
      <c r="S304" s="3"/>
      <c r="T304" s="8"/>
    </row>
    <row r="305" spans="1:20" hidden="1" x14ac:dyDescent="0.3">
      <c r="A305" s="7">
        <v>7507</v>
      </c>
      <c r="B305" s="3" t="s">
        <v>21</v>
      </c>
      <c r="C305" s="3" t="s">
        <v>33</v>
      </c>
      <c r="D305" s="3" t="str">
        <f>LOWER(CONCATENATE(B305,".",C305,"@email.com"))</f>
        <v>grace.kiplagat@email.com</v>
      </c>
      <c r="E305" s="3" t="s">
        <v>44</v>
      </c>
      <c r="F305" s="3">
        <v>69</v>
      </c>
      <c r="G305" s="3" t="str">
        <f>IF(F305&lt;=12,"Child",IF(F305&lt;=19,"Teenager",IF(F305&lt;=60,"Adult","Senior")))</f>
        <v>Senior</v>
      </c>
      <c r="H305" s="3">
        <f>MAX( F305:F975) - (F305)</f>
        <v>16</v>
      </c>
      <c r="I305" s="3" t="s">
        <v>348</v>
      </c>
      <c r="J305" s="4">
        <v>44273</v>
      </c>
      <c r="K305" s="3" t="s">
        <v>723</v>
      </c>
      <c r="L305" s="3" t="s">
        <v>726</v>
      </c>
      <c r="M305" s="3" t="s">
        <v>733</v>
      </c>
      <c r="N305" s="3" t="s">
        <v>746</v>
      </c>
      <c r="O305" s="3" t="s">
        <v>754</v>
      </c>
      <c r="P305" s="3">
        <v>14853.84</v>
      </c>
      <c r="Q305" s="3" t="s">
        <v>761</v>
      </c>
      <c r="R305" s="3"/>
      <c r="S305" s="3"/>
      <c r="T305" s="8"/>
    </row>
    <row r="306" spans="1:20" hidden="1" x14ac:dyDescent="0.3">
      <c r="A306" s="7">
        <v>4910</v>
      </c>
      <c r="B306" s="3" t="s">
        <v>21</v>
      </c>
      <c r="C306" s="3" t="s">
        <v>33</v>
      </c>
      <c r="D306" s="3" t="str">
        <f>LOWER(CONCATENATE(B306,".",C306,"@email.com"))</f>
        <v>grace.kiplagat@email.com</v>
      </c>
      <c r="E306" s="3" t="s">
        <v>44</v>
      </c>
      <c r="F306" s="3">
        <v>50</v>
      </c>
      <c r="G306" s="3" t="str">
        <f>IF(F306&lt;=12,"Child",IF(F306&lt;=19,"Teenager",IF(F306&lt;=60,"Adult","Senior")))</f>
        <v>Adult</v>
      </c>
      <c r="H306" s="3">
        <f>MAX( F306:F976) - (F306)</f>
        <v>35</v>
      </c>
      <c r="I306" s="3" t="s">
        <v>349</v>
      </c>
      <c r="J306" s="4">
        <v>44320</v>
      </c>
      <c r="K306" s="3" t="s">
        <v>724</v>
      </c>
      <c r="L306" s="3" t="s">
        <v>729</v>
      </c>
      <c r="M306" s="3" t="s">
        <v>734</v>
      </c>
      <c r="N306" s="3" t="s">
        <v>749</v>
      </c>
      <c r="O306" s="3" t="s">
        <v>754</v>
      </c>
      <c r="P306" s="3">
        <v>38390.04</v>
      </c>
      <c r="Q306" s="3" t="s">
        <v>759</v>
      </c>
      <c r="R306" s="3"/>
      <c r="S306" s="3"/>
      <c r="T306" s="8"/>
    </row>
    <row r="307" spans="1:20" hidden="1" x14ac:dyDescent="0.3">
      <c r="A307" s="7">
        <v>8209</v>
      </c>
      <c r="B307" s="3" t="s">
        <v>20</v>
      </c>
      <c r="C307" s="3" t="s">
        <v>38</v>
      </c>
      <c r="D307" s="3" t="str">
        <f>LOWER(CONCATENATE(B307,".",C307,"@email.com"))</f>
        <v>kevin.njeri@email.com</v>
      </c>
      <c r="E307" s="3" t="s">
        <v>44</v>
      </c>
      <c r="F307" s="3">
        <v>47</v>
      </c>
      <c r="G307" s="3" t="str">
        <f>IF(F307&lt;=12,"Child",IF(F307&lt;=19,"Teenager",IF(F307&lt;=60,"Adult","Senior")))</f>
        <v>Adult</v>
      </c>
      <c r="H307" s="3">
        <f>MAX( F307:F977) - (F307)</f>
        <v>38</v>
      </c>
      <c r="I307" s="3" t="s">
        <v>530</v>
      </c>
      <c r="J307" s="4">
        <v>44030</v>
      </c>
      <c r="K307" s="3" t="s">
        <v>719</v>
      </c>
      <c r="L307" s="3" t="s">
        <v>726</v>
      </c>
      <c r="M307" s="3" t="s">
        <v>742</v>
      </c>
      <c r="N307" s="3" t="s">
        <v>752</v>
      </c>
      <c r="O307" s="3" t="s">
        <v>754</v>
      </c>
      <c r="P307" s="3">
        <v>24264.86</v>
      </c>
      <c r="Q307" s="3" t="s">
        <v>760</v>
      </c>
      <c r="R307" s="3"/>
      <c r="S307" s="3"/>
      <c r="T307" s="8"/>
    </row>
    <row r="308" spans="1:20" hidden="1" x14ac:dyDescent="0.3">
      <c r="A308" s="7">
        <v>6630</v>
      </c>
      <c r="B308" s="3" t="s">
        <v>25</v>
      </c>
      <c r="C308" s="3" t="s">
        <v>30</v>
      </c>
      <c r="D308" s="3" t="str">
        <f>LOWER(CONCATENATE(B308,".",C308,"@email.com"))</f>
        <v>paul.atieno@email.com</v>
      </c>
      <c r="E308" s="3" t="s">
        <v>44</v>
      </c>
      <c r="F308" s="3">
        <v>81</v>
      </c>
      <c r="G308" s="3" t="str">
        <f>IF(F308&lt;=12,"Child",IF(F308&lt;=19,"Teenager",IF(F308&lt;=60,"Adult","Senior")))</f>
        <v>Senior</v>
      </c>
      <c r="H308" s="3">
        <f>MAX( F308:F978) - (F308)</f>
        <v>4</v>
      </c>
      <c r="I308" s="3" t="s">
        <v>351</v>
      </c>
      <c r="J308" s="4">
        <v>44447</v>
      </c>
      <c r="K308" s="3" t="s">
        <v>718</v>
      </c>
      <c r="L308" s="3" t="s">
        <v>729</v>
      </c>
      <c r="M308" s="3" t="s">
        <v>732</v>
      </c>
      <c r="N308" s="3" t="s">
        <v>750</v>
      </c>
      <c r="O308" s="3" t="s">
        <v>755</v>
      </c>
      <c r="P308" s="3">
        <v>27186.04</v>
      </c>
      <c r="Q308" s="3" t="s">
        <v>760</v>
      </c>
      <c r="R308" s="3"/>
      <c r="S308" s="3"/>
      <c r="T308" s="8"/>
    </row>
    <row r="309" spans="1:20" hidden="1" x14ac:dyDescent="0.3">
      <c r="A309" s="7">
        <v>6666</v>
      </c>
      <c r="B309" s="3" t="s">
        <v>22</v>
      </c>
      <c r="C309" s="3" t="s">
        <v>35</v>
      </c>
      <c r="D309" s="3" t="str">
        <f>LOWER(CONCATENATE(B309,".",C309,"@email.com"))</f>
        <v>mercy.mugambi@email.com</v>
      </c>
      <c r="E309" s="3" t="s">
        <v>45</v>
      </c>
      <c r="F309" s="3">
        <v>73</v>
      </c>
      <c r="G309" s="3" t="str">
        <f>IF(F309&lt;=12,"Child",IF(F309&lt;=19,"Teenager",IF(F309&lt;=60,"Adult","Senior")))</f>
        <v>Senior</v>
      </c>
      <c r="H309" s="3">
        <f>MAX( F309:F979) - (F309)</f>
        <v>12</v>
      </c>
      <c r="I309" s="3" t="s">
        <v>352</v>
      </c>
      <c r="J309" s="4">
        <v>45013</v>
      </c>
      <c r="K309" s="3" t="s">
        <v>718</v>
      </c>
      <c r="L309" s="3" t="s">
        <v>725</v>
      </c>
      <c r="M309" s="3" t="s">
        <v>738</v>
      </c>
      <c r="N309" s="3" t="s">
        <v>746</v>
      </c>
      <c r="O309" s="3" t="s">
        <v>754</v>
      </c>
      <c r="P309" s="3">
        <v>19814.419999999998</v>
      </c>
      <c r="Q309" s="3" t="s">
        <v>760</v>
      </c>
      <c r="R309" s="3"/>
      <c r="S309" s="3"/>
      <c r="T309" s="8"/>
    </row>
    <row r="310" spans="1:20" hidden="1" x14ac:dyDescent="0.3">
      <c r="A310" s="7">
        <v>1378</v>
      </c>
      <c r="B310" s="3" t="s">
        <v>28</v>
      </c>
      <c r="C310" s="3" t="s">
        <v>38</v>
      </c>
      <c r="D310" s="3" t="str">
        <f>LOWER(CONCATENATE(B310,".",C310,"@email.com"))</f>
        <v>mary.njeri@email.com</v>
      </c>
      <c r="E310" s="3" t="s">
        <v>45</v>
      </c>
      <c r="F310" s="3">
        <v>7</v>
      </c>
      <c r="G310" s="3" t="str">
        <f>IF(F310&lt;=12,"Child",IF(F310&lt;=19,"Teenager",IF(F310&lt;=60,"Adult","Senior")))</f>
        <v>Child</v>
      </c>
      <c r="H310" s="3">
        <f>MAX( F310:F980) - (F310)</f>
        <v>78</v>
      </c>
      <c r="I310" s="3" t="s">
        <v>353</v>
      </c>
      <c r="J310" s="4">
        <v>43859</v>
      </c>
      <c r="K310" s="3" t="s">
        <v>720</v>
      </c>
      <c r="L310" s="3" t="s">
        <v>730</v>
      </c>
      <c r="M310" s="3" t="s">
        <v>739</v>
      </c>
      <c r="N310" s="3" t="s">
        <v>747</v>
      </c>
      <c r="O310" s="3" t="s">
        <v>753</v>
      </c>
      <c r="P310" s="3">
        <v>44574.49</v>
      </c>
      <c r="Q310" s="3" t="s">
        <v>760</v>
      </c>
      <c r="R310" s="3"/>
      <c r="S310" s="3"/>
      <c r="T310" s="8"/>
    </row>
    <row r="311" spans="1:20" hidden="1" x14ac:dyDescent="0.3">
      <c r="A311" s="7">
        <v>1871</v>
      </c>
      <c r="B311" s="3" t="s">
        <v>20</v>
      </c>
      <c r="C311" s="3" t="s">
        <v>39</v>
      </c>
      <c r="D311" s="3" t="str">
        <f>LOWER(CONCATENATE(B311,".",C311,"@email.com"))</f>
        <v>kevin.kuria@email.com</v>
      </c>
      <c r="E311" s="3" t="s">
        <v>45</v>
      </c>
      <c r="F311" s="3">
        <v>9</v>
      </c>
      <c r="G311" s="3" t="str">
        <f>IF(F311&lt;=12,"Child",IF(F311&lt;=19,"Teenager",IF(F311&lt;=60,"Adult","Senior")))</f>
        <v>Child</v>
      </c>
      <c r="H311" s="3">
        <f>MAX( F311:F981) - (F311)</f>
        <v>76</v>
      </c>
      <c r="I311" s="3" t="s">
        <v>354</v>
      </c>
      <c r="J311" s="4">
        <v>44605</v>
      </c>
      <c r="K311" s="3" t="s">
        <v>722</v>
      </c>
      <c r="L311" s="3" t="s">
        <v>729</v>
      </c>
      <c r="M311" s="3" t="s">
        <v>739</v>
      </c>
      <c r="N311" s="3" t="s">
        <v>751</v>
      </c>
      <c r="O311" s="3" t="s">
        <v>758</v>
      </c>
      <c r="P311" s="3">
        <v>7307.13</v>
      </c>
      <c r="Q311" s="3" t="s">
        <v>760</v>
      </c>
      <c r="R311" s="3"/>
      <c r="S311" s="3"/>
      <c r="T311" s="8"/>
    </row>
    <row r="312" spans="1:20" hidden="1" x14ac:dyDescent="0.3">
      <c r="A312" s="7">
        <v>7305</v>
      </c>
      <c r="B312" s="3" t="s">
        <v>19</v>
      </c>
      <c r="C312" s="3" t="s">
        <v>38</v>
      </c>
      <c r="D312" s="3" t="str">
        <f>LOWER(CONCATENATE(B312,".",C312,"@email.com"))</f>
        <v>michael.njeri@email.com</v>
      </c>
      <c r="E312" s="3" t="s">
        <v>44</v>
      </c>
      <c r="F312" s="3">
        <v>38</v>
      </c>
      <c r="G312" s="3" t="str">
        <f>IF(F312&lt;=12,"Child",IF(F312&lt;=19,"Teenager",IF(F312&lt;=60,"Adult","Senior")))</f>
        <v>Adult</v>
      </c>
      <c r="H312" s="3">
        <f>MAX( F312:F982) - (F312)</f>
        <v>47</v>
      </c>
      <c r="I312" s="3" t="s">
        <v>355</v>
      </c>
      <c r="J312" s="4">
        <v>44098</v>
      </c>
      <c r="K312" s="3" t="s">
        <v>722</v>
      </c>
      <c r="L312" s="3" t="s">
        <v>725</v>
      </c>
      <c r="M312" s="3" t="s">
        <v>740</v>
      </c>
      <c r="N312" s="3" t="s">
        <v>750</v>
      </c>
      <c r="O312" s="3" t="s">
        <v>755</v>
      </c>
      <c r="P312" s="3">
        <v>25885.91</v>
      </c>
      <c r="Q312" s="3" t="s">
        <v>761</v>
      </c>
      <c r="R312" s="3"/>
      <c r="S312" s="3"/>
      <c r="T312" s="8"/>
    </row>
    <row r="313" spans="1:20" hidden="1" x14ac:dyDescent="0.3">
      <c r="A313" s="7">
        <v>8533</v>
      </c>
      <c r="B313" s="3" t="s">
        <v>15</v>
      </c>
      <c r="C313" s="3" t="s">
        <v>30</v>
      </c>
      <c r="D313" s="3" t="str">
        <f>LOWER(CONCATENATE(B313,".",C313,"@email.com"))</f>
        <v>james.atieno@email.com</v>
      </c>
      <c r="E313" s="3" t="s">
        <v>45</v>
      </c>
      <c r="F313" s="3">
        <v>19</v>
      </c>
      <c r="G313" s="3" t="str">
        <f>IF(F313&lt;=12,"Child",IF(F313&lt;=19,"Teenager",IF(F313&lt;=60,"Adult","Senior")))</f>
        <v>Teenager</v>
      </c>
      <c r="H313" s="3">
        <f>MAX( F313:F983) - (F313)</f>
        <v>66</v>
      </c>
      <c r="I313" s="3" t="s">
        <v>356</v>
      </c>
      <c r="J313" s="4">
        <v>45417</v>
      </c>
      <c r="K313" s="3" t="s">
        <v>720</v>
      </c>
      <c r="L313" s="3" t="s">
        <v>726</v>
      </c>
      <c r="M313" s="3" t="s">
        <v>735</v>
      </c>
      <c r="N313" s="3" t="s">
        <v>746</v>
      </c>
      <c r="O313" s="3" t="s">
        <v>758</v>
      </c>
      <c r="P313" s="3">
        <v>1729.44</v>
      </c>
      <c r="Q313" s="3" t="s">
        <v>759</v>
      </c>
      <c r="R313" s="3"/>
      <c r="S313" s="3"/>
      <c r="T313" s="8"/>
    </row>
    <row r="314" spans="1:20" hidden="1" x14ac:dyDescent="0.3">
      <c r="A314" s="7">
        <v>2002</v>
      </c>
      <c r="B314" s="3" t="s">
        <v>17</v>
      </c>
      <c r="C314" s="3" t="s">
        <v>29</v>
      </c>
      <c r="D314" s="3" t="str">
        <f>LOWER(CONCATENATE(B314,".",C314,"@email.com"))</f>
        <v>anne.mutua@email.com</v>
      </c>
      <c r="E314" s="3" t="s">
        <v>44</v>
      </c>
      <c r="F314" s="3">
        <v>31</v>
      </c>
      <c r="G314" s="3" t="str">
        <f>IF(F314&lt;=12,"Child",IF(F314&lt;=19,"Teenager",IF(F314&lt;=60,"Adult","Senior")))</f>
        <v>Adult</v>
      </c>
      <c r="H314" s="3">
        <f>MAX( F314:F984) - (F314)</f>
        <v>54</v>
      </c>
      <c r="I314" s="3" t="s">
        <v>357</v>
      </c>
      <c r="J314" s="4">
        <v>44985</v>
      </c>
      <c r="K314" s="3" t="s">
        <v>720</v>
      </c>
      <c r="L314" s="3" t="s">
        <v>730</v>
      </c>
      <c r="M314" s="3" t="s">
        <v>741</v>
      </c>
      <c r="N314" s="3" t="s">
        <v>752</v>
      </c>
      <c r="O314" s="3" t="s">
        <v>757</v>
      </c>
      <c r="P314" s="3">
        <v>4747.8100000000004</v>
      </c>
      <c r="Q314" s="3" t="s">
        <v>760</v>
      </c>
      <c r="R314" s="3"/>
      <c r="S314" s="3"/>
      <c r="T314" s="8"/>
    </row>
    <row r="315" spans="1:20" hidden="1" x14ac:dyDescent="0.3">
      <c r="A315" s="7">
        <v>3601</v>
      </c>
      <c r="B315" s="3" t="s">
        <v>16</v>
      </c>
      <c r="C315" s="3" t="s">
        <v>39</v>
      </c>
      <c r="D315" s="3" t="str">
        <f>LOWER(CONCATENATE(B315,".",C315,"@email.com"))</f>
        <v>john.kuria@email.com</v>
      </c>
      <c r="E315" s="3" t="s">
        <v>44</v>
      </c>
      <c r="F315" s="3">
        <v>63</v>
      </c>
      <c r="G315" s="3" t="str">
        <f>IF(F315&lt;=12,"Child",IF(F315&lt;=19,"Teenager",IF(F315&lt;=60,"Adult","Senior")))</f>
        <v>Senior</v>
      </c>
      <c r="H315" s="3">
        <f>MAX( F315:F985) - (F315)</f>
        <v>22</v>
      </c>
      <c r="I315" s="3" t="s">
        <v>358</v>
      </c>
      <c r="J315" s="4">
        <v>44267</v>
      </c>
      <c r="K315" s="3" t="s">
        <v>718</v>
      </c>
      <c r="L315" s="3" t="s">
        <v>725</v>
      </c>
      <c r="M315" s="3" t="s">
        <v>741</v>
      </c>
      <c r="N315" s="3" t="s">
        <v>749</v>
      </c>
      <c r="O315" s="3" t="s">
        <v>757</v>
      </c>
      <c r="P315" s="3">
        <v>24954.15</v>
      </c>
      <c r="Q315" s="3" t="s">
        <v>761</v>
      </c>
      <c r="R315" s="3"/>
      <c r="S315" s="3"/>
      <c r="T315" s="8"/>
    </row>
    <row r="316" spans="1:20" hidden="1" x14ac:dyDescent="0.3">
      <c r="A316" s="7">
        <v>2891</v>
      </c>
      <c r="B316" s="3" t="s">
        <v>20</v>
      </c>
      <c r="C316" s="3" t="s">
        <v>39</v>
      </c>
      <c r="D316" s="3" t="str">
        <f>LOWER(CONCATENATE(B316,".",C316,"@email.com"))</f>
        <v>kevin.kuria@email.com</v>
      </c>
      <c r="E316" s="3" t="s">
        <v>44</v>
      </c>
      <c r="F316" s="3">
        <v>42</v>
      </c>
      <c r="G316" s="3" t="str">
        <f>IF(F316&lt;=12,"Child",IF(F316&lt;=19,"Teenager",IF(F316&lt;=60,"Adult","Senior")))</f>
        <v>Adult</v>
      </c>
      <c r="H316" s="3">
        <f>MAX( F316:F986) - (F316)</f>
        <v>43</v>
      </c>
      <c r="I316" s="3" t="s">
        <v>383</v>
      </c>
      <c r="J316" s="4">
        <v>44912</v>
      </c>
      <c r="K316" s="3" t="s">
        <v>719</v>
      </c>
      <c r="L316" s="3" t="s">
        <v>730</v>
      </c>
      <c r="M316" s="3" t="s">
        <v>736</v>
      </c>
      <c r="N316" s="3" t="s">
        <v>749</v>
      </c>
      <c r="O316" s="3" t="s">
        <v>756</v>
      </c>
      <c r="P316" s="3">
        <v>46838.31</v>
      </c>
      <c r="Q316" s="3" t="s">
        <v>759</v>
      </c>
      <c r="R316" s="3"/>
      <c r="S316" s="3"/>
      <c r="T316" s="8"/>
    </row>
    <row r="317" spans="1:20" hidden="1" x14ac:dyDescent="0.3">
      <c r="A317" s="7">
        <v>4130</v>
      </c>
      <c r="B317" s="3" t="s">
        <v>14</v>
      </c>
      <c r="C317" s="3" t="s">
        <v>29</v>
      </c>
      <c r="D317" s="3" t="str">
        <f>LOWER(CONCATENATE(B317,".",C317,"@email.com"))</f>
        <v>jane.mutua@email.com</v>
      </c>
      <c r="E317" s="3" t="s">
        <v>44</v>
      </c>
      <c r="F317" s="3">
        <v>41</v>
      </c>
      <c r="G317" s="3" t="str">
        <f>IF(F317&lt;=12,"Child",IF(F317&lt;=19,"Teenager",IF(F317&lt;=60,"Adult","Senior")))</f>
        <v>Adult</v>
      </c>
      <c r="H317" s="3">
        <f>MAX( F317:F987) - (F317)</f>
        <v>44</v>
      </c>
      <c r="I317" s="3" t="s">
        <v>111</v>
      </c>
      <c r="J317" s="4">
        <v>44891</v>
      </c>
      <c r="K317" s="3" t="s">
        <v>719</v>
      </c>
      <c r="L317" s="3" t="s">
        <v>729</v>
      </c>
      <c r="M317" s="3" t="s">
        <v>743</v>
      </c>
      <c r="N317" s="3" t="s">
        <v>746</v>
      </c>
      <c r="O317" s="3" t="s">
        <v>754</v>
      </c>
      <c r="P317" s="3">
        <v>33968.89</v>
      </c>
      <c r="Q317" s="3" t="s">
        <v>761</v>
      </c>
      <c r="R317" s="3"/>
      <c r="S317" s="3"/>
      <c r="T317" s="8"/>
    </row>
    <row r="318" spans="1:20" hidden="1" x14ac:dyDescent="0.3">
      <c r="A318" s="7">
        <v>8997</v>
      </c>
      <c r="B318" s="3" t="s">
        <v>21</v>
      </c>
      <c r="C318" s="3" t="s">
        <v>40</v>
      </c>
      <c r="D318" s="3" t="str">
        <f>LOWER(CONCATENATE(B318,".",C318,"@email.com"))</f>
        <v>grace.wanjiru@email.com</v>
      </c>
      <c r="E318" s="3" t="s">
        <v>45</v>
      </c>
      <c r="F318" s="3">
        <v>75</v>
      </c>
      <c r="G318" s="3" t="str">
        <f>IF(F318&lt;=12,"Child",IF(F318&lt;=19,"Teenager",IF(F318&lt;=60,"Adult","Senior")))</f>
        <v>Senior</v>
      </c>
      <c r="H318" s="3">
        <f>MAX( F318:F988) - (F318)</f>
        <v>10</v>
      </c>
      <c r="I318" s="3" t="s">
        <v>361</v>
      </c>
      <c r="J318" s="4">
        <v>44787</v>
      </c>
      <c r="K318" s="3" t="s">
        <v>722</v>
      </c>
      <c r="L318" s="3" t="s">
        <v>727</v>
      </c>
      <c r="M318" s="3" t="s">
        <v>731</v>
      </c>
      <c r="N318" s="3" t="s">
        <v>746</v>
      </c>
      <c r="O318" s="3" t="s">
        <v>758</v>
      </c>
      <c r="P318" s="3">
        <v>46822.47</v>
      </c>
      <c r="Q318" s="3" t="s">
        <v>759</v>
      </c>
      <c r="R318" s="3"/>
      <c r="S318" s="3"/>
      <c r="T318" s="8"/>
    </row>
    <row r="319" spans="1:20" hidden="1" x14ac:dyDescent="0.3">
      <c r="A319" s="7">
        <v>7362</v>
      </c>
      <c r="B319" s="3" t="s">
        <v>21</v>
      </c>
      <c r="C319" s="3" t="s">
        <v>42</v>
      </c>
      <c r="D319" s="3" t="str">
        <f>LOWER(CONCATENATE(B319,".",C319,"@email.com"))</f>
        <v>grace.ouma@email.com</v>
      </c>
      <c r="E319" s="3" t="s">
        <v>44</v>
      </c>
      <c r="F319" s="3">
        <v>42</v>
      </c>
      <c r="G319" s="3" t="str">
        <f>IF(F319&lt;=12,"Child",IF(F319&lt;=19,"Teenager",IF(F319&lt;=60,"Adult","Senior")))</f>
        <v>Adult</v>
      </c>
      <c r="H319" s="3">
        <f>MAX( F319:F989) - (F319)</f>
        <v>43</v>
      </c>
      <c r="I319" s="3" t="s">
        <v>362</v>
      </c>
      <c r="J319" s="4">
        <v>44648</v>
      </c>
      <c r="K319" s="3" t="s">
        <v>720</v>
      </c>
      <c r="L319" s="3" t="s">
        <v>726</v>
      </c>
      <c r="M319" s="3" t="s">
        <v>741</v>
      </c>
      <c r="N319" s="3" t="s">
        <v>750</v>
      </c>
      <c r="O319" s="3" t="s">
        <v>757</v>
      </c>
      <c r="P319" s="3">
        <v>49720.43</v>
      </c>
      <c r="Q319" s="3" t="s">
        <v>760</v>
      </c>
      <c r="R319" s="3"/>
      <c r="S319" s="3"/>
      <c r="T319" s="8"/>
    </row>
    <row r="320" spans="1:20" hidden="1" x14ac:dyDescent="0.3">
      <c r="A320" s="7">
        <v>4014</v>
      </c>
      <c r="B320" s="3" t="s">
        <v>26</v>
      </c>
      <c r="C320" s="3" t="s">
        <v>29</v>
      </c>
      <c r="D320" s="3" t="str">
        <f>LOWER(CONCATENATE(B320,".",C320,"@email.com"))</f>
        <v>brian.mutua@email.com</v>
      </c>
      <c r="E320" s="3" t="s">
        <v>45</v>
      </c>
      <c r="F320" s="3">
        <v>37</v>
      </c>
      <c r="G320" s="3" t="str">
        <f>IF(F320&lt;=12,"Child",IF(F320&lt;=19,"Teenager",IF(F320&lt;=60,"Adult","Senior")))</f>
        <v>Adult</v>
      </c>
      <c r="H320" s="3">
        <f>MAX( F320:F990) - (F320)</f>
        <v>48</v>
      </c>
      <c r="I320" s="3" t="s">
        <v>363</v>
      </c>
      <c r="J320" s="4">
        <v>44236</v>
      </c>
      <c r="K320" s="3" t="s">
        <v>718</v>
      </c>
      <c r="L320" s="3" t="s">
        <v>729</v>
      </c>
      <c r="M320" s="3" t="s">
        <v>739</v>
      </c>
      <c r="N320" s="3" t="s">
        <v>747</v>
      </c>
      <c r="O320" s="3" t="s">
        <v>755</v>
      </c>
      <c r="P320" s="3">
        <v>29931.27</v>
      </c>
      <c r="Q320" s="3" t="s">
        <v>760</v>
      </c>
      <c r="R320" s="3"/>
      <c r="S320" s="3"/>
      <c r="T320" s="8"/>
    </row>
    <row r="321" spans="1:20" hidden="1" x14ac:dyDescent="0.3">
      <c r="A321" s="7">
        <v>1309</v>
      </c>
      <c r="B321" s="3" t="s">
        <v>28</v>
      </c>
      <c r="C321" s="3" t="s">
        <v>34</v>
      </c>
      <c r="D321" s="3" t="str">
        <f>LOWER(CONCATENATE(B321,".",C321,"@email.com"))</f>
        <v>mary.cherono@email.com</v>
      </c>
      <c r="E321" s="3" t="s">
        <v>44</v>
      </c>
      <c r="F321" s="3">
        <v>68</v>
      </c>
      <c r="G321" s="3" t="str">
        <f>IF(F321&lt;=12,"Child",IF(F321&lt;=19,"Teenager",IF(F321&lt;=60,"Adult","Senior")))</f>
        <v>Senior</v>
      </c>
      <c r="H321" s="3">
        <f>MAX( F321:F991) - (F321)</f>
        <v>17</v>
      </c>
      <c r="I321" s="3" t="s">
        <v>364</v>
      </c>
      <c r="J321" s="4">
        <v>44631</v>
      </c>
      <c r="K321" s="3" t="s">
        <v>720</v>
      </c>
      <c r="L321" s="3" t="s">
        <v>728</v>
      </c>
      <c r="M321" s="3" t="s">
        <v>732</v>
      </c>
      <c r="N321" s="3" t="s">
        <v>746</v>
      </c>
      <c r="O321" s="3" t="s">
        <v>757</v>
      </c>
      <c r="P321" s="3">
        <v>8440.02</v>
      </c>
      <c r="Q321" s="3" t="s">
        <v>761</v>
      </c>
      <c r="R321" s="3"/>
      <c r="S321" s="3"/>
      <c r="T321" s="8"/>
    </row>
    <row r="322" spans="1:20" hidden="1" x14ac:dyDescent="0.3">
      <c r="A322" s="7">
        <v>9067</v>
      </c>
      <c r="B322" s="3" t="s">
        <v>21</v>
      </c>
      <c r="C322" s="3" t="s">
        <v>35</v>
      </c>
      <c r="D322" s="3" t="str">
        <f>LOWER(CONCATENATE(B322,".",C322,"@email.com"))</f>
        <v>grace.mugambi@email.com</v>
      </c>
      <c r="E322" s="3" t="s">
        <v>45</v>
      </c>
      <c r="F322" s="3">
        <v>71</v>
      </c>
      <c r="G322" s="3" t="str">
        <f>IF(F322&lt;=12,"Child",IF(F322&lt;=19,"Teenager",IF(F322&lt;=60,"Adult","Senior")))</f>
        <v>Senior</v>
      </c>
      <c r="H322" s="3">
        <f>MAX( F322:F992) - (F322)</f>
        <v>14</v>
      </c>
      <c r="I322" s="3" t="s">
        <v>365</v>
      </c>
      <c r="J322" s="4">
        <v>44633</v>
      </c>
      <c r="K322" s="3" t="s">
        <v>722</v>
      </c>
      <c r="L322" s="3" t="s">
        <v>729</v>
      </c>
      <c r="M322" s="3" t="s">
        <v>735</v>
      </c>
      <c r="N322" s="3" t="s">
        <v>747</v>
      </c>
      <c r="O322" s="3" t="s">
        <v>753</v>
      </c>
      <c r="P322" s="3">
        <v>6424.19</v>
      </c>
      <c r="Q322" s="3" t="s">
        <v>761</v>
      </c>
      <c r="R322" s="3"/>
      <c r="S322" s="3"/>
      <c r="T322" s="8"/>
    </row>
    <row r="323" spans="1:20" hidden="1" x14ac:dyDescent="0.3">
      <c r="A323" s="7">
        <v>7906</v>
      </c>
      <c r="B323" s="3" t="s">
        <v>17</v>
      </c>
      <c r="C323" s="3" t="s">
        <v>37</v>
      </c>
      <c r="D323" s="3" t="str">
        <f>LOWER(CONCATENATE(B323,".",C323,"@email.com"))</f>
        <v>anne.otieno@email.com</v>
      </c>
      <c r="E323" s="3" t="s">
        <v>45</v>
      </c>
      <c r="F323" s="3">
        <v>67</v>
      </c>
      <c r="G323" s="3" t="str">
        <f>IF(F323&lt;=12,"Child",IF(F323&lt;=19,"Teenager",IF(F323&lt;=60,"Adult","Senior")))</f>
        <v>Senior</v>
      </c>
      <c r="H323" s="3">
        <f>MAX( F323:F993) - (F323)</f>
        <v>18</v>
      </c>
      <c r="I323" s="3" t="s">
        <v>366</v>
      </c>
      <c r="J323" s="4">
        <v>44482</v>
      </c>
      <c r="K323" s="3" t="s">
        <v>721</v>
      </c>
      <c r="L323" s="3" t="s">
        <v>726</v>
      </c>
      <c r="M323" s="3" t="s">
        <v>731</v>
      </c>
      <c r="N323" s="3" t="s">
        <v>749</v>
      </c>
      <c r="O323" s="3" t="s">
        <v>757</v>
      </c>
      <c r="P323" s="3">
        <v>30966.63</v>
      </c>
      <c r="Q323" s="3" t="s">
        <v>761</v>
      </c>
      <c r="R323" s="3"/>
      <c r="S323" s="3"/>
      <c r="T323" s="8"/>
    </row>
    <row r="324" spans="1:20" hidden="1" x14ac:dyDescent="0.3">
      <c r="A324" s="7">
        <v>1301</v>
      </c>
      <c r="B324" s="3" t="s">
        <v>23</v>
      </c>
      <c r="C324" s="3" t="s">
        <v>30</v>
      </c>
      <c r="D324" s="3" t="str">
        <f>LOWER(CONCATENATE(B324,".",C324,"@email.com"))</f>
        <v>peter.atieno@email.com</v>
      </c>
      <c r="E324" s="3" t="s">
        <v>44</v>
      </c>
      <c r="F324" s="3">
        <v>82</v>
      </c>
      <c r="G324" s="3" t="str">
        <f>IF(F324&lt;=12,"Child",IF(F324&lt;=19,"Teenager",IF(F324&lt;=60,"Adult","Senior")))</f>
        <v>Senior</v>
      </c>
      <c r="H324" s="3">
        <f>MAX( F324:F994) - (F324)</f>
        <v>3</v>
      </c>
      <c r="I324" s="3" t="s">
        <v>367</v>
      </c>
      <c r="J324" s="4">
        <v>44783</v>
      </c>
      <c r="K324" s="3" t="s">
        <v>724</v>
      </c>
      <c r="L324" s="3" t="s">
        <v>729</v>
      </c>
      <c r="M324" s="3" t="s">
        <v>739</v>
      </c>
      <c r="N324" s="3" t="s">
        <v>749</v>
      </c>
      <c r="O324" s="3" t="s">
        <v>753</v>
      </c>
      <c r="P324" s="3">
        <v>39167.75</v>
      </c>
      <c r="Q324" s="3" t="s">
        <v>760</v>
      </c>
      <c r="R324" s="3"/>
      <c r="S324" s="3"/>
      <c r="T324" s="8"/>
    </row>
    <row r="325" spans="1:20" hidden="1" x14ac:dyDescent="0.3">
      <c r="A325" s="7">
        <v>2155</v>
      </c>
      <c r="B325" s="3" t="s">
        <v>19</v>
      </c>
      <c r="C325" s="3" t="s">
        <v>29</v>
      </c>
      <c r="D325" s="3" t="str">
        <f>LOWER(CONCATENATE(B325,".",C325,"@email.com"))</f>
        <v>michael.mutua@email.com</v>
      </c>
      <c r="E325" s="3" t="s">
        <v>45</v>
      </c>
      <c r="F325" s="3">
        <v>17</v>
      </c>
      <c r="G325" s="3" t="str">
        <f>IF(F325&lt;=12,"Child",IF(F325&lt;=19,"Teenager",IF(F325&lt;=60,"Adult","Senior")))</f>
        <v>Teenager</v>
      </c>
      <c r="H325" s="3">
        <f>MAX( F325:F995) - (F325)</f>
        <v>68</v>
      </c>
      <c r="I325" s="3" t="s">
        <v>368</v>
      </c>
      <c r="J325" s="4">
        <v>45016</v>
      </c>
      <c r="K325" s="3" t="s">
        <v>724</v>
      </c>
      <c r="L325" s="3" t="s">
        <v>726</v>
      </c>
      <c r="M325" s="3" t="s">
        <v>737</v>
      </c>
      <c r="N325" s="3" t="s">
        <v>748</v>
      </c>
      <c r="O325" s="3" t="s">
        <v>753</v>
      </c>
      <c r="P325" s="3">
        <v>6682.2</v>
      </c>
      <c r="Q325" s="3" t="s">
        <v>760</v>
      </c>
      <c r="R325" s="3"/>
      <c r="S325" s="3"/>
      <c r="T325" s="8"/>
    </row>
    <row r="326" spans="1:20" hidden="1" x14ac:dyDescent="0.3">
      <c r="A326" s="7">
        <v>1093</v>
      </c>
      <c r="B326" s="3" t="s">
        <v>23</v>
      </c>
      <c r="C326" s="3" t="s">
        <v>30</v>
      </c>
      <c r="D326" s="3" t="str">
        <f>LOWER(CONCATENATE(B326,".",C326,"@email.com"))</f>
        <v>peter.atieno@email.com</v>
      </c>
      <c r="E326" s="3" t="s">
        <v>45</v>
      </c>
      <c r="F326" s="3">
        <v>8</v>
      </c>
      <c r="G326" s="3" t="str">
        <f>IF(F326&lt;=12,"Child",IF(F326&lt;=19,"Teenager",IF(F326&lt;=60,"Adult","Senior")))</f>
        <v>Child</v>
      </c>
      <c r="H326" s="3">
        <f>MAX( F326:F996) - (F326)</f>
        <v>77</v>
      </c>
      <c r="I326" s="3" t="s">
        <v>369</v>
      </c>
      <c r="J326" s="4">
        <v>44962</v>
      </c>
      <c r="K326" s="3" t="s">
        <v>720</v>
      </c>
      <c r="L326" s="3" t="s">
        <v>726</v>
      </c>
      <c r="M326" s="3" t="s">
        <v>743</v>
      </c>
      <c r="N326" s="3" t="s">
        <v>751</v>
      </c>
      <c r="O326" s="3" t="s">
        <v>758</v>
      </c>
      <c r="P326" s="3">
        <v>6230.45</v>
      </c>
      <c r="Q326" s="3" t="s">
        <v>760</v>
      </c>
      <c r="R326" s="3"/>
      <c r="S326" s="3"/>
      <c r="T326" s="8"/>
    </row>
    <row r="327" spans="1:20" hidden="1" x14ac:dyDescent="0.3">
      <c r="A327" s="7">
        <v>7300</v>
      </c>
      <c r="B327" s="3" t="s">
        <v>16</v>
      </c>
      <c r="C327" s="3" t="s">
        <v>34</v>
      </c>
      <c r="D327" s="3" t="str">
        <f>LOWER(CONCATENATE(B327,".",C327,"@email.com"))</f>
        <v>john.cherono@email.com</v>
      </c>
      <c r="E327" s="3" t="s">
        <v>44</v>
      </c>
      <c r="F327" s="3">
        <v>14</v>
      </c>
      <c r="G327" s="3" t="str">
        <f>IF(F327&lt;=12,"Child",IF(F327&lt;=19,"Teenager",IF(F327&lt;=60,"Adult","Senior")))</f>
        <v>Teenager</v>
      </c>
      <c r="H327" s="3">
        <f>MAX( F327:F997) - (F327)</f>
        <v>71</v>
      </c>
      <c r="I327" s="3" t="s">
        <v>370</v>
      </c>
      <c r="J327" s="4">
        <v>45239</v>
      </c>
      <c r="K327" s="3" t="s">
        <v>724</v>
      </c>
      <c r="L327" s="3" t="s">
        <v>729</v>
      </c>
      <c r="M327" s="3" t="s">
        <v>740</v>
      </c>
      <c r="N327" s="3" t="s">
        <v>752</v>
      </c>
      <c r="O327" s="3" t="s">
        <v>757</v>
      </c>
      <c r="P327" s="3">
        <v>47191.66</v>
      </c>
      <c r="Q327" s="3" t="s">
        <v>759</v>
      </c>
      <c r="R327" s="3"/>
      <c r="S327" s="3"/>
      <c r="T327" s="8"/>
    </row>
    <row r="328" spans="1:20" hidden="1" x14ac:dyDescent="0.3">
      <c r="A328" s="7">
        <v>8511</v>
      </c>
      <c r="B328" s="3" t="s">
        <v>22</v>
      </c>
      <c r="C328" s="3" t="s">
        <v>38</v>
      </c>
      <c r="D328" s="3" t="str">
        <f>LOWER(CONCATENATE(B328,".",C328,"@email.com"))</f>
        <v>mercy.njeri@email.com</v>
      </c>
      <c r="E328" s="3" t="s">
        <v>45</v>
      </c>
      <c r="F328" s="3">
        <v>5</v>
      </c>
      <c r="G328" s="3" t="str">
        <f>IF(F328&lt;=12,"Child",IF(F328&lt;=19,"Teenager",IF(F328&lt;=60,"Adult","Senior")))</f>
        <v>Child</v>
      </c>
      <c r="H328" s="3">
        <f>MAX( F328:F998) - (F328)</f>
        <v>80</v>
      </c>
      <c r="I328" s="3" t="s">
        <v>371</v>
      </c>
      <c r="J328" s="4">
        <v>45020</v>
      </c>
      <c r="K328" s="3" t="s">
        <v>722</v>
      </c>
      <c r="L328" s="3" t="s">
        <v>725</v>
      </c>
      <c r="M328" s="3" t="s">
        <v>740</v>
      </c>
      <c r="N328" s="3" t="s">
        <v>750</v>
      </c>
      <c r="O328" s="3" t="s">
        <v>757</v>
      </c>
      <c r="P328" s="3">
        <v>21095.74</v>
      </c>
      <c r="Q328" s="3" t="s">
        <v>761</v>
      </c>
      <c r="R328" s="3"/>
      <c r="S328" s="3"/>
      <c r="T328" s="8"/>
    </row>
    <row r="329" spans="1:20" hidden="1" x14ac:dyDescent="0.3">
      <c r="A329" s="7">
        <v>9556</v>
      </c>
      <c r="B329" s="3" t="s">
        <v>19</v>
      </c>
      <c r="C329" s="3" t="s">
        <v>36</v>
      </c>
      <c r="D329" s="3" t="str">
        <f>LOWER(CONCATENATE(B329,".",C329,"@email.com"))</f>
        <v>michael.mwangi@email.com</v>
      </c>
      <c r="E329" s="3" t="s">
        <v>45</v>
      </c>
      <c r="F329" s="3">
        <v>80</v>
      </c>
      <c r="G329" s="3" t="str">
        <f>IF(F329&lt;=12,"Child",IF(F329&lt;=19,"Teenager",IF(F329&lt;=60,"Adult","Senior")))</f>
        <v>Senior</v>
      </c>
      <c r="H329" s="3">
        <f>MAX( F329:F999) - (F329)</f>
        <v>5</v>
      </c>
      <c r="I329" s="3" t="s">
        <v>372</v>
      </c>
      <c r="J329" s="4">
        <v>44055</v>
      </c>
      <c r="K329" s="3" t="s">
        <v>721</v>
      </c>
      <c r="L329" s="3" t="s">
        <v>727</v>
      </c>
      <c r="M329" s="3" t="s">
        <v>731</v>
      </c>
      <c r="N329" s="3" t="s">
        <v>751</v>
      </c>
      <c r="O329" s="3" t="s">
        <v>755</v>
      </c>
      <c r="P329" s="3">
        <v>8803.49</v>
      </c>
      <c r="Q329" s="3" t="s">
        <v>760</v>
      </c>
      <c r="R329" s="3"/>
      <c r="S329" s="3"/>
      <c r="T329" s="8"/>
    </row>
    <row r="330" spans="1:20" hidden="1" x14ac:dyDescent="0.3">
      <c r="A330" s="7">
        <v>3314</v>
      </c>
      <c r="B330" s="3" t="s">
        <v>17</v>
      </c>
      <c r="C330" s="3" t="s">
        <v>32</v>
      </c>
      <c r="D330" s="3" t="str">
        <f>LOWER(CONCATENATE(B330,".",C330,"@email.com"))</f>
        <v>anne.odhiambo@email.com</v>
      </c>
      <c r="E330" s="3" t="s">
        <v>44</v>
      </c>
      <c r="F330" s="3">
        <v>70</v>
      </c>
      <c r="G330" s="3" t="str">
        <f>IF(F330&lt;=12,"Child",IF(F330&lt;=19,"Teenager",IF(F330&lt;=60,"Adult","Senior")))</f>
        <v>Senior</v>
      </c>
      <c r="H330" s="3">
        <f>MAX( F330:F1000) - (F330)</f>
        <v>15</v>
      </c>
      <c r="I330" s="3" t="s">
        <v>373</v>
      </c>
      <c r="J330" s="4">
        <v>45545</v>
      </c>
      <c r="K330" s="3" t="s">
        <v>718</v>
      </c>
      <c r="L330" s="3" t="s">
        <v>727</v>
      </c>
      <c r="M330" s="3" t="s">
        <v>736</v>
      </c>
      <c r="N330" s="3" t="s">
        <v>751</v>
      </c>
      <c r="O330" s="3" t="s">
        <v>755</v>
      </c>
      <c r="P330" s="3">
        <v>43836.97</v>
      </c>
      <c r="Q330" s="3" t="s">
        <v>759</v>
      </c>
      <c r="R330" s="3"/>
      <c r="S330" s="3"/>
      <c r="T330" s="8"/>
    </row>
    <row r="331" spans="1:20" hidden="1" x14ac:dyDescent="0.3">
      <c r="A331" s="7">
        <v>5597</v>
      </c>
      <c r="B331" s="3" t="s">
        <v>28</v>
      </c>
      <c r="C331" s="3" t="s">
        <v>40</v>
      </c>
      <c r="D331" s="3" t="str">
        <f>LOWER(CONCATENATE(B331,".",C331,"@email.com"))</f>
        <v>mary.wanjiru@email.com</v>
      </c>
      <c r="E331" s="3" t="s">
        <v>45</v>
      </c>
      <c r="F331" s="3">
        <v>23</v>
      </c>
      <c r="G331" s="3" t="str">
        <f>IF(F331&lt;=12,"Child",IF(F331&lt;=19,"Teenager",IF(F331&lt;=60,"Adult","Senior")))</f>
        <v>Adult</v>
      </c>
      <c r="H331" s="3">
        <f>MAX( F331:F1001) - (F331)</f>
        <v>62</v>
      </c>
      <c r="I331" s="3" t="s">
        <v>374</v>
      </c>
      <c r="J331" s="4">
        <v>44249</v>
      </c>
      <c r="K331" s="3" t="s">
        <v>723</v>
      </c>
      <c r="L331" s="3" t="s">
        <v>726</v>
      </c>
      <c r="M331" s="3" t="s">
        <v>738</v>
      </c>
      <c r="N331" s="3" t="s">
        <v>751</v>
      </c>
      <c r="O331" s="3" t="s">
        <v>758</v>
      </c>
      <c r="P331" s="3">
        <v>7970.71</v>
      </c>
      <c r="Q331" s="3" t="s">
        <v>761</v>
      </c>
      <c r="R331" s="3"/>
      <c r="S331" s="3"/>
      <c r="T331" s="8"/>
    </row>
    <row r="332" spans="1:20" hidden="1" x14ac:dyDescent="0.3">
      <c r="A332" s="7">
        <v>9988</v>
      </c>
      <c r="B332" s="3" t="s">
        <v>28</v>
      </c>
      <c r="C332" s="3" t="s">
        <v>43</v>
      </c>
      <c r="D332" s="3" t="str">
        <f>LOWER(CONCATENATE(B332,".",C332,"@email.com"))</f>
        <v>mary.chebet@email.com</v>
      </c>
      <c r="E332" s="3" t="s">
        <v>44</v>
      </c>
      <c r="F332" s="3">
        <v>46</v>
      </c>
      <c r="G332" s="3" t="str">
        <f>IF(F332&lt;=12,"Child",IF(F332&lt;=19,"Teenager",IF(F332&lt;=60,"Adult","Senior")))</f>
        <v>Adult</v>
      </c>
      <c r="H332" s="3">
        <f>MAX( F332:F1002) - (F332)</f>
        <v>39</v>
      </c>
      <c r="I332" s="3" t="s">
        <v>375</v>
      </c>
      <c r="J332" s="4">
        <v>43869</v>
      </c>
      <c r="K332" s="3" t="s">
        <v>720</v>
      </c>
      <c r="L332" s="3" t="s">
        <v>726</v>
      </c>
      <c r="M332" s="3" t="s">
        <v>738</v>
      </c>
      <c r="N332" s="3" t="s">
        <v>750</v>
      </c>
      <c r="O332" s="3" t="s">
        <v>753</v>
      </c>
      <c r="P332" s="3">
        <v>8807.2800000000007</v>
      </c>
      <c r="Q332" s="3" t="s">
        <v>759</v>
      </c>
      <c r="R332" s="3"/>
      <c r="S332" s="3"/>
      <c r="T332" s="8"/>
    </row>
    <row r="333" spans="1:20" hidden="1" x14ac:dyDescent="0.3">
      <c r="A333" s="7">
        <v>6217</v>
      </c>
      <c r="B333" s="3" t="s">
        <v>28</v>
      </c>
      <c r="C333" s="3" t="s">
        <v>39</v>
      </c>
      <c r="D333" s="3" t="str">
        <f>LOWER(CONCATENATE(B333,".",C333,"@email.com"))</f>
        <v>mary.kuria@email.com</v>
      </c>
      <c r="E333" s="3" t="s">
        <v>45</v>
      </c>
      <c r="F333" s="3">
        <v>10</v>
      </c>
      <c r="G333" s="3" t="str">
        <f>IF(F333&lt;=12,"Child",IF(F333&lt;=19,"Teenager",IF(F333&lt;=60,"Adult","Senior")))</f>
        <v>Child</v>
      </c>
      <c r="H333" s="3">
        <f>MAX( F333:F1003) - (F333)</f>
        <v>75</v>
      </c>
      <c r="I333" s="3" t="s">
        <v>376</v>
      </c>
      <c r="J333" s="4">
        <v>45592</v>
      </c>
      <c r="K333" s="3" t="s">
        <v>723</v>
      </c>
      <c r="L333" s="3" t="s">
        <v>725</v>
      </c>
      <c r="M333" s="3" t="s">
        <v>734</v>
      </c>
      <c r="N333" s="3" t="s">
        <v>751</v>
      </c>
      <c r="O333" s="3" t="s">
        <v>754</v>
      </c>
      <c r="P333" s="3">
        <v>23211.599999999999</v>
      </c>
      <c r="Q333" s="3" t="s">
        <v>759</v>
      </c>
      <c r="R333" s="3"/>
      <c r="S333" s="3"/>
      <c r="T333" s="8"/>
    </row>
    <row r="334" spans="1:20" hidden="1" x14ac:dyDescent="0.3">
      <c r="A334" s="7">
        <v>8809</v>
      </c>
      <c r="B334" s="3" t="s">
        <v>17</v>
      </c>
      <c r="C334" s="3" t="s">
        <v>41</v>
      </c>
      <c r="D334" s="3" t="str">
        <f>LOWER(CONCATENATE(B334,".",C334,"@email.com"))</f>
        <v>anne.obuya@email.com</v>
      </c>
      <c r="E334" s="3" t="s">
        <v>45</v>
      </c>
      <c r="F334" s="3">
        <v>41</v>
      </c>
      <c r="G334" s="3" t="str">
        <f>IF(F334&lt;=12,"Child",IF(F334&lt;=19,"Teenager",IF(F334&lt;=60,"Adult","Senior")))</f>
        <v>Adult</v>
      </c>
      <c r="H334" s="3">
        <f>MAX( F334:F1004) - (F334)</f>
        <v>44</v>
      </c>
      <c r="I334" s="3" t="s">
        <v>321</v>
      </c>
      <c r="J334" s="4">
        <v>44137</v>
      </c>
      <c r="K334" s="3" t="s">
        <v>719</v>
      </c>
      <c r="L334" s="3" t="s">
        <v>730</v>
      </c>
      <c r="M334" s="3" t="s">
        <v>735</v>
      </c>
      <c r="N334" s="3" t="s">
        <v>747</v>
      </c>
      <c r="O334" s="3" t="s">
        <v>753</v>
      </c>
      <c r="P334" s="3">
        <v>18877.060000000001</v>
      </c>
      <c r="Q334" s="3" t="s">
        <v>760</v>
      </c>
      <c r="R334" s="3"/>
      <c r="S334" s="3"/>
      <c r="T334" s="8"/>
    </row>
    <row r="335" spans="1:20" hidden="1" x14ac:dyDescent="0.3">
      <c r="A335" s="7">
        <v>8090</v>
      </c>
      <c r="B335" s="3" t="s">
        <v>28</v>
      </c>
      <c r="C335" s="3" t="s">
        <v>42</v>
      </c>
      <c r="D335" s="3" t="str">
        <f>LOWER(CONCATENATE(B335,".",C335,"@email.com"))</f>
        <v>mary.ouma@email.com</v>
      </c>
      <c r="E335" s="3" t="s">
        <v>44</v>
      </c>
      <c r="F335" s="3">
        <v>33</v>
      </c>
      <c r="G335" s="3" t="str">
        <f>IF(F335&lt;=12,"Child",IF(F335&lt;=19,"Teenager",IF(F335&lt;=60,"Adult","Senior")))</f>
        <v>Adult</v>
      </c>
      <c r="H335" s="3">
        <f>MAX( F335:F1005) - (F335)</f>
        <v>52</v>
      </c>
      <c r="I335" s="3" t="s">
        <v>378</v>
      </c>
      <c r="J335" s="4">
        <v>45668</v>
      </c>
      <c r="K335" s="3" t="s">
        <v>720</v>
      </c>
      <c r="L335" s="3" t="s">
        <v>727</v>
      </c>
      <c r="M335" s="3" t="s">
        <v>745</v>
      </c>
      <c r="N335" s="3" t="s">
        <v>748</v>
      </c>
      <c r="O335" s="3" t="s">
        <v>758</v>
      </c>
      <c r="P335" s="3">
        <v>35430.980000000003</v>
      </c>
      <c r="Q335" s="3" t="s">
        <v>759</v>
      </c>
      <c r="R335" s="3"/>
      <c r="S335" s="3"/>
      <c r="T335" s="8"/>
    </row>
    <row r="336" spans="1:20" hidden="1" x14ac:dyDescent="0.3">
      <c r="A336" s="7">
        <v>9509</v>
      </c>
      <c r="B336" s="3" t="s">
        <v>19</v>
      </c>
      <c r="C336" s="3" t="s">
        <v>41</v>
      </c>
      <c r="D336" s="3" t="str">
        <f>LOWER(CONCATENATE(B336,".",C336,"@email.com"))</f>
        <v>michael.obuya@email.com</v>
      </c>
      <c r="E336" s="3" t="s">
        <v>44</v>
      </c>
      <c r="F336" s="3">
        <v>74</v>
      </c>
      <c r="G336" s="3" t="str">
        <f>IF(F336&lt;=12,"Child",IF(F336&lt;=19,"Teenager",IF(F336&lt;=60,"Adult","Senior")))</f>
        <v>Senior</v>
      </c>
      <c r="H336" s="3">
        <f>MAX( F336:F1006) - (F336)</f>
        <v>11</v>
      </c>
      <c r="I336" s="3" t="s">
        <v>379</v>
      </c>
      <c r="J336" s="4">
        <v>44567</v>
      </c>
      <c r="K336" s="3" t="s">
        <v>721</v>
      </c>
      <c r="L336" s="3" t="s">
        <v>729</v>
      </c>
      <c r="M336" s="3" t="s">
        <v>743</v>
      </c>
      <c r="N336" s="3" t="s">
        <v>752</v>
      </c>
      <c r="O336" s="3" t="s">
        <v>757</v>
      </c>
      <c r="P336" s="3">
        <v>28392.94</v>
      </c>
      <c r="Q336" s="3" t="s">
        <v>760</v>
      </c>
      <c r="R336" s="3"/>
      <c r="S336" s="3"/>
      <c r="T336" s="8"/>
    </row>
    <row r="337" spans="1:20" hidden="1" x14ac:dyDescent="0.3">
      <c r="A337" s="7">
        <v>2695</v>
      </c>
      <c r="B337" s="3" t="s">
        <v>28</v>
      </c>
      <c r="C337" s="3" t="s">
        <v>39</v>
      </c>
      <c r="D337" s="3" t="str">
        <f>LOWER(CONCATENATE(B337,".",C337,"@email.com"))</f>
        <v>mary.kuria@email.com</v>
      </c>
      <c r="E337" s="3" t="s">
        <v>45</v>
      </c>
      <c r="F337" s="3">
        <v>43</v>
      </c>
      <c r="G337" s="3" t="str">
        <f>IF(F337&lt;=12,"Child",IF(F337&lt;=19,"Teenager",IF(F337&lt;=60,"Adult","Senior")))</f>
        <v>Adult</v>
      </c>
      <c r="H337" s="3">
        <f>MAX( F337:F1007) - (F337)</f>
        <v>42</v>
      </c>
      <c r="I337" s="3" t="s">
        <v>380</v>
      </c>
      <c r="J337" s="4">
        <v>44854</v>
      </c>
      <c r="K337" s="3" t="s">
        <v>723</v>
      </c>
      <c r="L337" s="3" t="s">
        <v>730</v>
      </c>
      <c r="M337" s="3" t="s">
        <v>731</v>
      </c>
      <c r="N337" s="3" t="s">
        <v>747</v>
      </c>
      <c r="O337" s="3" t="s">
        <v>754</v>
      </c>
      <c r="P337" s="3">
        <v>9680.02</v>
      </c>
      <c r="Q337" s="3" t="s">
        <v>760</v>
      </c>
      <c r="R337" s="3"/>
      <c r="S337" s="3"/>
      <c r="T337" s="8"/>
    </row>
    <row r="338" spans="1:20" hidden="1" x14ac:dyDescent="0.3">
      <c r="A338" s="7">
        <v>1424</v>
      </c>
      <c r="B338" s="3" t="s">
        <v>14</v>
      </c>
      <c r="C338" s="3" t="s">
        <v>43</v>
      </c>
      <c r="D338" s="3" t="str">
        <f>LOWER(CONCATENATE(B338,".",C338,"@email.com"))</f>
        <v>jane.chebet@email.com</v>
      </c>
      <c r="E338" s="3" t="s">
        <v>45</v>
      </c>
      <c r="F338" s="3">
        <v>40</v>
      </c>
      <c r="G338" s="3" t="str">
        <f>IF(F338&lt;=12,"Child",IF(F338&lt;=19,"Teenager",IF(F338&lt;=60,"Adult","Senior")))</f>
        <v>Adult</v>
      </c>
      <c r="H338" s="3">
        <f>MAX( F338:F1008) - (F338)</f>
        <v>45</v>
      </c>
      <c r="I338" s="3" t="s">
        <v>506</v>
      </c>
      <c r="J338" s="4">
        <v>44625</v>
      </c>
      <c r="K338" s="3" t="s">
        <v>719</v>
      </c>
      <c r="L338" s="3" t="s">
        <v>728</v>
      </c>
      <c r="M338" s="3" t="s">
        <v>745</v>
      </c>
      <c r="N338" s="3" t="s">
        <v>750</v>
      </c>
      <c r="O338" s="3" t="s">
        <v>757</v>
      </c>
      <c r="P338" s="3">
        <v>46163.519999999997</v>
      </c>
      <c r="Q338" s="3" t="s">
        <v>761</v>
      </c>
      <c r="R338" s="3"/>
      <c r="S338" s="3"/>
      <c r="T338" s="8"/>
    </row>
    <row r="339" spans="1:20" hidden="1" x14ac:dyDescent="0.3">
      <c r="A339" s="7">
        <v>9771</v>
      </c>
      <c r="B339" s="3" t="s">
        <v>23</v>
      </c>
      <c r="C339" s="3" t="s">
        <v>40</v>
      </c>
      <c r="D339" s="3" t="str">
        <f>LOWER(CONCATENATE(B339,".",C339,"@email.com"))</f>
        <v>peter.wanjiru@email.com</v>
      </c>
      <c r="E339" s="3" t="s">
        <v>44</v>
      </c>
      <c r="F339" s="3">
        <v>51</v>
      </c>
      <c r="G339" s="3" t="str">
        <f>IF(F339&lt;=12,"Child",IF(F339&lt;=19,"Teenager",IF(F339&lt;=60,"Adult","Senior")))</f>
        <v>Adult</v>
      </c>
      <c r="H339" s="3">
        <f>MAX( F339:F1009) - (F339)</f>
        <v>34</v>
      </c>
      <c r="I339" s="3" t="s">
        <v>382</v>
      </c>
      <c r="J339" s="4">
        <v>43881</v>
      </c>
      <c r="K339" s="3" t="s">
        <v>721</v>
      </c>
      <c r="L339" s="3" t="s">
        <v>728</v>
      </c>
      <c r="M339" s="3" t="s">
        <v>743</v>
      </c>
      <c r="N339" s="3" t="s">
        <v>751</v>
      </c>
      <c r="O339" s="3" t="s">
        <v>755</v>
      </c>
      <c r="P339" s="3">
        <v>15092.11</v>
      </c>
      <c r="Q339" s="3" t="s">
        <v>759</v>
      </c>
      <c r="R339" s="3"/>
      <c r="S339" s="3"/>
      <c r="T339" s="8"/>
    </row>
    <row r="340" spans="1:20" hidden="1" x14ac:dyDescent="0.3">
      <c r="A340" s="7">
        <v>5127</v>
      </c>
      <c r="B340" s="3" t="s">
        <v>22</v>
      </c>
      <c r="C340" s="3" t="s">
        <v>39</v>
      </c>
      <c r="D340" s="3" t="str">
        <f>LOWER(CONCATENATE(B340,".",C340,"@email.com"))</f>
        <v>mercy.kuria@email.com</v>
      </c>
      <c r="E340" s="3" t="s">
        <v>45</v>
      </c>
      <c r="F340" s="3">
        <v>40</v>
      </c>
      <c r="G340" s="3" t="str">
        <f>IF(F340&lt;=12,"Child",IF(F340&lt;=19,"Teenager",IF(F340&lt;=60,"Adult","Senior")))</f>
        <v>Adult</v>
      </c>
      <c r="H340" s="3">
        <f>MAX( F340:F1010) - (F340)</f>
        <v>45</v>
      </c>
      <c r="I340" s="3" t="s">
        <v>550</v>
      </c>
      <c r="J340" s="4">
        <v>45222</v>
      </c>
      <c r="K340" s="3" t="s">
        <v>719</v>
      </c>
      <c r="L340" s="3" t="s">
        <v>727</v>
      </c>
      <c r="M340" s="3" t="s">
        <v>744</v>
      </c>
      <c r="N340" s="3" t="s">
        <v>748</v>
      </c>
      <c r="O340" s="3" t="s">
        <v>756</v>
      </c>
      <c r="P340" s="3">
        <v>19256.48</v>
      </c>
      <c r="Q340" s="3" t="s">
        <v>760</v>
      </c>
      <c r="R340" s="3"/>
      <c r="S340" s="3"/>
      <c r="T340" s="8"/>
    </row>
    <row r="341" spans="1:20" hidden="1" x14ac:dyDescent="0.3">
      <c r="A341" s="7">
        <v>8128</v>
      </c>
      <c r="B341" s="3" t="s">
        <v>16</v>
      </c>
      <c r="C341" s="3" t="s">
        <v>36</v>
      </c>
      <c r="D341" s="3" t="str">
        <f>LOWER(CONCATENATE(B341,".",C341,"@email.com"))</f>
        <v>john.mwangi@email.com</v>
      </c>
      <c r="E341" s="3" t="s">
        <v>45</v>
      </c>
      <c r="F341" s="3">
        <v>65</v>
      </c>
      <c r="G341" s="3" t="str">
        <f>IF(F341&lt;=12,"Child",IF(F341&lt;=19,"Teenager",IF(F341&lt;=60,"Adult","Senior")))</f>
        <v>Senior</v>
      </c>
      <c r="H341" s="3">
        <f>MAX( F341:F1011) - (F341)</f>
        <v>20</v>
      </c>
      <c r="I341" s="3" t="s">
        <v>384</v>
      </c>
      <c r="J341" s="4">
        <v>44436</v>
      </c>
      <c r="K341" s="3" t="s">
        <v>718</v>
      </c>
      <c r="L341" s="3" t="s">
        <v>726</v>
      </c>
      <c r="M341" s="3" t="s">
        <v>744</v>
      </c>
      <c r="N341" s="3" t="s">
        <v>750</v>
      </c>
      <c r="O341" s="3" t="s">
        <v>754</v>
      </c>
      <c r="P341" s="3">
        <v>37704.629999999997</v>
      </c>
      <c r="Q341" s="3" t="s">
        <v>759</v>
      </c>
      <c r="R341" s="3"/>
      <c r="S341" s="3"/>
      <c r="T341" s="8"/>
    </row>
    <row r="342" spans="1:20" hidden="1" x14ac:dyDescent="0.3">
      <c r="A342" s="7">
        <v>8965</v>
      </c>
      <c r="B342" s="3" t="s">
        <v>17</v>
      </c>
      <c r="C342" s="3" t="s">
        <v>35</v>
      </c>
      <c r="D342" s="3" t="str">
        <f>LOWER(CONCATENATE(B342,".",C342,"@email.com"))</f>
        <v>anne.mugambi@email.com</v>
      </c>
      <c r="E342" s="3" t="s">
        <v>44</v>
      </c>
      <c r="F342" s="3">
        <v>48</v>
      </c>
      <c r="G342" s="3" t="str">
        <f>IF(F342&lt;=12,"Child",IF(F342&lt;=19,"Teenager",IF(F342&lt;=60,"Adult","Senior")))</f>
        <v>Adult</v>
      </c>
      <c r="H342" s="3">
        <f>MAX( F342:F1012) - (F342)</f>
        <v>37</v>
      </c>
      <c r="I342" s="3" t="s">
        <v>385</v>
      </c>
      <c r="J342" s="4">
        <v>44719</v>
      </c>
      <c r="K342" s="3" t="s">
        <v>721</v>
      </c>
      <c r="L342" s="3" t="s">
        <v>727</v>
      </c>
      <c r="M342" s="3" t="s">
        <v>736</v>
      </c>
      <c r="N342" s="3" t="s">
        <v>748</v>
      </c>
      <c r="O342" s="3" t="s">
        <v>756</v>
      </c>
      <c r="P342" s="3">
        <v>24613.53</v>
      </c>
      <c r="Q342" s="3" t="s">
        <v>759</v>
      </c>
      <c r="R342" s="3"/>
      <c r="S342" s="3"/>
      <c r="T342" s="8"/>
    </row>
    <row r="343" spans="1:20" hidden="1" x14ac:dyDescent="0.3">
      <c r="A343" s="7">
        <v>7945</v>
      </c>
      <c r="B343" s="3" t="s">
        <v>27</v>
      </c>
      <c r="C343" s="3" t="s">
        <v>30</v>
      </c>
      <c r="D343" s="3" t="str">
        <f>LOWER(CONCATENATE(B343,".",C343,"@email.com"))</f>
        <v>david.atieno@email.com</v>
      </c>
      <c r="E343" s="3" t="s">
        <v>44</v>
      </c>
      <c r="F343" s="3">
        <v>63</v>
      </c>
      <c r="G343" s="3" t="str">
        <f>IF(F343&lt;=12,"Child",IF(F343&lt;=19,"Teenager",IF(F343&lt;=60,"Adult","Senior")))</f>
        <v>Senior</v>
      </c>
      <c r="H343" s="3">
        <f>MAX( F343:F1013) - (F343)</f>
        <v>22</v>
      </c>
      <c r="I343" s="3" t="s">
        <v>386</v>
      </c>
      <c r="J343" s="4">
        <v>44863</v>
      </c>
      <c r="K343" s="3" t="s">
        <v>720</v>
      </c>
      <c r="L343" s="3" t="s">
        <v>730</v>
      </c>
      <c r="M343" s="3" t="s">
        <v>735</v>
      </c>
      <c r="N343" s="3" t="s">
        <v>750</v>
      </c>
      <c r="O343" s="3" t="s">
        <v>755</v>
      </c>
      <c r="P343" s="3">
        <v>16445.21</v>
      </c>
      <c r="Q343" s="3" t="s">
        <v>759</v>
      </c>
      <c r="R343" s="3"/>
      <c r="S343" s="3"/>
      <c r="T343" s="8"/>
    </row>
    <row r="344" spans="1:20" hidden="1" x14ac:dyDescent="0.3">
      <c r="A344" s="7">
        <v>2968</v>
      </c>
      <c r="B344" s="3" t="s">
        <v>23</v>
      </c>
      <c r="C344" s="3" t="s">
        <v>34</v>
      </c>
      <c r="D344" s="3" t="str">
        <f>LOWER(CONCATENATE(B344,".",C344,"@email.com"))</f>
        <v>peter.cherono@email.com</v>
      </c>
      <c r="E344" s="3" t="s">
        <v>44</v>
      </c>
      <c r="F344" s="3">
        <v>4</v>
      </c>
      <c r="G344" s="3" t="str">
        <f>IF(F344&lt;=12,"Child",IF(F344&lt;=19,"Teenager",IF(F344&lt;=60,"Adult","Senior")))</f>
        <v>Child</v>
      </c>
      <c r="H344" s="3">
        <f>MAX( F344:F1014) - (F344)</f>
        <v>81</v>
      </c>
      <c r="I344" s="3" t="s">
        <v>387</v>
      </c>
      <c r="J344" s="4">
        <v>43979</v>
      </c>
      <c r="K344" s="3" t="s">
        <v>718</v>
      </c>
      <c r="L344" s="3" t="s">
        <v>729</v>
      </c>
      <c r="M344" s="3" t="s">
        <v>734</v>
      </c>
      <c r="N344" s="3" t="s">
        <v>746</v>
      </c>
      <c r="O344" s="3" t="s">
        <v>755</v>
      </c>
      <c r="P344" s="3">
        <v>21479.1</v>
      </c>
      <c r="Q344" s="3" t="s">
        <v>761</v>
      </c>
      <c r="R344" s="3"/>
      <c r="S344" s="3"/>
      <c r="T344" s="8"/>
    </row>
    <row r="345" spans="1:20" hidden="1" x14ac:dyDescent="0.3">
      <c r="A345" s="7">
        <v>3312</v>
      </c>
      <c r="B345" s="3" t="s">
        <v>24</v>
      </c>
      <c r="C345" s="3" t="s">
        <v>30</v>
      </c>
      <c r="D345" s="3" t="str">
        <f>LOWER(CONCATENATE(B345,".",C345,"@email.com"))</f>
        <v>esther.atieno@email.com</v>
      </c>
      <c r="E345" s="3" t="s">
        <v>44</v>
      </c>
      <c r="F345" s="3">
        <v>23</v>
      </c>
      <c r="G345" s="3" t="str">
        <f>IF(F345&lt;=12,"Child",IF(F345&lt;=19,"Teenager",IF(F345&lt;=60,"Adult","Senior")))</f>
        <v>Adult</v>
      </c>
      <c r="H345" s="3">
        <f>MAX( F345:F1015) - (F345)</f>
        <v>62</v>
      </c>
      <c r="I345" s="3" t="s">
        <v>388</v>
      </c>
      <c r="J345" s="4">
        <v>44911</v>
      </c>
      <c r="K345" s="3" t="s">
        <v>718</v>
      </c>
      <c r="L345" s="3" t="s">
        <v>730</v>
      </c>
      <c r="M345" s="3" t="s">
        <v>731</v>
      </c>
      <c r="N345" s="3" t="s">
        <v>747</v>
      </c>
      <c r="O345" s="3" t="s">
        <v>756</v>
      </c>
      <c r="P345" s="3">
        <v>47993.34</v>
      </c>
      <c r="Q345" s="3" t="s">
        <v>760</v>
      </c>
      <c r="R345" s="3"/>
      <c r="S345" s="3"/>
      <c r="T345" s="8"/>
    </row>
    <row r="346" spans="1:20" hidden="1" x14ac:dyDescent="0.3">
      <c r="A346" s="7">
        <v>7032</v>
      </c>
      <c r="B346" s="3" t="s">
        <v>15</v>
      </c>
      <c r="C346" s="3" t="s">
        <v>37</v>
      </c>
      <c r="D346" s="3" t="str">
        <f>LOWER(CONCATENATE(B346,".",C346,"@email.com"))</f>
        <v>james.otieno@email.com</v>
      </c>
      <c r="E346" s="3" t="s">
        <v>44</v>
      </c>
      <c r="F346" s="3">
        <v>14</v>
      </c>
      <c r="G346" s="3" t="str">
        <f>IF(F346&lt;=12,"Child",IF(F346&lt;=19,"Teenager",IF(F346&lt;=60,"Adult","Senior")))</f>
        <v>Teenager</v>
      </c>
      <c r="H346" s="3">
        <f>MAX( F346:F1016) - (F346)</f>
        <v>71</v>
      </c>
      <c r="I346" s="3" t="s">
        <v>389</v>
      </c>
      <c r="J346" s="4">
        <v>44730</v>
      </c>
      <c r="K346" s="3" t="s">
        <v>718</v>
      </c>
      <c r="L346" s="3" t="s">
        <v>728</v>
      </c>
      <c r="M346" s="3" t="s">
        <v>733</v>
      </c>
      <c r="N346" s="3" t="s">
        <v>751</v>
      </c>
      <c r="O346" s="3" t="s">
        <v>754</v>
      </c>
      <c r="P346" s="3">
        <v>38091.769999999997</v>
      </c>
      <c r="Q346" s="3" t="s">
        <v>760</v>
      </c>
      <c r="R346" s="3"/>
      <c r="S346" s="3"/>
      <c r="T346" s="8"/>
    </row>
    <row r="347" spans="1:20" hidden="1" x14ac:dyDescent="0.3">
      <c r="A347" s="7">
        <v>6728</v>
      </c>
      <c r="B347" s="3" t="s">
        <v>28</v>
      </c>
      <c r="C347" s="3" t="s">
        <v>40</v>
      </c>
      <c r="D347" s="3" t="str">
        <f>LOWER(CONCATENATE(B347,".",C347,"@email.com"))</f>
        <v>mary.wanjiru@email.com</v>
      </c>
      <c r="E347" s="3" t="s">
        <v>45</v>
      </c>
      <c r="F347" s="3">
        <v>40</v>
      </c>
      <c r="G347" s="3" t="str">
        <f>IF(F347&lt;=12,"Child",IF(F347&lt;=19,"Teenager",IF(F347&lt;=60,"Adult","Senior")))</f>
        <v>Adult</v>
      </c>
      <c r="H347" s="3">
        <f>MAX( F347:F1017) - (F347)</f>
        <v>45</v>
      </c>
      <c r="I347" s="3" t="s">
        <v>586</v>
      </c>
      <c r="J347" s="4">
        <v>45384</v>
      </c>
      <c r="K347" s="3" t="s">
        <v>719</v>
      </c>
      <c r="L347" s="3" t="s">
        <v>730</v>
      </c>
      <c r="M347" s="3" t="s">
        <v>741</v>
      </c>
      <c r="N347" s="3" t="s">
        <v>746</v>
      </c>
      <c r="O347" s="3" t="s">
        <v>757</v>
      </c>
      <c r="P347" s="3">
        <v>49252.28</v>
      </c>
      <c r="Q347" s="3" t="s">
        <v>760</v>
      </c>
      <c r="R347" s="3"/>
      <c r="S347" s="3"/>
      <c r="T347" s="8"/>
    </row>
    <row r="348" spans="1:20" hidden="1" x14ac:dyDescent="0.3">
      <c r="A348" s="7">
        <v>4501</v>
      </c>
      <c r="B348" s="3" t="s">
        <v>15</v>
      </c>
      <c r="C348" s="3" t="s">
        <v>30</v>
      </c>
      <c r="D348" s="3" t="str">
        <f>LOWER(CONCATENATE(B348,".",C348,"@email.com"))</f>
        <v>james.atieno@email.com</v>
      </c>
      <c r="E348" s="3" t="s">
        <v>45</v>
      </c>
      <c r="F348" s="3">
        <v>73</v>
      </c>
      <c r="G348" s="3" t="str">
        <f>IF(F348&lt;=12,"Child",IF(F348&lt;=19,"Teenager",IF(F348&lt;=60,"Adult","Senior")))</f>
        <v>Senior</v>
      </c>
      <c r="H348" s="3">
        <f>MAX( F348:F1018) - (F348)</f>
        <v>12</v>
      </c>
      <c r="I348" s="3" t="s">
        <v>391</v>
      </c>
      <c r="J348" s="4">
        <v>45557</v>
      </c>
      <c r="K348" s="3" t="s">
        <v>723</v>
      </c>
      <c r="L348" s="3" t="s">
        <v>728</v>
      </c>
      <c r="M348" s="3" t="s">
        <v>732</v>
      </c>
      <c r="N348" s="3" t="s">
        <v>746</v>
      </c>
      <c r="O348" s="3" t="s">
        <v>753</v>
      </c>
      <c r="P348" s="3">
        <v>46371.92</v>
      </c>
      <c r="Q348" s="3" t="s">
        <v>759</v>
      </c>
      <c r="R348" s="3"/>
      <c r="S348" s="3"/>
      <c r="T348" s="8"/>
    </row>
    <row r="349" spans="1:20" hidden="1" x14ac:dyDescent="0.3">
      <c r="A349" s="7">
        <v>7358</v>
      </c>
      <c r="B349" s="3" t="s">
        <v>14</v>
      </c>
      <c r="C349" s="3" t="s">
        <v>34</v>
      </c>
      <c r="D349" s="3" t="str">
        <f>LOWER(CONCATENATE(B349,".",C349,"@email.com"))</f>
        <v>jane.cherono@email.com</v>
      </c>
      <c r="E349" s="3" t="s">
        <v>44</v>
      </c>
      <c r="F349" s="3">
        <v>48</v>
      </c>
      <c r="G349" s="3" t="str">
        <f>IF(F349&lt;=12,"Child",IF(F349&lt;=19,"Teenager",IF(F349&lt;=60,"Adult","Senior")))</f>
        <v>Adult</v>
      </c>
      <c r="H349" s="3">
        <f>MAX( F349:F1019) - (F349)</f>
        <v>37</v>
      </c>
      <c r="I349" s="3" t="s">
        <v>392</v>
      </c>
      <c r="J349" s="4">
        <v>45544</v>
      </c>
      <c r="K349" s="3" t="s">
        <v>722</v>
      </c>
      <c r="L349" s="3" t="s">
        <v>730</v>
      </c>
      <c r="M349" s="3" t="s">
        <v>733</v>
      </c>
      <c r="N349" s="3" t="s">
        <v>751</v>
      </c>
      <c r="O349" s="3" t="s">
        <v>753</v>
      </c>
      <c r="P349" s="3">
        <v>44808.27</v>
      </c>
      <c r="Q349" s="3" t="s">
        <v>759</v>
      </c>
      <c r="R349" s="3"/>
      <c r="S349" s="3"/>
      <c r="T349" s="8"/>
    </row>
    <row r="350" spans="1:20" hidden="1" x14ac:dyDescent="0.3">
      <c r="A350" s="7">
        <v>8743</v>
      </c>
      <c r="B350" s="3" t="s">
        <v>24</v>
      </c>
      <c r="C350" s="3" t="s">
        <v>43</v>
      </c>
      <c r="D350" s="3" t="str">
        <f>LOWER(CONCATENATE(B350,".",C350,"@email.com"))</f>
        <v>esther.chebet@email.com</v>
      </c>
      <c r="E350" s="3" t="s">
        <v>44</v>
      </c>
      <c r="F350" s="3">
        <v>40</v>
      </c>
      <c r="G350" s="3" t="str">
        <f>IF(F350&lt;=12,"Child",IF(F350&lt;=19,"Teenager",IF(F350&lt;=60,"Adult","Senior")))</f>
        <v>Adult</v>
      </c>
      <c r="H350" s="3">
        <f>MAX( F350:F1020) - (F350)</f>
        <v>45</v>
      </c>
      <c r="I350" s="3" t="s">
        <v>589</v>
      </c>
      <c r="J350" s="4">
        <v>45400</v>
      </c>
      <c r="K350" s="3" t="s">
        <v>719</v>
      </c>
      <c r="L350" s="3" t="s">
        <v>726</v>
      </c>
      <c r="M350" s="3" t="s">
        <v>741</v>
      </c>
      <c r="N350" s="3" t="s">
        <v>748</v>
      </c>
      <c r="O350" s="3" t="s">
        <v>755</v>
      </c>
      <c r="P350" s="3">
        <v>35418.519999999997</v>
      </c>
      <c r="Q350" s="3" t="s">
        <v>761</v>
      </c>
      <c r="R350" s="3"/>
      <c r="S350" s="3"/>
      <c r="T350" s="8"/>
    </row>
    <row r="351" spans="1:20" hidden="1" x14ac:dyDescent="0.3">
      <c r="A351" s="7">
        <v>2218</v>
      </c>
      <c r="B351" s="3" t="s">
        <v>17</v>
      </c>
      <c r="C351" s="3" t="s">
        <v>35</v>
      </c>
      <c r="D351" s="3" t="str">
        <f>LOWER(CONCATENATE(B351,".",C351,"@email.com"))</f>
        <v>anne.mugambi@email.com</v>
      </c>
      <c r="E351" s="3" t="s">
        <v>45</v>
      </c>
      <c r="F351" s="3">
        <v>6</v>
      </c>
      <c r="G351" s="3" t="str">
        <f>IF(F351&lt;=12,"Child",IF(F351&lt;=19,"Teenager",IF(F351&lt;=60,"Adult","Senior")))</f>
        <v>Child</v>
      </c>
      <c r="H351" s="3">
        <f>MAX( F351:F1021) - (F351)</f>
        <v>79</v>
      </c>
      <c r="I351" s="3" t="s">
        <v>394</v>
      </c>
      <c r="J351" s="4">
        <v>45495</v>
      </c>
      <c r="K351" s="3" t="s">
        <v>718</v>
      </c>
      <c r="L351" s="3" t="s">
        <v>730</v>
      </c>
      <c r="M351" s="3" t="s">
        <v>733</v>
      </c>
      <c r="N351" s="3" t="s">
        <v>750</v>
      </c>
      <c r="O351" s="3" t="s">
        <v>755</v>
      </c>
      <c r="P351" s="3">
        <v>44227.05</v>
      </c>
      <c r="Q351" s="3" t="s">
        <v>760</v>
      </c>
      <c r="R351" s="3"/>
      <c r="S351" s="3"/>
      <c r="T351" s="8"/>
    </row>
    <row r="352" spans="1:20" hidden="1" x14ac:dyDescent="0.3">
      <c r="A352" s="7">
        <v>1665</v>
      </c>
      <c r="B352" s="3" t="s">
        <v>17</v>
      </c>
      <c r="C352" s="3" t="s">
        <v>30</v>
      </c>
      <c r="D352" s="3" t="str">
        <f>LOWER(CONCATENATE(B352,".",C352,"@email.com"))</f>
        <v>anne.atieno@email.com</v>
      </c>
      <c r="E352" s="3" t="s">
        <v>45</v>
      </c>
      <c r="F352" s="3">
        <v>9</v>
      </c>
      <c r="G352" s="3" t="str">
        <f>IF(F352&lt;=12,"Child",IF(F352&lt;=19,"Teenager",IF(F352&lt;=60,"Adult","Senior")))</f>
        <v>Child</v>
      </c>
      <c r="H352" s="3">
        <f>MAX( F352:F1022) - (F352)</f>
        <v>76</v>
      </c>
      <c r="I352" s="3" t="s">
        <v>395</v>
      </c>
      <c r="J352" s="4">
        <v>44002</v>
      </c>
      <c r="K352" s="3" t="s">
        <v>723</v>
      </c>
      <c r="L352" s="3" t="s">
        <v>725</v>
      </c>
      <c r="M352" s="3" t="s">
        <v>737</v>
      </c>
      <c r="N352" s="3" t="s">
        <v>748</v>
      </c>
      <c r="O352" s="3" t="s">
        <v>757</v>
      </c>
      <c r="P352" s="3">
        <v>15137.48</v>
      </c>
      <c r="Q352" s="3" t="s">
        <v>760</v>
      </c>
      <c r="R352" s="3"/>
      <c r="S352" s="3"/>
      <c r="T352" s="8"/>
    </row>
    <row r="353" spans="1:20" hidden="1" x14ac:dyDescent="0.3">
      <c r="A353" s="7">
        <v>1210</v>
      </c>
      <c r="B353" s="3" t="s">
        <v>14</v>
      </c>
      <c r="C353" s="3" t="s">
        <v>33</v>
      </c>
      <c r="D353" s="3" t="str">
        <f>LOWER(CONCATENATE(B353,".",C353,"@email.com"))</f>
        <v>jane.kiplagat@email.com</v>
      </c>
      <c r="E353" s="3" t="s">
        <v>45</v>
      </c>
      <c r="F353" s="3">
        <v>12</v>
      </c>
      <c r="G353" s="3" t="str">
        <f>IF(F353&lt;=12,"Child",IF(F353&lt;=19,"Teenager",IF(F353&lt;=60,"Adult","Senior")))</f>
        <v>Child</v>
      </c>
      <c r="H353" s="3">
        <f>MAX( F353:F1023) - (F353)</f>
        <v>73</v>
      </c>
      <c r="I353" s="3" t="s">
        <v>396</v>
      </c>
      <c r="J353" s="4">
        <v>44590</v>
      </c>
      <c r="K353" s="3" t="s">
        <v>724</v>
      </c>
      <c r="L353" s="3" t="s">
        <v>730</v>
      </c>
      <c r="M353" s="3" t="s">
        <v>740</v>
      </c>
      <c r="N353" s="3" t="s">
        <v>749</v>
      </c>
      <c r="O353" s="3" t="s">
        <v>756</v>
      </c>
      <c r="P353" s="3">
        <v>12236.71</v>
      </c>
      <c r="Q353" s="3" t="s">
        <v>759</v>
      </c>
      <c r="R353" s="3"/>
      <c r="S353" s="3"/>
      <c r="T353" s="8"/>
    </row>
    <row r="354" spans="1:20" hidden="1" x14ac:dyDescent="0.3">
      <c r="A354" s="7">
        <v>9542</v>
      </c>
      <c r="B354" s="3" t="s">
        <v>18</v>
      </c>
      <c r="C354" s="3" t="s">
        <v>34</v>
      </c>
      <c r="D354" s="3" t="str">
        <f>LOWER(CONCATENATE(B354,".",C354,"@email.com"))</f>
        <v>susan.cherono@email.com</v>
      </c>
      <c r="E354" s="3" t="s">
        <v>45</v>
      </c>
      <c r="F354" s="3">
        <v>60</v>
      </c>
      <c r="G354" s="3" t="str">
        <f>IF(F354&lt;=12,"Child",IF(F354&lt;=19,"Teenager",IF(F354&lt;=60,"Adult","Senior")))</f>
        <v>Adult</v>
      </c>
      <c r="H354" s="3">
        <f>MAX( F354:F1024) - (F354)</f>
        <v>25</v>
      </c>
      <c r="I354" s="3" t="s">
        <v>397</v>
      </c>
      <c r="J354" s="4">
        <v>45725</v>
      </c>
      <c r="K354" s="3" t="s">
        <v>721</v>
      </c>
      <c r="L354" s="3" t="s">
        <v>727</v>
      </c>
      <c r="M354" s="3" t="s">
        <v>743</v>
      </c>
      <c r="N354" s="3" t="s">
        <v>751</v>
      </c>
      <c r="O354" s="3" t="s">
        <v>756</v>
      </c>
      <c r="P354" s="3">
        <v>13409.77</v>
      </c>
      <c r="Q354" s="3" t="s">
        <v>759</v>
      </c>
      <c r="R354" s="3"/>
      <c r="S354" s="3"/>
      <c r="T354" s="8"/>
    </row>
    <row r="355" spans="1:20" hidden="1" x14ac:dyDescent="0.3">
      <c r="A355" s="7">
        <v>5736</v>
      </c>
      <c r="B355" s="3" t="s">
        <v>25</v>
      </c>
      <c r="C355" s="3" t="s">
        <v>33</v>
      </c>
      <c r="D355" s="3" t="str">
        <f>LOWER(CONCATENATE(B355,".",C355,"@email.com"))</f>
        <v>paul.kiplagat@email.com</v>
      </c>
      <c r="E355" s="3" t="s">
        <v>44</v>
      </c>
      <c r="F355" s="3">
        <v>28</v>
      </c>
      <c r="G355" s="3" t="str">
        <f>IF(F355&lt;=12,"Child",IF(F355&lt;=19,"Teenager",IF(F355&lt;=60,"Adult","Senior")))</f>
        <v>Adult</v>
      </c>
      <c r="H355" s="3">
        <f>MAX( F355:F1025) - (F355)</f>
        <v>57</v>
      </c>
      <c r="I355" s="3" t="s">
        <v>398</v>
      </c>
      <c r="J355" s="4">
        <v>44932</v>
      </c>
      <c r="K355" s="3" t="s">
        <v>721</v>
      </c>
      <c r="L355" s="3" t="s">
        <v>727</v>
      </c>
      <c r="M355" s="3" t="s">
        <v>743</v>
      </c>
      <c r="N355" s="3" t="s">
        <v>752</v>
      </c>
      <c r="O355" s="3" t="s">
        <v>758</v>
      </c>
      <c r="P355" s="3">
        <v>42198.5</v>
      </c>
      <c r="Q355" s="3" t="s">
        <v>759</v>
      </c>
      <c r="R355" s="3"/>
      <c r="S355" s="3"/>
      <c r="T355" s="8"/>
    </row>
    <row r="356" spans="1:20" hidden="1" x14ac:dyDescent="0.3">
      <c r="A356" s="7">
        <v>4216</v>
      </c>
      <c r="B356" s="3" t="s">
        <v>14</v>
      </c>
      <c r="C356" s="3" t="s">
        <v>41</v>
      </c>
      <c r="D356" s="3" t="str">
        <f>LOWER(CONCATENATE(B356,".",C356,"@email.com"))</f>
        <v>jane.obuya@email.com</v>
      </c>
      <c r="E356" s="3" t="s">
        <v>45</v>
      </c>
      <c r="F356" s="3">
        <v>28</v>
      </c>
      <c r="G356" s="3" t="str">
        <f>IF(F356&lt;=12,"Child",IF(F356&lt;=19,"Teenager",IF(F356&lt;=60,"Adult","Senior")))</f>
        <v>Adult</v>
      </c>
      <c r="H356" s="3">
        <f>MAX( F356:F1026) - (F356)</f>
        <v>57</v>
      </c>
      <c r="I356" s="3" t="s">
        <v>399</v>
      </c>
      <c r="J356" s="4">
        <v>45449</v>
      </c>
      <c r="K356" s="3" t="s">
        <v>724</v>
      </c>
      <c r="L356" s="3" t="s">
        <v>727</v>
      </c>
      <c r="M356" s="3" t="s">
        <v>745</v>
      </c>
      <c r="N356" s="3" t="s">
        <v>746</v>
      </c>
      <c r="O356" s="3" t="s">
        <v>758</v>
      </c>
      <c r="P356" s="3">
        <v>47636.18</v>
      </c>
      <c r="Q356" s="3" t="s">
        <v>761</v>
      </c>
      <c r="R356" s="3"/>
      <c r="S356" s="3"/>
      <c r="T356" s="8"/>
    </row>
    <row r="357" spans="1:20" hidden="1" x14ac:dyDescent="0.3">
      <c r="A357" s="7">
        <v>1303</v>
      </c>
      <c r="B357" s="3" t="s">
        <v>23</v>
      </c>
      <c r="C357" s="3" t="s">
        <v>39</v>
      </c>
      <c r="D357" s="3" t="str">
        <f>LOWER(CONCATENATE(B357,".",C357,"@email.com"))</f>
        <v>peter.kuria@email.com</v>
      </c>
      <c r="E357" s="3" t="s">
        <v>44</v>
      </c>
      <c r="F357" s="3">
        <v>19</v>
      </c>
      <c r="G357" s="3" t="str">
        <f>IF(F357&lt;=12,"Child",IF(F357&lt;=19,"Teenager",IF(F357&lt;=60,"Adult","Senior")))</f>
        <v>Teenager</v>
      </c>
      <c r="H357" s="3">
        <f>MAX( F357:F1027) - (F357)</f>
        <v>66</v>
      </c>
      <c r="I357" s="3" t="s">
        <v>400</v>
      </c>
      <c r="J357" s="4">
        <v>44203</v>
      </c>
      <c r="K357" s="3" t="s">
        <v>724</v>
      </c>
      <c r="L357" s="3" t="s">
        <v>727</v>
      </c>
      <c r="M357" s="3" t="s">
        <v>738</v>
      </c>
      <c r="N357" s="3" t="s">
        <v>749</v>
      </c>
      <c r="O357" s="3" t="s">
        <v>753</v>
      </c>
      <c r="P357" s="3">
        <v>32102.799999999999</v>
      </c>
      <c r="Q357" s="3" t="s">
        <v>760</v>
      </c>
      <c r="R357" s="3"/>
      <c r="S357" s="3"/>
      <c r="T357" s="8"/>
    </row>
    <row r="358" spans="1:20" hidden="1" x14ac:dyDescent="0.3">
      <c r="A358" s="7">
        <v>7402</v>
      </c>
      <c r="B358" s="3" t="s">
        <v>28</v>
      </c>
      <c r="C358" s="3" t="s">
        <v>40</v>
      </c>
      <c r="D358" s="3" t="str">
        <f>LOWER(CONCATENATE(B358,".",C358,"@email.com"))</f>
        <v>mary.wanjiru@email.com</v>
      </c>
      <c r="E358" s="3" t="s">
        <v>45</v>
      </c>
      <c r="F358" s="3">
        <v>15</v>
      </c>
      <c r="G358" s="3" t="str">
        <f>IF(F358&lt;=12,"Child",IF(F358&lt;=19,"Teenager",IF(F358&lt;=60,"Adult","Senior")))</f>
        <v>Teenager</v>
      </c>
      <c r="H358" s="3">
        <f>MAX( F358:F1028) - (F358)</f>
        <v>70</v>
      </c>
      <c r="I358" s="3" t="s">
        <v>401</v>
      </c>
      <c r="J358" s="4">
        <v>45107</v>
      </c>
      <c r="K358" s="3" t="s">
        <v>723</v>
      </c>
      <c r="L358" s="3" t="s">
        <v>727</v>
      </c>
      <c r="M358" s="3" t="s">
        <v>740</v>
      </c>
      <c r="N358" s="3" t="s">
        <v>746</v>
      </c>
      <c r="O358" s="3" t="s">
        <v>753</v>
      </c>
      <c r="P358" s="3">
        <v>3639.39</v>
      </c>
      <c r="Q358" s="3" t="s">
        <v>761</v>
      </c>
      <c r="R358" s="3"/>
      <c r="S358" s="3"/>
      <c r="T358" s="8"/>
    </row>
    <row r="359" spans="1:20" hidden="1" x14ac:dyDescent="0.3">
      <c r="A359" s="7">
        <v>7185</v>
      </c>
      <c r="B359" s="3" t="s">
        <v>20</v>
      </c>
      <c r="C359" s="3" t="s">
        <v>30</v>
      </c>
      <c r="D359" s="3" t="str">
        <f>LOWER(CONCATENATE(B359,".",C359,"@email.com"))</f>
        <v>kevin.atieno@email.com</v>
      </c>
      <c r="E359" s="3" t="s">
        <v>45</v>
      </c>
      <c r="F359" s="3">
        <v>71</v>
      </c>
      <c r="G359" s="3" t="str">
        <f>IF(F359&lt;=12,"Child",IF(F359&lt;=19,"Teenager",IF(F359&lt;=60,"Adult","Senior")))</f>
        <v>Senior</v>
      </c>
      <c r="H359" s="3">
        <f>MAX( F359:F1029) - (F359)</f>
        <v>14</v>
      </c>
      <c r="I359" s="3" t="s">
        <v>402</v>
      </c>
      <c r="J359" s="4">
        <v>44371</v>
      </c>
      <c r="K359" s="3" t="s">
        <v>722</v>
      </c>
      <c r="L359" s="3" t="s">
        <v>725</v>
      </c>
      <c r="M359" s="3" t="s">
        <v>735</v>
      </c>
      <c r="N359" s="3" t="s">
        <v>752</v>
      </c>
      <c r="O359" s="3" t="s">
        <v>758</v>
      </c>
      <c r="P359" s="3">
        <v>20117.5</v>
      </c>
      <c r="Q359" s="3" t="s">
        <v>759</v>
      </c>
      <c r="R359" s="3"/>
      <c r="S359" s="3"/>
      <c r="T359" s="8"/>
    </row>
    <row r="360" spans="1:20" hidden="1" x14ac:dyDescent="0.3">
      <c r="A360" s="7">
        <v>9846</v>
      </c>
      <c r="B360" s="3" t="s">
        <v>26</v>
      </c>
      <c r="C360" s="3" t="s">
        <v>39</v>
      </c>
      <c r="D360" s="3" t="str">
        <f>LOWER(CONCATENATE(B360,".",C360,"@email.com"))</f>
        <v>brian.kuria@email.com</v>
      </c>
      <c r="E360" s="3" t="s">
        <v>45</v>
      </c>
      <c r="F360" s="3">
        <v>81</v>
      </c>
      <c r="G360" s="3" t="str">
        <f>IF(F360&lt;=12,"Child",IF(F360&lt;=19,"Teenager",IF(F360&lt;=60,"Adult","Senior")))</f>
        <v>Senior</v>
      </c>
      <c r="H360" s="3">
        <f>MAX( F360:F1030) - (F360)</f>
        <v>4</v>
      </c>
      <c r="I360" s="3" t="s">
        <v>403</v>
      </c>
      <c r="J360" s="4">
        <v>44477</v>
      </c>
      <c r="K360" s="3" t="s">
        <v>723</v>
      </c>
      <c r="L360" s="3" t="s">
        <v>729</v>
      </c>
      <c r="M360" s="3" t="s">
        <v>744</v>
      </c>
      <c r="N360" s="3" t="s">
        <v>747</v>
      </c>
      <c r="O360" s="3" t="s">
        <v>756</v>
      </c>
      <c r="P360" s="3">
        <v>9447.93</v>
      </c>
      <c r="Q360" s="3" t="s">
        <v>761</v>
      </c>
      <c r="R360" s="3"/>
      <c r="S360" s="3"/>
      <c r="T360" s="8"/>
    </row>
    <row r="361" spans="1:20" hidden="1" x14ac:dyDescent="0.3">
      <c r="A361" s="7">
        <v>5182</v>
      </c>
      <c r="B361" s="3" t="s">
        <v>18</v>
      </c>
      <c r="C361" s="3" t="s">
        <v>32</v>
      </c>
      <c r="D361" s="3" t="str">
        <f>LOWER(CONCATENATE(B361,".",C361,"@email.com"))</f>
        <v>susan.odhiambo@email.com</v>
      </c>
      <c r="E361" s="3" t="s">
        <v>44</v>
      </c>
      <c r="F361" s="3">
        <v>76</v>
      </c>
      <c r="G361" s="3" t="str">
        <f>IF(F361&lt;=12,"Child",IF(F361&lt;=19,"Teenager",IF(F361&lt;=60,"Adult","Senior")))</f>
        <v>Senior</v>
      </c>
      <c r="H361" s="3">
        <f>MAX( F361:F1031) - (F361)</f>
        <v>9</v>
      </c>
      <c r="I361" s="3" t="s">
        <v>404</v>
      </c>
      <c r="J361" s="4">
        <v>44745</v>
      </c>
      <c r="K361" s="3" t="s">
        <v>720</v>
      </c>
      <c r="L361" s="3" t="s">
        <v>726</v>
      </c>
      <c r="M361" s="3" t="s">
        <v>732</v>
      </c>
      <c r="N361" s="3" t="s">
        <v>750</v>
      </c>
      <c r="O361" s="3" t="s">
        <v>758</v>
      </c>
      <c r="P361" s="3">
        <v>27795.599999999999</v>
      </c>
      <c r="Q361" s="3" t="s">
        <v>759</v>
      </c>
      <c r="R361" s="3"/>
      <c r="S361" s="3"/>
      <c r="T361" s="8"/>
    </row>
    <row r="362" spans="1:20" hidden="1" x14ac:dyDescent="0.3">
      <c r="A362" s="7">
        <v>9497</v>
      </c>
      <c r="B362" s="3" t="s">
        <v>24</v>
      </c>
      <c r="C362" s="3" t="s">
        <v>31</v>
      </c>
      <c r="D362" s="3" t="str">
        <f>LOWER(CONCATENATE(B362,".",C362,"@email.com"))</f>
        <v>esther.kamau@email.com</v>
      </c>
      <c r="E362" s="3" t="s">
        <v>45</v>
      </c>
      <c r="F362" s="3">
        <v>18</v>
      </c>
      <c r="G362" s="3" t="str">
        <f>IF(F362&lt;=12,"Child",IF(F362&lt;=19,"Teenager",IF(F362&lt;=60,"Adult","Senior")))</f>
        <v>Teenager</v>
      </c>
      <c r="H362" s="3">
        <f>MAX( F362:F1032) - (F362)</f>
        <v>67</v>
      </c>
      <c r="I362" s="3" t="s">
        <v>405</v>
      </c>
      <c r="J362" s="4">
        <v>45520</v>
      </c>
      <c r="K362" s="3" t="s">
        <v>721</v>
      </c>
      <c r="L362" s="3" t="s">
        <v>730</v>
      </c>
      <c r="M362" s="3" t="s">
        <v>731</v>
      </c>
      <c r="N362" s="3" t="s">
        <v>752</v>
      </c>
      <c r="O362" s="3" t="s">
        <v>758</v>
      </c>
      <c r="P362" s="3">
        <v>47643.23</v>
      </c>
      <c r="Q362" s="3" t="s">
        <v>759</v>
      </c>
      <c r="R362" s="3"/>
      <c r="S362" s="3"/>
      <c r="T362" s="8"/>
    </row>
    <row r="363" spans="1:20" hidden="1" x14ac:dyDescent="0.3">
      <c r="A363" s="7">
        <v>3415</v>
      </c>
      <c r="B363" s="3" t="s">
        <v>17</v>
      </c>
      <c r="C363" s="3" t="s">
        <v>30</v>
      </c>
      <c r="D363" s="3" t="str">
        <f>LOWER(CONCATENATE(B363,".",C363,"@email.com"))</f>
        <v>anne.atieno@email.com</v>
      </c>
      <c r="E363" s="3" t="s">
        <v>44</v>
      </c>
      <c r="F363" s="3">
        <v>55</v>
      </c>
      <c r="G363" s="3" t="str">
        <f>IF(F363&lt;=12,"Child",IF(F363&lt;=19,"Teenager",IF(F363&lt;=60,"Adult","Senior")))</f>
        <v>Adult</v>
      </c>
      <c r="H363" s="3">
        <f>MAX( F363:F1033) - (F363)</f>
        <v>30</v>
      </c>
      <c r="I363" s="3" t="s">
        <v>406</v>
      </c>
      <c r="J363" s="4">
        <v>44612</v>
      </c>
      <c r="K363" s="3" t="s">
        <v>721</v>
      </c>
      <c r="L363" s="3" t="s">
        <v>728</v>
      </c>
      <c r="M363" s="3" t="s">
        <v>739</v>
      </c>
      <c r="N363" s="3" t="s">
        <v>751</v>
      </c>
      <c r="O363" s="3" t="s">
        <v>757</v>
      </c>
      <c r="P363" s="3">
        <v>42510.22</v>
      </c>
      <c r="Q363" s="3" t="s">
        <v>759</v>
      </c>
      <c r="R363" s="3"/>
      <c r="S363" s="3"/>
      <c r="T363" s="8"/>
    </row>
    <row r="364" spans="1:20" hidden="1" x14ac:dyDescent="0.3">
      <c r="A364" s="7">
        <v>3926</v>
      </c>
      <c r="B364" s="3" t="s">
        <v>17</v>
      </c>
      <c r="C364" s="3" t="s">
        <v>38</v>
      </c>
      <c r="D364" s="3" t="str">
        <f>LOWER(CONCATENATE(B364,".",C364,"@email.com"))</f>
        <v>anne.njeri@email.com</v>
      </c>
      <c r="E364" s="3" t="s">
        <v>45</v>
      </c>
      <c r="F364" s="3">
        <v>17</v>
      </c>
      <c r="G364" s="3" t="str">
        <f>IF(F364&lt;=12,"Child",IF(F364&lt;=19,"Teenager",IF(F364&lt;=60,"Adult","Senior")))</f>
        <v>Teenager</v>
      </c>
      <c r="H364" s="3">
        <f>MAX( F364:F1034) - (F364)</f>
        <v>68</v>
      </c>
      <c r="I364" s="3" t="s">
        <v>407</v>
      </c>
      <c r="J364" s="4">
        <v>45743</v>
      </c>
      <c r="K364" s="3" t="s">
        <v>720</v>
      </c>
      <c r="L364" s="3" t="s">
        <v>730</v>
      </c>
      <c r="M364" s="3" t="s">
        <v>734</v>
      </c>
      <c r="N364" s="3" t="s">
        <v>749</v>
      </c>
      <c r="O364" s="3" t="s">
        <v>753</v>
      </c>
      <c r="P364" s="3">
        <v>11341.67</v>
      </c>
      <c r="Q364" s="3" t="s">
        <v>759</v>
      </c>
      <c r="R364" s="3"/>
      <c r="S364" s="3"/>
      <c r="T364" s="8"/>
    </row>
    <row r="365" spans="1:20" hidden="1" x14ac:dyDescent="0.3">
      <c r="A365" s="7">
        <v>6635</v>
      </c>
      <c r="B365" s="3" t="s">
        <v>26</v>
      </c>
      <c r="C365" s="3" t="s">
        <v>41</v>
      </c>
      <c r="D365" s="3" t="str">
        <f>LOWER(CONCATENATE(B365,".",C365,"@email.com"))</f>
        <v>brian.obuya@email.com</v>
      </c>
      <c r="E365" s="3" t="s">
        <v>44</v>
      </c>
      <c r="F365" s="3">
        <v>79</v>
      </c>
      <c r="G365" s="3" t="str">
        <f>IF(F365&lt;=12,"Child",IF(F365&lt;=19,"Teenager",IF(F365&lt;=60,"Adult","Senior")))</f>
        <v>Senior</v>
      </c>
      <c r="H365" s="3">
        <f>MAX( F365:F1035) - (F365)</f>
        <v>6</v>
      </c>
      <c r="I365" s="3" t="s">
        <v>408</v>
      </c>
      <c r="J365" s="4">
        <v>45371</v>
      </c>
      <c r="K365" s="3" t="s">
        <v>721</v>
      </c>
      <c r="L365" s="3" t="s">
        <v>726</v>
      </c>
      <c r="M365" s="3" t="s">
        <v>732</v>
      </c>
      <c r="N365" s="3" t="s">
        <v>746</v>
      </c>
      <c r="O365" s="3" t="s">
        <v>754</v>
      </c>
      <c r="P365" s="3">
        <v>20953.54</v>
      </c>
      <c r="Q365" s="3" t="s">
        <v>761</v>
      </c>
      <c r="R365" s="3"/>
      <c r="S365" s="3"/>
      <c r="T365" s="8"/>
    </row>
    <row r="366" spans="1:20" hidden="1" x14ac:dyDescent="0.3">
      <c r="A366" s="7">
        <v>2817</v>
      </c>
      <c r="B366" s="3" t="s">
        <v>17</v>
      </c>
      <c r="C366" s="3" t="s">
        <v>36</v>
      </c>
      <c r="D366" s="3" t="str">
        <f>LOWER(CONCATENATE(B366,".",C366,"@email.com"))</f>
        <v>anne.mwangi@email.com</v>
      </c>
      <c r="E366" s="3" t="s">
        <v>44</v>
      </c>
      <c r="F366" s="3">
        <v>65</v>
      </c>
      <c r="G366" s="3" t="str">
        <f>IF(F366&lt;=12,"Child",IF(F366&lt;=19,"Teenager",IF(F366&lt;=60,"Adult","Senior")))</f>
        <v>Senior</v>
      </c>
      <c r="H366" s="3">
        <f>MAX( F366:F1036) - (F366)</f>
        <v>20</v>
      </c>
      <c r="I366" s="3" t="s">
        <v>409</v>
      </c>
      <c r="J366" s="4">
        <v>44279</v>
      </c>
      <c r="K366" s="3" t="s">
        <v>720</v>
      </c>
      <c r="L366" s="3" t="s">
        <v>728</v>
      </c>
      <c r="M366" s="3" t="s">
        <v>736</v>
      </c>
      <c r="N366" s="3" t="s">
        <v>750</v>
      </c>
      <c r="O366" s="3" t="s">
        <v>755</v>
      </c>
      <c r="P366" s="3">
        <v>23614.25</v>
      </c>
      <c r="Q366" s="3" t="s">
        <v>761</v>
      </c>
      <c r="R366" s="3"/>
      <c r="S366" s="3"/>
      <c r="T366" s="8"/>
    </row>
    <row r="367" spans="1:20" hidden="1" x14ac:dyDescent="0.3">
      <c r="A367" s="7">
        <v>3478</v>
      </c>
      <c r="B367" s="3" t="s">
        <v>18</v>
      </c>
      <c r="C367" s="3" t="s">
        <v>37</v>
      </c>
      <c r="D367" s="3" t="str">
        <f>LOWER(CONCATENATE(B367,".",C367,"@email.com"))</f>
        <v>susan.otieno@email.com</v>
      </c>
      <c r="E367" s="3" t="s">
        <v>45</v>
      </c>
      <c r="F367" s="3">
        <v>36</v>
      </c>
      <c r="G367" s="3" t="str">
        <f>IF(F367&lt;=12,"Child",IF(F367&lt;=19,"Teenager",IF(F367&lt;=60,"Adult","Senior")))</f>
        <v>Adult</v>
      </c>
      <c r="H367" s="3">
        <f>MAX( F367:F1037) - (F367)</f>
        <v>49</v>
      </c>
      <c r="I367" s="3" t="s">
        <v>410</v>
      </c>
      <c r="J367" s="4">
        <v>45507</v>
      </c>
      <c r="K367" s="3" t="s">
        <v>720</v>
      </c>
      <c r="L367" s="3" t="s">
        <v>729</v>
      </c>
      <c r="M367" s="3" t="s">
        <v>734</v>
      </c>
      <c r="N367" s="3" t="s">
        <v>747</v>
      </c>
      <c r="O367" s="3" t="s">
        <v>757</v>
      </c>
      <c r="P367" s="3">
        <v>12013.03</v>
      </c>
      <c r="Q367" s="3" t="s">
        <v>761</v>
      </c>
      <c r="R367" s="3"/>
      <c r="S367" s="3"/>
      <c r="T367" s="8"/>
    </row>
    <row r="368" spans="1:20" hidden="1" x14ac:dyDescent="0.3">
      <c r="A368" s="7">
        <v>7201</v>
      </c>
      <c r="B368" s="3" t="s">
        <v>24</v>
      </c>
      <c r="C368" s="3" t="s">
        <v>37</v>
      </c>
      <c r="D368" s="3" t="str">
        <f>LOWER(CONCATENATE(B368,".",C368,"@email.com"))</f>
        <v>esther.otieno@email.com</v>
      </c>
      <c r="E368" s="3" t="s">
        <v>45</v>
      </c>
      <c r="F368" s="3">
        <v>39</v>
      </c>
      <c r="G368" s="3" t="str">
        <f>IF(F368&lt;=12,"Child",IF(F368&lt;=19,"Teenager",IF(F368&lt;=60,"Adult","Senior")))</f>
        <v>Adult</v>
      </c>
      <c r="H368" s="3">
        <f>MAX( F368:F1038) - (F368)</f>
        <v>46</v>
      </c>
      <c r="I368" s="3" t="s">
        <v>259</v>
      </c>
      <c r="J368" s="4">
        <v>45275</v>
      </c>
      <c r="K368" s="3" t="s">
        <v>719</v>
      </c>
      <c r="L368" s="3" t="s">
        <v>726</v>
      </c>
      <c r="M368" s="3" t="s">
        <v>733</v>
      </c>
      <c r="N368" s="3" t="s">
        <v>752</v>
      </c>
      <c r="O368" s="3" t="s">
        <v>753</v>
      </c>
      <c r="P368" s="3">
        <v>38828.6</v>
      </c>
      <c r="Q368" s="3" t="s">
        <v>759</v>
      </c>
      <c r="R368" s="3"/>
      <c r="S368" s="3"/>
      <c r="T368" s="8"/>
    </row>
    <row r="369" spans="1:20" hidden="1" x14ac:dyDescent="0.3">
      <c r="A369" s="7">
        <v>3420</v>
      </c>
      <c r="B369" s="3" t="s">
        <v>16</v>
      </c>
      <c r="C369" s="3" t="s">
        <v>35</v>
      </c>
      <c r="D369" s="3" t="str">
        <f>LOWER(CONCATENATE(B369,".",C369,"@email.com"))</f>
        <v>john.mugambi@email.com</v>
      </c>
      <c r="E369" s="3" t="s">
        <v>45</v>
      </c>
      <c r="F369" s="3">
        <v>62</v>
      </c>
      <c r="G369" s="3" t="str">
        <f>IF(F369&lt;=12,"Child",IF(F369&lt;=19,"Teenager",IF(F369&lt;=60,"Adult","Senior")))</f>
        <v>Senior</v>
      </c>
      <c r="H369" s="3">
        <f>MAX( F369:F1039) - (F369)</f>
        <v>23</v>
      </c>
      <c r="I369" s="3" t="s">
        <v>412</v>
      </c>
      <c r="J369" s="4">
        <v>44028</v>
      </c>
      <c r="K369" s="3" t="s">
        <v>721</v>
      </c>
      <c r="L369" s="3" t="s">
        <v>725</v>
      </c>
      <c r="M369" s="3" t="s">
        <v>741</v>
      </c>
      <c r="N369" s="3" t="s">
        <v>748</v>
      </c>
      <c r="O369" s="3" t="s">
        <v>754</v>
      </c>
      <c r="P369" s="3">
        <v>8877.3700000000008</v>
      </c>
      <c r="Q369" s="3" t="s">
        <v>760</v>
      </c>
      <c r="R369" s="3"/>
      <c r="S369" s="3"/>
      <c r="T369" s="8"/>
    </row>
    <row r="370" spans="1:20" hidden="1" x14ac:dyDescent="0.3">
      <c r="A370" s="7">
        <v>1875</v>
      </c>
      <c r="B370" s="3" t="s">
        <v>25</v>
      </c>
      <c r="C370" s="3" t="s">
        <v>39</v>
      </c>
      <c r="D370" s="3" t="str">
        <f>LOWER(CONCATENATE(B370,".",C370,"@email.com"))</f>
        <v>paul.kuria@email.com</v>
      </c>
      <c r="E370" s="3" t="s">
        <v>45</v>
      </c>
      <c r="F370" s="3">
        <v>48</v>
      </c>
      <c r="G370" s="3" t="str">
        <f>IF(F370&lt;=12,"Child",IF(F370&lt;=19,"Teenager",IF(F370&lt;=60,"Adult","Senior")))</f>
        <v>Adult</v>
      </c>
      <c r="H370" s="3">
        <f>MAX( F370:F1040) - (F370)</f>
        <v>37</v>
      </c>
      <c r="I370" s="3" t="s">
        <v>413</v>
      </c>
      <c r="J370" s="4">
        <v>45472</v>
      </c>
      <c r="K370" s="3" t="s">
        <v>720</v>
      </c>
      <c r="L370" s="3" t="s">
        <v>727</v>
      </c>
      <c r="M370" s="3" t="s">
        <v>737</v>
      </c>
      <c r="N370" s="3" t="s">
        <v>750</v>
      </c>
      <c r="O370" s="3" t="s">
        <v>758</v>
      </c>
      <c r="P370" s="3">
        <v>36660.71</v>
      </c>
      <c r="Q370" s="3" t="s">
        <v>759</v>
      </c>
      <c r="R370" s="3"/>
      <c r="S370" s="3"/>
      <c r="T370" s="8"/>
    </row>
    <row r="371" spans="1:20" hidden="1" x14ac:dyDescent="0.3">
      <c r="A371" s="7">
        <v>4752</v>
      </c>
      <c r="B371" s="3" t="s">
        <v>15</v>
      </c>
      <c r="C371" s="3" t="s">
        <v>31</v>
      </c>
      <c r="D371" s="3" t="str">
        <f>LOWER(CONCATENATE(B371,".",C371,"@email.com"))</f>
        <v>james.kamau@email.com</v>
      </c>
      <c r="E371" s="3" t="s">
        <v>44</v>
      </c>
      <c r="F371" s="3">
        <v>4</v>
      </c>
      <c r="G371" s="3" t="str">
        <f>IF(F371&lt;=12,"Child",IF(F371&lt;=19,"Teenager",IF(F371&lt;=60,"Adult","Senior")))</f>
        <v>Child</v>
      </c>
      <c r="H371" s="3">
        <f>MAX( F371:F1041) - (F371)</f>
        <v>81</v>
      </c>
      <c r="I371" s="3" t="s">
        <v>414</v>
      </c>
      <c r="J371" s="4">
        <v>44886</v>
      </c>
      <c r="K371" s="3" t="s">
        <v>722</v>
      </c>
      <c r="L371" s="3" t="s">
        <v>730</v>
      </c>
      <c r="M371" s="3" t="s">
        <v>735</v>
      </c>
      <c r="N371" s="3" t="s">
        <v>751</v>
      </c>
      <c r="O371" s="3" t="s">
        <v>753</v>
      </c>
      <c r="P371" s="3">
        <v>14093</v>
      </c>
      <c r="Q371" s="3" t="s">
        <v>761</v>
      </c>
      <c r="R371" s="3"/>
      <c r="S371" s="3"/>
      <c r="T371" s="8"/>
    </row>
    <row r="372" spans="1:20" hidden="1" x14ac:dyDescent="0.3">
      <c r="A372" s="7">
        <v>6625</v>
      </c>
      <c r="B372" s="3" t="s">
        <v>28</v>
      </c>
      <c r="C372" s="3" t="s">
        <v>37</v>
      </c>
      <c r="D372" s="3" t="str">
        <f>LOWER(CONCATENATE(B372,".",C372,"@email.com"))</f>
        <v>mary.otieno@email.com</v>
      </c>
      <c r="E372" s="3" t="s">
        <v>45</v>
      </c>
      <c r="F372" s="3">
        <v>5</v>
      </c>
      <c r="G372" s="3" t="str">
        <f>IF(F372&lt;=12,"Child",IF(F372&lt;=19,"Teenager",IF(F372&lt;=60,"Adult","Senior")))</f>
        <v>Child</v>
      </c>
      <c r="H372" s="3">
        <f>MAX( F372:F1042) - (F372)</f>
        <v>80</v>
      </c>
      <c r="I372" s="3" t="s">
        <v>415</v>
      </c>
      <c r="J372" s="4">
        <v>44381</v>
      </c>
      <c r="K372" s="3" t="s">
        <v>720</v>
      </c>
      <c r="L372" s="3" t="s">
        <v>727</v>
      </c>
      <c r="M372" s="3" t="s">
        <v>737</v>
      </c>
      <c r="N372" s="3" t="s">
        <v>752</v>
      </c>
      <c r="O372" s="3" t="s">
        <v>758</v>
      </c>
      <c r="P372" s="3">
        <v>24984.78</v>
      </c>
      <c r="Q372" s="3" t="s">
        <v>759</v>
      </c>
      <c r="R372" s="3"/>
      <c r="S372" s="3"/>
      <c r="T372" s="8"/>
    </row>
    <row r="373" spans="1:20" hidden="1" x14ac:dyDescent="0.3">
      <c r="A373" s="7">
        <v>3606</v>
      </c>
      <c r="B373" s="3" t="s">
        <v>18</v>
      </c>
      <c r="C373" s="3" t="s">
        <v>33</v>
      </c>
      <c r="D373" s="3" t="str">
        <f>LOWER(CONCATENATE(B373,".",C373,"@email.com"))</f>
        <v>susan.kiplagat@email.com</v>
      </c>
      <c r="E373" s="3" t="s">
        <v>45</v>
      </c>
      <c r="F373" s="3">
        <v>39</v>
      </c>
      <c r="G373" s="3" t="str">
        <f>IF(F373&lt;=12,"Child",IF(F373&lt;=19,"Teenager",IF(F373&lt;=60,"Adult","Senior")))</f>
        <v>Adult</v>
      </c>
      <c r="H373" s="3">
        <f>MAX( F373:F1043) - (F373)</f>
        <v>46</v>
      </c>
      <c r="I373" s="3" t="s">
        <v>309</v>
      </c>
      <c r="J373" s="4">
        <v>45670</v>
      </c>
      <c r="K373" s="3" t="s">
        <v>719</v>
      </c>
      <c r="L373" s="3" t="s">
        <v>729</v>
      </c>
      <c r="M373" s="3" t="s">
        <v>734</v>
      </c>
      <c r="N373" s="3" t="s">
        <v>751</v>
      </c>
      <c r="O373" s="3" t="s">
        <v>756</v>
      </c>
      <c r="P373" s="3">
        <v>46212.97</v>
      </c>
      <c r="Q373" s="3" t="s">
        <v>761</v>
      </c>
      <c r="R373" s="3"/>
      <c r="S373" s="3"/>
      <c r="T373" s="8"/>
    </row>
    <row r="374" spans="1:20" hidden="1" x14ac:dyDescent="0.3">
      <c r="A374" s="7">
        <v>5759</v>
      </c>
      <c r="B374" s="3" t="s">
        <v>26</v>
      </c>
      <c r="C374" s="3" t="s">
        <v>35</v>
      </c>
      <c r="D374" s="3" t="str">
        <f>LOWER(CONCATENATE(B374,".",C374,"@email.com"))</f>
        <v>brian.mugambi@email.com</v>
      </c>
      <c r="E374" s="3" t="s">
        <v>44</v>
      </c>
      <c r="F374" s="3">
        <v>80</v>
      </c>
      <c r="G374" s="3" t="str">
        <f>IF(F374&lt;=12,"Child",IF(F374&lt;=19,"Teenager",IF(F374&lt;=60,"Adult","Senior")))</f>
        <v>Senior</v>
      </c>
      <c r="H374" s="3">
        <f>MAX( F374:F1044) - (F374)</f>
        <v>5</v>
      </c>
      <c r="I374" s="3" t="s">
        <v>417</v>
      </c>
      <c r="J374" s="4">
        <v>44689</v>
      </c>
      <c r="K374" s="3" t="s">
        <v>723</v>
      </c>
      <c r="L374" s="3" t="s">
        <v>728</v>
      </c>
      <c r="M374" s="3" t="s">
        <v>742</v>
      </c>
      <c r="N374" s="3" t="s">
        <v>751</v>
      </c>
      <c r="O374" s="3" t="s">
        <v>758</v>
      </c>
      <c r="P374" s="3">
        <v>34823.94</v>
      </c>
      <c r="Q374" s="3" t="s">
        <v>759</v>
      </c>
      <c r="R374" s="3"/>
      <c r="S374" s="3"/>
      <c r="T374" s="8"/>
    </row>
    <row r="375" spans="1:20" hidden="1" x14ac:dyDescent="0.3">
      <c r="A375" s="7">
        <v>5401</v>
      </c>
      <c r="B375" s="3" t="s">
        <v>28</v>
      </c>
      <c r="C375" s="3" t="s">
        <v>31</v>
      </c>
      <c r="D375" s="3" t="str">
        <f>LOWER(CONCATENATE(B375,".",C375,"@email.com"))</f>
        <v>mary.kamau@email.com</v>
      </c>
      <c r="E375" s="3" t="s">
        <v>45</v>
      </c>
      <c r="F375" s="3">
        <v>66</v>
      </c>
      <c r="G375" s="3" t="str">
        <f>IF(F375&lt;=12,"Child",IF(F375&lt;=19,"Teenager",IF(F375&lt;=60,"Adult","Senior")))</f>
        <v>Senior</v>
      </c>
      <c r="H375" s="3">
        <f>MAX( F375:F1045) - (F375)</f>
        <v>19</v>
      </c>
      <c r="I375" s="3" t="s">
        <v>418</v>
      </c>
      <c r="J375" s="4">
        <v>44953</v>
      </c>
      <c r="K375" s="3" t="s">
        <v>723</v>
      </c>
      <c r="L375" s="3" t="s">
        <v>728</v>
      </c>
      <c r="M375" s="3" t="s">
        <v>736</v>
      </c>
      <c r="N375" s="3" t="s">
        <v>748</v>
      </c>
      <c r="O375" s="3" t="s">
        <v>753</v>
      </c>
      <c r="P375" s="3">
        <v>5203.63</v>
      </c>
      <c r="Q375" s="3" t="s">
        <v>760</v>
      </c>
      <c r="R375" s="3"/>
      <c r="S375" s="3"/>
      <c r="T375" s="8"/>
    </row>
    <row r="376" spans="1:20" hidden="1" x14ac:dyDescent="0.3">
      <c r="A376" s="7">
        <v>9101</v>
      </c>
      <c r="B376" s="3" t="s">
        <v>19</v>
      </c>
      <c r="C376" s="3" t="s">
        <v>31</v>
      </c>
      <c r="D376" s="3" t="str">
        <f>LOWER(CONCATENATE(B376,".",C376,"@email.com"))</f>
        <v>michael.kamau@email.com</v>
      </c>
      <c r="E376" s="3" t="s">
        <v>44</v>
      </c>
      <c r="F376" s="3">
        <v>18</v>
      </c>
      <c r="G376" s="3" t="str">
        <f>IF(F376&lt;=12,"Child",IF(F376&lt;=19,"Teenager",IF(F376&lt;=60,"Adult","Senior")))</f>
        <v>Teenager</v>
      </c>
      <c r="H376" s="3">
        <f>MAX( F376:F1046) - (F376)</f>
        <v>67</v>
      </c>
      <c r="I376" s="3" t="s">
        <v>419</v>
      </c>
      <c r="J376" s="4">
        <v>44607</v>
      </c>
      <c r="K376" s="3" t="s">
        <v>722</v>
      </c>
      <c r="L376" s="3" t="s">
        <v>727</v>
      </c>
      <c r="M376" s="3" t="s">
        <v>733</v>
      </c>
      <c r="N376" s="3" t="s">
        <v>748</v>
      </c>
      <c r="O376" s="3" t="s">
        <v>758</v>
      </c>
      <c r="P376" s="3">
        <v>49226.77</v>
      </c>
      <c r="Q376" s="3" t="s">
        <v>760</v>
      </c>
      <c r="R376" s="3"/>
      <c r="S376" s="3"/>
      <c r="T376" s="8"/>
    </row>
    <row r="377" spans="1:20" hidden="1" x14ac:dyDescent="0.3">
      <c r="A377" s="7">
        <v>5503</v>
      </c>
      <c r="B377" s="3" t="s">
        <v>22</v>
      </c>
      <c r="C377" s="3" t="s">
        <v>39</v>
      </c>
      <c r="D377" s="3" t="str">
        <f>LOWER(CONCATENATE(B377,".",C377,"@email.com"))</f>
        <v>mercy.kuria@email.com</v>
      </c>
      <c r="E377" s="3" t="s">
        <v>45</v>
      </c>
      <c r="F377" s="3">
        <v>38</v>
      </c>
      <c r="G377" s="3" t="str">
        <f>IF(F377&lt;=12,"Child",IF(F377&lt;=19,"Teenager",IF(F377&lt;=60,"Adult","Senior")))</f>
        <v>Adult</v>
      </c>
      <c r="H377" s="3">
        <f>MAX( F377:F1047) - (F377)</f>
        <v>47</v>
      </c>
      <c r="I377" s="3" t="s">
        <v>411</v>
      </c>
      <c r="J377" s="4">
        <v>44895</v>
      </c>
      <c r="K377" s="3" t="s">
        <v>719</v>
      </c>
      <c r="L377" s="3" t="s">
        <v>728</v>
      </c>
      <c r="M377" s="3" t="s">
        <v>731</v>
      </c>
      <c r="N377" s="3" t="s">
        <v>751</v>
      </c>
      <c r="O377" s="3" t="s">
        <v>754</v>
      </c>
      <c r="P377" s="3">
        <v>7979.36</v>
      </c>
      <c r="Q377" s="3" t="s">
        <v>761</v>
      </c>
      <c r="R377" s="3"/>
      <c r="S377" s="3"/>
      <c r="T377" s="8"/>
    </row>
    <row r="378" spans="1:20" hidden="1" x14ac:dyDescent="0.3">
      <c r="A378" s="7">
        <v>9259</v>
      </c>
      <c r="B378" s="3" t="s">
        <v>19</v>
      </c>
      <c r="C378" s="3" t="s">
        <v>41</v>
      </c>
      <c r="D378" s="3" t="str">
        <f>LOWER(CONCATENATE(B378,".",C378,"@email.com"))</f>
        <v>michael.obuya@email.com</v>
      </c>
      <c r="E378" s="3" t="s">
        <v>44</v>
      </c>
      <c r="F378" s="3">
        <v>37</v>
      </c>
      <c r="G378" s="3" t="str">
        <f>IF(F378&lt;=12,"Child",IF(F378&lt;=19,"Teenager",IF(F378&lt;=60,"Adult","Senior")))</f>
        <v>Adult</v>
      </c>
      <c r="H378" s="3">
        <f>MAX( F378:F1048) - (F378)</f>
        <v>48</v>
      </c>
      <c r="I378" s="3" t="s">
        <v>187</v>
      </c>
      <c r="J378" s="4">
        <v>45420</v>
      </c>
      <c r="K378" s="3" t="s">
        <v>719</v>
      </c>
      <c r="L378" s="3" t="s">
        <v>730</v>
      </c>
      <c r="M378" s="3" t="s">
        <v>745</v>
      </c>
      <c r="N378" s="3" t="s">
        <v>746</v>
      </c>
      <c r="O378" s="3" t="s">
        <v>755</v>
      </c>
      <c r="P378" s="3">
        <v>8217.86</v>
      </c>
      <c r="Q378" s="3" t="s">
        <v>760</v>
      </c>
      <c r="R378" s="3"/>
      <c r="S378" s="3"/>
      <c r="T378" s="8"/>
    </row>
    <row r="379" spans="1:20" hidden="1" x14ac:dyDescent="0.3">
      <c r="A379" s="7">
        <v>9963</v>
      </c>
      <c r="B379" s="3" t="s">
        <v>18</v>
      </c>
      <c r="C379" s="3" t="s">
        <v>37</v>
      </c>
      <c r="D379" s="3" t="str">
        <f>LOWER(CONCATENATE(B379,".",C379,"@email.com"))</f>
        <v>susan.otieno@email.com</v>
      </c>
      <c r="E379" s="3" t="s">
        <v>44</v>
      </c>
      <c r="F379" s="3">
        <v>37</v>
      </c>
      <c r="G379" s="3" t="str">
        <f>IF(F379&lt;=12,"Child",IF(F379&lt;=19,"Teenager",IF(F379&lt;=60,"Adult","Senior")))</f>
        <v>Adult</v>
      </c>
      <c r="H379" s="3">
        <f>MAX( F379:F1049) - (F379)</f>
        <v>48</v>
      </c>
      <c r="I379" s="3" t="s">
        <v>237</v>
      </c>
      <c r="J379" s="4">
        <v>44480</v>
      </c>
      <c r="K379" s="3" t="s">
        <v>719</v>
      </c>
      <c r="L379" s="3" t="s">
        <v>728</v>
      </c>
      <c r="M379" s="3" t="s">
        <v>741</v>
      </c>
      <c r="N379" s="3" t="s">
        <v>749</v>
      </c>
      <c r="O379" s="3" t="s">
        <v>754</v>
      </c>
      <c r="P379" s="3">
        <v>22054.1</v>
      </c>
      <c r="Q379" s="3" t="s">
        <v>761</v>
      </c>
      <c r="R379" s="3"/>
      <c r="S379" s="3"/>
      <c r="T379" s="8"/>
    </row>
    <row r="380" spans="1:20" hidden="1" x14ac:dyDescent="0.3">
      <c r="A380" s="7">
        <v>7476</v>
      </c>
      <c r="B380" s="3" t="s">
        <v>23</v>
      </c>
      <c r="C380" s="3" t="s">
        <v>41</v>
      </c>
      <c r="D380" s="3" t="str">
        <f>LOWER(CONCATENATE(B380,".",C380,"@email.com"))</f>
        <v>peter.obuya@email.com</v>
      </c>
      <c r="E380" s="3" t="s">
        <v>44</v>
      </c>
      <c r="F380" s="3">
        <v>4</v>
      </c>
      <c r="G380" s="3" t="str">
        <f>IF(F380&lt;=12,"Child",IF(F380&lt;=19,"Teenager",IF(F380&lt;=60,"Adult","Senior")))</f>
        <v>Child</v>
      </c>
      <c r="H380" s="3">
        <f>MAX( F380:F1050) - (F380)</f>
        <v>81</v>
      </c>
      <c r="I380" s="3" t="s">
        <v>423</v>
      </c>
      <c r="J380" s="4">
        <v>44849</v>
      </c>
      <c r="K380" s="3" t="s">
        <v>718</v>
      </c>
      <c r="L380" s="3" t="s">
        <v>727</v>
      </c>
      <c r="M380" s="3" t="s">
        <v>742</v>
      </c>
      <c r="N380" s="3" t="s">
        <v>752</v>
      </c>
      <c r="O380" s="3" t="s">
        <v>753</v>
      </c>
      <c r="P380" s="3">
        <v>23115.66</v>
      </c>
      <c r="Q380" s="3" t="s">
        <v>759</v>
      </c>
      <c r="R380" s="3"/>
      <c r="S380" s="3"/>
      <c r="T380" s="8"/>
    </row>
    <row r="381" spans="1:20" hidden="1" x14ac:dyDescent="0.3">
      <c r="A381" s="7">
        <v>6006</v>
      </c>
      <c r="B381" s="3" t="s">
        <v>16</v>
      </c>
      <c r="C381" s="3" t="s">
        <v>30</v>
      </c>
      <c r="D381" s="3" t="str">
        <f>LOWER(CONCATENATE(B381,".",C381,"@email.com"))</f>
        <v>john.atieno@email.com</v>
      </c>
      <c r="E381" s="3" t="s">
        <v>45</v>
      </c>
      <c r="F381" s="3">
        <v>27</v>
      </c>
      <c r="G381" s="3" t="str">
        <f>IF(F381&lt;=12,"Child",IF(F381&lt;=19,"Teenager",IF(F381&lt;=60,"Adult","Senior")))</f>
        <v>Adult</v>
      </c>
      <c r="H381" s="3">
        <f>MAX( F381:F1051) - (F381)</f>
        <v>58</v>
      </c>
      <c r="I381" s="3" t="s">
        <v>424</v>
      </c>
      <c r="J381" s="4">
        <v>44879</v>
      </c>
      <c r="K381" s="3" t="s">
        <v>718</v>
      </c>
      <c r="L381" s="3" t="s">
        <v>726</v>
      </c>
      <c r="M381" s="3" t="s">
        <v>739</v>
      </c>
      <c r="N381" s="3" t="s">
        <v>748</v>
      </c>
      <c r="O381" s="3" t="s">
        <v>754</v>
      </c>
      <c r="P381" s="3">
        <v>31503.45</v>
      </c>
      <c r="Q381" s="3" t="s">
        <v>759</v>
      </c>
      <c r="R381" s="3"/>
      <c r="S381" s="3"/>
      <c r="T381" s="8"/>
    </row>
    <row r="382" spans="1:20" hidden="1" x14ac:dyDescent="0.3">
      <c r="A382" s="7">
        <v>8337</v>
      </c>
      <c r="B382" s="3" t="s">
        <v>18</v>
      </c>
      <c r="C382" s="3" t="s">
        <v>43</v>
      </c>
      <c r="D382" s="3" t="str">
        <f>LOWER(CONCATENATE(B382,".",C382,"@email.com"))</f>
        <v>susan.chebet@email.com</v>
      </c>
      <c r="E382" s="3" t="s">
        <v>45</v>
      </c>
      <c r="F382" s="3">
        <v>36</v>
      </c>
      <c r="G382" s="3" t="str">
        <f>IF(F382&lt;=12,"Child",IF(F382&lt;=19,"Teenager",IF(F382&lt;=60,"Adult","Senior")))</f>
        <v>Adult</v>
      </c>
      <c r="H382" s="3">
        <f>MAX( F382:F1052) - (F382)</f>
        <v>49</v>
      </c>
      <c r="I382" s="3" t="s">
        <v>183</v>
      </c>
      <c r="J382" s="4">
        <v>44044</v>
      </c>
      <c r="K382" s="3" t="s">
        <v>719</v>
      </c>
      <c r="L382" s="3" t="s">
        <v>726</v>
      </c>
      <c r="M382" s="3" t="s">
        <v>745</v>
      </c>
      <c r="N382" s="3" t="s">
        <v>749</v>
      </c>
      <c r="O382" s="3" t="s">
        <v>758</v>
      </c>
      <c r="P382" s="3">
        <v>29269.599999999999</v>
      </c>
      <c r="Q382" s="3" t="s">
        <v>761</v>
      </c>
      <c r="R382" s="3"/>
      <c r="S382" s="3"/>
      <c r="T382" s="8"/>
    </row>
    <row r="383" spans="1:20" hidden="1" x14ac:dyDescent="0.3">
      <c r="A383" s="7">
        <v>3959</v>
      </c>
      <c r="B383" s="3" t="s">
        <v>22</v>
      </c>
      <c r="C383" s="3" t="s">
        <v>34</v>
      </c>
      <c r="D383" s="3" t="str">
        <f>LOWER(CONCATENATE(B383,".",C383,"@email.com"))</f>
        <v>mercy.cherono@email.com</v>
      </c>
      <c r="E383" s="3" t="s">
        <v>44</v>
      </c>
      <c r="F383" s="3">
        <v>54</v>
      </c>
      <c r="G383" s="3" t="str">
        <f>IF(F383&lt;=12,"Child",IF(F383&lt;=19,"Teenager",IF(F383&lt;=60,"Adult","Senior")))</f>
        <v>Adult</v>
      </c>
      <c r="H383" s="3">
        <f>MAX( F383:F1053) - (F383)</f>
        <v>31</v>
      </c>
      <c r="I383" s="3" t="s">
        <v>426</v>
      </c>
      <c r="J383" s="4">
        <v>45207</v>
      </c>
      <c r="K383" s="3" t="s">
        <v>721</v>
      </c>
      <c r="L383" s="3" t="s">
        <v>730</v>
      </c>
      <c r="M383" s="3" t="s">
        <v>745</v>
      </c>
      <c r="N383" s="3" t="s">
        <v>751</v>
      </c>
      <c r="O383" s="3" t="s">
        <v>755</v>
      </c>
      <c r="P383" s="3">
        <v>6716.67</v>
      </c>
      <c r="Q383" s="3" t="s">
        <v>761</v>
      </c>
      <c r="R383" s="3"/>
      <c r="S383" s="3"/>
      <c r="T383" s="8"/>
    </row>
    <row r="384" spans="1:20" hidden="1" x14ac:dyDescent="0.3">
      <c r="A384" s="7">
        <v>9732</v>
      </c>
      <c r="B384" s="3" t="s">
        <v>22</v>
      </c>
      <c r="C384" s="3" t="s">
        <v>30</v>
      </c>
      <c r="D384" s="3" t="str">
        <f>LOWER(CONCATENATE(B384,".",C384,"@email.com"))</f>
        <v>mercy.atieno@email.com</v>
      </c>
      <c r="E384" s="3" t="s">
        <v>45</v>
      </c>
      <c r="F384" s="3">
        <v>71</v>
      </c>
      <c r="G384" s="3" t="str">
        <f>IF(F384&lt;=12,"Child",IF(F384&lt;=19,"Teenager",IF(F384&lt;=60,"Adult","Senior")))</f>
        <v>Senior</v>
      </c>
      <c r="H384" s="3">
        <f>MAX( F384:F1054) - (F384)</f>
        <v>14</v>
      </c>
      <c r="I384" s="3" t="s">
        <v>427</v>
      </c>
      <c r="J384" s="4">
        <v>44470</v>
      </c>
      <c r="K384" s="3" t="s">
        <v>720</v>
      </c>
      <c r="L384" s="3" t="s">
        <v>727</v>
      </c>
      <c r="M384" s="3" t="s">
        <v>742</v>
      </c>
      <c r="N384" s="3" t="s">
        <v>751</v>
      </c>
      <c r="O384" s="3" t="s">
        <v>756</v>
      </c>
      <c r="P384" s="3">
        <v>18832.41</v>
      </c>
      <c r="Q384" s="3" t="s">
        <v>761</v>
      </c>
      <c r="R384" s="3"/>
      <c r="S384" s="3"/>
      <c r="T384" s="8"/>
    </row>
    <row r="385" spans="1:20" hidden="1" x14ac:dyDescent="0.3">
      <c r="A385" s="7">
        <v>7016</v>
      </c>
      <c r="B385" s="3" t="s">
        <v>26</v>
      </c>
      <c r="C385" s="3" t="s">
        <v>35</v>
      </c>
      <c r="D385" s="3" t="str">
        <f>LOWER(CONCATENATE(B385,".",C385,"@email.com"))</f>
        <v>brian.mugambi@email.com</v>
      </c>
      <c r="E385" s="3" t="s">
        <v>44</v>
      </c>
      <c r="F385" s="3">
        <v>2</v>
      </c>
      <c r="G385" s="3" t="str">
        <f>IF(F385&lt;=12,"Child",IF(F385&lt;=19,"Teenager",IF(F385&lt;=60,"Adult","Senior")))</f>
        <v>Child</v>
      </c>
      <c r="H385" s="3">
        <f>MAX( F385:F1055) - (F385)</f>
        <v>83</v>
      </c>
      <c r="I385" s="3" t="s">
        <v>428</v>
      </c>
      <c r="J385" s="4">
        <v>44296</v>
      </c>
      <c r="K385" s="3" t="s">
        <v>724</v>
      </c>
      <c r="L385" s="3" t="s">
        <v>727</v>
      </c>
      <c r="M385" s="3" t="s">
        <v>731</v>
      </c>
      <c r="N385" s="3" t="s">
        <v>752</v>
      </c>
      <c r="O385" s="3" t="s">
        <v>755</v>
      </c>
      <c r="P385" s="3">
        <v>5904.29</v>
      </c>
      <c r="Q385" s="3" t="s">
        <v>760</v>
      </c>
      <c r="R385" s="3"/>
      <c r="S385" s="3"/>
      <c r="T385" s="8"/>
    </row>
    <row r="386" spans="1:20" hidden="1" x14ac:dyDescent="0.3">
      <c r="A386" s="7">
        <v>9770</v>
      </c>
      <c r="B386" s="3" t="s">
        <v>27</v>
      </c>
      <c r="C386" s="3" t="s">
        <v>29</v>
      </c>
      <c r="D386" s="3" t="str">
        <f>LOWER(CONCATENATE(B386,".",C386,"@email.com"))</f>
        <v>david.mutua@email.com</v>
      </c>
      <c r="E386" s="3" t="s">
        <v>45</v>
      </c>
      <c r="F386" s="3">
        <v>1</v>
      </c>
      <c r="G386" s="3" t="str">
        <f>IF(F386&lt;=12,"Child",IF(F386&lt;=19,"Teenager",IF(F386&lt;=60,"Adult","Senior")))</f>
        <v>Child</v>
      </c>
      <c r="H386" s="3">
        <f>MAX( F386:F1056) - (F386)</f>
        <v>84</v>
      </c>
      <c r="I386" s="3" t="s">
        <v>429</v>
      </c>
      <c r="J386" s="4">
        <v>45621</v>
      </c>
      <c r="K386" s="3" t="s">
        <v>720</v>
      </c>
      <c r="L386" s="3" t="s">
        <v>727</v>
      </c>
      <c r="M386" s="3" t="s">
        <v>733</v>
      </c>
      <c r="N386" s="3" t="s">
        <v>752</v>
      </c>
      <c r="O386" s="3" t="s">
        <v>758</v>
      </c>
      <c r="P386" s="3">
        <v>22651.73</v>
      </c>
      <c r="Q386" s="3" t="s">
        <v>760</v>
      </c>
      <c r="R386" s="3"/>
      <c r="S386" s="3"/>
      <c r="T386" s="8"/>
    </row>
    <row r="387" spans="1:20" hidden="1" x14ac:dyDescent="0.3">
      <c r="A387" s="7">
        <v>4725</v>
      </c>
      <c r="B387" s="3" t="s">
        <v>21</v>
      </c>
      <c r="C387" s="3" t="s">
        <v>38</v>
      </c>
      <c r="D387" s="3" t="str">
        <f>LOWER(CONCATENATE(B387,".",C387,"@email.com"))</f>
        <v>grace.njeri@email.com</v>
      </c>
      <c r="E387" s="3" t="s">
        <v>44</v>
      </c>
      <c r="F387" s="3">
        <v>35</v>
      </c>
      <c r="G387" s="3" t="str">
        <f>IF(F387&lt;=12,"Child",IF(F387&lt;=19,"Teenager",IF(F387&lt;=60,"Adult","Senior")))</f>
        <v>Adult</v>
      </c>
      <c r="H387" s="3">
        <f>MAX( F387:F1057) - (F387)</f>
        <v>50</v>
      </c>
      <c r="I387" s="3" t="s">
        <v>139</v>
      </c>
      <c r="J387" s="4">
        <v>43964</v>
      </c>
      <c r="K387" s="3" t="s">
        <v>719</v>
      </c>
      <c r="L387" s="3" t="s">
        <v>725</v>
      </c>
      <c r="M387" s="3" t="s">
        <v>732</v>
      </c>
      <c r="N387" s="3" t="s">
        <v>747</v>
      </c>
      <c r="O387" s="3" t="s">
        <v>753</v>
      </c>
      <c r="P387" s="3">
        <v>30355.74</v>
      </c>
      <c r="Q387" s="3" t="s">
        <v>760</v>
      </c>
      <c r="R387" s="3"/>
      <c r="S387" s="3"/>
      <c r="T387" s="8"/>
    </row>
    <row r="388" spans="1:20" hidden="1" x14ac:dyDescent="0.3">
      <c r="A388" s="7">
        <v>8075</v>
      </c>
      <c r="B388" s="3" t="s">
        <v>26</v>
      </c>
      <c r="C388" s="3" t="s">
        <v>43</v>
      </c>
      <c r="D388" s="3" t="str">
        <f>LOWER(CONCATENATE(B388,".",C388,"@email.com"))</f>
        <v>brian.chebet@email.com</v>
      </c>
      <c r="E388" s="3" t="s">
        <v>44</v>
      </c>
      <c r="F388" s="3">
        <v>30</v>
      </c>
      <c r="G388" s="3" t="str">
        <f>IF(F388&lt;=12,"Child",IF(F388&lt;=19,"Teenager",IF(F388&lt;=60,"Adult","Senior")))</f>
        <v>Adult</v>
      </c>
      <c r="H388" s="3">
        <f>MAX( F388:F1058) - (F388)</f>
        <v>55</v>
      </c>
      <c r="I388" s="3" t="s">
        <v>431</v>
      </c>
      <c r="J388" s="4">
        <v>44150</v>
      </c>
      <c r="K388" s="3" t="s">
        <v>718</v>
      </c>
      <c r="L388" s="3" t="s">
        <v>725</v>
      </c>
      <c r="M388" s="3" t="s">
        <v>743</v>
      </c>
      <c r="N388" s="3" t="s">
        <v>748</v>
      </c>
      <c r="O388" s="3" t="s">
        <v>754</v>
      </c>
      <c r="P388" s="3">
        <v>32520.35</v>
      </c>
      <c r="Q388" s="3" t="s">
        <v>761</v>
      </c>
      <c r="R388" s="3"/>
      <c r="S388" s="3"/>
      <c r="T388" s="8"/>
    </row>
    <row r="389" spans="1:20" hidden="1" x14ac:dyDescent="0.3">
      <c r="A389" s="7">
        <v>1464</v>
      </c>
      <c r="B389" s="3" t="s">
        <v>15</v>
      </c>
      <c r="C389" s="3" t="s">
        <v>34</v>
      </c>
      <c r="D389" s="3" t="str">
        <f>LOWER(CONCATENATE(B389,".",C389,"@email.com"))</f>
        <v>james.cherono@email.com</v>
      </c>
      <c r="E389" s="3" t="s">
        <v>44</v>
      </c>
      <c r="F389" s="3">
        <v>22</v>
      </c>
      <c r="G389" s="3" t="str">
        <f>IF(F389&lt;=12,"Child",IF(F389&lt;=19,"Teenager",IF(F389&lt;=60,"Adult","Senior")))</f>
        <v>Adult</v>
      </c>
      <c r="H389" s="3">
        <f>MAX( F389:F1059) - (F389)</f>
        <v>63</v>
      </c>
      <c r="I389" s="3" t="s">
        <v>432</v>
      </c>
      <c r="J389" s="4">
        <v>45622</v>
      </c>
      <c r="K389" s="3" t="s">
        <v>723</v>
      </c>
      <c r="L389" s="3" t="s">
        <v>726</v>
      </c>
      <c r="M389" s="3" t="s">
        <v>734</v>
      </c>
      <c r="N389" s="3" t="s">
        <v>746</v>
      </c>
      <c r="O389" s="3" t="s">
        <v>758</v>
      </c>
      <c r="P389" s="3">
        <v>24580.639999999999</v>
      </c>
      <c r="Q389" s="3" t="s">
        <v>761</v>
      </c>
      <c r="R389" s="3"/>
      <c r="S389" s="3"/>
      <c r="T389" s="8"/>
    </row>
    <row r="390" spans="1:20" hidden="1" x14ac:dyDescent="0.3">
      <c r="A390" s="7">
        <v>5952</v>
      </c>
      <c r="B390" s="3" t="s">
        <v>18</v>
      </c>
      <c r="C390" s="3" t="s">
        <v>31</v>
      </c>
      <c r="D390" s="3" t="str">
        <f>LOWER(CONCATENATE(B390,".",C390,"@email.com"))</f>
        <v>susan.kamau@email.com</v>
      </c>
      <c r="E390" s="3" t="s">
        <v>44</v>
      </c>
      <c r="F390" s="3">
        <v>8</v>
      </c>
      <c r="G390" s="3" t="str">
        <f>IF(F390&lt;=12,"Child",IF(F390&lt;=19,"Teenager",IF(F390&lt;=60,"Adult","Senior")))</f>
        <v>Child</v>
      </c>
      <c r="H390" s="3">
        <f>MAX( F390:F1060) - (F390)</f>
        <v>77</v>
      </c>
      <c r="I390" s="3" t="s">
        <v>433</v>
      </c>
      <c r="J390" s="4">
        <v>45652</v>
      </c>
      <c r="K390" s="3" t="s">
        <v>720</v>
      </c>
      <c r="L390" s="3" t="s">
        <v>730</v>
      </c>
      <c r="M390" s="3" t="s">
        <v>731</v>
      </c>
      <c r="N390" s="3" t="s">
        <v>751</v>
      </c>
      <c r="O390" s="3" t="s">
        <v>755</v>
      </c>
      <c r="P390" s="3">
        <v>22414.02</v>
      </c>
      <c r="Q390" s="3" t="s">
        <v>761</v>
      </c>
      <c r="R390" s="3"/>
      <c r="S390" s="3"/>
      <c r="T390" s="8"/>
    </row>
    <row r="391" spans="1:20" hidden="1" x14ac:dyDescent="0.3">
      <c r="A391" s="7">
        <v>2152</v>
      </c>
      <c r="B391" s="3" t="s">
        <v>23</v>
      </c>
      <c r="C391" s="3" t="s">
        <v>37</v>
      </c>
      <c r="D391" s="3" t="str">
        <f>LOWER(CONCATENATE(B391,".",C391,"@email.com"))</f>
        <v>peter.otieno@email.com</v>
      </c>
      <c r="E391" s="3" t="s">
        <v>45</v>
      </c>
      <c r="F391" s="3">
        <v>33</v>
      </c>
      <c r="G391" s="3" t="str">
        <f>IF(F391&lt;=12,"Child",IF(F391&lt;=19,"Teenager",IF(F391&lt;=60,"Adult","Senior")))</f>
        <v>Adult</v>
      </c>
      <c r="H391" s="3">
        <f>MAX( F391:F1061) - (F391)</f>
        <v>52</v>
      </c>
      <c r="I391" s="3" t="s">
        <v>60</v>
      </c>
      <c r="J391" s="4">
        <v>44285</v>
      </c>
      <c r="K391" s="3" t="s">
        <v>719</v>
      </c>
      <c r="L391" s="3" t="s">
        <v>728</v>
      </c>
      <c r="M391" s="3" t="s">
        <v>741</v>
      </c>
      <c r="N391" s="3" t="s">
        <v>751</v>
      </c>
      <c r="O391" s="3" t="s">
        <v>755</v>
      </c>
      <c r="P391" s="3">
        <v>39552.32</v>
      </c>
      <c r="Q391" s="3" t="s">
        <v>759</v>
      </c>
      <c r="R391" s="3"/>
      <c r="S391" s="3"/>
      <c r="T391" s="8"/>
    </row>
    <row r="392" spans="1:20" hidden="1" x14ac:dyDescent="0.3">
      <c r="A392" s="7">
        <v>5195</v>
      </c>
      <c r="B392" s="3" t="s">
        <v>27</v>
      </c>
      <c r="C392" s="3" t="s">
        <v>41</v>
      </c>
      <c r="D392" s="3" t="str">
        <f>LOWER(CONCATENATE(B392,".",C392,"@email.com"))</f>
        <v>david.obuya@email.com</v>
      </c>
      <c r="E392" s="3" t="s">
        <v>45</v>
      </c>
      <c r="F392" s="3">
        <v>51</v>
      </c>
      <c r="G392" s="3" t="str">
        <f>IF(F392&lt;=12,"Child",IF(F392&lt;=19,"Teenager",IF(F392&lt;=60,"Adult","Senior")))</f>
        <v>Adult</v>
      </c>
      <c r="H392" s="3">
        <f>MAX( F392:F1062) - (F392)</f>
        <v>34</v>
      </c>
      <c r="I392" s="3" t="s">
        <v>435</v>
      </c>
      <c r="J392" s="4">
        <v>43963</v>
      </c>
      <c r="K392" s="3" t="s">
        <v>724</v>
      </c>
      <c r="L392" s="3" t="s">
        <v>726</v>
      </c>
      <c r="M392" s="3" t="s">
        <v>745</v>
      </c>
      <c r="N392" s="3" t="s">
        <v>747</v>
      </c>
      <c r="O392" s="3" t="s">
        <v>757</v>
      </c>
      <c r="P392" s="3">
        <v>12722.32</v>
      </c>
      <c r="Q392" s="3" t="s">
        <v>761</v>
      </c>
      <c r="R392" s="3"/>
      <c r="S392" s="3"/>
      <c r="T392" s="8"/>
    </row>
    <row r="393" spans="1:20" hidden="1" x14ac:dyDescent="0.3">
      <c r="A393" s="7">
        <v>6973</v>
      </c>
      <c r="B393" s="3" t="s">
        <v>16</v>
      </c>
      <c r="C393" s="3" t="s">
        <v>32</v>
      </c>
      <c r="D393" s="3" t="str">
        <f>LOWER(CONCATENATE(B393,".",C393,"@email.com"))</f>
        <v>john.odhiambo@email.com</v>
      </c>
      <c r="E393" s="3" t="s">
        <v>44</v>
      </c>
      <c r="F393" s="3">
        <v>32</v>
      </c>
      <c r="G393" s="3" t="str">
        <f>IF(F393&lt;=12,"Child",IF(F393&lt;=19,"Teenager",IF(F393&lt;=60,"Adult","Senior")))</f>
        <v>Adult</v>
      </c>
      <c r="H393" s="3">
        <f>MAX( F393:F1063) - (F393)</f>
        <v>53</v>
      </c>
      <c r="I393" s="3" t="s">
        <v>420</v>
      </c>
      <c r="J393" s="4">
        <v>44422</v>
      </c>
      <c r="K393" s="3" t="s">
        <v>719</v>
      </c>
      <c r="L393" s="3" t="s">
        <v>725</v>
      </c>
      <c r="M393" s="3" t="s">
        <v>745</v>
      </c>
      <c r="N393" s="3" t="s">
        <v>752</v>
      </c>
      <c r="O393" s="3" t="s">
        <v>756</v>
      </c>
      <c r="P393" s="3">
        <v>28295.279999999999</v>
      </c>
      <c r="Q393" s="3" t="s">
        <v>760</v>
      </c>
      <c r="R393" s="3"/>
      <c r="S393" s="3"/>
      <c r="T393" s="8"/>
    </row>
    <row r="394" spans="1:20" hidden="1" x14ac:dyDescent="0.3">
      <c r="A394" s="7">
        <v>6473</v>
      </c>
      <c r="B394" s="3" t="s">
        <v>20</v>
      </c>
      <c r="C394" s="3" t="s">
        <v>43</v>
      </c>
      <c r="D394" s="3" t="str">
        <f>LOWER(CONCATENATE(B394,".",C394,"@email.com"))</f>
        <v>kevin.chebet@email.com</v>
      </c>
      <c r="E394" s="3" t="s">
        <v>44</v>
      </c>
      <c r="F394" s="3">
        <v>3</v>
      </c>
      <c r="G394" s="3" t="str">
        <f>IF(F394&lt;=12,"Child",IF(F394&lt;=19,"Teenager",IF(F394&lt;=60,"Adult","Senior")))</f>
        <v>Child</v>
      </c>
      <c r="H394" s="3">
        <f>MAX( F394:F1064) - (F394)</f>
        <v>82</v>
      </c>
      <c r="I394" s="3" t="s">
        <v>437</v>
      </c>
      <c r="J394" s="4">
        <v>45507</v>
      </c>
      <c r="K394" s="3" t="s">
        <v>718</v>
      </c>
      <c r="L394" s="3" t="s">
        <v>730</v>
      </c>
      <c r="M394" s="3" t="s">
        <v>740</v>
      </c>
      <c r="N394" s="3" t="s">
        <v>750</v>
      </c>
      <c r="O394" s="3" t="s">
        <v>755</v>
      </c>
      <c r="P394" s="3">
        <v>29335.9</v>
      </c>
      <c r="Q394" s="3" t="s">
        <v>760</v>
      </c>
      <c r="R394" s="3"/>
      <c r="S394" s="3"/>
      <c r="T394" s="8"/>
    </row>
    <row r="395" spans="1:20" hidden="1" x14ac:dyDescent="0.3">
      <c r="A395" s="7">
        <v>3517</v>
      </c>
      <c r="B395" s="3" t="s">
        <v>25</v>
      </c>
      <c r="C395" s="3" t="s">
        <v>30</v>
      </c>
      <c r="D395" s="3" t="str">
        <f>LOWER(CONCATENATE(B395,".",C395,"@email.com"))</f>
        <v>paul.atieno@email.com</v>
      </c>
      <c r="E395" s="3" t="s">
        <v>44</v>
      </c>
      <c r="F395" s="3">
        <v>22</v>
      </c>
      <c r="G395" s="3" t="str">
        <f>IF(F395&lt;=12,"Child",IF(F395&lt;=19,"Teenager",IF(F395&lt;=60,"Adult","Senior")))</f>
        <v>Adult</v>
      </c>
      <c r="H395" s="3">
        <f>MAX( F395:F1065) - (F395)</f>
        <v>63</v>
      </c>
      <c r="I395" s="3" t="s">
        <v>438</v>
      </c>
      <c r="J395" s="4">
        <v>43980</v>
      </c>
      <c r="K395" s="3" t="s">
        <v>718</v>
      </c>
      <c r="L395" s="3" t="s">
        <v>729</v>
      </c>
      <c r="M395" s="3" t="s">
        <v>733</v>
      </c>
      <c r="N395" s="3" t="s">
        <v>749</v>
      </c>
      <c r="O395" s="3" t="s">
        <v>753</v>
      </c>
      <c r="P395" s="3">
        <v>43175.16</v>
      </c>
      <c r="Q395" s="3" t="s">
        <v>761</v>
      </c>
      <c r="R395" s="3"/>
      <c r="S395" s="3"/>
      <c r="T395" s="8"/>
    </row>
    <row r="396" spans="1:20" hidden="1" x14ac:dyDescent="0.3">
      <c r="A396" s="7">
        <v>8958</v>
      </c>
      <c r="B396" s="3" t="s">
        <v>24</v>
      </c>
      <c r="C396" s="3" t="s">
        <v>31</v>
      </c>
      <c r="D396" s="3" t="str">
        <f>LOWER(CONCATENATE(B396,".",C396,"@email.com"))</f>
        <v>esther.kamau@email.com</v>
      </c>
      <c r="E396" s="3" t="s">
        <v>45</v>
      </c>
      <c r="F396" s="3">
        <v>26</v>
      </c>
      <c r="G396" s="3" t="str">
        <f>IF(F396&lt;=12,"Child",IF(F396&lt;=19,"Teenager",IF(F396&lt;=60,"Adult","Senior")))</f>
        <v>Adult</v>
      </c>
      <c r="H396" s="3">
        <f>MAX( F396:F1066) - (F396)</f>
        <v>59</v>
      </c>
      <c r="I396" s="3" t="s">
        <v>439</v>
      </c>
      <c r="J396" s="4">
        <v>44290</v>
      </c>
      <c r="K396" s="3" t="s">
        <v>724</v>
      </c>
      <c r="L396" s="3" t="s">
        <v>725</v>
      </c>
      <c r="M396" s="3" t="s">
        <v>736</v>
      </c>
      <c r="N396" s="3" t="s">
        <v>749</v>
      </c>
      <c r="O396" s="3" t="s">
        <v>753</v>
      </c>
      <c r="P396" s="3">
        <v>22430.17</v>
      </c>
      <c r="Q396" s="3" t="s">
        <v>759</v>
      </c>
      <c r="R396" s="3"/>
      <c r="S396" s="3"/>
      <c r="T396" s="8"/>
    </row>
    <row r="397" spans="1:20" hidden="1" x14ac:dyDescent="0.3">
      <c r="A397" s="7">
        <v>4673</v>
      </c>
      <c r="B397" s="3" t="s">
        <v>25</v>
      </c>
      <c r="C397" s="3" t="s">
        <v>38</v>
      </c>
      <c r="D397" s="3" t="str">
        <f>LOWER(CONCATENATE(B397,".",C397,"@email.com"))</f>
        <v>paul.njeri@email.com</v>
      </c>
      <c r="E397" s="3" t="s">
        <v>45</v>
      </c>
      <c r="F397" s="3">
        <v>32</v>
      </c>
      <c r="G397" s="3" t="str">
        <f>IF(F397&lt;=12,"Child",IF(F397&lt;=19,"Teenager",IF(F397&lt;=60,"Adult","Senior")))</f>
        <v>Adult</v>
      </c>
      <c r="H397" s="3">
        <f>MAX( F397:F1067) - (F397)</f>
        <v>53</v>
      </c>
      <c r="I397" s="3" t="s">
        <v>421</v>
      </c>
      <c r="J397" s="4">
        <v>44301</v>
      </c>
      <c r="K397" s="3" t="s">
        <v>719</v>
      </c>
      <c r="L397" s="3" t="s">
        <v>725</v>
      </c>
      <c r="M397" s="3" t="s">
        <v>743</v>
      </c>
      <c r="N397" s="3" t="s">
        <v>748</v>
      </c>
      <c r="O397" s="3" t="s">
        <v>753</v>
      </c>
      <c r="P397" s="3">
        <v>40239.410000000003</v>
      </c>
      <c r="Q397" s="3" t="s">
        <v>761</v>
      </c>
      <c r="R397" s="3"/>
      <c r="S397" s="3"/>
      <c r="T397" s="8"/>
    </row>
    <row r="398" spans="1:20" hidden="1" x14ac:dyDescent="0.3">
      <c r="A398" s="7">
        <v>1916</v>
      </c>
      <c r="B398" s="3" t="s">
        <v>25</v>
      </c>
      <c r="C398" s="3" t="s">
        <v>41</v>
      </c>
      <c r="D398" s="3" t="str">
        <f>LOWER(CONCATENATE(B398,".",C398,"@email.com"))</f>
        <v>paul.obuya@email.com</v>
      </c>
      <c r="E398" s="3" t="s">
        <v>45</v>
      </c>
      <c r="F398" s="3">
        <v>32</v>
      </c>
      <c r="G398" s="3" t="str">
        <f>IF(F398&lt;=12,"Child",IF(F398&lt;=19,"Teenager",IF(F398&lt;=60,"Adult","Senior")))</f>
        <v>Adult</v>
      </c>
      <c r="H398" s="3">
        <f>MAX( F398:F1068) - (F398)</f>
        <v>53</v>
      </c>
      <c r="I398" s="3" t="s">
        <v>434</v>
      </c>
      <c r="J398" s="4">
        <v>45096</v>
      </c>
      <c r="K398" s="3" t="s">
        <v>719</v>
      </c>
      <c r="L398" s="3" t="s">
        <v>730</v>
      </c>
      <c r="M398" s="3" t="s">
        <v>743</v>
      </c>
      <c r="N398" s="3" t="s">
        <v>746</v>
      </c>
      <c r="O398" s="3" t="s">
        <v>753</v>
      </c>
      <c r="P398" s="3">
        <v>48654.080000000002</v>
      </c>
      <c r="Q398" s="3" t="s">
        <v>760</v>
      </c>
      <c r="R398" s="3"/>
      <c r="S398" s="3"/>
      <c r="T398" s="8"/>
    </row>
    <row r="399" spans="1:20" hidden="1" x14ac:dyDescent="0.3">
      <c r="A399" s="7">
        <v>2478</v>
      </c>
      <c r="B399" s="3" t="s">
        <v>14</v>
      </c>
      <c r="C399" s="3" t="s">
        <v>40</v>
      </c>
      <c r="D399" s="3" t="str">
        <f>LOWER(CONCATENATE(B399,".",C399,"@email.com"))</f>
        <v>jane.wanjiru@email.com</v>
      </c>
      <c r="E399" s="3" t="s">
        <v>45</v>
      </c>
      <c r="F399" s="3">
        <v>31</v>
      </c>
      <c r="G399" s="3" t="str">
        <f>IF(F399&lt;=12,"Child",IF(F399&lt;=19,"Teenager",IF(F399&lt;=60,"Adult","Senior")))</f>
        <v>Adult</v>
      </c>
      <c r="H399" s="3">
        <f>MAX( F399:F1069) - (F399)</f>
        <v>54</v>
      </c>
      <c r="I399" s="3" t="s">
        <v>253</v>
      </c>
      <c r="J399" s="4">
        <v>44093</v>
      </c>
      <c r="K399" s="3" t="s">
        <v>719</v>
      </c>
      <c r="L399" s="3" t="s">
        <v>730</v>
      </c>
      <c r="M399" s="3" t="s">
        <v>742</v>
      </c>
      <c r="N399" s="3" t="s">
        <v>749</v>
      </c>
      <c r="O399" s="3" t="s">
        <v>753</v>
      </c>
      <c r="P399" s="3">
        <v>35143.89</v>
      </c>
      <c r="Q399" s="3" t="s">
        <v>761</v>
      </c>
      <c r="R399" s="3"/>
      <c r="S399" s="3"/>
      <c r="T399" s="8"/>
    </row>
    <row r="400" spans="1:20" hidden="1" x14ac:dyDescent="0.3">
      <c r="A400" s="7">
        <v>4836</v>
      </c>
      <c r="B400" s="3" t="s">
        <v>18</v>
      </c>
      <c r="C400" s="3" t="s">
        <v>40</v>
      </c>
      <c r="D400" s="3" t="str">
        <f>LOWER(CONCATENATE(B400,".",C400,"@email.com"))</f>
        <v>susan.wanjiru@email.com</v>
      </c>
      <c r="E400" s="3" t="s">
        <v>45</v>
      </c>
      <c r="F400" s="3">
        <v>3</v>
      </c>
      <c r="G400" s="3" t="str">
        <f>IF(F400&lt;=12,"Child",IF(F400&lt;=19,"Teenager",IF(F400&lt;=60,"Adult","Senior")))</f>
        <v>Child</v>
      </c>
      <c r="H400" s="3">
        <f>MAX( F400:F1070) - (F400)</f>
        <v>82</v>
      </c>
      <c r="I400" s="3" t="s">
        <v>443</v>
      </c>
      <c r="J400" s="4">
        <v>45531</v>
      </c>
      <c r="K400" s="3" t="s">
        <v>721</v>
      </c>
      <c r="L400" s="3" t="s">
        <v>730</v>
      </c>
      <c r="M400" s="3" t="s">
        <v>742</v>
      </c>
      <c r="N400" s="3" t="s">
        <v>752</v>
      </c>
      <c r="O400" s="3" t="s">
        <v>758</v>
      </c>
      <c r="P400" s="3">
        <v>15862.17</v>
      </c>
      <c r="Q400" s="3" t="s">
        <v>761</v>
      </c>
      <c r="R400" s="3"/>
      <c r="S400" s="3"/>
      <c r="T400" s="8"/>
    </row>
    <row r="401" spans="1:20" hidden="1" x14ac:dyDescent="0.3">
      <c r="A401" s="7">
        <v>7827</v>
      </c>
      <c r="B401" s="3" t="s">
        <v>18</v>
      </c>
      <c r="C401" s="3" t="s">
        <v>43</v>
      </c>
      <c r="D401" s="3" t="str">
        <f>LOWER(CONCATENATE(B401,".",C401,"@email.com"))</f>
        <v>susan.chebet@email.com</v>
      </c>
      <c r="E401" s="3" t="s">
        <v>44</v>
      </c>
      <c r="F401" s="3">
        <v>4</v>
      </c>
      <c r="G401" s="3" t="str">
        <f>IF(F401&lt;=12,"Child",IF(F401&lt;=19,"Teenager",IF(F401&lt;=60,"Adult","Senior")))</f>
        <v>Child</v>
      </c>
      <c r="H401" s="3">
        <f>MAX( F401:F1071) - (F401)</f>
        <v>81</v>
      </c>
      <c r="I401" s="3" t="s">
        <v>444</v>
      </c>
      <c r="J401" s="4">
        <v>45212</v>
      </c>
      <c r="K401" s="3" t="s">
        <v>724</v>
      </c>
      <c r="L401" s="3" t="s">
        <v>730</v>
      </c>
      <c r="M401" s="3" t="s">
        <v>744</v>
      </c>
      <c r="N401" s="3" t="s">
        <v>746</v>
      </c>
      <c r="O401" s="3" t="s">
        <v>754</v>
      </c>
      <c r="P401" s="3">
        <v>42705.71</v>
      </c>
      <c r="Q401" s="3" t="s">
        <v>759</v>
      </c>
      <c r="R401" s="3"/>
      <c r="S401" s="3"/>
      <c r="T401" s="8"/>
    </row>
    <row r="402" spans="1:20" hidden="1" x14ac:dyDescent="0.3">
      <c r="A402" s="7">
        <v>7061</v>
      </c>
      <c r="B402" s="3" t="s">
        <v>28</v>
      </c>
      <c r="C402" s="3" t="s">
        <v>31</v>
      </c>
      <c r="D402" s="3" t="str">
        <f>LOWER(CONCATENATE(B402,".",C402,"@email.com"))</f>
        <v>mary.kamau@email.com</v>
      </c>
      <c r="E402" s="3" t="s">
        <v>45</v>
      </c>
      <c r="F402" s="3">
        <v>40</v>
      </c>
      <c r="G402" s="3" t="str">
        <f>IF(F402&lt;=12,"Child",IF(F402&lt;=19,"Teenager",IF(F402&lt;=60,"Adult","Senior")))</f>
        <v>Adult</v>
      </c>
      <c r="H402" s="3">
        <f>MAX( F402:F1072) - (F402)</f>
        <v>45</v>
      </c>
      <c r="I402" s="3" t="s">
        <v>445</v>
      </c>
      <c r="J402" s="4">
        <v>44885</v>
      </c>
      <c r="K402" s="3" t="s">
        <v>718</v>
      </c>
      <c r="L402" s="3" t="s">
        <v>728</v>
      </c>
      <c r="M402" s="3" t="s">
        <v>741</v>
      </c>
      <c r="N402" s="3" t="s">
        <v>748</v>
      </c>
      <c r="O402" s="3" t="s">
        <v>755</v>
      </c>
      <c r="P402" s="3">
        <v>10192.120000000001</v>
      </c>
      <c r="Q402" s="3" t="s">
        <v>760</v>
      </c>
      <c r="R402" s="3"/>
      <c r="S402" s="3"/>
      <c r="T402" s="8"/>
    </row>
    <row r="403" spans="1:20" hidden="1" x14ac:dyDescent="0.3">
      <c r="A403" s="7">
        <v>8094</v>
      </c>
      <c r="B403" s="3" t="s">
        <v>19</v>
      </c>
      <c r="C403" s="3" t="s">
        <v>39</v>
      </c>
      <c r="D403" s="3" t="str">
        <f>LOWER(CONCATENATE(B403,".",C403,"@email.com"))</f>
        <v>michael.kuria@email.com</v>
      </c>
      <c r="E403" s="3" t="s">
        <v>45</v>
      </c>
      <c r="F403" s="3">
        <v>83</v>
      </c>
      <c r="G403" s="3" t="str">
        <f>IF(F403&lt;=12,"Child",IF(F403&lt;=19,"Teenager",IF(F403&lt;=60,"Adult","Senior")))</f>
        <v>Senior</v>
      </c>
      <c r="H403" s="3">
        <f>MAX( F403:F1073) - (F403)</f>
        <v>2</v>
      </c>
      <c r="I403" s="3" t="s">
        <v>446</v>
      </c>
      <c r="J403" s="4">
        <v>45735</v>
      </c>
      <c r="K403" s="3" t="s">
        <v>721</v>
      </c>
      <c r="L403" s="3" t="s">
        <v>727</v>
      </c>
      <c r="M403" s="3" t="s">
        <v>732</v>
      </c>
      <c r="N403" s="3" t="s">
        <v>747</v>
      </c>
      <c r="O403" s="3" t="s">
        <v>753</v>
      </c>
      <c r="P403" s="3">
        <v>44357.120000000003</v>
      </c>
      <c r="Q403" s="3" t="s">
        <v>759</v>
      </c>
      <c r="R403" s="3"/>
      <c r="S403" s="3"/>
      <c r="T403" s="8"/>
    </row>
    <row r="404" spans="1:20" hidden="1" x14ac:dyDescent="0.3">
      <c r="A404" s="7">
        <v>8262</v>
      </c>
      <c r="B404" s="3" t="s">
        <v>17</v>
      </c>
      <c r="C404" s="3" t="s">
        <v>43</v>
      </c>
      <c r="D404" s="3" t="str">
        <f>LOWER(CONCATENATE(B404,".",C404,"@email.com"))</f>
        <v>anne.chebet@email.com</v>
      </c>
      <c r="E404" s="3" t="s">
        <v>45</v>
      </c>
      <c r="F404" s="3">
        <v>19</v>
      </c>
      <c r="G404" s="3" t="str">
        <f>IF(F404&lt;=12,"Child",IF(F404&lt;=19,"Teenager",IF(F404&lt;=60,"Adult","Senior")))</f>
        <v>Teenager</v>
      </c>
      <c r="H404" s="3">
        <f>MAX( F404:F1074) - (F404)</f>
        <v>66</v>
      </c>
      <c r="I404" s="3" t="s">
        <v>447</v>
      </c>
      <c r="J404" s="4">
        <v>44233</v>
      </c>
      <c r="K404" s="3" t="s">
        <v>724</v>
      </c>
      <c r="L404" s="3" t="s">
        <v>725</v>
      </c>
      <c r="M404" s="3" t="s">
        <v>736</v>
      </c>
      <c r="N404" s="3" t="s">
        <v>747</v>
      </c>
      <c r="O404" s="3" t="s">
        <v>756</v>
      </c>
      <c r="P404" s="3">
        <v>40832.43</v>
      </c>
      <c r="Q404" s="3" t="s">
        <v>761</v>
      </c>
      <c r="R404" s="3"/>
      <c r="S404" s="3"/>
      <c r="T404" s="8"/>
    </row>
    <row r="405" spans="1:20" hidden="1" x14ac:dyDescent="0.3">
      <c r="A405" s="7">
        <v>5738</v>
      </c>
      <c r="B405" s="3" t="s">
        <v>20</v>
      </c>
      <c r="C405" s="3" t="s">
        <v>34</v>
      </c>
      <c r="D405" s="3" t="str">
        <f>LOWER(CONCATENATE(B405,".",C405,"@email.com"))</f>
        <v>kevin.cherono@email.com</v>
      </c>
      <c r="E405" s="3" t="s">
        <v>45</v>
      </c>
      <c r="F405" s="3">
        <v>68</v>
      </c>
      <c r="G405" s="3" t="str">
        <f>IF(F405&lt;=12,"Child",IF(F405&lt;=19,"Teenager",IF(F405&lt;=60,"Adult","Senior")))</f>
        <v>Senior</v>
      </c>
      <c r="H405" s="3">
        <f>MAX( F405:F1075) - (F405)</f>
        <v>17</v>
      </c>
      <c r="I405" s="3" t="s">
        <v>448</v>
      </c>
      <c r="J405" s="4">
        <v>45416</v>
      </c>
      <c r="K405" s="3" t="s">
        <v>724</v>
      </c>
      <c r="L405" s="3" t="s">
        <v>727</v>
      </c>
      <c r="M405" s="3" t="s">
        <v>739</v>
      </c>
      <c r="N405" s="3" t="s">
        <v>747</v>
      </c>
      <c r="O405" s="3" t="s">
        <v>753</v>
      </c>
      <c r="P405" s="3">
        <v>25397.07</v>
      </c>
      <c r="Q405" s="3" t="s">
        <v>761</v>
      </c>
      <c r="R405" s="3"/>
      <c r="S405" s="3"/>
      <c r="T405" s="8"/>
    </row>
    <row r="406" spans="1:20" hidden="1" x14ac:dyDescent="0.3">
      <c r="A406" s="7">
        <v>7334</v>
      </c>
      <c r="B406" s="3" t="s">
        <v>16</v>
      </c>
      <c r="C406" s="3" t="s">
        <v>38</v>
      </c>
      <c r="D406" s="3" t="str">
        <f>LOWER(CONCATENATE(B406,".",C406,"@email.com"))</f>
        <v>john.njeri@email.com</v>
      </c>
      <c r="E406" s="3" t="s">
        <v>44</v>
      </c>
      <c r="F406" s="3">
        <v>34</v>
      </c>
      <c r="G406" s="3" t="str">
        <f>IF(F406&lt;=12,"Child",IF(F406&lt;=19,"Teenager",IF(F406&lt;=60,"Adult","Senior")))</f>
        <v>Adult</v>
      </c>
      <c r="H406" s="3">
        <f>MAX( F406:F1076) - (F406)</f>
        <v>51</v>
      </c>
      <c r="I406" s="3" t="s">
        <v>449</v>
      </c>
      <c r="J406" s="4">
        <v>45404</v>
      </c>
      <c r="K406" s="3" t="s">
        <v>724</v>
      </c>
      <c r="L406" s="3" t="s">
        <v>726</v>
      </c>
      <c r="M406" s="3" t="s">
        <v>736</v>
      </c>
      <c r="N406" s="3" t="s">
        <v>748</v>
      </c>
      <c r="O406" s="3" t="s">
        <v>757</v>
      </c>
      <c r="P406" s="3">
        <v>15444.39</v>
      </c>
      <c r="Q406" s="3" t="s">
        <v>759</v>
      </c>
      <c r="R406" s="3"/>
      <c r="S406" s="3"/>
      <c r="T406" s="8"/>
    </row>
    <row r="407" spans="1:20" hidden="1" x14ac:dyDescent="0.3">
      <c r="A407" s="7">
        <v>1782</v>
      </c>
      <c r="B407" s="3" t="s">
        <v>21</v>
      </c>
      <c r="C407" s="3" t="s">
        <v>32</v>
      </c>
      <c r="D407" s="3" t="str">
        <f>LOWER(CONCATENATE(B407,".",C407,"@email.com"))</f>
        <v>grace.odhiambo@email.com</v>
      </c>
      <c r="E407" s="3" t="s">
        <v>44</v>
      </c>
      <c r="F407" s="3">
        <v>47</v>
      </c>
      <c r="G407" s="3" t="str">
        <f>IF(F407&lt;=12,"Child",IF(F407&lt;=19,"Teenager",IF(F407&lt;=60,"Adult","Senior")))</f>
        <v>Adult</v>
      </c>
      <c r="H407" s="3">
        <f>MAX( F407:F1077) - (F407)</f>
        <v>38</v>
      </c>
      <c r="I407" s="3" t="s">
        <v>450</v>
      </c>
      <c r="J407" s="4">
        <v>45119</v>
      </c>
      <c r="K407" s="3" t="s">
        <v>724</v>
      </c>
      <c r="L407" s="3" t="s">
        <v>725</v>
      </c>
      <c r="M407" s="3" t="s">
        <v>736</v>
      </c>
      <c r="N407" s="3" t="s">
        <v>747</v>
      </c>
      <c r="O407" s="3" t="s">
        <v>755</v>
      </c>
      <c r="P407" s="3">
        <v>1975.6</v>
      </c>
      <c r="Q407" s="3" t="s">
        <v>760</v>
      </c>
      <c r="R407" s="3"/>
      <c r="S407" s="3"/>
      <c r="T407" s="8"/>
    </row>
    <row r="408" spans="1:20" hidden="1" x14ac:dyDescent="0.3">
      <c r="A408" s="7">
        <v>6949</v>
      </c>
      <c r="B408" s="3" t="s">
        <v>15</v>
      </c>
      <c r="C408" s="3" t="s">
        <v>29</v>
      </c>
      <c r="D408" s="3" t="str">
        <f>LOWER(CONCATENATE(B408,".",C408,"@email.com"))</f>
        <v>james.mutua@email.com</v>
      </c>
      <c r="E408" s="3" t="s">
        <v>45</v>
      </c>
      <c r="F408" s="3">
        <v>39</v>
      </c>
      <c r="G408" s="3" t="str">
        <f>IF(F408&lt;=12,"Child",IF(F408&lt;=19,"Teenager",IF(F408&lt;=60,"Adult","Senior")))</f>
        <v>Adult</v>
      </c>
      <c r="H408" s="3">
        <f>MAX( F408:F1078) - (F408)</f>
        <v>46</v>
      </c>
      <c r="I408" s="3" t="s">
        <v>451</v>
      </c>
      <c r="J408" s="4">
        <v>45357</v>
      </c>
      <c r="K408" s="3" t="s">
        <v>723</v>
      </c>
      <c r="L408" s="3" t="s">
        <v>725</v>
      </c>
      <c r="M408" s="3" t="s">
        <v>745</v>
      </c>
      <c r="N408" s="3" t="s">
        <v>750</v>
      </c>
      <c r="O408" s="3" t="s">
        <v>754</v>
      </c>
      <c r="P408" s="3">
        <v>38830.57</v>
      </c>
      <c r="Q408" s="3" t="s">
        <v>760</v>
      </c>
      <c r="R408" s="3"/>
      <c r="S408" s="3"/>
      <c r="T408" s="8"/>
    </row>
    <row r="409" spans="1:20" hidden="1" x14ac:dyDescent="0.3">
      <c r="A409" s="7">
        <v>3384</v>
      </c>
      <c r="B409" s="3" t="s">
        <v>18</v>
      </c>
      <c r="C409" s="3" t="s">
        <v>34</v>
      </c>
      <c r="D409" s="3" t="str">
        <f>LOWER(CONCATENATE(B409,".",C409,"@email.com"))</f>
        <v>susan.cherono@email.com</v>
      </c>
      <c r="E409" s="3" t="s">
        <v>45</v>
      </c>
      <c r="F409" s="3">
        <v>9</v>
      </c>
      <c r="G409" s="3" t="str">
        <f>IF(F409&lt;=12,"Child",IF(F409&lt;=19,"Teenager",IF(F409&lt;=60,"Adult","Senior")))</f>
        <v>Child</v>
      </c>
      <c r="H409" s="3">
        <f>MAX( F409:F1079) - (F409)</f>
        <v>76</v>
      </c>
      <c r="I409" s="3" t="s">
        <v>452</v>
      </c>
      <c r="J409" s="4">
        <v>44679</v>
      </c>
      <c r="K409" s="3" t="s">
        <v>721</v>
      </c>
      <c r="L409" s="3" t="s">
        <v>727</v>
      </c>
      <c r="M409" s="3" t="s">
        <v>740</v>
      </c>
      <c r="N409" s="3" t="s">
        <v>751</v>
      </c>
      <c r="O409" s="3" t="s">
        <v>754</v>
      </c>
      <c r="P409" s="3">
        <v>39277.78</v>
      </c>
      <c r="Q409" s="3" t="s">
        <v>759</v>
      </c>
      <c r="R409" s="3"/>
      <c r="S409" s="3"/>
      <c r="T409" s="8"/>
    </row>
    <row r="410" spans="1:20" hidden="1" x14ac:dyDescent="0.3">
      <c r="A410" s="7">
        <v>1234</v>
      </c>
      <c r="B410" s="3" t="s">
        <v>27</v>
      </c>
      <c r="C410" s="3" t="s">
        <v>36</v>
      </c>
      <c r="D410" s="3" t="str">
        <f>LOWER(CONCATENATE(B410,".",C410,"@email.com"))</f>
        <v>david.mwangi@email.com</v>
      </c>
      <c r="E410" s="3" t="s">
        <v>44</v>
      </c>
      <c r="F410" s="3">
        <v>29</v>
      </c>
      <c r="G410" s="3" t="str">
        <f>IF(F410&lt;=12,"Child",IF(F410&lt;=19,"Teenager",IF(F410&lt;=60,"Adult","Senior")))</f>
        <v>Adult</v>
      </c>
      <c r="H410" s="3">
        <f>MAX( F410:F1080) - (F410)</f>
        <v>56</v>
      </c>
      <c r="I410" s="3" t="s">
        <v>609</v>
      </c>
      <c r="J410" s="4">
        <v>45241</v>
      </c>
      <c r="K410" s="3" t="s">
        <v>719</v>
      </c>
      <c r="L410" s="3" t="s">
        <v>729</v>
      </c>
      <c r="M410" s="3" t="s">
        <v>737</v>
      </c>
      <c r="N410" s="3" t="s">
        <v>746</v>
      </c>
      <c r="O410" s="3" t="s">
        <v>754</v>
      </c>
      <c r="P410" s="3">
        <v>28282.27</v>
      </c>
      <c r="Q410" s="3" t="s">
        <v>760</v>
      </c>
      <c r="R410" s="3"/>
      <c r="S410" s="3"/>
      <c r="T410" s="8"/>
    </row>
    <row r="411" spans="1:20" hidden="1" x14ac:dyDescent="0.3">
      <c r="A411" s="7">
        <v>3901</v>
      </c>
      <c r="B411" s="3" t="s">
        <v>21</v>
      </c>
      <c r="C411" s="3" t="s">
        <v>31</v>
      </c>
      <c r="D411" s="3" t="str">
        <f>LOWER(CONCATENATE(B411,".",C411,"@email.com"))</f>
        <v>grace.kamau@email.com</v>
      </c>
      <c r="E411" s="3" t="s">
        <v>45</v>
      </c>
      <c r="F411" s="3">
        <v>64</v>
      </c>
      <c r="G411" s="3" t="str">
        <f>IF(F411&lt;=12,"Child",IF(F411&lt;=19,"Teenager",IF(F411&lt;=60,"Adult","Senior")))</f>
        <v>Senior</v>
      </c>
      <c r="H411" s="3">
        <f>MAX( F411:F1081) - (F411)</f>
        <v>21</v>
      </c>
      <c r="I411" s="3" t="s">
        <v>454</v>
      </c>
      <c r="J411" s="4">
        <v>45514</v>
      </c>
      <c r="K411" s="3" t="s">
        <v>722</v>
      </c>
      <c r="L411" s="3" t="s">
        <v>727</v>
      </c>
      <c r="M411" s="3" t="s">
        <v>743</v>
      </c>
      <c r="N411" s="3" t="s">
        <v>749</v>
      </c>
      <c r="O411" s="3" t="s">
        <v>756</v>
      </c>
      <c r="P411" s="3">
        <v>29991.09</v>
      </c>
      <c r="Q411" s="3" t="s">
        <v>760</v>
      </c>
      <c r="R411" s="3"/>
      <c r="S411" s="3"/>
      <c r="T411" s="8"/>
    </row>
    <row r="412" spans="1:20" hidden="1" x14ac:dyDescent="0.3">
      <c r="A412" s="7">
        <v>3090</v>
      </c>
      <c r="B412" s="3" t="s">
        <v>18</v>
      </c>
      <c r="C412" s="3" t="s">
        <v>33</v>
      </c>
      <c r="D412" s="3" t="str">
        <f>LOWER(CONCATENATE(B412,".",C412,"@email.com"))</f>
        <v>susan.kiplagat@email.com</v>
      </c>
      <c r="E412" s="3" t="s">
        <v>44</v>
      </c>
      <c r="F412" s="3">
        <v>65</v>
      </c>
      <c r="G412" s="3" t="str">
        <f>IF(F412&lt;=12,"Child",IF(F412&lt;=19,"Teenager",IF(F412&lt;=60,"Adult","Senior")))</f>
        <v>Senior</v>
      </c>
      <c r="H412" s="3">
        <f>MAX( F412:F1082) - (F412)</f>
        <v>20</v>
      </c>
      <c r="I412" s="3" t="s">
        <v>455</v>
      </c>
      <c r="J412" s="4">
        <v>44478</v>
      </c>
      <c r="K412" s="3" t="s">
        <v>724</v>
      </c>
      <c r="L412" s="3" t="s">
        <v>727</v>
      </c>
      <c r="M412" s="3" t="s">
        <v>741</v>
      </c>
      <c r="N412" s="3" t="s">
        <v>746</v>
      </c>
      <c r="O412" s="3" t="s">
        <v>753</v>
      </c>
      <c r="P412" s="3">
        <v>49125.39</v>
      </c>
      <c r="Q412" s="3" t="s">
        <v>759</v>
      </c>
      <c r="R412" s="3"/>
      <c r="S412" s="3"/>
      <c r="T412" s="8"/>
    </row>
    <row r="413" spans="1:20" hidden="1" x14ac:dyDescent="0.3">
      <c r="A413" s="7">
        <v>6088</v>
      </c>
      <c r="B413" s="3" t="s">
        <v>20</v>
      </c>
      <c r="C413" s="3" t="s">
        <v>34</v>
      </c>
      <c r="D413" s="3" t="str">
        <f>LOWER(CONCATENATE(B413,".",C413,"@email.com"))</f>
        <v>kevin.cherono@email.com</v>
      </c>
      <c r="E413" s="3" t="s">
        <v>45</v>
      </c>
      <c r="F413" s="3">
        <v>10</v>
      </c>
      <c r="G413" s="3" t="str">
        <f>IF(F413&lt;=12,"Child",IF(F413&lt;=19,"Teenager",IF(F413&lt;=60,"Adult","Senior")))</f>
        <v>Child</v>
      </c>
      <c r="H413" s="3">
        <f>MAX( F413:F1083) - (F413)</f>
        <v>75</v>
      </c>
      <c r="I413" s="3" t="s">
        <v>456</v>
      </c>
      <c r="J413" s="4">
        <v>44047</v>
      </c>
      <c r="K413" s="3" t="s">
        <v>724</v>
      </c>
      <c r="L413" s="3" t="s">
        <v>727</v>
      </c>
      <c r="M413" s="3" t="s">
        <v>733</v>
      </c>
      <c r="N413" s="3" t="s">
        <v>748</v>
      </c>
      <c r="O413" s="3" t="s">
        <v>754</v>
      </c>
      <c r="P413" s="3">
        <v>39820.269999999997</v>
      </c>
      <c r="Q413" s="3" t="s">
        <v>761</v>
      </c>
      <c r="R413" s="3"/>
      <c r="S413" s="3"/>
      <c r="T413" s="8"/>
    </row>
    <row r="414" spans="1:20" hidden="1" x14ac:dyDescent="0.3">
      <c r="A414" s="7">
        <v>9841</v>
      </c>
      <c r="B414" s="3" t="s">
        <v>23</v>
      </c>
      <c r="C414" s="3" t="s">
        <v>39</v>
      </c>
      <c r="D414" s="3" t="str">
        <f>LOWER(CONCATENATE(B414,".",C414,"@email.com"))</f>
        <v>peter.kuria@email.com</v>
      </c>
      <c r="E414" s="3" t="s">
        <v>45</v>
      </c>
      <c r="F414" s="3">
        <v>6</v>
      </c>
      <c r="G414" s="3" t="str">
        <f>IF(F414&lt;=12,"Child",IF(F414&lt;=19,"Teenager",IF(F414&lt;=60,"Adult","Senior")))</f>
        <v>Child</v>
      </c>
      <c r="H414" s="3">
        <f>MAX( F414:F1084) - (F414)</f>
        <v>79</v>
      </c>
      <c r="I414" s="3" t="s">
        <v>457</v>
      </c>
      <c r="J414" s="4">
        <v>44855</v>
      </c>
      <c r="K414" s="3" t="s">
        <v>723</v>
      </c>
      <c r="L414" s="3" t="s">
        <v>730</v>
      </c>
      <c r="M414" s="3" t="s">
        <v>739</v>
      </c>
      <c r="N414" s="3" t="s">
        <v>749</v>
      </c>
      <c r="O414" s="3" t="s">
        <v>757</v>
      </c>
      <c r="P414" s="3">
        <v>31177.69</v>
      </c>
      <c r="Q414" s="3" t="s">
        <v>761</v>
      </c>
      <c r="R414" s="3"/>
      <c r="S414" s="3"/>
      <c r="T414" s="8"/>
    </row>
    <row r="415" spans="1:20" hidden="1" x14ac:dyDescent="0.3">
      <c r="A415" s="7">
        <v>3883</v>
      </c>
      <c r="B415" s="3" t="s">
        <v>18</v>
      </c>
      <c r="C415" s="3" t="s">
        <v>43</v>
      </c>
      <c r="D415" s="3" t="str">
        <f>LOWER(CONCATENATE(B415,".",C415,"@email.com"))</f>
        <v>susan.chebet@email.com</v>
      </c>
      <c r="E415" s="3" t="s">
        <v>45</v>
      </c>
      <c r="F415" s="3">
        <v>3</v>
      </c>
      <c r="G415" s="3" t="str">
        <f>IF(F415&lt;=12,"Child",IF(F415&lt;=19,"Teenager",IF(F415&lt;=60,"Adult","Senior")))</f>
        <v>Child</v>
      </c>
      <c r="H415" s="3">
        <f>MAX( F415:F1085) - (F415)</f>
        <v>82</v>
      </c>
      <c r="I415" s="3" t="s">
        <v>458</v>
      </c>
      <c r="J415" s="4">
        <v>44834</v>
      </c>
      <c r="K415" s="3" t="s">
        <v>718</v>
      </c>
      <c r="L415" s="3" t="s">
        <v>725</v>
      </c>
      <c r="M415" s="3" t="s">
        <v>742</v>
      </c>
      <c r="N415" s="3" t="s">
        <v>747</v>
      </c>
      <c r="O415" s="3" t="s">
        <v>754</v>
      </c>
      <c r="P415" s="3">
        <v>35993.75</v>
      </c>
      <c r="Q415" s="3" t="s">
        <v>760</v>
      </c>
      <c r="R415" s="3"/>
      <c r="S415" s="3"/>
      <c r="T415" s="8"/>
    </row>
    <row r="416" spans="1:20" hidden="1" x14ac:dyDescent="0.3">
      <c r="A416" s="7">
        <v>7809</v>
      </c>
      <c r="B416" s="3" t="s">
        <v>28</v>
      </c>
      <c r="C416" s="3" t="s">
        <v>29</v>
      </c>
      <c r="D416" s="3" t="str">
        <f>LOWER(CONCATENATE(B416,".",C416,"@email.com"))</f>
        <v>mary.mutua@email.com</v>
      </c>
      <c r="E416" s="3" t="s">
        <v>45</v>
      </c>
      <c r="F416" s="3">
        <v>83</v>
      </c>
      <c r="G416" s="3" t="str">
        <f>IF(F416&lt;=12,"Child",IF(F416&lt;=19,"Teenager",IF(F416&lt;=60,"Adult","Senior")))</f>
        <v>Senior</v>
      </c>
      <c r="H416" s="3">
        <f>MAX( F416:F1086) - (F416)</f>
        <v>2</v>
      </c>
      <c r="I416" s="3" t="s">
        <v>459</v>
      </c>
      <c r="J416" s="4">
        <v>44240</v>
      </c>
      <c r="K416" s="3" t="s">
        <v>724</v>
      </c>
      <c r="L416" s="3" t="s">
        <v>729</v>
      </c>
      <c r="M416" s="3" t="s">
        <v>740</v>
      </c>
      <c r="N416" s="3" t="s">
        <v>748</v>
      </c>
      <c r="O416" s="3" t="s">
        <v>755</v>
      </c>
      <c r="P416" s="3">
        <v>3910.8</v>
      </c>
      <c r="Q416" s="3" t="s">
        <v>760</v>
      </c>
      <c r="R416" s="3"/>
      <c r="S416" s="3"/>
      <c r="T416" s="8"/>
    </row>
    <row r="417" spans="1:20" hidden="1" x14ac:dyDescent="0.3">
      <c r="A417" s="7">
        <v>6645</v>
      </c>
      <c r="B417" s="3" t="s">
        <v>21</v>
      </c>
      <c r="C417" s="3" t="s">
        <v>31</v>
      </c>
      <c r="D417" s="3" t="str">
        <f>LOWER(CONCATENATE(B417,".",C417,"@email.com"))</f>
        <v>grace.kamau@email.com</v>
      </c>
      <c r="E417" s="3" t="s">
        <v>44</v>
      </c>
      <c r="F417" s="3">
        <v>57</v>
      </c>
      <c r="G417" s="3" t="str">
        <f>IF(F417&lt;=12,"Child",IF(F417&lt;=19,"Teenager",IF(F417&lt;=60,"Adult","Senior")))</f>
        <v>Adult</v>
      </c>
      <c r="H417" s="3">
        <f>MAX( F417:F1087) - (F417)</f>
        <v>28</v>
      </c>
      <c r="I417" s="3" t="s">
        <v>460</v>
      </c>
      <c r="J417" s="4">
        <v>44408</v>
      </c>
      <c r="K417" s="3" t="s">
        <v>722</v>
      </c>
      <c r="L417" s="3" t="s">
        <v>727</v>
      </c>
      <c r="M417" s="3" t="s">
        <v>739</v>
      </c>
      <c r="N417" s="3" t="s">
        <v>749</v>
      </c>
      <c r="O417" s="3" t="s">
        <v>758</v>
      </c>
      <c r="P417" s="3">
        <v>45515.9</v>
      </c>
      <c r="Q417" s="3" t="s">
        <v>761</v>
      </c>
      <c r="R417" s="3"/>
      <c r="S417" s="3"/>
      <c r="T417" s="8"/>
    </row>
    <row r="418" spans="1:20" hidden="1" x14ac:dyDescent="0.3">
      <c r="A418" s="7">
        <v>1458</v>
      </c>
      <c r="B418" s="3" t="s">
        <v>18</v>
      </c>
      <c r="C418" s="3" t="s">
        <v>43</v>
      </c>
      <c r="D418" s="3" t="str">
        <f>LOWER(CONCATENATE(B418,".",C418,"@email.com"))</f>
        <v>susan.chebet@email.com</v>
      </c>
      <c r="E418" s="3" t="s">
        <v>44</v>
      </c>
      <c r="F418" s="3">
        <v>58</v>
      </c>
      <c r="G418" s="3" t="str">
        <f>IF(F418&lt;=12,"Child",IF(F418&lt;=19,"Teenager",IF(F418&lt;=60,"Adult","Senior")))</f>
        <v>Adult</v>
      </c>
      <c r="H418" s="3">
        <f>MAX( F418:F1088) - (F418)</f>
        <v>27</v>
      </c>
      <c r="I418" s="3" t="s">
        <v>461</v>
      </c>
      <c r="J418" s="4">
        <v>45390</v>
      </c>
      <c r="K418" s="3" t="s">
        <v>722</v>
      </c>
      <c r="L418" s="3" t="s">
        <v>725</v>
      </c>
      <c r="M418" s="3" t="s">
        <v>738</v>
      </c>
      <c r="N418" s="3" t="s">
        <v>750</v>
      </c>
      <c r="O418" s="3" t="s">
        <v>754</v>
      </c>
      <c r="P418" s="3">
        <v>4034.62</v>
      </c>
      <c r="Q418" s="3" t="s">
        <v>760</v>
      </c>
      <c r="R418" s="3"/>
      <c r="S418" s="3"/>
      <c r="T418" s="8"/>
    </row>
    <row r="419" spans="1:20" hidden="1" x14ac:dyDescent="0.3">
      <c r="A419" s="7">
        <v>3895</v>
      </c>
      <c r="B419" s="3" t="s">
        <v>24</v>
      </c>
      <c r="C419" s="3" t="s">
        <v>32</v>
      </c>
      <c r="D419" s="3" t="str">
        <f>LOWER(CONCATENATE(B419,".",C419,"@email.com"))</f>
        <v>esther.odhiambo@email.com</v>
      </c>
      <c r="E419" s="3" t="s">
        <v>44</v>
      </c>
      <c r="F419" s="3">
        <v>70</v>
      </c>
      <c r="G419" s="3" t="str">
        <f>IF(F419&lt;=12,"Child",IF(F419&lt;=19,"Teenager",IF(F419&lt;=60,"Adult","Senior")))</f>
        <v>Senior</v>
      </c>
      <c r="H419" s="3">
        <f>MAX( F419:F1089) - (F419)</f>
        <v>15</v>
      </c>
      <c r="I419" s="3" t="s">
        <v>462</v>
      </c>
      <c r="J419" s="4">
        <v>44763</v>
      </c>
      <c r="K419" s="3" t="s">
        <v>718</v>
      </c>
      <c r="L419" s="3" t="s">
        <v>728</v>
      </c>
      <c r="M419" s="3" t="s">
        <v>741</v>
      </c>
      <c r="N419" s="3" t="s">
        <v>750</v>
      </c>
      <c r="O419" s="3" t="s">
        <v>754</v>
      </c>
      <c r="P419" s="3">
        <v>18229.810000000001</v>
      </c>
      <c r="Q419" s="3" t="s">
        <v>761</v>
      </c>
      <c r="R419" s="3"/>
      <c r="S419" s="3"/>
      <c r="T419" s="8"/>
    </row>
    <row r="420" spans="1:20" hidden="1" x14ac:dyDescent="0.3">
      <c r="A420" s="7">
        <v>9653</v>
      </c>
      <c r="B420" s="3" t="s">
        <v>27</v>
      </c>
      <c r="C420" s="3" t="s">
        <v>29</v>
      </c>
      <c r="D420" s="3" t="str">
        <f>LOWER(CONCATENATE(B420,".",C420,"@email.com"))</f>
        <v>david.mutua@email.com</v>
      </c>
      <c r="E420" s="3" t="s">
        <v>45</v>
      </c>
      <c r="F420" s="3">
        <v>8</v>
      </c>
      <c r="G420" s="3" t="str">
        <f>IF(F420&lt;=12,"Child",IF(F420&lt;=19,"Teenager",IF(F420&lt;=60,"Adult","Senior")))</f>
        <v>Child</v>
      </c>
      <c r="H420" s="3">
        <f>MAX( F420:F1090) - (F420)</f>
        <v>77</v>
      </c>
      <c r="I420" s="3" t="s">
        <v>463</v>
      </c>
      <c r="J420" s="4">
        <v>44866</v>
      </c>
      <c r="K420" s="3" t="s">
        <v>723</v>
      </c>
      <c r="L420" s="3" t="s">
        <v>730</v>
      </c>
      <c r="M420" s="3" t="s">
        <v>742</v>
      </c>
      <c r="N420" s="3" t="s">
        <v>751</v>
      </c>
      <c r="O420" s="3" t="s">
        <v>757</v>
      </c>
      <c r="P420" s="3">
        <v>3881.22</v>
      </c>
      <c r="Q420" s="3" t="s">
        <v>760</v>
      </c>
      <c r="R420" s="3"/>
      <c r="S420" s="3"/>
      <c r="T420" s="8"/>
    </row>
    <row r="421" spans="1:20" hidden="1" x14ac:dyDescent="0.3">
      <c r="A421" s="7">
        <v>3755</v>
      </c>
      <c r="B421" s="3" t="s">
        <v>23</v>
      </c>
      <c r="C421" s="3" t="s">
        <v>39</v>
      </c>
      <c r="D421" s="3" t="str">
        <f>LOWER(CONCATENATE(B421,".",C421,"@email.com"))</f>
        <v>peter.kuria@email.com</v>
      </c>
      <c r="E421" s="3" t="s">
        <v>44</v>
      </c>
      <c r="F421" s="3">
        <v>70</v>
      </c>
      <c r="G421" s="3" t="str">
        <f>IF(F421&lt;=12,"Child",IF(F421&lt;=19,"Teenager",IF(F421&lt;=60,"Adult","Senior")))</f>
        <v>Senior</v>
      </c>
      <c r="H421" s="3">
        <f>MAX( F421:F1091) - (F421)</f>
        <v>15</v>
      </c>
      <c r="I421" s="3" t="s">
        <v>464</v>
      </c>
      <c r="J421" s="4">
        <v>44029</v>
      </c>
      <c r="K421" s="3" t="s">
        <v>722</v>
      </c>
      <c r="L421" s="3" t="s">
        <v>726</v>
      </c>
      <c r="M421" s="3" t="s">
        <v>741</v>
      </c>
      <c r="N421" s="3" t="s">
        <v>748</v>
      </c>
      <c r="O421" s="3" t="s">
        <v>755</v>
      </c>
      <c r="P421" s="3">
        <v>15767.86</v>
      </c>
      <c r="Q421" s="3" t="s">
        <v>759</v>
      </c>
      <c r="R421" s="3"/>
      <c r="S421" s="3"/>
      <c r="T421" s="8"/>
    </row>
    <row r="422" spans="1:20" hidden="1" x14ac:dyDescent="0.3">
      <c r="A422" s="7">
        <v>6940</v>
      </c>
      <c r="B422" s="3" t="s">
        <v>18</v>
      </c>
      <c r="C422" s="3" t="s">
        <v>43</v>
      </c>
      <c r="D422" s="3" t="str">
        <f>LOWER(CONCATENATE(B422,".",C422,"@email.com"))</f>
        <v>susan.chebet@email.com</v>
      </c>
      <c r="E422" s="3" t="s">
        <v>45</v>
      </c>
      <c r="F422" s="3">
        <v>72</v>
      </c>
      <c r="G422" s="3" t="str">
        <f>IF(F422&lt;=12,"Child",IF(F422&lt;=19,"Teenager",IF(F422&lt;=60,"Adult","Senior")))</f>
        <v>Senior</v>
      </c>
      <c r="H422" s="3">
        <f>MAX( F422:F1092) - (F422)</f>
        <v>13</v>
      </c>
      <c r="I422" s="3" t="s">
        <v>465</v>
      </c>
      <c r="J422" s="4">
        <v>45108</v>
      </c>
      <c r="K422" s="3" t="s">
        <v>718</v>
      </c>
      <c r="L422" s="3" t="s">
        <v>725</v>
      </c>
      <c r="M422" s="3" t="s">
        <v>734</v>
      </c>
      <c r="N422" s="3" t="s">
        <v>748</v>
      </c>
      <c r="O422" s="3" t="s">
        <v>754</v>
      </c>
      <c r="P422" s="3">
        <v>18255.39</v>
      </c>
      <c r="Q422" s="3" t="s">
        <v>760</v>
      </c>
      <c r="R422" s="3"/>
      <c r="S422" s="3"/>
      <c r="T422" s="8"/>
    </row>
    <row r="423" spans="1:20" hidden="1" x14ac:dyDescent="0.3">
      <c r="A423" s="7">
        <v>8761</v>
      </c>
      <c r="B423" s="3" t="s">
        <v>19</v>
      </c>
      <c r="C423" s="3" t="s">
        <v>34</v>
      </c>
      <c r="D423" s="3" t="str">
        <f>LOWER(CONCATENATE(B423,".",C423,"@email.com"))</f>
        <v>michael.cherono@email.com</v>
      </c>
      <c r="E423" s="3" t="s">
        <v>45</v>
      </c>
      <c r="F423" s="3">
        <v>50</v>
      </c>
      <c r="G423" s="3" t="str">
        <f>IF(F423&lt;=12,"Child",IF(F423&lt;=19,"Teenager",IF(F423&lt;=60,"Adult","Senior")))</f>
        <v>Adult</v>
      </c>
      <c r="H423" s="3">
        <f>MAX( F423:F1093) - (F423)</f>
        <v>35</v>
      </c>
      <c r="I423" s="3" t="s">
        <v>466</v>
      </c>
      <c r="J423" s="4">
        <v>44723</v>
      </c>
      <c r="K423" s="3" t="s">
        <v>723</v>
      </c>
      <c r="L423" s="3" t="s">
        <v>728</v>
      </c>
      <c r="M423" s="3" t="s">
        <v>738</v>
      </c>
      <c r="N423" s="3" t="s">
        <v>748</v>
      </c>
      <c r="O423" s="3" t="s">
        <v>756</v>
      </c>
      <c r="P423" s="3">
        <v>712.46</v>
      </c>
      <c r="Q423" s="3" t="s">
        <v>761</v>
      </c>
      <c r="R423" s="3"/>
      <c r="S423" s="3"/>
      <c r="T423" s="8"/>
    </row>
    <row r="424" spans="1:20" hidden="1" x14ac:dyDescent="0.3">
      <c r="A424" s="7">
        <v>4185</v>
      </c>
      <c r="B424" s="3" t="s">
        <v>25</v>
      </c>
      <c r="C424" s="3" t="s">
        <v>38</v>
      </c>
      <c r="D424" s="3" t="str">
        <f>LOWER(CONCATENATE(B424,".",C424,"@email.com"))</f>
        <v>paul.njeri@email.com</v>
      </c>
      <c r="E424" s="3" t="s">
        <v>45</v>
      </c>
      <c r="F424" s="3">
        <v>28</v>
      </c>
      <c r="G424" s="3" t="str">
        <f>IF(F424&lt;=12,"Child",IF(F424&lt;=19,"Teenager",IF(F424&lt;=60,"Adult","Senior")))</f>
        <v>Adult</v>
      </c>
      <c r="H424" s="3">
        <f>MAX( F424:F1094) - (F424)</f>
        <v>57</v>
      </c>
      <c r="I424" s="3" t="s">
        <v>335</v>
      </c>
      <c r="J424" s="4">
        <v>44664</v>
      </c>
      <c r="K424" s="3" t="s">
        <v>719</v>
      </c>
      <c r="L424" s="3" t="s">
        <v>730</v>
      </c>
      <c r="M424" s="3" t="s">
        <v>741</v>
      </c>
      <c r="N424" s="3" t="s">
        <v>749</v>
      </c>
      <c r="O424" s="3" t="s">
        <v>758</v>
      </c>
      <c r="P424" s="3">
        <v>28173.439999999999</v>
      </c>
      <c r="Q424" s="3" t="s">
        <v>759</v>
      </c>
      <c r="R424" s="3"/>
      <c r="S424" s="3"/>
      <c r="T424" s="8"/>
    </row>
    <row r="425" spans="1:20" hidden="1" x14ac:dyDescent="0.3">
      <c r="A425" s="7">
        <v>6050</v>
      </c>
      <c r="B425" s="3" t="s">
        <v>17</v>
      </c>
      <c r="C425" s="3" t="s">
        <v>38</v>
      </c>
      <c r="D425" s="3" t="str">
        <f>LOWER(CONCATENATE(B425,".",C425,"@email.com"))</f>
        <v>anne.njeri@email.com</v>
      </c>
      <c r="E425" s="3" t="s">
        <v>44</v>
      </c>
      <c r="F425" s="3">
        <v>56</v>
      </c>
      <c r="G425" s="3" t="str">
        <f>IF(F425&lt;=12,"Child",IF(F425&lt;=19,"Teenager",IF(F425&lt;=60,"Adult","Senior")))</f>
        <v>Adult</v>
      </c>
      <c r="H425" s="3">
        <f>MAX( F425:F1095) - (F425)</f>
        <v>29</v>
      </c>
      <c r="I425" s="3" t="s">
        <v>468</v>
      </c>
      <c r="J425" s="4">
        <v>45384</v>
      </c>
      <c r="K425" s="3" t="s">
        <v>722</v>
      </c>
      <c r="L425" s="3" t="s">
        <v>730</v>
      </c>
      <c r="M425" s="3" t="s">
        <v>734</v>
      </c>
      <c r="N425" s="3" t="s">
        <v>751</v>
      </c>
      <c r="O425" s="3" t="s">
        <v>758</v>
      </c>
      <c r="P425" s="3">
        <v>45253.64</v>
      </c>
      <c r="Q425" s="3" t="s">
        <v>761</v>
      </c>
      <c r="R425" s="3"/>
      <c r="S425" s="3"/>
      <c r="T425" s="8"/>
    </row>
    <row r="426" spans="1:20" hidden="1" x14ac:dyDescent="0.3">
      <c r="A426" s="7">
        <v>5547</v>
      </c>
      <c r="B426" s="3" t="s">
        <v>27</v>
      </c>
      <c r="C426" s="3" t="s">
        <v>37</v>
      </c>
      <c r="D426" s="3" t="str">
        <f>LOWER(CONCATENATE(B426,".",C426,"@email.com"))</f>
        <v>david.otieno@email.com</v>
      </c>
      <c r="E426" s="3" t="s">
        <v>45</v>
      </c>
      <c r="F426" s="3">
        <v>15</v>
      </c>
      <c r="G426" s="3" t="str">
        <f>IF(F426&lt;=12,"Child",IF(F426&lt;=19,"Teenager",IF(F426&lt;=60,"Adult","Senior")))</f>
        <v>Teenager</v>
      </c>
      <c r="H426" s="3">
        <f>MAX( F426:F1096) - (F426)</f>
        <v>70</v>
      </c>
      <c r="I426" s="3" t="s">
        <v>469</v>
      </c>
      <c r="J426" s="4">
        <v>45656</v>
      </c>
      <c r="K426" s="3" t="s">
        <v>718</v>
      </c>
      <c r="L426" s="3" t="s">
        <v>730</v>
      </c>
      <c r="M426" s="3" t="s">
        <v>737</v>
      </c>
      <c r="N426" s="3" t="s">
        <v>748</v>
      </c>
      <c r="O426" s="3" t="s">
        <v>754</v>
      </c>
      <c r="P426" s="3">
        <v>10195.09</v>
      </c>
      <c r="Q426" s="3" t="s">
        <v>761</v>
      </c>
      <c r="R426" s="3"/>
      <c r="S426" s="3"/>
      <c r="T426" s="8"/>
    </row>
    <row r="427" spans="1:20" hidden="1" x14ac:dyDescent="0.3">
      <c r="A427" s="7">
        <v>9575</v>
      </c>
      <c r="B427" s="3" t="s">
        <v>26</v>
      </c>
      <c r="C427" s="3" t="s">
        <v>41</v>
      </c>
      <c r="D427" s="3" t="str">
        <f>LOWER(CONCATENATE(B427,".",C427,"@email.com"))</f>
        <v>brian.obuya@email.com</v>
      </c>
      <c r="E427" s="3" t="s">
        <v>45</v>
      </c>
      <c r="F427" s="3">
        <v>63</v>
      </c>
      <c r="G427" s="3" t="str">
        <f>IF(F427&lt;=12,"Child",IF(F427&lt;=19,"Teenager",IF(F427&lt;=60,"Adult","Senior")))</f>
        <v>Senior</v>
      </c>
      <c r="H427" s="3">
        <f>MAX( F427:F1097) - (F427)</f>
        <v>22</v>
      </c>
      <c r="I427" s="3" t="s">
        <v>470</v>
      </c>
      <c r="J427" s="4">
        <v>45587</v>
      </c>
      <c r="K427" s="3" t="s">
        <v>724</v>
      </c>
      <c r="L427" s="3" t="s">
        <v>726</v>
      </c>
      <c r="M427" s="3" t="s">
        <v>742</v>
      </c>
      <c r="N427" s="3" t="s">
        <v>748</v>
      </c>
      <c r="O427" s="3" t="s">
        <v>757</v>
      </c>
      <c r="P427" s="3">
        <v>45405.77</v>
      </c>
      <c r="Q427" s="3" t="s">
        <v>761</v>
      </c>
      <c r="R427" s="3"/>
      <c r="S427" s="3"/>
      <c r="T427" s="8"/>
    </row>
    <row r="428" spans="1:20" hidden="1" x14ac:dyDescent="0.3">
      <c r="A428" s="7">
        <v>1331</v>
      </c>
      <c r="B428" s="3" t="s">
        <v>16</v>
      </c>
      <c r="C428" s="3" t="s">
        <v>39</v>
      </c>
      <c r="D428" s="3" t="str">
        <f>LOWER(CONCATENATE(B428,".",C428,"@email.com"))</f>
        <v>john.kuria@email.com</v>
      </c>
      <c r="E428" s="3" t="s">
        <v>45</v>
      </c>
      <c r="F428" s="3">
        <v>28</v>
      </c>
      <c r="G428" s="3" t="str">
        <f>IF(F428&lt;=12,"Child",IF(F428&lt;=19,"Teenager",IF(F428&lt;=60,"Adult","Senior")))</f>
        <v>Adult</v>
      </c>
      <c r="H428" s="3">
        <f>MAX( F428:F1098) - (F428)</f>
        <v>57</v>
      </c>
      <c r="I428" s="3" t="s">
        <v>360</v>
      </c>
      <c r="J428" s="4">
        <v>43862</v>
      </c>
      <c r="K428" s="3" t="s">
        <v>719</v>
      </c>
      <c r="L428" s="3" t="s">
        <v>726</v>
      </c>
      <c r="M428" s="3" t="s">
        <v>733</v>
      </c>
      <c r="N428" s="3" t="s">
        <v>750</v>
      </c>
      <c r="O428" s="3" t="s">
        <v>753</v>
      </c>
      <c r="P428" s="3">
        <v>22977.01</v>
      </c>
      <c r="Q428" s="3" t="s">
        <v>760</v>
      </c>
      <c r="R428" s="3"/>
      <c r="S428" s="3"/>
      <c r="T428" s="8"/>
    </row>
    <row r="429" spans="1:20" hidden="1" x14ac:dyDescent="0.3">
      <c r="A429" s="7">
        <v>3212</v>
      </c>
      <c r="B429" s="3" t="s">
        <v>15</v>
      </c>
      <c r="C429" s="3" t="s">
        <v>43</v>
      </c>
      <c r="D429" s="3" t="str">
        <f>LOWER(CONCATENATE(B429,".",C429,"@email.com"))</f>
        <v>james.chebet@email.com</v>
      </c>
      <c r="E429" s="3" t="s">
        <v>44</v>
      </c>
      <c r="F429" s="3">
        <v>28</v>
      </c>
      <c r="G429" s="3" t="str">
        <f>IF(F429&lt;=12,"Child",IF(F429&lt;=19,"Teenager",IF(F429&lt;=60,"Adult","Senior")))</f>
        <v>Adult</v>
      </c>
      <c r="H429" s="3">
        <f>MAX( F429:F1099) - (F429)</f>
        <v>57</v>
      </c>
      <c r="I429" s="3" t="s">
        <v>472</v>
      </c>
      <c r="J429" s="4">
        <v>44968</v>
      </c>
      <c r="K429" s="3" t="s">
        <v>719</v>
      </c>
      <c r="L429" s="3" t="s">
        <v>728</v>
      </c>
      <c r="M429" s="3" t="s">
        <v>740</v>
      </c>
      <c r="N429" s="3" t="s">
        <v>751</v>
      </c>
      <c r="O429" s="3" t="s">
        <v>756</v>
      </c>
      <c r="P429" s="3">
        <v>22215.200000000001</v>
      </c>
      <c r="Q429" s="3" t="s">
        <v>759</v>
      </c>
      <c r="R429" s="3"/>
      <c r="S429" s="3"/>
      <c r="T429" s="8"/>
    </row>
    <row r="430" spans="1:20" hidden="1" x14ac:dyDescent="0.3">
      <c r="A430" s="7">
        <v>1750</v>
      </c>
      <c r="B430" s="3" t="s">
        <v>28</v>
      </c>
      <c r="C430" s="3" t="s">
        <v>31</v>
      </c>
      <c r="D430" s="3" t="str">
        <f>LOWER(CONCATENATE(B430,".",C430,"@email.com"))</f>
        <v>mary.kamau@email.com</v>
      </c>
      <c r="E430" s="3" t="s">
        <v>45</v>
      </c>
      <c r="F430" s="3">
        <v>12</v>
      </c>
      <c r="G430" s="3" t="str">
        <f>IF(F430&lt;=12,"Child",IF(F430&lt;=19,"Teenager",IF(F430&lt;=60,"Adult","Senior")))</f>
        <v>Child</v>
      </c>
      <c r="H430" s="3">
        <f>MAX( F430:F1100) - (F430)</f>
        <v>73</v>
      </c>
      <c r="I430" s="3" t="s">
        <v>473</v>
      </c>
      <c r="J430" s="4">
        <v>44928</v>
      </c>
      <c r="K430" s="3" t="s">
        <v>720</v>
      </c>
      <c r="L430" s="3" t="s">
        <v>728</v>
      </c>
      <c r="M430" s="3" t="s">
        <v>745</v>
      </c>
      <c r="N430" s="3" t="s">
        <v>750</v>
      </c>
      <c r="O430" s="3" t="s">
        <v>758</v>
      </c>
      <c r="P430" s="3">
        <v>46683.98</v>
      </c>
      <c r="Q430" s="3" t="s">
        <v>759</v>
      </c>
      <c r="R430" s="3"/>
      <c r="S430" s="3"/>
      <c r="T430" s="8"/>
    </row>
    <row r="431" spans="1:20" hidden="1" x14ac:dyDescent="0.3">
      <c r="A431" s="7">
        <v>1460</v>
      </c>
      <c r="B431" s="3" t="s">
        <v>24</v>
      </c>
      <c r="C431" s="3" t="s">
        <v>34</v>
      </c>
      <c r="D431" s="3" t="str">
        <f>LOWER(CONCATENATE(B431,".",C431,"@email.com"))</f>
        <v>esther.cherono@email.com</v>
      </c>
      <c r="E431" s="3" t="s">
        <v>45</v>
      </c>
      <c r="F431" s="3">
        <v>24</v>
      </c>
      <c r="G431" s="3" t="str">
        <f>IF(F431&lt;=12,"Child",IF(F431&lt;=19,"Teenager",IF(F431&lt;=60,"Adult","Senior")))</f>
        <v>Adult</v>
      </c>
      <c r="H431" s="3">
        <f>MAX( F431:F1101) - (F431)</f>
        <v>61</v>
      </c>
      <c r="I431" s="3" t="s">
        <v>474</v>
      </c>
      <c r="J431" s="4">
        <v>44408</v>
      </c>
      <c r="K431" s="3" t="s">
        <v>721</v>
      </c>
      <c r="L431" s="3" t="s">
        <v>730</v>
      </c>
      <c r="M431" s="3" t="s">
        <v>739</v>
      </c>
      <c r="N431" s="3" t="s">
        <v>749</v>
      </c>
      <c r="O431" s="3" t="s">
        <v>756</v>
      </c>
      <c r="P431" s="3">
        <v>13950.48</v>
      </c>
      <c r="Q431" s="3" t="s">
        <v>759</v>
      </c>
      <c r="R431" s="3"/>
      <c r="S431" s="3"/>
      <c r="T431" s="8"/>
    </row>
    <row r="432" spans="1:20" hidden="1" x14ac:dyDescent="0.3">
      <c r="A432" s="7">
        <v>3094</v>
      </c>
      <c r="B432" s="3" t="s">
        <v>26</v>
      </c>
      <c r="C432" s="3" t="s">
        <v>43</v>
      </c>
      <c r="D432" s="3" t="str">
        <f>LOWER(CONCATENATE(B432,".",C432,"@email.com"))</f>
        <v>brian.chebet@email.com</v>
      </c>
      <c r="E432" s="3" t="s">
        <v>45</v>
      </c>
      <c r="F432" s="3">
        <v>82</v>
      </c>
      <c r="G432" s="3" t="str">
        <f>IF(F432&lt;=12,"Child",IF(F432&lt;=19,"Teenager",IF(F432&lt;=60,"Adult","Senior")))</f>
        <v>Senior</v>
      </c>
      <c r="H432" s="3">
        <f>MAX( F432:F1102) - (F432)</f>
        <v>3</v>
      </c>
      <c r="I432" s="3" t="s">
        <v>475</v>
      </c>
      <c r="J432" s="4">
        <v>44148</v>
      </c>
      <c r="K432" s="3" t="s">
        <v>721</v>
      </c>
      <c r="L432" s="3" t="s">
        <v>726</v>
      </c>
      <c r="M432" s="3" t="s">
        <v>732</v>
      </c>
      <c r="N432" s="3" t="s">
        <v>749</v>
      </c>
      <c r="O432" s="3" t="s">
        <v>754</v>
      </c>
      <c r="P432" s="3">
        <v>1168.53</v>
      </c>
      <c r="Q432" s="3" t="s">
        <v>759</v>
      </c>
      <c r="R432" s="3"/>
      <c r="S432" s="3"/>
      <c r="T432" s="8"/>
    </row>
    <row r="433" spans="1:20" hidden="1" x14ac:dyDescent="0.3">
      <c r="A433" s="7">
        <v>5076</v>
      </c>
      <c r="B433" s="3" t="s">
        <v>20</v>
      </c>
      <c r="C433" s="3" t="s">
        <v>32</v>
      </c>
      <c r="D433" s="3" t="str">
        <f>LOWER(CONCATENATE(B433,".",C433,"@email.com"))</f>
        <v>kevin.odhiambo@email.com</v>
      </c>
      <c r="E433" s="3" t="s">
        <v>44</v>
      </c>
      <c r="F433" s="3">
        <v>2</v>
      </c>
      <c r="G433" s="3" t="str">
        <f>IF(F433&lt;=12,"Child",IF(F433&lt;=19,"Teenager",IF(F433&lt;=60,"Adult","Senior")))</f>
        <v>Child</v>
      </c>
      <c r="H433" s="3">
        <f>MAX( F433:F1103) - (F433)</f>
        <v>83</v>
      </c>
      <c r="I433" s="3" t="s">
        <v>476</v>
      </c>
      <c r="J433" s="4">
        <v>44216</v>
      </c>
      <c r="K433" s="3" t="s">
        <v>720</v>
      </c>
      <c r="L433" s="3" t="s">
        <v>725</v>
      </c>
      <c r="M433" s="3" t="s">
        <v>738</v>
      </c>
      <c r="N433" s="3" t="s">
        <v>748</v>
      </c>
      <c r="O433" s="3" t="s">
        <v>758</v>
      </c>
      <c r="P433" s="3">
        <v>47912.84</v>
      </c>
      <c r="Q433" s="3" t="s">
        <v>761</v>
      </c>
      <c r="R433" s="3"/>
      <c r="S433" s="3"/>
      <c r="T433" s="8"/>
    </row>
    <row r="434" spans="1:20" hidden="1" x14ac:dyDescent="0.3">
      <c r="A434" s="7">
        <v>3352</v>
      </c>
      <c r="B434" s="3" t="s">
        <v>16</v>
      </c>
      <c r="C434" s="3" t="s">
        <v>38</v>
      </c>
      <c r="D434" s="3" t="str">
        <f>LOWER(CONCATENATE(B434,".",C434,"@email.com"))</f>
        <v>john.njeri@email.com</v>
      </c>
      <c r="E434" s="3" t="s">
        <v>44</v>
      </c>
      <c r="F434" s="3">
        <v>45</v>
      </c>
      <c r="G434" s="3" t="str">
        <f>IF(F434&lt;=12,"Child",IF(F434&lt;=19,"Teenager",IF(F434&lt;=60,"Adult","Senior")))</f>
        <v>Adult</v>
      </c>
      <c r="H434" s="3">
        <f>MAX( F434:F1104) - (F434)</f>
        <v>40</v>
      </c>
      <c r="I434" s="3" t="s">
        <v>477</v>
      </c>
      <c r="J434" s="4">
        <v>44543</v>
      </c>
      <c r="K434" s="3" t="s">
        <v>724</v>
      </c>
      <c r="L434" s="3" t="s">
        <v>728</v>
      </c>
      <c r="M434" s="3" t="s">
        <v>739</v>
      </c>
      <c r="N434" s="3" t="s">
        <v>749</v>
      </c>
      <c r="O434" s="3" t="s">
        <v>757</v>
      </c>
      <c r="P434" s="3">
        <v>39809.14</v>
      </c>
      <c r="Q434" s="3" t="s">
        <v>760</v>
      </c>
      <c r="R434" s="3"/>
      <c r="S434" s="3"/>
      <c r="T434" s="8"/>
    </row>
    <row r="435" spans="1:20" hidden="1" x14ac:dyDescent="0.3">
      <c r="A435" s="7">
        <v>4657</v>
      </c>
      <c r="B435" s="3" t="s">
        <v>18</v>
      </c>
      <c r="C435" s="3" t="s">
        <v>36</v>
      </c>
      <c r="D435" s="3" t="str">
        <f>LOWER(CONCATENATE(B435,".",C435,"@email.com"))</f>
        <v>susan.mwangi@email.com</v>
      </c>
      <c r="E435" s="3" t="s">
        <v>44</v>
      </c>
      <c r="F435" s="3">
        <v>47</v>
      </c>
      <c r="G435" s="3" t="str">
        <f>IF(F435&lt;=12,"Child",IF(F435&lt;=19,"Teenager",IF(F435&lt;=60,"Adult","Senior")))</f>
        <v>Adult</v>
      </c>
      <c r="H435" s="3">
        <f>MAX( F435:F1105) - (F435)</f>
        <v>38</v>
      </c>
      <c r="I435" s="3" t="s">
        <v>478</v>
      </c>
      <c r="J435" s="4">
        <v>43927</v>
      </c>
      <c r="K435" s="3" t="s">
        <v>718</v>
      </c>
      <c r="L435" s="3" t="s">
        <v>728</v>
      </c>
      <c r="M435" s="3" t="s">
        <v>744</v>
      </c>
      <c r="N435" s="3" t="s">
        <v>752</v>
      </c>
      <c r="O435" s="3" t="s">
        <v>756</v>
      </c>
      <c r="P435" s="3">
        <v>27707.54</v>
      </c>
      <c r="Q435" s="3" t="s">
        <v>761</v>
      </c>
      <c r="R435" s="3"/>
      <c r="S435" s="3"/>
      <c r="T435" s="8"/>
    </row>
    <row r="436" spans="1:20" hidden="1" x14ac:dyDescent="0.3">
      <c r="A436" s="7">
        <v>2118</v>
      </c>
      <c r="B436" s="3" t="s">
        <v>15</v>
      </c>
      <c r="C436" s="3" t="s">
        <v>34</v>
      </c>
      <c r="D436" s="3" t="str">
        <f>LOWER(CONCATENATE(B436,".",C436,"@email.com"))</f>
        <v>james.cherono@email.com</v>
      </c>
      <c r="E436" s="3" t="s">
        <v>44</v>
      </c>
      <c r="F436" s="3">
        <v>43</v>
      </c>
      <c r="G436" s="3" t="str">
        <f>IF(F436&lt;=12,"Child",IF(F436&lt;=19,"Teenager",IF(F436&lt;=60,"Adult","Senior")))</f>
        <v>Adult</v>
      </c>
      <c r="H436" s="3">
        <f>MAX( F436:F1106) - (F436)</f>
        <v>42</v>
      </c>
      <c r="I436" s="3" t="s">
        <v>479</v>
      </c>
      <c r="J436" s="4">
        <v>44367</v>
      </c>
      <c r="K436" s="3" t="s">
        <v>723</v>
      </c>
      <c r="L436" s="3" t="s">
        <v>730</v>
      </c>
      <c r="M436" s="3" t="s">
        <v>736</v>
      </c>
      <c r="N436" s="3" t="s">
        <v>747</v>
      </c>
      <c r="O436" s="3" t="s">
        <v>758</v>
      </c>
      <c r="P436" s="3">
        <v>4989.4399999999996</v>
      </c>
      <c r="Q436" s="3" t="s">
        <v>761</v>
      </c>
      <c r="R436" s="3"/>
      <c r="S436" s="3"/>
      <c r="T436" s="8"/>
    </row>
    <row r="437" spans="1:20" hidden="1" x14ac:dyDescent="0.3">
      <c r="A437" s="7">
        <v>3174</v>
      </c>
      <c r="B437" s="3" t="s">
        <v>15</v>
      </c>
      <c r="C437" s="3" t="s">
        <v>37</v>
      </c>
      <c r="D437" s="3" t="str">
        <f>LOWER(CONCATENATE(B437,".",C437,"@email.com"))</f>
        <v>james.otieno@email.com</v>
      </c>
      <c r="E437" s="3" t="s">
        <v>45</v>
      </c>
      <c r="F437" s="3">
        <v>37</v>
      </c>
      <c r="G437" s="3" t="str">
        <f>IF(F437&lt;=12,"Child",IF(F437&lt;=19,"Teenager",IF(F437&lt;=60,"Adult","Senior")))</f>
        <v>Adult</v>
      </c>
      <c r="H437" s="3">
        <f>MAX( F437:F1107) - (F437)</f>
        <v>48</v>
      </c>
      <c r="I437" s="3" t="s">
        <v>480</v>
      </c>
      <c r="J437" s="4">
        <v>45405</v>
      </c>
      <c r="K437" s="3" t="s">
        <v>721</v>
      </c>
      <c r="L437" s="3" t="s">
        <v>725</v>
      </c>
      <c r="M437" s="3" t="s">
        <v>745</v>
      </c>
      <c r="N437" s="3" t="s">
        <v>748</v>
      </c>
      <c r="O437" s="3" t="s">
        <v>758</v>
      </c>
      <c r="P437" s="3">
        <v>28641.919999999998</v>
      </c>
      <c r="Q437" s="3" t="s">
        <v>761</v>
      </c>
      <c r="R437" s="3"/>
      <c r="S437" s="3"/>
      <c r="T437" s="8"/>
    </row>
    <row r="438" spans="1:20" hidden="1" x14ac:dyDescent="0.3">
      <c r="A438" s="7">
        <v>6430</v>
      </c>
      <c r="B438" s="3" t="s">
        <v>24</v>
      </c>
      <c r="C438" s="3" t="s">
        <v>34</v>
      </c>
      <c r="D438" s="3" t="str">
        <f>LOWER(CONCATENATE(B438,".",C438,"@email.com"))</f>
        <v>esther.cherono@email.com</v>
      </c>
      <c r="E438" s="3" t="s">
        <v>45</v>
      </c>
      <c r="F438" s="3">
        <v>17</v>
      </c>
      <c r="G438" s="3" t="str">
        <f>IF(F438&lt;=12,"Child",IF(F438&lt;=19,"Teenager",IF(F438&lt;=60,"Adult","Senior")))</f>
        <v>Teenager</v>
      </c>
      <c r="H438" s="3">
        <f>MAX( F438:F1108) - (F438)</f>
        <v>68</v>
      </c>
      <c r="I438" s="3" t="s">
        <v>481</v>
      </c>
      <c r="J438" s="4">
        <v>45402</v>
      </c>
      <c r="K438" s="3" t="s">
        <v>723</v>
      </c>
      <c r="L438" s="3" t="s">
        <v>725</v>
      </c>
      <c r="M438" s="3" t="s">
        <v>744</v>
      </c>
      <c r="N438" s="3" t="s">
        <v>752</v>
      </c>
      <c r="O438" s="3" t="s">
        <v>754</v>
      </c>
      <c r="P438" s="3">
        <v>2708.91</v>
      </c>
      <c r="Q438" s="3" t="s">
        <v>760</v>
      </c>
      <c r="R438" s="3"/>
      <c r="S438" s="3"/>
      <c r="T438" s="8"/>
    </row>
    <row r="439" spans="1:20" hidden="1" x14ac:dyDescent="0.3">
      <c r="A439" s="7">
        <v>9392</v>
      </c>
      <c r="B439" s="3" t="s">
        <v>14</v>
      </c>
      <c r="C439" s="3" t="s">
        <v>31</v>
      </c>
      <c r="D439" s="3" t="str">
        <f>LOWER(CONCATENATE(B439,".",C439,"@email.com"))</f>
        <v>jane.kamau@email.com</v>
      </c>
      <c r="E439" s="3" t="s">
        <v>44</v>
      </c>
      <c r="F439" s="3">
        <v>27</v>
      </c>
      <c r="G439" s="3" t="str">
        <f>IF(F439&lt;=12,"Child",IF(F439&lt;=19,"Teenager",IF(F439&lt;=60,"Adult","Senior")))</f>
        <v>Adult</v>
      </c>
      <c r="H439" s="3">
        <f>MAX( F439:F1109) - (F439)</f>
        <v>58</v>
      </c>
      <c r="I439" s="3" t="s">
        <v>105</v>
      </c>
      <c r="J439" s="4">
        <v>45410</v>
      </c>
      <c r="K439" s="3" t="s">
        <v>719</v>
      </c>
      <c r="L439" s="3" t="s">
        <v>727</v>
      </c>
      <c r="M439" s="3" t="s">
        <v>735</v>
      </c>
      <c r="N439" s="3" t="s">
        <v>751</v>
      </c>
      <c r="O439" s="3" t="s">
        <v>756</v>
      </c>
      <c r="P439" s="3">
        <v>20012.89</v>
      </c>
      <c r="Q439" s="3" t="s">
        <v>761</v>
      </c>
      <c r="R439" s="3"/>
      <c r="S439" s="3"/>
      <c r="T439" s="8"/>
    </row>
    <row r="440" spans="1:20" hidden="1" x14ac:dyDescent="0.3">
      <c r="A440" s="7">
        <v>9074</v>
      </c>
      <c r="B440" s="3" t="s">
        <v>20</v>
      </c>
      <c r="C440" s="3" t="s">
        <v>36</v>
      </c>
      <c r="D440" s="3" t="str">
        <f>LOWER(CONCATENATE(B440,".",C440,"@email.com"))</f>
        <v>kevin.mwangi@email.com</v>
      </c>
      <c r="E440" s="3" t="s">
        <v>44</v>
      </c>
      <c r="F440" s="3">
        <v>3</v>
      </c>
      <c r="G440" s="3" t="str">
        <f>IF(F440&lt;=12,"Child",IF(F440&lt;=19,"Teenager",IF(F440&lt;=60,"Adult","Senior")))</f>
        <v>Child</v>
      </c>
      <c r="H440" s="3">
        <f>MAX( F440:F1110) - (F440)</f>
        <v>82</v>
      </c>
      <c r="I440" s="3" t="s">
        <v>483</v>
      </c>
      <c r="J440" s="4">
        <v>44262</v>
      </c>
      <c r="K440" s="3" t="s">
        <v>720</v>
      </c>
      <c r="L440" s="3" t="s">
        <v>725</v>
      </c>
      <c r="M440" s="3" t="s">
        <v>742</v>
      </c>
      <c r="N440" s="3" t="s">
        <v>748</v>
      </c>
      <c r="O440" s="3" t="s">
        <v>756</v>
      </c>
      <c r="P440" s="3">
        <v>17998.310000000001</v>
      </c>
      <c r="Q440" s="3" t="s">
        <v>761</v>
      </c>
      <c r="R440" s="3"/>
      <c r="S440" s="3"/>
      <c r="T440" s="8"/>
    </row>
    <row r="441" spans="1:20" hidden="1" x14ac:dyDescent="0.3">
      <c r="A441" s="7">
        <v>2771</v>
      </c>
      <c r="B441" s="3" t="s">
        <v>27</v>
      </c>
      <c r="C441" s="3" t="s">
        <v>43</v>
      </c>
      <c r="D441" s="3" t="str">
        <f>LOWER(CONCATENATE(B441,".",C441,"@email.com"))</f>
        <v>david.chebet@email.com</v>
      </c>
      <c r="E441" s="3" t="s">
        <v>44</v>
      </c>
      <c r="F441" s="3">
        <v>36</v>
      </c>
      <c r="G441" s="3" t="str">
        <f>IF(F441&lt;=12,"Child",IF(F441&lt;=19,"Teenager",IF(F441&lt;=60,"Adult","Senior")))</f>
        <v>Adult</v>
      </c>
      <c r="H441" s="3">
        <f>MAX( F441:F1111) - (F441)</f>
        <v>49</v>
      </c>
      <c r="I441" s="3" t="s">
        <v>484</v>
      </c>
      <c r="J441" s="4">
        <v>44333</v>
      </c>
      <c r="K441" s="3" t="s">
        <v>722</v>
      </c>
      <c r="L441" s="3" t="s">
        <v>726</v>
      </c>
      <c r="M441" s="3" t="s">
        <v>741</v>
      </c>
      <c r="N441" s="3" t="s">
        <v>750</v>
      </c>
      <c r="O441" s="3" t="s">
        <v>758</v>
      </c>
      <c r="P441" s="3">
        <v>9672.5</v>
      </c>
      <c r="Q441" s="3" t="s">
        <v>760</v>
      </c>
      <c r="R441" s="3"/>
      <c r="S441" s="3"/>
      <c r="T441" s="8"/>
    </row>
    <row r="442" spans="1:20" hidden="1" x14ac:dyDescent="0.3">
      <c r="A442" s="7">
        <v>6515</v>
      </c>
      <c r="B442" s="3" t="s">
        <v>20</v>
      </c>
      <c r="C442" s="3" t="s">
        <v>37</v>
      </c>
      <c r="D442" s="3" t="str">
        <f>LOWER(CONCATENATE(B442,".",C442,"@email.com"))</f>
        <v>kevin.otieno@email.com</v>
      </c>
      <c r="E442" s="3" t="s">
        <v>44</v>
      </c>
      <c r="F442" s="3">
        <v>60</v>
      </c>
      <c r="G442" s="3" t="str">
        <f>IF(F442&lt;=12,"Child",IF(F442&lt;=19,"Teenager",IF(F442&lt;=60,"Adult","Senior")))</f>
        <v>Adult</v>
      </c>
      <c r="H442" s="3">
        <f>MAX( F442:F1112) - (F442)</f>
        <v>25</v>
      </c>
      <c r="I442" s="3" t="s">
        <v>485</v>
      </c>
      <c r="J442" s="4">
        <v>45445</v>
      </c>
      <c r="K442" s="3" t="s">
        <v>721</v>
      </c>
      <c r="L442" s="3" t="s">
        <v>728</v>
      </c>
      <c r="M442" s="3" t="s">
        <v>743</v>
      </c>
      <c r="N442" s="3" t="s">
        <v>747</v>
      </c>
      <c r="O442" s="3" t="s">
        <v>755</v>
      </c>
      <c r="P442" s="3">
        <v>48227.94</v>
      </c>
      <c r="Q442" s="3" t="s">
        <v>761</v>
      </c>
      <c r="R442" s="3"/>
      <c r="S442" s="3"/>
      <c r="T442" s="8"/>
    </row>
    <row r="443" spans="1:20" hidden="1" x14ac:dyDescent="0.3">
      <c r="A443" s="7">
        <v>7111</v>
      </c>
      <c r="B443" s="3" t="s">
        <v>28</v>
      </c>
      <c r="C443" s="3" t="s">
        <v>37</v>
      </c>
      <c r="D443" s="3" t="str">
        <f>LOWER(CONCATENATE(B443,".",C443,"@email.com"))</f>
        <v>mary.otieno@email.com</v>
      </c>
      <c r="E443" s="3" t="s">
        <v>44</v>
      </c>
      <c r="F443" s="3">
        <v>22</v>
      </c>
      <c r="G443" s="3" t="str">
        <f>IF(F443&lt;=12,"Child",IF(F443&lt;=19,"Teenager",IF(F443&lt;=60,"Adult","Senior")))</f>
        <v>Adult</v>
      </c>
      <c r="H443" s="3">
        <f>MAX( F443:F1113) - (F443)</f>
        <v>63</v>
      </c>
      <c r="I443" s="3" t="s">
        <v>486</v>
      </c>
      <c r="J443" s="4">
        <v>44953</v>
      </c>
      <c r="K443" s="3" t="s">
        <v>724</v>
      </c>
      <c r="L443" s="3" t="s">
        <v>730</v>
      </c>
      <c r="M443" s="3" t="s">
        <v>733</v>
      </c>
      <c r="N443" s="3" t="s">
        <v>749</v>
      </c>
      <c r="O443" s="3" t="s">
        <v>753</v>
      </c>
      <c r="P443" s="3">
        <v>25409.34</v>
      </c>
      <c r="Q443" s="3" t="s">
        <v>759</v>
      </c>
      <c r="R443" s="3"/>
      <c r="S443" s="3"/>
      <c r="T443" s="8"/>
    </row>
    <row r="444" spans="1:20" hidden="1" x14ac:dyDescent="0.3">
      <c r="A444" s="7">
        <v>2384</v>
      </c>
      <c r="B444" s="3" t="s">
        <v>27</v>
      </c>
      <c r="C444" s="3" t="s">
        <v>34</v>
      </c>
      <c r="D444" s="3" t="str">
        <f>LOWER(CONCATENATE(B444,".",C444,"@email.com"))</f>
        <v>david.cherono@email.com</v>
      </c>
      <c r="E444" s="3" t="s">
        <v>44</v>
      </c>
      <c r="F444" s="3">
        <v>21</v>
      </c>
      <c r="G444" s="3" t="str">
        <f>IF(F444&lt;=12,"Child",IF(F444&lt;=19,"Teenager",IF(F444&lt;=60,"Adult","Senior")))</f>
        <v>Adult</v>
      </c>
      <c r="H444" s="3">
        <f>MAX( F444:F1114) - (F444)</f>
        <v>64</v>
      </c>
      <c r="I444" s="3" t="s">
        <v>487</v>
      </c>
      <c r="J444" s="4">
        <v>44506</v>
      </c>
      <c r="K444" s="3" t="s">
        <v>721</v>
      </c>
      <c r="L444" s="3" t="s">
        <v>729</v>
      </c>
      <c r="M444" s="3" t="s">
        <v>736</v>
      </c>
      <c r="N444" s="3" t="s">
        <v>749</v>
      </c>
      <c r="O444" s="3" t="s">
        <v>757</v>
      </c>
      <c r="P444" s="3">
        <v>28699.64</v>
      </c>
      <c r="Q444" s="3" t="s">
        <v>759</v>
      </c>
      <c r="R444" s="3"/>
      <c r="S444" s="3"/>
      <c r="T444" s="8"/>
    </row>
    <row r="445" spans="1:20" hidden="1" x14ac:dyDescent="0.3">
      <c r="A445" s="7">
        <v>1077</v>
      </c>
      <c r="B445" s="3" t="s">
        <v>22</v>
      </c>
      <c r="C445" s="3" t="s">
        <v>40</v>
      </c>
      <c r="D445" s="3" t="str">
        <f>LOWER(CONCATENATE(B445,".",C445,"@email.com"))</f>
        <v>mercy.wanjiru@email.com</v>
      </c>
      <c r="E445" s="3" t="s">
        <v>44</v>
      </c>
      <c r="F445" s="3">
        <v>48</v>
      </c>
      <c r="G445" s="3" t="str">
        <f>IF(F445&lt;=12,"Child",IF(F445&lt;=19,"Teenager",IF(F445&lt;=60,"Adult","Senior")))</f>
        <v>Adult</v>
      </c>
      <c r="H445" s="3">
        <f>MAX( F445:F1115) - (F445)</f>
        <v>37</v>
      </c>
      <c r="I445" s="3" t="s">
        <v>488</v>
      </c>
      <c r="J445" s="4">
        <v>44243</v>
      </c>
      <c r="K445" s="3" t="s">
        <v>720</v>
      </c>
      <c r="L445" s="3" t="s">
        <v>727</v>
      </c>
      <c r="M445" s="3" t="s">
        <v>737</v>
      </c>
      <c r="N445" s="3" t="s">
        <v>749</v>
      </c>
      <c r="O445" s="3" t="s">
        <v>757</v>
      </c>
      <c r="P445" s="3">
        <v>13644.53</v>
      </c>
      <c r="Q445" s="3" t="s">
        <v>759</v>
      </c>
      <c r="R445" s="3"/>
      <c r="S445" s="3"/>
      <c r="T445" s="8"/>
    </row>
    <row r="446" spans="1:20" hidden="1" x14ac:dyDescent="0.3">
      <c r="A446" s="7">
        <v>2685</v>
      </c>
      <c r="B446" s="3" t="s">
        <v>24</v>
      </c>
      <c r="C446" s="3" t="s">
        <v>34</v>
      </c>
      <c r="D446" s="3" t="str">
        <f>LOWER(CONCATENATE(B446,".",C446,"@email.com"))</f>
        <v>esther.cherono@email.com</v>
      </c>
      <c r="E446" s="3" t="s">
        <v>44</v>
      </c>
      <c r="F446" s="3">
        <v>26</v>
      </c>
      <c r="G446" s="3" t="str">
        <f>IF(F446&lt;=12,"Child",IF(F446&lt;=19,"Teenager",IF(F446&lt;=60,"Adult","Senior")))</f>
        <v>Adult</v>
      </c>
      <c r="H446" s="3">
        <f>MAX( F446:F1116) - (F446)</f>
        <v>59</v>
      </c>
      <c r="I446" s="3" t="s">
        <v>441</v>
      </c>
      <c r="J446" s="4">
        <v>45439</v>
      </c>
      <c r="K446" s="3" t="s">
        <v>719</v>
      </c>
      <c r="L446" s="3" t="s">
        <v>726</v>
      </c>
      <c r="M446" s="3" t="s">
        <v>733</v>
      </c>
      <c r="N446" s="3" t="s">
        <v>752</v>
      </c>
      <c r="O446" s="3" t="s">
        <v>754</v>
      </c>
      <c r="P446" s="3">
        <v>33820.36</v>
      </c>
      <c r="Q446" s="3" t="s">
        <v>761</v>
      </c>
      <c r="R446" s="3"/>
      <c r="S446" s="3"/>
      <c r="T446" s="8"/>
    </row>
    <row r="447" spans="1:20" hidden="1" x14ac:dyDescent="0.3">
      <c r="A447" s="7">
        <v>8675</v>
      </c>
      <c r="B447" s="3" t="s">
        <v>14</v>
      </c>
      <c r="C447" s="3" t="s">
        <v>39</v>
      </c>
      <c r="D447" s="3" t="str">
        <f>LOWER(CONCATENATE(B447,".",C447,"@email.com"))</f>
        <v>jane.kuria@email.com</v>
      </c>
      <c r="E447" s="3" t="s">
        <v>45</v>
      </c>
      <c r="F447" s="3">
        <v>85</v>
      </c>
      <c r="G447" s="3" t="str">
        <f>IF(F447&lt;=12,"Child",IF(F447&lt;=19,"Teenager",IF(F447&lt;=60,"Adult","Senior")))</f>
        <v>Senior</v>
      </c>
      <c r="H447" s="3">
        <f>MAX( F447:F1117) - (F447)</f>
        <v>0</v>
      </c>
      <c r="I447" s="3" t="s">
        <v>490</v>
      </c>
      <c r="J447" s="4">
        <v>45158</v>
      </c>
      <c r="K447" s="3" t="s">
        <v>718</v>
      </c>
      <c r="L447" s="3" t="s">
        <v>727</v>
      </c>
      <c r="M447" s="3" t="s">
        <v>737</v>
      </c>
      <c r="N447" s="3" t="s">
        <v>752</v>
      </c>
      <c r="O447" s="3" t="s">
        <v>757</v>
      </c>
      <c r="P447" s="3">
        <v>43175.06</v>
      </c>
      <c r="Q447" s="3" t="s">
        <v>760</v>
      </c>
      <c r="R447" s="3"/>
      <c r="S447" s="3"/>
      <c r="T447" s="8"/>
    </row>
    <row r="448" spans="1:20" hidden="1" x14ac:dyDescent="0.3">
      <c r="A448" s="7">
        <v>2258</v>
      </c>
      <c r="B448" s="3" t="s">
        <v>23</v>
      </c>
      <c r="C448" s="3" t="s">
        <v>43</v>
      </c>
      <c r="D448" s="3" t="str">
        <f>LOWER(CONCATENATE(B448,".",C448,"@email.com"))</f>
        <v>peter.chebet@email.com</v>
      </c>
      <c r="E448" s="3" t="s">
        <v>45</v>
      </c>
      <c r="F448" s="3">
        <v>80</v>
      </c>
      <c r="G448" s="3" t="str">
        <f>IF(F448&lt;=12,"Child",IF(F448&lt;=19,"Teenager",IF(F448&lt;=60,"Adult","Senior")))</f>
        <v>Senior</v>
      </c>
      <c r="H448" s="3">
        <f>MAX( F448:F1118) - (F448)</f>
        <v>5</v>
      </c>
      <c r="I448" s="3" t="s">
        <v>491</v>
      </c>
      <c r="J448" s="4">
        <v>45304</v>
      </c>
      <c r="K448" s="3" t="s">
        <v>720</v>
      </c>
      <c r="L448" s="3" t="s">
        <v>729</v>
      </c>
      <c r="M448" s="3" t="s">
        <v>744</v>
      </c>
      <c r="N448" s="3" t="s">
        <v>750</v>
      </c>
      <c r="O448" s="3" t="s">
        <v>758</v>
      </c>
      <c r="P448" s="3">
        <v>5270.03</v>
      </c>
      <c r="Q448" s="3" t="s">
        <v>761</v>
      </c>
      <c r="R448" s="3"/>
      <c r="S448" s="3"/>
      <c r="T448" s="8"/>
    </row>
    <row r="449" spans="1:20" hidden="1" x14ac:dyDescent="0.3">
      <c r="A449" s="7">
        <v>6904</v>
      </c>
      <c r="B449" s="3" t="s">
        <v>26</v>
      </c>
      <c r="C449" s="3" t="s">
        <v>37</v>
      </c>
      <c r="D449" s="3" t="str">
        <f>LOWER(CONCATENATE(B449,".",C449,"@email.com"))</f>
        <v>brian.otieno@email.com</v>
      </c>
      <c r="E449" s="3" t="s">
        <v>44</v>
      </c>
      <c r="F449" s="3">
        <v>24</v>
      </c>
      <c r="G449" s="3" t="str">
        <f>IF(F449&lt;=12,"Child",IF(F449&lt;=19,"Teenager",IF(F449&lt;=60,"Adult","Senior")))</f>
        <v>Adult</v>
      </c>
      <c r="H449" s="3">
        <f>MAX( F449:F1119) - (F449)</f>
        <v>61</v>
      </c>
      <c r="I449" s="3" t="s">
        <v>492</v>
      </c>
      <c r="J449" s="4">
        <v>45371</v>
      </c>
      <c r="K449" s="3" t="s">
        <v>721</v>
      </c>
      <c r="L449" s="3" t="s">
        <v>726</v>
      </c>
      <c r="M449" s="3" t="s">
        <v>735</v>
      </c>
      <c r="N449" s="3" t="s">
        <v>750</v>
      </c>
      <c r="O449" s="3" t="s">
        <v>755</v>
      </c>
      <c r="P449" s="3">
        <v>24520.68</v>
      </c>
      <c r="Q449" s="3" t="s">
        <v>761</v>
      </c>
      <c r="R449" s="3"/>
      <c r="S449" s="3"/>
      <c r="T449" s="8"/>
    </row>
    <row r="450" spans="1:20" hidden="1" x14ac:dyDescent="0.3">
      <c r="A450" s="7">
        <v>1352</v>
      </c>
      <c r="B450" s="3" t="s">
        <v>15</v>
      </c>
      <c r="C450" s="3" t="s">
        <v>30</v>
      </c>
      <c r="D450" s="3" t="str">
        <f>LOWER(CONCATENATE(B450,".",C450,"@email.com"))</f>
        <v>james.atieno@email.com</v>
      </c>
      <c r="E450" s="3" t="s">
        <v>44</v>
      </c>
      <c r="F450" s="3">
        <v>37</v>
      </c>
      <c r="G450" s="3" t="str">
        <f>IF(F450&lt;=12,"Child",IF(F450&lt;=19,"Teenager",IF(F450&lt;=60,"Adult","Senior")))</f>
        <v>Adult</v>
      </c>
      <c r="H450" s="3">
        <f>MAX( F450:F1120) - (F450)</f>
        <v>48</v>
      </c>
      <c r="I450" s="3" t="s">
        <v>493</v>
      </c>
      <c r="J450" s="4">
        <v>45386</v>
      </c>
      <c r="K450" s="3" t="s">
        <v>720</v>
      </c>
      <c r="L450" s="3" t="s">
        <v>726</v>
      </c>
      <c r="M450" s="3" t="s">
        <v>731</v>
      </c>
      <c r="N450" s="3" t="s">
        <v>749</v>
      </c>
      <c r="O450" s="3" t="s">
        <v>753</v>
      </c>
      <c r="P450" s="3">
        <v>38072.69</v>
      </c>
      <c r="Q450" s="3" t="s">
        <v>759</v>
      </c>
      <c r="R450" s="3"/>
      <c r="S450" s="3"/>
      <c r="T450" s="8"/>
    </row>
    <row r="451" spans="1:20" hidden="1" x14ac:dyDescent="0.3">
      <c r="A451" s="7">
        <v>5606</v>
      </c>
      <c r="B451" s="3" t="s">
        <v>28</v>
      </c>
      <c r="C451" s="3" t="s">
        <v>33</v>
      </c>
      <c r="D451" s="3" t="str">
        <f>LOWER(CONCATENATE(B451,".",C451,"@email.com"))</f>
        <v>mary.kiplagat@email.com</v>
      </c>
      <c r="E451" s="3" t="s">
        <v>45</v>
      </c>
      <c r="F451" s="3">
        <v>38</v>
      </c>
      <c r="G451" s="3" t="str">
        <f>IF(F451&lt;=12,"Child",IF(F451&lt;=19,"Teenager",IF(F451&lt;=60,"Adult","Senior")))</f>
        <v>Adult</v>
      </c>
      <c r="H451" s="3">
        <f>MAX( F451:F1121) - (F451)</f>
        <v>47</v>
      </c>
      <c r="I451" s="3" t="s">
        <v>494</v>
      </c>
      <c r="J451" s="4">
        <v>44714</v>
      </c>
      <c r="K451" s="3" t="s">
        <v>720</v>
      </c>
      <c r="L451" s="3" t="s">
        <v>728</v>
      </c>
      <c r="M451" s="3" t="s">
        <v>731</v>
      </c>
      <c r="N451" s="3" t="s">
        <v>751</v>
      </c>
      <c r="O451" s="3" t="s">
        <v>757</v>
      </c>
      <c r="P451" s="3">
        <v>7685</v>
      </c>
      <c r="Q451" s="3" t="s">
        <v>759</v>
      </c>
      <c r="R451" s="3"/>
      <c r="S451" s="3"/>
      <c r="T451" s="8"/>
    </row>
    <row r="452" spans="1:20" hidden="1" x14ac:dyDescent="0.3">
      <c r="A452" s="7">
        <v>2368</v>
      </c>
      <c r="B452" s="3" t="s">
        <v>27</v>
      </c>
      <c r="C452" s="3" t="s">
        <v>39</v>
      </c>
      <c r="D452" s="3" t="str">
        <f>LOWER(CONCATENATE(B452,".",C452,"@email.com"))</f>
        <v>david.kuria@email.com</v>
      </c>
      <c r="E452" s="3" t="s">
        <v>45</v>
      </c>
      <c r="F452" s="3">
        <v>53</v>
      </c>
      <c r="G452" s="3" t="str">
        <f>IF(F452&lt;=12,"Child",IF(F452&lt;=19,"Teenager",IF(F452&lt;=60,"Adult","Senior")))</f>
        <v>Adult</v>
      </c>
      <c r="H452" s="3">
        <f>MAX( F452:F1122) - (F452)</f>
        <v>32</v>
      </c>
      <c r="I452" s="3" t="s">
        <v>495</v>
      </c>
      <c r="J452" s="4">
        <v>45364</v>
      </c>
      <c r="K452" s="3" t="s">
        <v>718</v>
      </c>
      <c r="L452" s="3" t="s">
        <v>727</v>
      </c>
      <c r="M452" s="3" t="s">
        <v>731</v>
      </c>
      <c r="N452" s="3" t="s">
        <v>748</v>
      </c>
      <c r="O452" s="3" t="s">
        <v>754</v>
      </c>
      <c r="P452" s="3">
        <v>5509.5</v>
      </c>
      <c r="Q452" s="3" t="s">
        <v>760</v>
      </c>
      <c r="R452" s="3"/>
      <c r="S452" s="3"/>
      <c r="T452" s="8"/>
    </row>
    <row r="453" spans="1:20" hidden="1" x14ac:dyDescent="0.3">
      <c r="A453" s="7">
        <v>8197</v>
      </c>
      <c r="B453" s="3" t="s">
        <v>17</v>
      </c>
      <c r="C453" s="3" t="s">
        <v>33</v>
      </c>
      <c r="D453" s="3" t="str">
        <f>LOWER(CONCATENATE(B453,".",C453,"@email.com"))</f>
        <v>anne.kiplagat@email.com</v>
      </c>
      <c r="E453" s="3" t="s">
        <v>44</v>
      </c>
      <c r="F453" s="3">
        <v>71</v>
      </c>
      <c r="G453" s="3" t="str">
        <f>IF(F453&lt;=12,"Child",IF(F453&lt;=19,"Teenager",IF(F453&lt;=60,"Adult","Senior")))</f>
        <v>Senior</v>
      </c>
      <c r="H453" s="3">
        <f>MAX( F453:F1123) - (F453)</f>
        <v>14</v>
      </c>
      <c r="I453" s="3" t="s">
        <v>496</v>
      </c>
      <c r="J453" s="4">
        <v>44711</v>
      </c>
      <c r="K453" s="3" t="s">
        <v>720</v>
      </c>
      <c r="L453" s="3" t="s">
        <v>727</v>
      </c>
      <c r="M453" s="3" t="s">
        <v>745</v>
      </c>
      <c r="N453" s="3" t="s">
        <v>750</v>
      </c>
      <c r="O453" s="3" t="s">
        <v>758</v>
      </c>
      <c r="P453" s="3">
        <v>38357.949999999997</v>
      </c>
      <c r="Q453" s="3" t="s">
        <v>759</v>
      </c>
      <c r="R453" s="3"/>
      <c r="S453" s="3"/>
      <c r="T453" s="8"/>
    </row>
    <row r="454" spans="1:20" hidden="1" x14ac:dyDescent="0.3">
      <c r="A454" s="7">
        <v>7978</v>
      </c>
      <c r="B454" s="3" t="s">
        <v>19</v>
      </c>
      <c r="C454" s="3" t="s">
        <v>31</v>
      </c>
      <c r="D454" s="3" t="str">
        <f>LOWER(CONCATENATE(B454,".",C454,"@email.com"))</f>
        <v>michael.kamau@email.com</v>
      </c>
      <c r="E454" s="3" t="s">
        <v>44</v>
      </c>
      <c r="F454" s="3">
        <v>75</v>
      </c>
      <c r="G454" s="3" t="str">
        <f>IF(F454&lt;=12,"Child",IF(F454&lt;=19,"Teenager",IF(F454&lt;=60,"Adult","Senior")))</f>
        <v>Senior</v>
      </c>
      <c r="H454" s="3">
        <f>MAX( F454:F1124) - (F454)</f>
        <v>10</v>
      </c>
      <c r="I454" s="3" t="s">
        <v>497</v>
      </c>
      <c r="J454" s="4">
        <v>43874</v>
      </c>
      <c r="K454" s="3" t="s">
        <v>723</v>
      </c>
      <c r="L454" s="3" t="s">
        <v>727</v>
      </c>
      <c r="M454" s="3" t="s">
        <v>732</v>
      </c>
      <c r="N454" s="3" t="s">
        <v>749</v>
      </c>
      <c r="O454" s="3" t="s">
        <v>755</v>
      </c>
      <c r="P454" s="3">
        <v>16655.03</v>
      </c>
      <c r="Q454" s="3" t="s">
        <v>760</v>
      </c>
      <c r="R454" s="3"/>
      <c r="S454" s="3"/>
      <c r="T454" s="8"/>
    </row>
    <row r="455" spans="1:20" hidden="1" x14ac:dyDescent="0.3">
      <c r="A455" s="7">
        <v>6590</v>
      </c>
      <c r="B455" s="3" t="s">
        <v>21</v>
      </c>
      <c r="C455" s="3" t="s">
        <v>40</v>
      </c>
      <c r="D455" s="3" t="str">
        <f>LOWER(CONCATENATE(B455,".",C455,"@email.com"))</f>
        <v>grace.wanjiru@email.com</v>
      </c>
      <c r="E455" s="3" t="s">
        <v>44</v>
      </c>
      <c r="F455" s="3">
        <v>13</v>
      </c>
      <c r="G455" s="3" t="str">
        <f>IF(F455&lt;=12,"Child",IF(F455&lt;=19,"Teenager",IF(F455&lt;=60,"Adult","Senior")))</f>
        <v>Teenager</v>
      </c>
      <c r="H455" s="3">
        <f>MAX( F455:F1125) - (F455)</f>
        <v>72</v>
      </c>
      <c r="I455" s="3" t="s">
        <v>498</v>
      </c>
      <c r="J455" s="4">
        <v>45347</v>
      </c>
      <c r="K455" s="3" t="s">
        <v>724</v>
      </c>
      <c r="L455" s="3" t="s">
        <v>730</v>
      </c>
      <c r="M455" s="3" t="s">
        <v>740</v>
      </c>
      <c r="N455" s="3" t="s">
        <v>748</v>
      </c>
      <c r="O455" s="3" t="s">
        <v>758</v>
      </c>
      <c r="P455" s="3">
        <v>45614.02</v>
      </c>
      <c r="Q455" s="3" t="s">
        <v>760</v>
      </c>
      <c r="R455" s="3"/>
      <c r="S455" s="3"/>
      <c r="T455" s="8"/>
    </row>
    <row r="456" spans="1:20" hidden="1" x14ac:dyDescent="0.3">
      <c r="A456" s="7">
        <v>4895</v>
      </c>
      <c r="B456" s="3" t="s">
        <v>17</v>
      </c>
      <c r="C456" s="3" t="s">
        <v>41</v>
      </c>
      <c r="D456" s="3" t="str">
        <f>LOWER(CONCATENATE(B456,".",C456,"@email.com"))</f>
        <v>anne.obuya@email.com</v>
      </c>
      <c r="E456" s="3" t="s">
        <v>45</v>
      </c>
      <c r="F456" s="3">
        <v>28</v>
      </c>
      <c r="G456" s="3" t="str">
        <f>IF(F456&lt;=12,"Child",IF(F456&lt;=19,"Teenager",IF(F456&lt;=60,"Adult","Senior")))</f>
        <v>Adult</v>
      </c>
      <c r="H456" s="3">
        <f>MAX( F456:F1126) - (F456)</f>
        <v>57</v>
      </c>
      <c r="I456" s="3" t="s">
        <v>499</v>
      </c>
      <c r="J456" s="4">
        <v>43921</v>
      </c>
      <c r="K456" s="3" t="s">
        <v>724</v>
      </c>
      <c r="L456" s="3" t="s">
        <v>728</v>
      </c>
      <c r="M456" s="3" t="s">
        <v>744</v>
      </c>
      <c r="N456" s="3" t="s">
        <v>751</v>
      </c>
      <c r="O456" s="3" t="s">
        <v>757</v>
      </c>
      <c r="P456" s="3">
        <v>6542.17</v>
      </c>
      <c r="Q456" s="3" t="s">
        <v>761</v>
      </c>
      <c r="R456" s="3"/>
      <c r="S456" s="3"/>
      <c r="T456" s="8"/>
    </row>
    <row r="457" spans="1:20" hidden="1" x14ac:dyDescent="0.3">
      <c r="A457" s="7">
        <v>9628</v>
      </c>
      <c r="B457" s="3" t="s">
        <v>18</v>
      </c>
      <c r="C457" s="3" t="s">
        <v>43</v>
      </c>
      <c r="D457" s="3" t="str">
        <f>LOWER(CONCATENATE(B457,".",C457,"@email.com"))</f>
        <v>susan.chebet@email.com</v>
      </c>
      <c r="E457" s="3" t="s">
        <v>45</v>
      </c>
      <c r="F457" s="3">
        <v>66</v>
      </c>
      <c r="G457" s="3" t="str">
        <f>IF(F457&lt;=12,"Child",IF(F457&lt;=19,"Teenager",IF(F457&lt;=60,"Adult","Senior")))</f>
        <v>Senior</v>
      </c>
      <c r="H457" s="3">
        <f>MAX( F457:F1127) - (F457)</f>
        <v>19</v>
      </c>
      <c r="I457" s="3" t="s">
        <v>500</v>
      </c>
      <c r="J457" s="4">
        <v>45613</v>
      </c>
      <c r="K457" s="3" t="s">
        <v>720</v>
      </c>
      <c r="L457" s="3" t="s">
        <v>728</v>
      </c>
      <c r="M457" s="3" t="s">
        <v>732</v>
      </c>
      <c r="N457" s="3" t="s">
        <v>747</v>
      </c>
      <c r="O457" s="3" t="s">
        <v>754</v>
      </c>
      <c r="P457" s="3">
        <v>4817.2</v>
      </c>
      <c r="Q457" s="3" t="s">
        <v>761</v>
      </c>
      <c r="R457" s="3"/>
      <c r="S457" s="3"/>
      <c r="T457" s="8"/>
    </row>
    <row r="458" spans="1:20" hidden="1" x14ac:dyDescent="0.3">
      <c r="A458" s="7">
        <v>2661</v>
      </c>
      <c r="B458" s="3" t="s">
        <v>15</v>
      </c>
      <c r="C458" s="3" t="s">
        <v>36</v>
      </c>
      <c r="D458" s="3" t="str">
        <f>LOWER(CONCATENATE(B458,".",C458,"@email.com"))</f>
        <v>james.mwangi@email.com</v>
      </c>
      <c r="E458" s="3" t="s">
        <v>44</v>
      </c>
      <c r="F458" s="3">
        <v>1</v>
      </c>
      <c r="G458" s="3" t="str">
        <f>IF(F458&lt;=12,"Child",IF(F458&lt;=19,"Teenager",IF(F458&lt;=60,"Adult","Senior")))</f>
        <v>Child</v>
      </c>
      <c r="H458" s="3">
        <f>MAX( F458:F1128) - (F458)</f>
        <v>84</v>
      </c>
      <c r="I458" s="3" t="s">
        <v>501</v>
      </c>
      <c r="J458" s="4">
        <v>43936</v>
      </c>
      <c r="K458" s="3" t="s">
        <v>720</v>
      </c>
      <c r="L458" s="3" t="s">
        <v>729</v>
      </c>
      <c r="M458" s="3" t="s">
        <v>740</v>
      </c>
      <c r="N458" s="3" t="s">
        <v>750</v>
      </c>
      <c r="O458" s="3" t="s">
        <v>756</v>
      </c>
      <c r="P458" s="3">
        <v>48078.34</v>
      </c>
      <c r="Q458" s="3" t="s">
        <v>761</v>
      </c>
      <c r="R458" s="3"/>
      <c r="S458" s="3"/>
      <c r="T458" s="8"/>
    </row>
    <row r="459" spans="1:20" hidden="1" x14ac:dyDescent="0.3">
      <c r="A459" s="7">
        <v>5163</v>
      </c>
      <c r="B459" s="3" t="s">
        <v>14</v>
      </c>
      <c r="C459" s="3" t="s">
        <v>36</v>
      </c>
      <c r="D459" s="3" t="str">
        <f>LOWER(CONCATENATE(B459,".",C459,"@email.com"))</f>
        <v>jane.mwangi@email.com</v>
      </c>
      <c r="E459" s="3" t="s">
        <v>45</v>
      </c>
      <c r="F459" s="3">
        <v>12</v>
      </c>
      <c r="G459" s="3" t="str">
        <f>IF(F459&lt;=12,"Child",IF(F459&lt;=19,"Teenager",IF(F459&lt;=60,"Adult","Senior")))</f>
        <v>Child</v>
      </c>
      <c r="H459" s="3">
        <f>MAX( F459:F1129) - (F459)</f>
        <v>73</v>
      </c>
      <c r="I459" s="3" t="s">
        <v>502</v>
      </c>
      <c r="J459" s="4">
        <v>43936</v>
      </c>
      <c r="K459" s="3" t="s">
        <v>721</v>
      </c>
      <c r="L459" s="3" t="s">
        <v>729</v>
      </c>
      <c r="M459" s="3" t="s">
        <v>737</v>
      </c>
      <c r="N459" s="3" t="s">
        <v>748</v>
      </c>
      <c r="O459" s="3" t="s">
        <v>756</v>
      </c>
      <c r="P459" s="3">
        <v>32555.14</v>
      </c>
      <c r="Q459" s="3" t="s">
        <v>759</v>
      </c>
      <c r="R459" s="3"/>
      <c r="S459" s="3"/>
      <c r="T459" s="8"/>
    </row>
    <row r="460" spans="1:20" hidden="1" x14ac:dyDescent="0.3">
      <c r="A460" s="7">
        <v>6950</v>
      </c>
      <c r="B460" s="3" t="s">
        <v>20</v>
      </c>
      <c r="C460" s="3" t="s">
        <v>41</v>
      </c>
      <c r="D460" s="3" t="str">
        <f>LOWER(CONCATENATE(B460,".",C460,"@email.com"))</f>
        <v>kevin.obuya@email.com</v>
      </c>
      <c r="E460" s="3" t="s">
        <v>45</v>
      </c>
      <c r="F460" s="3">
        <v>25</v>
      </c>
      <c r="G460" s="3" t="str">
        <f>IF(F460&lt;=12,"Child",IF(F460&lt;=19,"Teenager",IF(F460&lt;=60,"Adult","Senior")))</f>
        <v>Adult</v>
      </c>
      <c r="H460" s="3">
        <f>MAX( F460:F1130) - (F460)</f>
        <v>60</v>
      </c>
      <c r="I460" s="3" t="s">
        <v>346</v>
      </c>
      <c r="J460" s="4">
        <v>44432</v>
      </c>
      <c r="K460" s="3" t="s">
        <v>719</v>
      </c>
      <c r="L460" s="3" t="s">
        <v>729</v>
      </c>
      <c r="M460" s="3" t="s">
        <v>732</v>
      </c>
      <c r="N460" s="3" t="s">
        <v>750</v>
      </c>
      <c r="O460" s="3" t="s">
        <v>753</v>
      </c>
      <c r="P460" s="3">
        <v>8932.76</v>
      </c>
      <c r="Q460" s="3" t="s">
        <v>759</v>
      </c>
      <c r="R460" s="3"/>
      <c r="S460" s="3"/>
      <c r="T460" s="8"/>
    </row>
    <row r="461" spans="1:20" hidden="1" x14ac:dyDescent="0.3">
      <c r="A461" s="7">
        <v>6221</v>
      </c>
      <c r="B461" s="3" t="s">
        <v>22</v>
      </c>
      <c r="C461" s="3" t="s">
        <v>43</v>
      </c>
      <c r="D461" s="3" t="str">
        <f>LOWER(CONCATENATE(B461,".",C461,"@email.com"))</f>
        <v>mercy.chebet@email.com</v>
      </c>
      <c r="E461" s="3" t="s">
        <v>45</v>
      </c>
      <c r="F461" s="3">
        <v>1</v>
      </c>
      <c r="G461" s="3" t="str">
        <f>IF(F461&lt;=12,"Child",IF(F461&lt;=19,"Teenager",IF(F461&lt;=60,"Adult","Senior")))</f>
        <v>Child</v>
      </c>
      <c r="H461" s="3">
        <f>MAX( F461:F1131) - (F461)</f>
        <v>84</v>
      </c>
      <c r="I461" s="3" t="s">
        <v>504</v>
      </c>
      <c r="J461" s="4">
        <v>45003</v>
      </c>
      <c r="K461" s="3" t="s">
        <v>723</v>
      </c>
      <c r="L461" s="3" t="s">
        <v>727</v>
      </c>
      <c r="M461" s="3" t="s">
        <v>743</v>
      </c>
      <c r="N461" s="3" t="s">
        <v>749</v>
      </c>
      <c r="O461" s="3" t="s">
        <v>754</v>
      </c>
      <c r="P461" s="3">
        <v>11115.49</v>
      </c>
      <c r="Q461" s="3" t="s">
        <v>761</v>
      </c>
      <c r="R461" s="3"/>
      <c r="S461" s="3"/>
      <c r="T461" s="8"/>
    </row>
    <row r="462" spans="1:20" hidden="1" x14ac:dyDescent="0.3">
      <c r="A462" s="7">
        <v>3999</v>
      </c>
      <c r="B462" s="3" t="s">
        <v>24</v>
      </c>
      <c r="C462" s="3" t="s">
        <v>39</v>
      </c>
      <c r="D462" s="3" t="str">
        <f>LOWER(CONCATENATE(B462,".",C462,"@email.com"))</f>
        <v>esther.kuria@email.com</v>
      </c>
      <c r="E462" s="3" t="s">
        <v>45</v>
      </c>
      <c r="F462" s="3">
        <v>55</v>
      </c>
      <c r="G462" s="3" t="str">
        <f>IF(F462&lt;=12,"Child",IF(F462&lt;=19,"Teenager",IF(F462&lt;=60,"Adult","Senior")))</f>
        <v>Adult</v>
      </c>
      <c r="H462" s="3">
        <f>MAX( F462:F1132) - (F462)</f>
        <v>30</v>
      </c>
      <c r="I462" s="3" t="s">
        <v>505</v>
      </c>
      <c r="J462" s="4">
        <v>44296</v>
      </c>
      <c r="K462" s="3" t="s">
        <v>721</v>
      </c>
      <c r="L462" s="3" t="s">
        <v>728</v>
      </c>
      <c r="M462" s="3" t="s">
        <v>738</v>
      </c>
      <c r="N462" s="3" t="s">
        <v>746</v>
      </c>
      <c r="O462" s="3" t="s">
        <v>756</v>
      </c>
      <c r="P462" s="3">
        <v>49739.13</v>
      </c>
      <c r="Q462" s="3" t="s">
        <v>761</v>
      </c>
      <c r="R462" s="3"/>
      <c r="S462" s="3"/>
      <c r="T462" s="8"/>
    </row>
    <row r="463" spans="1:20" hidden="1" x14ac:dyDescent="0.3">
      <c r="A463" s="7">
        <v>5233</v>
      </c>
      <c r="B463" s="3" t="s">
        <v>23</v>
      </c>
      <c r="C463" s="3" t="s">
        <v>42</v>
      </c>
      <c r="D463" s="3" t="str">
        <f>LOWER(CONCATENATE(B463,".",C463,"@email.com"))</f>
        <v>peter.ouma@email.com</v>
      </c>
      <c r="E463" s="3" t="s">
        <v>45</v>
      </c>
      <c r="F463" s="3">
        <v>25</v>
      </c>
      <c r="G463" s="3" t="str">
        <f>IF(F463&lt;=12,"Child",IF(F463&lt;=19,"Teenager",IF(F463&lt;=60,"Adult","Senior")))</f>
        <v>Adult</v>
      </c>
      <c r="H463" s="3">
        <f>MAX( F463:F1133) - (F463)</f>
        <v>60</v>
      </c>
      <c r="I463" s="3" t="s">
        <v>675</v>
      </c>
      <c r="J463" s="4">
        <v>45681</v>
      </c>
      <c r="K463" s="3" t="s">
        <v>719</v>
      </c>
      <c r="L463" s="3" t="s">
        <v>726</v>
      </c>
      <c r="M463" s="3" t="s">
        <v>736</v>
      </c>
      <c r="N463" s="3" t="s">
        <v>749</v>
      </c>
      <c r="O463" s="3" t="s">
        <v>758</v>
      </c>
      <c r="P463" s="3">
        <v>49855.09</v>
      </c>
      <c r="Q463" s="3" t="s">
        <v>759</v>
      </c>
      <c r="R463" s="3"/>
      <c r="S463" s="3"/>
      <c r="T463" s="8"/>
    </row>
    <row r="464" spans="1:20" hidden="1" x14ac:dyDescent="0.3">
      <c r="A464" s="7">
        <v>8234</v>
      </c>
      <c r="B464" s="3" t="s">
        <v>14</v>
      </c>
      <c r="C464" s="3" t="s">
        <v>35</v>
      </c>
      <c r="D464" s="3" t="str">
        <f>LOWER(CONCATENATE(B464,".",C464,"@email.com"))</f>
        <v>jane.mugambi@email.com</v>
      </c>
      <c r="E464" s="3" t="s">
        <v>45</v>
      </c>
      <c r="F464" s="3">
        <v>6</v>
      </c>
      <c r="G464" s="3" t="str">
        <f>IF(F464&lt;=12,"Child",IF(F464&lt;=19,"Teenager",IF(F464&lt;=60,"Adult","Senior")))</f>
        <v>Child</v>
      </c>
      <c r="H464" s="3">
        <f>MAX( F464:F1134) - (F464)</f>
        <v>79</v>
      </c>
      <c r="I464" s="3" t="s">
        <v>507</v>
      </c>
      <c r="J464" s="4">
        <v>45354</v>
      </c>
      <c r="K464" s="3" t="s">
        <v>721</v>
      </c>
      <c r="L464" s="3" t="s">
        <v>727</v>
      </c>
      <c r="M464" s="3" t="s">
        <v>732</v>
      </c>
      <c r="N464" s="3" t="s">
        <v>749</v>
      </c>
      <c r="O464" s="3" t="s">
        <v>753</v>
      </c>
      <c r="P464" s="3">
        <v>9234.11</v>
      </c>
      <c r="Q464" s="3" t="s">
        <v>761</v>
      </c>
      <c r="R464" s="3"/>
      <c r="S464" s="3"/>
      <c r="T464" s="8"/>
    </row>
    <row r="465" spans="1:20" hidden="1" x14ac:dyDescent="0.3">
      <c r="A465" s="7">
        <v>2549</v>
      </c>
      <c r="B465" s="3" t="s">
        <v>26</v>
      </c>
      <c r="C465" s="3" t="s">
        <v>35</v>
      </c>
      <c r="D465" s="3" t="str">
        <f>LOWER(CONCATENATE(B465,".",C465,"@email.com"))</f>
        <v>brian.mugambi@email.com</v>
      </c>
      <c r="E465" s="3" t="s">
        <v>45</v>
      </c>
      <c r="F465" s="3">
        <v>14</v>
      </c>
      <c r="G465" s="3" t="str">
        <f>IF(F465&lt;=12,"Child",IF(F465&lt;=19,"Teenager",IF(F465&lt;=60,"Adult","Senior")))</f>
        <v>Teenager</v>
      </c>
      <c r="H465" s="3">
        <f>MAX( F465:F1135) - (F465)</f>
        <v>71</v>
      </c>
      <c r="I465" s="3" t="s">
        <v>508</v>
      </c>
      <c r="J465" s="4">
        <v>44338</v>
      </c>
      <c r="K465" s="3" t="s">
        <v>721</v>
      </c>
      <c r="L465" s="3" t="s">
        <v>729</v>
      </c>
      <c r="M465" s="3" t="s">
        <v>735</v>
      </c>
      <c r="N465" s="3" t="s">
        <v>748</v>
      </c>
      <c r="O465" s="3" t="s">
        <v>758</v>
      </c>
      <c r="P465" s="3">
        <v>44379.34</v>
      </c>
      <c r="Q465" s="3" t="s">
        <v>761</v>
      </c>
      <c r="R465" s="3"/>
      <c r="S465" s="3"/>
      <c r="T465" s="8"/>
    </row>
    <row r="466" spans="1:20" hidden="1" x14ac:dyDescent="0.3">
      <c r="A466" s="7">
        <v>1327</v>
      </c>
      <c r="B466" s="3" t="s">
        <v>27</v>
      </c>
      <c r="C466" s="3" t="s">
        <v>36</v>
      </c>
      <c r="D466" s="3" t="str">
        <f>LOWER(CONCATENATE(B466,".",C466,"@email.com"))</f>
        <v>david.mwangi@email.com</v>
      </c>
      <c r="E466" s="3" t="s">
        <v>45</v>
      </c>
      <c r="F466" s="3">
        <v>38</v>
      </c>
      <c r="G466" s="3" t="str">
        <f>IF(F466&lt;=12,"Child",IF(F466&lt;=19,"Teenager",IF(F466&lt;=60,"Adult","Senior")))</f>
        <v>Adult</v>
      </c>
      <c r="H466" s="3">
        <f>MAX( F466:F1136) - (F466)</f>
        <v>47</v>
      </c>
      <c r="I466" s="3" t="s">
        <v>509</v>
      </c>
      <c r="J466" s="4">
        <v>44069</v>
      </c>
      <c r="K466" s="3" t="s">
        <v>724</v>
      </c>
      <c r="L466" s="3" t="s">
        <v>726</v>
      </c>
      <c r="M466" s="3" t="s">
        <v>739</v>
      </c>
      <c r="N466" s="3" t="s">
        <v>746</v>
      </c>
      <c r="O466" s="3" t="s">
        <v>754</v>
      </c>
      <c r="P466" s="3">
        <v>16059.71</v>
      </c>
      <c r="Q466" s="3" t="s">
        <v>760</v>
      </c>
      <c r="R466" s="3"/>
      <c r="S466" s="3"/>
      <c r="T466" s="8"/>
    </row>
    <row r="467" spans="1:20" hidden="1" x14ac:dyDescent="0.3">
      <c r="A467" s="7">
        <v>7576</v>
      </c>
      <c r="B467" s="3" t="s">
        <v>22</v>
      </c>
      <c r="C467" s="3" t="s">
        <v>38</v>
      </c>
      <c r="D467" s="3" t="str">
        <f>LOWER(CONCATENATE(B467,".",C467,"@email.com"))</f>
        <v>mercy.njeri@email.com</v>
      </c>
      <c r="E467" s="3" t="s">
        <v>44</v>
      </c>
      <c r="F467" s="3">
        <v>26</v>
      </c>
      <c r="G467" s="3" t="str">
        <f>IF(F467&lt;=12,"Child",IF(F467&lt;=19,"Teenager",IF(F467&lt;=60,"Adult","Senior")))</f>
        <v>Adult</v>
      </c>
      <c r="H467" s="3">
        <f>MAX( F467:F1137) - (F467)</f>
        <v>59</v>
      </c>
      <c r="I467" s="3" t="s">
        <v>510</v>
      </c>
      <c r="J467" s="4">
        <v>45255</v>
      </c>
      <c r="K467" s="3" t="s">
        <v>724</v>
      </c>
      <c r="L467" s="3" t="s">
        <v>729</v>
      </c>
      <c r="M467" s="3" t="s">
        <v>734</v>
      </c>
      <c r="N467" s="3" t="s">
        <v>751</v>
      </c>
      <c r="O467" s="3" t="s">
        <v>755</v>
      </c>
      <c r="P467" s="3">
        <v>35032.769999999997</v>
      </c>
      <c r="Q467" s="3" t="s">
        <v>761</v>
      </c>
      <c r="R467" s="3"/>
      <c r="S467" s="3"/>
      <c r="T467" s="8"/>
    </row>
    <row r="468" spans="1:20" hidden="1" x14ac:dyDescent="0.3">
      <c r="A468" s="7">
        <v>1770</v>
      </c>
      <c r="B468" s="3" t="s">
        <v>25</v>
      </c>
      <c r="C468" s="3" t="s">
        <v>29</v>
      </c>
      <c r="D468" s="3" t="str">
        <f>LOWER(CONCATENATE(B468,".",C468,"@email.com"))</f>
        <v>paul.mutua@email.com</v>
      </c>
      <c r="E468" s="3" t="s">
        <v>44</v>
      </c>
      <c r="F468" s="3">
        <v>50</v>
      </c>
      <c r="G468" s="3" t="str">
        <f>IF(F468&lt;=12,"Child",IF(F468&lt;=19,"Teenager",IF(F468&lt;=60,"Adult","Senior")))</f>
        <v>Adult</v>
      </c>
      <c r="H468" s="3">
        <f>MAX( F468:F1138) - (F468)</f>
        <v>35</v>
      </c>
      <c r="I468" s="3" t="s">
        <v>511</v>
      </c>
      <c r="J468" s="4">
        <v>44796</v>
      </c>
      <c r="K468" s="3" t="s">
        <v>720</v>
      </c>
      <c r="L468" s="3" t="s">
        <v>730</v>
      </c>
      <c r="M468" s="3" t="s">
        <v>743</v>
      </c>
      <c r="N468" s="3" t="s">
        <v>751</v>
      </c>
      <c r="O468" s="3" t="s">
        <v>755</v>
      </c>
      <c r="P468" s="3">
        <v>15263.67</v>
      </c>
      <c r="Q468" s="3" t="s">
        <v>761</v>
      </c>
      <c r="R468" s="3"/>
      <c r="S468" s="3"/>
      <c r="T468" s="8"/>
    </row>
    <row r="469" spans="1:20" hidden="1" x14ac:dyDescent="0.3">
      <c r="A469" s="7">
        <v>7984</v>
      </c>
      <c r="B469" s="3" t="s">
        <v>19</v>
      </c>
      <c r="C469" s="3" t="s">
        <v>40</v>
      </c>
      <c r="D469" s="3" t="str">
        <f>LOWER(CONCATENATE(B469,".",C469,"@email.com"))</f>
        <v>michael.wanjiru@email.com</v>
      </c>
      <c r="E469" s="3" t="s">
        <v>45</v>
      </c>
      <c r="F469" s="3">
        <v>68</v>
      </c>
      <c r="G469" s="3" t="str">
        <f>IF(F469&lt;=12,"Child",IF(F469&lt;=19,"Teenager",IF(F469&lt;=60,"Adult","Senior")))</f>
        <v>Senior</v>
      </c>
      <c r="H469" s="3">
        <f>MAX( F469:F1139) - (F469)</f>
        <v>17</v>
      </c>
      <c r="I469" s="3" t="s">
        <v>512</v>
      </c>
      <c r="J469" s="4">
        <v>44945</v>
      </c>
      <c r="K469" s="3" t="s">
        <v>722</v>
      </c>
      <c r="L469" s="3" t="s">
        <v>726</v>
      </c>
      <c r="M469" s="3" t="s">
        <v>742</v>
      </c>
      <c r="N469" s="3" t="s">
        <v>746</v>
      </c>
      <c r="O469" s="3" t="s">
        <v>757</v>
      </c>
      <c r="P469" s="3">
        <v>26912.720000000001</v>
      </c>
      <c r="Q469" s="3" t="s">
        <v>759</v>
      </c>
      <c r="R469" s="3"/>
      <c r="S469" s="3"/>
      <c r="T469" s="8"/>
    </row>
    <row r="470" spans="1:20" hidden="1" x14ac:dyDescent="0.3">
      <c r="A470" s="7">
        <v>3220</v>
      </c>
      <c r="B470" s="3" t="s">
        <v>25</v>
      </c>
      <c r="C470" s="3" t="s">
        <v>39</v>
      </c>
      <c r="D470" s="3" t="str">
        <f>LOWER(CONCATENATE(B470,".",C470,"@email.com"))</f>
        <v>paul.kuria@email.com</v>
      </c>
      <c r="E470" s="3" t="s">
        <v>45</v>
      </c>
      <c r="F470" s="3">
        <v>79</v>
      </c>
      <c r="G470" s="3" t="str">
        <f>IF(F470&lt;=12,"Child",IF(F470&lt;=19,"Teenager",IF(F470&lt;=60,"Adult","Senior")))</f>
        <v>Senior</v>
      </c>
      <c r="H470" s="3">
        <f>MAX( F470:F1140) - (F470)</f>
        <v>6</v>
      </c>
      <c r="I470" s="3" t="s">
        <v>513</v>
      </c>
      <c r="J470" s="4">
        <v>45733</v>
      </c>
      <c r="K470" s="3" t="s">
        <v>720</v>
      </c>
      <c r="L470" s="3" t="s">
        <v>730</v>
      </c>
      <c r="M470" s="3" t="s">
        <v>738</v>
      </c>
      <c r="N470" s="3" t="s">
        <v>750</v>
      </c>
      <c r="O470" s="3" t="s">
        <v>755</v>
      </c>
      <c r="P470" s="3">
        <v>2084.9699999999998</v>
      </c>
      <c r="Q470" s="3" t="s">
        <v>759</v>
      </c>
      <c r="R470" s="3"/>
      <c r="S470" s="3"/>
      <c r="T470" s="8"/>
    </row>
    <row r="471" spans="1:20" hidden="1" x14ac:dyDescent="0.3">
      <c r="A471" s="7">
        <v>1746</v>
      </c>
      <c r="B471" s="3" t="s">
        <v>21</v>
      </c>
      <c r="C471" s="3" t="s">
        <v>33</v>
      </c>
      <c r="D471" s="3" t="str">
        <f>LOWER(CONCATENATE(B471,".",C471,"@email.com"))</f>
        <v>grace.kiplagat@email.com</v>
      </c>
      <c r="E471" s="3" t="s">
        <v>44</v>
      </c>
      <c r="F471" s="3">
        <v>81</v>
      </c>
      <c r="G471" s="3" t="str">
        <f>IF(F471&lt;=12,"Child",IF(F471&lt;=19,"Teenager",IF(F471&lt;=60,"Adult","Senior")))</f>
        <v>Senior</v>
      </c>
      <c r="H471" s="3">
        <f>MAX( F471:F1141) - (F471)</f>
        <v>4</v>
      </c>
      <c r="I471" s="3" t="s">
        <v>514</v>
      </c>
      <c r="J471" s="4">
        <v>44327</v>
      </c>
      <c r="K471" s="3" t="s">
        <v>724</v>
      </c>
      <c r="L471" s="3" t="s">
        <v>730</v>
      </c>
      <c r="M471" s="3" t="s">
        <v>740</v>
      </c>
      <c r="N471" s="3" t="s">
        <v>750</v>
      </c>
      <c r="O471" s="3" t="s">
        <v>753</v>
      </c>
      <c r="P471" s="3">
        <v>46281.07</v>
      </c>
      <c r="Q471" s="3" t="s">
        <v>760</v>
      </c>
      <c r="R471" s="3"/>
      <c r="S471" s="3"/>
      <c r="T471" s="8"/>
    </row>
    <row r="472" spans="1:20" hidden="1" x14ac:dyDescent="0.3">
      <c r="A472" s="7">
        <v>7033</v>
      </c>
      <c r="B472" s="3" t="s">
        <v>19</v>
      </c>
      <c r="C472" s="3" t="s">
        <v>30</v>
      </c>
      <c r="D472" s="3" t="str">
        <f>LOWER(CONCATENATE(B472,".",C472,"@email.com"))</f>
        <v>michael.atieno@email.com</v>
      </c>
      <c r="E472" s="3" t="s">
        <v>44</v>
      </c>
      <c r="F472" s="3">
        <v>60</v>
      </c>
      <c r="G472" s="3" t="str">
        <f>IF(F472&lt;=12,"Child",IF(F472&lt;=19,"Teenager",IF(F472&lt;=60,"Adult","Senior")))</f>
        <v>Adult</v>
      </c>
      <c r="H472" s="3">
        <f>MAX( F472:F1142) - (F472)</f>
        <v>25</v>
      </c>
      <c r="I472" s="3" t="s">
        <v>515</v>
      </c>
      <c r="J472" s="4">
        <v>43994</v>
      </c>
      <c r="K472" s="3" t="s">
        <v>721</v>
      </c>
      <c r="L472" s="3" t="s">
        <v>727</v>
      </c>
      <c r="M472" s="3" t="s">
        <v>739</v>
      </c>
      <c r="N472" s="3" t="s">
        <v>748</v>
      </c>
      <c r="O472" s="3" t="s">
        <v>755</v>
      </c>
      <c r="P472" s="3">
        <v>29821.25</v>
      </c>
      <c r="Q472" s="3" t="s">
        <v>761</v>
      </c>
      <c r="R472" s="3"/>
      <c r="S472" s="3"/>
      <c r="T472" s="8"/>
    </row>
    <row r="473" spans="1:20" hidden="1" x14ac:dyDescent="0.3">
      <c r="A473" s="7">
        <v>7431</v>
      </c>
      <c r="B473" s="3" t="s">
        <v>23</v>
      </c>
      <c r="C473" s="3" t="s">
        <v>36</v>
      </c>
      <c r="D473" s="3" t="str">
        <f>LOWER(CONCATENATE(B473,".",C473,"@email.com"))</f>
        <v>peter.mwangi@email.com</v>
      </c>
      <c r="E473" s="3" t="s">
        <v>45</v>
      </c>
      <c r="F473" s="3">
        <v>53</v>
      </c>
      <c r="G473" s="3" t="str">
        <f>IF(F473&lt;=12,"Child",IF(F473&lt;=19,"Teenager",IF(F473&lt;=60,"Adult","Senior")))</f>
        <v>Adult</v>
      </c>
      <c r="H473" s="3">
        <f>MAX( F473:F1143) - (F473)</f>
        <v>32</v>
      </c>
      <c r="I473" s="3" t="s">
        <v>516</v>
      </c>
      <c r="J473" s="4">
        <v>45548</v>
      </c>
      <c r="K473" s="3" t="s">
        <v>722</v>
      </c>
      <c r="L473" s="3" t="s">
        <v>729</v>
      </c>
      <c r="M473" s="3" t="s">
        <v>733</v>
      </c>
      <c r="N473" s="3" t="s">
        <v>751</v>
      </c>
      <c r="O473" s="3" t="s">
        <v>753</v>
      </c>
      <c r="P473" s="3">
        <v>10266.15</v>
      </c>
      <c r="Q473" s="3" t="s">
        <v>759</v>
      </c>
      <c r="R473" s="3"/>
      <c r="S473" s="3"/>
      <c r="T473" s="8"/>
    </row>
    <row r="474" spans="1:20" hidden="1" x14ac:dyDescent="0.3">
      <c r="A474" s="7">
        <v>2424</v>
      </c>
      <c r="B474" s="3" t="s">
        <v>22</v>
      </c>
      <c r="C474" s="3" t="s">
        <v>43</v>
      </c>
      <c r="D474" s="3" t="str">
        <f>LOWER(CONCATENATE(B474,".",C474,"@email.com"))</f>
        <v>mercy.chebet@email.com</v>
      </c>
      <c r="E474" s="3" t="s">
        <v>44</v>
      </c>
      <c r="F474" s="3">
        <v>17</v>
      </c>
      <c r="G474" s="3" t="str">
        <f>IF(F474&lt;=12,"Child",IF(F474&lt;=19,"Teenager",IF(F474&lt;=60,"Adult","Senior")))</f>
        <v>Teenager</v>
      </c>
      <c r="H474" s="3">
        <f>MAX( F474:F1144) - (F474)</f>
        <v>68</v>
      </c>
      <c r="I474" s="3" t="s">
        <v>517</v>
      </c>
      <c r="J474" s="4">
        <v>44105</v>
      </c>
      <c r="K474" s="3" t="s">
        <v>720</v>
      </c>
      <c r="L474" s="3" t="s">
        <v>726</v>
      </c>
      <c r="M474" s="3" t="s">
        <v>741</v>
      </c>
      <c r="N474" s="3" t="s">
        <v>750</v>
      </c>
      <c r="O474" s="3" t="s">
        <v>754</v>
      </c>
      <c r="P474" s="3">
        <v>36598.559999999998</v>
      </c>
      <c r="Q474" s="3" t="s">
        <v>759</v>
      </c>
      <c r="R474" s="3"/>
      <c r="S474" s="3"/>
      <c r="T474" s="8"/>
    </row>
    <row r="475" spans="1:20" hidden="1" x14ac:dyDescent="0.3">
      <c r="A475" s="7">
        <v>4858</v>
      </c>
      <c r="B475" s="3" t="s">
        <v>26</v>
      </c>
      <c r="C475" s="3" t="s">
        <v>34</v>
      </c>
      <c r="D475" s="3" t="str">
        <f>LOWER(CONCATENATE(B475,".",C475,"@email.com"))</f>
        <v>brian.cherono@email.com</v>
      </c>
      <c r="E475" s="3" t="s">
        <v>44</v>
      </c>
      <c r="F475" s="3">
        <v>23</v>
      </c>
      <c r="G475" s="3" t="str">
        <f>IF(F475&lt;=12,"Child",IF(F475&lt;=19,"Teenager",IF(F475&lt;=60,"Adult","Senior")))</f>
        <v>Adult</v>
      </c>
      <c r="H475" s="3">
        <f>MAX( F475:F1145) - (F475)</f>
        <v>62</v>
      </c>
      <c r="I475" s="3" t="s">
        <v>193</v>
      </c>
      <c r="J475" s="4">
        <v>45075</v>
      </c>
      <c r="K475" s="3" t="s">
        <v>719</v>
      </c>
      <c r="L475" s="3" t="s">
        <v>726</v>
      </c>
      <c r="M475" s="3" t="s">
        <v>731</v>
      </c>
      <c r="N475" s="3" t="s">
        <v>750</v>
      </c>
      <c r="O475" s="3" t="s">
        <v>756</v>
      </c>
      <c r="P475" s="3">
        <v>2019.89</v>
      </c>
      <c r="Q475" s="3" t="s">
        <v>759</v>
      </c>
      <c r="R475" s="3"/>
      <c r="S475" s="3"/>
      <c r="T475" s="8"/>
    </row>
    <row r="476" spans="1:20" hidden="1" x14ac:dyDescent="0.3">
      <c r="A476" s="7">
        <v>3550</v>
      </c>
      <c r="B476" s="3" t="s">
        <v>26</v>
      </c>
      <c r="C476" s="3" t="s">
        <v>38</v>
      </c>
      <c r="D476" s="3" t="str">
        <f>LOWER(CONCATENATE(B476,".",C476,"@email.com"))</f>
        <v>brian.njeri@email.com</v>
      </c>
      <c r="E476" s="3" t="s">
        <v>45</v>
      </c>
      <c r="F476" s="3">
        <v>69</v>
      </c>
      <c r="G476" s="3" t="str">
        <f>IF(F476&lt;=12,"Child",IF(F476&lt;=19,"Teenager",IF(F476&lt;=60,"Adult","Senior")))</f>
        <v>Senior</v>
      </c>
      <c r="H476" s="3">
        <f>MAX( F476:F1146) - (F476)</f>
        <v>16</v>
      </c>
      <c r="I476" s="3" t="s">
        <v>519</v>
      </c>
      <c r="J476" s="4">
        <v>45627</v>
      </c>
      <c r="K476" s="3" t="s">
        <v>720</v>
      </c>
      <c r="L476" s="3" t="s">
        <v>725</v>
      </c>
      <c r="M476" s="3" t="s">
        <v>735</v>
      </c>
      <c r="N476" s="3" t="s">
        <v>750</v>
      </c>
      <c r="O476" s="3" t="s">
        <v>757</v>
      </c>
      <c r="P476" s="3">
        <v>19521.32</v>
      </c>
      <c r="Q476" s="3" t="s">
        <v>761</v>
      </c>
      <c r="R476" s="3"/>
      <c r="S476" s="3"/>
      <c r="T476" s="8"/>
    </row>
    <row r="477" spans="1:20" hidden="1" x14ac:dyDescent="0.3">
      <c r="A477" s="7">
        <v>7648</v>
      </c>
      <c r="B477" s="3" t="s">
        <v>17</v>
      </c>
      <c r="C477" s="3" t="s">
        <v>31</v>
      </c>
      <c r="D477" s="3" t="str">
        <f>LOWER(CONCATENATE(B477,".",C477,"@email.com"))</f>
        <v>anne.kamau@email.com</v>
      </c>
      <c r="E477" s="3" t="s">
        <v>44</v>
      </c>
      <c r="F477" s="3">
        <v>39</v>
      </c>
      <c r="G477" s="3" t="str">
        <f>IF(F477&lt;=12,"Child",IF(F477&lt;=19,"Teenager",IF(F477&lt;=60,"Adult","Senior")))</f>
        <v>Adult</v>
      </c>
      <c r="H477" s="3">
        <f>MAX( F477:F1147) - (F477)</f>
        <v>46</v>
      </c>
      <c r="I477" s="3" t="s">
        <v>520</v>
      </c>
      <c r="J477" s="4">
        <v>44200</v>
      </c>
      <c r="K477" s="3" t="s">
        <v>722</v>
      </c>
      <c r="L477" s="3" t="s">
        <v>725</v>
      </c>
      <c r="M477" s="3" t="s">
        <v>732</v>
      </c>
      <c r="N477" s="3" t="s">
        <v>746</v>
      </c>
      <c r="O477" s="3" t="s">
        <v>753</v>
      </c>
      <c r="P477" s="3">
        <v>20628.740000000002</v>
      </c>
      <c r="Q477" s="3" t="s">
        <v>759</v>
      </c>
      <c r="R477" s="3"/>
      <c r="S477" s="3"/>
      <c r="T477" s="8"/>
    </row>
    <row r="478" spans="1:20" hidden="1" x14ac:dyDescent="0.3">
      <c r="A478" s="7">
        <v>7005</v>
      </c>
      <c r="B478" s="3" t="s">
        <v>20</v>
      </c>
      <c r="C478" s="3" t="s">
        <v>32</v>
      </c>
      <c r="D478" s="3" t="str">
        <f>LOWER(CONCATENATE(B478,".",C478,"@email.com"))</f>
        <v>kevin.odhiambo@email.com</v>
      </c>
      <c r="E478" s="3" t="s">
        <v>45</v>
      </c>
      <c r="F478" s="3">
        <v>3</v>
      </c>
      <c r="G478" s="3" t="str">
        <f>IF(F478&lt;=12,"Child",IF(F478&lt;=19,"Teenager",IF(F478&lt;=60,"Adult","Senior")))</f>
        <v>Child</v>
      </c>
      <c r="H478" s="3">
        <f>MAX( F478:F1148) - (F478)</f>
        <v>82</v>
      </c>
      <c r="I478" s="3" t="s">
        <v>521</v>
      </c>
      <c r="J478" s="4">
        <v>44911</v>
      </c>
      <c r="K478" s="3" t="s">
        <v>718</v>
      </c>
      <c r="L478" s="3" t="s">
        <v>727</v>
      </c>
      <c r="M478" s="3" t="s">
        <v>732</v>
      </c>
      <c r="N478" s="3" t="s">
        <v>750</v>
      </c>
      <c r="O478" s="3" t="s">
        <v>757</v>
      </c>
      <c r="P478" s="3">
        <v>45599.67</v>
      </c>
      <c r="Q478" s="3" t="s">
        <v>761</v>
      </c>
      <c r="R478" s="3"/>
      <c r="S478" s="3"/>
      <c r="T478" s="8"/>
    </row>
    <row r="479" spans="1:20" hidden="1" x14ac:dyDescent="0.3">
      <c r="A479" s="7">
        <v>6526</v>
      </c>
      <c r="B479" s="3" t="s">
        <v>20</v>
      </c>
      <c r="C479" s="3" t="s">
        <v>30</v>
      </c>
      <c r="D479" s="3" t="str">
        <f>LOWER(CONCATENATE(B479,".",C479,"@email.com"))</f>
        <v>kevin.atieno@email.com</v>
      </c>
      <c r="E479" s="3" t="s">
        <v>44</v>
      </c>
      <c r="F479" s="3">
        <v>19</v>
      </c>
      <c r="G479" s="3" t="str">
        <f>IF(F479&lt;=12,"Child",IF(F479&lt;=19,"Teenager",IF(F479&lt;=60,"Adult","Senior")))</f>
        <v>Teenager</v>
      </c>
      <c r="H479" s="3">
        <f>MAX( F479:F1149) - (F479)</f>
        <v>66</v>
      </c>
      <c r="I479" s="3" t="s">
        <v>522</v>
      </c>
      <c r="J479" s="4">
        <v>44529</v>
      </c>
      <c r="K479" s="3" t="s">
        <v>722</v>
      </c>
      <c r="L479" s="3" t="s">
        <v>730</v>
      </c>
      <c r="M479" s="3" t="s">
        <v>732</v>
      </c>
      <c r="N479" s="3" t="s">
        <v>749</v>
      </c>
      <c r="O479" s="3" t="s">
        <v>758</v>
      </c>
      <c r="P479" s="3">
        <v>18046.310000000001</v>
      </c>
      <c r="Q479" s="3" t="s">
        <v>759</v>
      </c>
      <c r="R479" s="3"/>
      <c r="S479" s="3"/>
      <c r="T479" s="8"/>
    </row>
    <row r="480" spans="1:20" hidden="1" x14ac:dyDescent="0.3">
      <c r="A480" s="7">
        <v>2285</v>
      </c>
      <c r="B480" s="3" t="s">
        <v>26</v>
      </c>
      <c r="C480" s="3" t="s">
        <v>33</v>
      </c>
      <c r="D480" s="3" t="str">
        <f>LOWER(CONCATENATE(B480,".",C480,"@email.com"))</f>
        <v>brian.kiplagat@email.com</v>
      </c>
      <c r="E480" s="3" t="s">
        <v>44</v>
      </c>
      <c r="F480" s="3">
        <v>77</v>
      </c>
      <c r="G480" s="3" t="str">
        <f>IF(F480&lt;=12,"Child",IF(F480&lt;=19,"Teenager",IF(F480&lt;=60,"Adult","Senior")))</f>
        <v>Senior</v>
      </c>
      <c r="H480" s="3">
        <f>MAX( F480:F1150) - (F480)</f>
        <v>8</v>
      </c>
      <c r="I480" s="3" t="s">
        <v>523</v>
      </c>
      <c r="J480" s="4">
        <v>45193</v>
      </c>
      <c r="K480" s="3" t="s">
        <v>721</v>
      </c>
      <c r="L480" s="3" t="s">
        <v>728</v>
      </c>
      <c r="M480" s="3" t="s">
        <v>735</v>
      </c>
      <c r="N480" s="3" t="s">
        <v>749</v>
      </c>
      <c r="O480" s="3" t="s">
        <v>755</v>
      </c>
      <c r="P480" s="3">
        <v>45224.59</v>
      </c>
      <c r="Q480" s="3" t="s">
        <v>761</v>
      </c>
      <c r="R480" s="3"/>
      <c r="S480" s="3"/>
      <c r="T480" s="8"/>
    </row>
    <row r="481" spans="1:20" hidden="1" x14ac:dyDescent="0.3">
      <c r="A481" s="7">
        <v>4783</v>
      </c>
      <c r="B481" s="3" t="s">
        <v>23</v>
      </c>
      <c r="C481" s="3" t="s">
        <v>30</v>
      </c>
      <c r="D481" s="3" t="str">
        <f>LOWER(CONCATENATE(B481,".",C481,"@email.com"))</f>
        <v>peter.atieno@email.com</v>
      </c>
      <c r="E481" s="3" t="s">
        <v>45</v>
      </c>
      <c r="F481" s="3">
        <v>8</v>
      </c>
      <c r="G481" s="3" t="str">
        <f>IF(F481&lt;=12,"Child",IF(F481&lt;=19,"Teenager",IF(F481&lt;=60,"Adult","Senior")))</f>
        <v>Child</v>
      </c>
      <c r="H481" s="3">
        <f>MAX( F481:F1151) - (F481)</f>
        <v>77</v>
      </c>
      <c r="I481" s="3" t="s">
        <v>524</v>
      </c>
      <c r="J481" s="4">
        <v>44215</v>
      </c>
      <c r="K481" s="3" t="s">
        <v>720</v>
      </c>
      <c r="L481" s="3" t="s">
        <v>726</v>
      </c>
      <c r="M481" s="3" t="s">
        <v>744</v>
      </c>
      <c r="N481" s="3" t="s">
        <v>750</v>
      </c>
      <c r="O481" s="3" t="s">
        <v>757</v>
      </c>
      <c r="P481" s="3">
        <v>24216.44</v>
      </c>
      <c r="Q481" s="3" t="s">
        <v>760</v>
      </c>
      <c r="R481" s="3"/>
      <c r="S481" s="3"/>
      <c r="T481" s="8"/>
    </row>
    <row r="482" spans="1:20" hidden="1" x14ac:dyDescent="0.3">
      <c r="A482" s="7">
        <v>7832</v>
      </c>
      <c r="B482" s="3" t="s">
        <v>18</v>
      </c>
      <c r="C482" s="3" t="s">
        <v>32</v>
      </c>
      <c r="D482" s="3" t="str">
        <f>LOWER(CONCATENATE(B482,".",C482,"@email.com"))</f>
        <v>susan.odhiambo@email.com</v>
      </c>
      <c r="E482" s="3" t="s">
        <v>45</v>
      </c>
      <c r="F482" s="3">
        <v>48</v>
      </c>
      <c r="G482" s="3" t="str">
        <f>IF(F482&lt;=12,"Child",IF(F482&lt;=19,"Teenager",IF(F482&lt;=60,"Adult","Senior")))</f>
        <v>Adult</v>
      </c>
      <c r="H482" s="3">
        <f>MAX( F482:F1152) - (F482)</f>
        <v>37</v>
      </c>
      <c r="I482" s="3" t="s">
        <v>525</v>
      </c>
      <c r="J482" s="4">
        <v>44486</v>
      </c>
      <c r="K482" s="3" t="s">
        <v>723</v>
      </c>
      <c r="L482" s="3" t="s">
        <v>726</v>
      </c>
      <c r="M482" s="3" t="s">
        <v>742</v>
      </c>
      <c r="N482" s="3" t="s">
        <v>747</v>
      </c>
      <c r="O482" s="3" t="s">
        <v>755</v>
      </c>
      <c r="P482" s="3">
        <v>16545.080000000002</v>
      </c>
      <c r="Q482" s="3" t="s">
        <v>759</v>
      </c>
      <c r="R482" s="3"/>
      <c r="S482" s="3"/>
      <c r="T482" s="8"/>
    </row>
    <row r="483" spans="1:20" hidden="1" x14ac:dyDescent="0.3">
      <c r="A483" s="7">
        <v>7786</v>
      </c>
      <c r="B483" s="3" t="s">
        <v>18</v>
      </c>
      <c r="C483" s="3" t="s">
        <v>35</v>
      </c>
      <c r="D483" s="3" t="str">
        <f>LOWER(CONCATENATE(B483,".",C483,"@email.com"))</f>
        <v>susan.mugambi@email.com</v>
      </c>
      <c r="E483" s="3" t="s">
        <v>45</v>
      </c>
      <c r="F483" s="3">
        <v>34</v>
      </c>
      <c r="G483" s="3" t="str">
        <f>IF(F483&lt;=12,"Child",IF(F483&lt;=19,"Teenager",IF(F483&lt;=60,"Adult","Senior")))</f>
        <v>Adult</v>
      </c>
      <c r="H483" s="3">
        <f>MAX( F483:F1153) - (F483)</f>
        <v>51</v>
      </c>
      <c r="I483" s="3" t="s">
        <v>526</v>
      </c>
      <c r="J483" s="4">
        <v>45741</v>
      </c>
      <c r="K483" s="3" t="s">
        <v>721</v>
      </c>
      <c r="L483" s="3" t="s">
        <v>727</v>
      </c>
      <c r="M483" s="3" t="s">
        <v>734</v>
      </c>
      <c r="N483" s="3" t="s">
        <v>748</v>
      </c>
      <c r="O483" s="3" t="s">
        <v>754</v>
      </c>
      <c r="P483" s="3">
        <v>7382.74</v>
      </c>
      <c r="Q483" s="3" t="s">
        <v>761</v>
      </c>
      <c r="R483" s="3"/>
      <c r="S483" s="3"/>
      <c r="T483" s="8"/>
    </row>
    <row r="484" spans="1:20" hidden="1" x14ac:dyDescent="0.3">
      <c r="A484" s="7">
        <v>8384</v>
      </c>
      <c r="B484" s="3" t="s">
        <v>23</v>
      </c>
      <c r="C484" s="3" t="s">
        <v>43</v>
      </c>
      <c r="D484" s="3" t="str">
        <f>LOWER(CONCATENATE(B484,".",C484,"@email.com"))</f>
        <v>peter.chebet@email.com</v>
      </c>
      <c r="E484" s="3" t="s">
        <v>45</v>
      </c>
      <c r="F484" s="3">
        <v>83</v>
      </c>
      <c r="G484" s="3" t="str">
        <f>IF(F484&lt;=12,"Child",IF(F484&lt;=19,"Teenager",IF(F484&lt;=60,"Adult","Senior")))</f>
        <v>Senior</v>
      </c>
      <c r="H484" s="3">
        <f>MAX( F484:F1154) - (F484)</f>
        <v>2</v>
      </c>
      <c r="I484" s="3" t="s">
        <v>527</v>
      </c>
      <c r="J484" s="4">
        <v>45190</v>
      </c>
      <c r="K484" s="3" t="s">
        <v>720</v>
      </c>
      <c r="L484" s="3" t="s">
        <v>728</v>
      </c>
      <c r="M484" s="3" t="s">
        <v>736</v>
      </c>
      <c r="N484" s="3" t="s">
        <v>748</v>
      </c>
      <c r="O484" s="3" t="s">
        <v>757</v>
      </c>
      <c r="P484" s="3">
        <v>47215.89</v>
      </c>
      <c r="Q484" s="3" t="s">
        <v>760</v>
      </c>
      <c r="R484" s="3"/>
      <c r="S484" s="3"/>
      <c r="T484" s="8"/>
    </row>
    <row r="485" spans="1:20" hidden="1" x14ac:dyDescent="0.3">
      <c r="A485" s="7">
        <v>4211</v>
      </c>
      <c r="B485" s="3" t="s">
        <v>16</v>
      </c>
      <c r="C485" s="3" t="s">
        <v>37</v>
      </c>
      <c r="D485" s="3" t="str">
        <f>LOWER(CONCATENATE(B485,".",C485,"@email.com"))</f>
        <v>john.otieno@email.com</v>
      </c>
      <c r="E485" s="3" t="s">
        <v>44</v>
      </c>
      <c r="F485" s="3">
        <v>79</v>
      </c>
      <c r="G485" s="3" t="str">
        <f>IF(F485&lt;=12,"Child",IF(F485&lt;=19,"Teenager",IF(F485&lt;=60,"Adult","Senior")))</f>
        <v>Senior</v>
      </c>
      <c r="H485" s="3">
        <f>MAX( F485:F1155) - (F485)</f>
        <v>6</v>
      </c>
      <c r="I485" s="3" t="s">
        <v>528</v>
      </c>
      <c r="J485" s="4">
        <v>44394</v>
      </c>
      <c r="K485" s="3" t="s">
        <v>724</v>
      </c>
      <c r="L485" s="3" t="s">
        <v>728</v>
      </c>
      <c r="M485" s="3" t="s">
        <v>743</v>
      </c>
      <c r="N485" s="3" t="s">
        <v>752</v>
      </c>
      <c r="O485" s="3" t="s">
        <v>755</v>
      </c>
      <c r="P485" s="3">
        <v>11950.99</v>
      </c>
      <c r="Q485" s="3" t="s">
        <v>761</v>
      </c>
      <c r="R485" s="3"/>
      <c r="S485" s="3"/>
      <c r="T485" s="8"/>
    </row>
    <row r="486" spans="1:20" hidden="1" x14ac:dyDescent="0.3">
      <c r="A486" s="7">
        <v>4171</v>
      </c>
      <c r="B486" s="3" t="s">
        <v>19</v>
      </c>
      <c r="C486" s="3" t="s">
        <v>42</v>
      </c>
      <c r="D486" s="3" t="str">
        <f>LOWER(CONCATENATE(B486,".",C486,"@email.com"))</f>
        <v>michael.ouma@email.com</v>
      </c>
      <c r="E486" s="3" t="s">
        <v>45</v>
      </c>
      <c r="F486" s="3">
        <v>23</v>
      </c>
      <c r="G486" s="3" t="str">
        <f>IF(F486&lt;=12,"Child",IF(F486&lt;=19,"Teenager",IF(F486&lt;=60,"Adult","Senior")))</f>
        <v>Adult</v>
      </c>
      <c r="H486" s="3">
        <f>MAX( F486:F1156) - (F486)</f>
        <v>62</v>
      </c>
      <c r="I486" s="3" t="s">
        <v>708</v>
      </c>
      <c r="J486" s="4">
        <v>45374</v>
      </c>
      <c r="K486" s="3" t="s">
        <v>719</v>
      </c>
      <c r="L486" s="3" t="s">
        <v>727</v>
      </c>
      <c r="M486" s="3" t="s">
        <v>736</v>
      </c>
      <c r="N486" s="3" t="s">
        <v>752</v>
      </c>
      <c r="O486" s="3" t="s">
        <v>756</v>
      </c>
      <c r="P486" s="3">
        <v>10446.41</v>
      </c>
      <c r="Q486" s="3" t="s">
        <v>759</v>
      </c>
      <c r="R486" s="3"/>
      <c r="S486" s="3"/>
      <c r="T486" s="8"/>
    </row>
    <row r="487" spans="1:20" hidden="1" x14ac:dyDescent="0.3">
      <c r="A487" s="7">
        <v>2111</v>
      </c>
      <c r="B487" s="3" t="s">
        <v>15</v>
      </c>
      <c r="C487" s="3" t="s">
        <v>29</v>
      </c>
      <c r="D487" s="3" t="str">
        <f>LOWER(CONCATENATE(B487,".",C487,"@email.com"))</f>
        <v>james.mutua@email.com</v>
      </c>
      <c r="E487" s="3" t="s">
        <v>45</v>
      </c>
      <c r="F487" s="3">
        <v>22</v>
      </c>
      <c r="G487" s="3" t="str">
        <f>IF(F487&lt;=12,"Child",IF(F487&lt;=19,"Teenager",IF(F487&lt;=60,"Adult","Senior")))</f>
        <v>Adult</v>
      </c>
      <c r="H487" s="3">
        <f>MAX( F487:F1157) - (F487)</f>
        <v>63</v>
      </c>
      <c r="I487" s="3" t="s">
        <v>557</v>
      </c>
      <c r="J487" s="4">
        <v>44359</v>
      </c>
      <c r="K487" s="3" t="s">
        <v>719</v>
      </c>
      <c r="L487" s="3" t="s">
        <v>727</v>
      </c>
      <c r="M487" s="3" t="s">
        <v>742</v>
      </c>
      <c r="N487" s="3" t="s">
        <v>749</v>
      </c>
      <c r="O487" s="3" t="s">
        <v>753</v>
      </c>
      <c r="P487" s="3">
        <v>45663.03</v>
      </c>
      <c r="Q487" s="3" t="s">
        <v>759</v>
      </c>
      <c r="R487" s="3"/>
      <c r="S487" s="3"/>
      <c r="T487" s="8"/>
    </row>
    <row r="488" spans="1:20" hidden="1" x14ac:dyDescent="0.3">
      <c r="A488" s="7">
        <v>2941</v>
      </c>
      <c r="B488" s="3" t="s">
        <v>24</v>
      </c>
      <c r="C488" s="3" t="s">
        <v>41</v>
      </c>
      <c r="D488" s="3" t="str">
        <f>LOWER(CONCATENATE(B488,".",C488,"@email.com"))</f>
        <v>esther.obuya@email.com</v>
      </c>
      <c r="E488" s="3" t="s">
        <v>45</v>
      </c>
      <c r="F488" s="3">
        <v>75</v>
      </c>
      <c r="G488" s="3" t="str">
        <f>IF(F488&lt;=12,"Child",IF(F488&lt;=19,"Teenager",IF(F488&lt;=60,"Adult","Senior")))</f>
        <v>Senior</v>
      </c>
      <c r="H488" s="3">
        <f>MAX( F488:F1158) - (F488)</f>
        <v>10</v>
      </c>
      <c r="I488" s="3" t="s">
        <v>531</v>
      </c>
      <c r="J488" s="4">
        <v>44201</v>
      </c>
      <c r="K488" s="3" t="s">
        <v>722</v>
      </c>
      <c r="L488" s="3" t="s">
        <v>729</v>
      </c>
      <c r="M488" s="3" t="s">
        <v>732</v>
      </c>
      <c r="N488" s="3" t="s">
        <v>747</v>
      </c>
      <c r="O488" s="3" t="s">
        <v>755</v>
      </c>
      <c r="P488" s="3">
        <v>8996.49</v>
      </c>
      <c r="Q488" s="3" t="s">
        <v>760</v>
      </c>
      <c r="R488" s="3"/>
      <c r="S488" s="3"/>
      <c r="T488" s="8"/>
    </row>
    <row r="489" spans="1:20" hidden="1" x14ac:dyDescent="0.3">
      <c r="A489" s="7">
        <v>8567</v>
      </c>
      <c r="B489" s="3" t="s">
        <v>16</v>
      </c>
      <c r="C489" s="3" t="s">
        <v>38</v>
      </c>
      <c r="D489" s="3" t="str">
        <f>LOWER(CONCATENATE(B489,".",C489,"@email.com"))</f>
        <v>john.njeri@email.com</v>
      </c>
      <c r="E489" s="3" t="s">
        <v>44</v>
      </c>
      <c r="F489" s="3">
        <v>83</v>
      </c>
      <c r="G489" s="3" t="str">
        <f>IF(F489&lt;=12,"Child",IF(F489&lt;=19,"Teenager",IF(F489&lt;=60,"Adult","Senior")))</f>
        <v>Senior</v>
      </c>
      <c r="H489" s="3">
        <f>MAX( F489:F1159) - (F489)</f>
        <v>2</v>
      </c>
      <c r="I489" s="3" t="s">
        <v>532</v>
      </c>
      <c r="J489" s="4">
        <v>45351</v>
      </c>
      <c r="K489" s="3" t="s">
        <v>723</v>
      </c>
      <c r="L489" s="3" t="s">
        <v>726</v>
      </c>
      <c r="M489" s="3" t="s">
        <v>732</v>
      </c>
      <c r="N489" s="3" t="s">
        <v>749</v>
      </c>
      <c r="O489" s="3" t="s">
        <v>757</v>
      </c>
      <c r="P489" s="3">
        <v>10223.23</v>
      </c>
      <c r="Q489" s="3" t="s">
        <v>759</v>
      </c>
      <c r="R489" s="3"/>
      <c r="S489" s="3"/>
      <c r="T489" s="8"/>
    </row>
    <row r="490" spans="1:20" hidden="1" x14ac:dyDescent="0.3">
      <c r="A490" s="7">
        <v>6691</v>
      </c>
      <c r="B490" s="3" t="s">
        <v>22</v>
      </c>
      <c r="C490" s="3" t="s">
        <v>33</v>
      </c>
      <c r="D490" s="3" t="str">
        <f>LOWER(CONCATENATE(B490,".",C490,"@email.com"))</f>
        <v>mercy.kiplagat@email.com</v>
      </c>
      <c r="E490" s="3" t="s">
        <v>45</v>
      </c>
      <c r="F490" s="3">
        <v>58</v>
      </c>
      <c r="G490" s="3" t="str">
        <f>IF(F490&lt;=12,"Child",IF(F490&lt;=19,"Teenager",IF(F490&lt;=60,"Adult","Senior")))</f>
        <v>Adult</v>
      </c>
      <c r="H490" s="3">
        <f>MAX( F490:F1160) - (F490)</f>
        <v>27</v>
      </c>
      <c r="I490" s="3" t="s">
        <v>533</v>
      </c>
      <c r="J490" s="4">
        <v>44265</v>
      </c>
      <c r="K490" s="3" t="s">
        <v>718</v>
      </c>
      <c r="L490" s="3" t="s">
        <v>729</v>
      </c>
      <c r="M490" s="3" t="s">
        <v>733</v>
      </c>
      <c r="N490" s="3" t="s">
        <v>748</v>
      </c>
      <c r="O490" s="3" t="s">
        <v>754</v>
      </c>
      <c r="P490" s="3">
        <v>28361.19</v>
      </c>
      <c r="Q490" s="3" t="s">
        <v>761</v>
      </c>
      <c r="R490" s="3"/>
      <c r="S490" s="3"/>
      <c r="T490" s="8"/>
    </row>
    <row r="491" spans="1:20" hidden="1" x14ac:dyDescent="0.3">
      <c r="A491" s="7">
        <v>7268</v>
      </c>
      <c r="B491" s="3" t="s">
        <v>16</v>
      </c>
      <c r="C491" s="3" t="s">
        <v>33</v>
      </c>
      <c r="D491" s="3" t="str">
        <f>LOWER(CONCATENATE(B491,".",C491,"@email.com"))</f>
        <v>john.kiplagat@email.com</v>
      </c>
      <c r="E491" s="3" t="s">
        <v>45</v>
      </c>
      <c r="F491" s="3">
        <v>12</v>
      </c>
      <c r="G491" s="3" t="str">
        <f>IF(F491&lt;=12,"Child",IF(F491&lt;=19,"Teenager",IF(F491&lt;=60,"Adult","Senior")))</f>
        <v>Child</v>
      </c>
      <c r="H491" s="3">
        <f>MAX( F491:F1161) - (F491)</f>
        <v>73</v>
      </c>
      <c r="I491" s="3" t="s">
        <v>534</v>
      </c>
      <c r="J491" s="4">
        <v>45075</v>
      </c>
      <c r="K491" s="3" t="s">
        <v>721</v>
      </c>
      <c r="L491" s="3" t="s">
        <v>726</v>
      </c>
      <c r="M491" s="3" t="s">
        <v>735</v>
      </c>
      <c r="N491" s="3" t="s">
        <v>749</v>
      </c>
      <c r="O491" s="3" t="s">
        <v>753</v>
      </c>
      <c r="P491" s="3">
        <v>4154.16</v>
      </c>
      <c r="Q491" s="3" t="s">
        <v>759</v>
      </c>
      <c r="R491" s="3"/>
      <c r="S491" s="3"/>
      <c r="T491" s="8"/>
    </row>
    <row r="492" spans="1:20" hidden="1" x14ac:dyDescent="0.3">
      <c r="A492" s="7">
        <v>4716</v>
      </c>
      <c r="B492" s="3" t="s">
        <v>16</v>
      </c>
      <c r="C492" s="3" t="s">
        <v>37</v>
      </c>
      <c r="D492" s="3" t="str">
        <f>LOWER(CONCATENATE(B492,".",C492,"@email.com"))</f>
        <v>john.otieno@email.com</v>
      </c>
      <c r="E492" s="3" t="s">
        <v>44</v>
      </c>
      <c r="F492" s="3">
        <v>63</v>
      </c>
      <c r="G492" s="3" t="str">
        <f>IF(F492&lt;=12,"Child",IF(F492&lt;=19,"Teenager",IF(F492&lt;=60,"Adult","Senior")))</f>
        <v>Senior</v>
      </c>
      <c r="H492" s="3">
        <f>MAX( F492:F1162) - (F492)</f>
        <v>22</v>
      </c>
      <c r="I492" s="3" t="s">
        <v>535</v>
      </c>
      <c r="J492" s="4">
        <v>45360</v>
      </c>
      <c r="K492" s="3" t="s">
        <v>718</v>
      </c>
      <c r="L492" s="3" t="s">
        <v>727</v>
      </c>
      <c r="M492" s="3" t="s">
        <v>740</v>
      </c>
      <c r="N492" s="3" t="s">
        <v>751</v>
      </c>
      <c r="O492" s="3" t="s">
        <v>756</v>
      </c>
      <c r="P492" s="3">
        <v>26500.54</v>
      </c>
      <c r="Q492" s="3" t="s">
        <v>759</v>
      </c>
      <c r="R492" s="3"/>
      <c r="S492" s="3"/>
      <c r="T492" s="8"/>
    </row>
    <row r="493" spans="1:20" hidden="1" x14ac:dyDescent="0.3">
      <c r="A493" s="7">
        <v>4002</v>
      </c>
      <c r="B493" s="3" t="s">
        <v>15</v>
      </c>
      <c r="C493" s="3" t="s">
        <v>29</v>
      </c>
      <c r="D493" s="3" t="str">
        <f>LOWER(CONCATENATE(B493,".",C493,"@email.com"))</f>
        <v>james.mutua@email.com</v>
      </c>
      <c r="E493" s="3" t="s">
        <v>44</v>
      </c>
      <c r="F493" s="3">
        <v>77</v>
      </c>
      <c r="G493" s="3" t="str">
        <f>IF(F493&lt;=12,"Child",IF(F493&lt;=19,"Teenager",IF(F493&lt;=60,"Adult","Senior")))</f>
        <v>Senior</v>
      </c>
      <c r="H493" s="3">
        <f>MAX( F493:F1163) - (F493)</f>
        <v>8</v>
      </c>
      <c r="I493" s="3" t="s">
        <v>536</v>
      </c>
      <c r="J493" s="4">
        <v>45049</v>
      </c>
      <c r="K493" s="3" t="s">
        <v>723</v>
      </c>
      <c r="L493" s="3" t="s">
        <v>729</v>
      </c>
      <c r="M493" s="3" t="s">
        <v>745</v>
      </c>
      <c r="N493" s="3" t="s">
        <v>749</v>
      </c>
      <c r="O493" s="3" t="s">
        <v>757</v>
      </c>
      <c r="P493" s="3">
        <v>35122.449999999997</v>
      </c>
      <c r="Q493" s="3" t="s">
        <v>761</v>
      </c>
      <c r="R493" s="3"/>
      <c r="S493" s="3"/>
      <c r="T493" s="8"/>
    </row>
    <row r="494" spans="1:20" hidden="1" x14ac:dyDescent="0.3">
      <c r="A494" s="7">
        <v>8338</v>
      </c>
      <c r="B494" s="3" t="s">
        <v>15</v>
      </c>
      <c r="C494" s="3" t="s">
        <v>38</v>
      </c>
      <c r="D494" s="3" t="str">
        <f>LOWER(CONCATENATE(B494,".",C494,"@email.com"))</f>
        <v>james.njeri@email.com</v>
      </c>
      <c r="E494" s="3" t="s">
        <v>44</v>
      </c>
      <c r="F494" s="3">
        <v>12</v>
      </c>
      <c r="G494" s="3" t="str">
        <f>IF(F494&lt;=12,"Child",IF(F494&lt;=19,"Teenager",IF(F494&lt;=60,"Adult","Senior")))</f>
        <v>Child</v>
      </c>
      <c r="H494" s="3">
        <f>MAX( F494:F1164) - (F494)</f>
        <v>73</v>
      </c>
      <c r="I494" s="3" t="s">
        <v>537</v>
      </c>
      <c r="J494" s="4">
        <v>44619</v>
      </c>
      <c r="K494" s="3" t="s">
        <v>723</v>
      </c>
      <c r="L494" s="3" t="s">
        <v>725</v>
      </c>
      <c r="M494" s="3" t="s">
        <v>743</v>
      </c>
      <c r="N494" s="3" t="s">
        <v>750</v>
      </c>
      <c r="O494" s="3" t="s">
        <v>754</v>
      </c>
      <c r="P494" s="3">
        <v>30193.8</v>
      </c>
      <c r="Q494" s="3" t="s">
        <v>759</v>
      </c>
      <c r="R494" s="3"/>
      <c r="S494" s="3"/>
      <c r="T494" s="8"/>
    </row>
    <row r="495" spans="1:20" hidden="1" x14ac:dyDescent="0.3">
      <c r="A495" s="7">
        <v>4435</v>
      </c>
      <c r="B495" s="3" t="s">
        <v>23</v>
      </c>
      <c r="C495" s="3" t="s">
        <v>41</v>
      </c>
      <c r="D495" s="3" t="str">
        <f>LOWER(CONCATENATE(B495,".",C495,"@email.com"))</f>
        <v>peter.obuya@email.com</v>
      </c>
      <c r="E495" s="3" t="s">
        <v>44</v>
      </c>
      <c r="F495" s="3">
        <v>71</v>
      </c>
      <c r="G495" s="3" t="str">
        <f>IF(F495&lt;=12,"Child",IF(F495&lt;=19,"Teenager",IF(F495&lt;=60,"Adult","Senior")))</f>
        <v>Senior</v>
      </c>
      <c r="H495" s="3">
        <f>MAX( F495:F1165) - (F495)</f>
        <v>14</v>
      </c>
      <c r="I495" s="3" t="s">
        <v>538</v>
      </c>
      <c r="J495" s="4">
        <v>45505</v>
      </c>
      <c r="K495" s="3" t="s">
        <v>720</v>
      </c>
      <c r="L495" s="3" t="s">
        <v>728</v>
      </c>
      <c r="M495" s="3" t="s">
        <v>734</v>
      </c>
      <c r="N495" s="3" t="s">
        <v>751</v>
      </c>
      <c r="O495" s="3" t="s">
        <v>753</v>
      </c>
      <c r="P495" s="3">
        <v>24849.69</v>
      </c>
      <c r="Q495" s="3" t="s">
        <v>759</v>
      </c>
      <c r="R495" s="3"/>
      <c r="S495" s="3"/>
      <c r="T495" s="8"/>
    </row>
    <row r="496" spans="1:20" hidden="1" x14ac:dyDescent="0.3">
      <c r="A496" s="7">
        <v>8052</v>
      </c>
      <c r="B496" s="3" t="s">
        <v>14</v>
      </c>
      <c r="C496" s="3" t="s">
        <v>43</v>
      </c>
      <c r="D496" s="3" t="str">
        <f>LOWER(CONCATENATE(B496,".",C496,"@email.com"))</f>
        <v>jane.chebet@email.com</v>
      </c>
      <c r="E496" s="3" t="s">
        <v>45</v>
      </c>
      <c r="F496" s="3">
        <v>65</v>
      </c>
      <c r="G496" s="3" t="str">
        <f>IF(F496&lt;=12,"Child",IF(F496&lt;=19,"Teenager",IF(F496&lt;=60,"Adult","Senior")))</f>
        <v>Senior</v>
      </c>
      <c r="H496" s="3">
        <f>MAX( F496:F1166) - (F496)</f>
        <v>20</v>
      </c>
      <c r="I496" s="3" t="s">
        <v>539</v>
      </c>
      <c r="J496" s="4">
        <v>43902</v>
      </c>
      <c r="K496" s="3" t="s">
        <v>721</v>
      </c>
      <c r="L496" s="3" t="s">
        <v>727</v>
      </c>
      <c r="M496" s="3" t="s">
        <v>737</v>
      </c>
      <c r="N496" s="3" t="s">
        <v>748</v>
      </c>
      <c r="O496" s="3" t="s">
        <v>757</v>
      </c>
      <c r="P496" s="3">
        <v>24264.66</v>
      </c>
      <c r="Q496" s="3" t="s">
        <v>759</v>
      </c>
      <c r="R496" s="3"/>
      <c r="S496" s="3"/>
      <c r="T496" s="8"/>
    </row>
    <row r="497" spans="1:20" hidden="1" x14ac:dyDescent="0.3">
      <c r="A497" s="7">
        <v>8290</v>
      </c>
      <c r="B497" s="3" t="s">
        <v>28</v>
      </c>
      <c r="C497" s="3" t="s">
        <v>40</v>
      </c>
      <c r="D497" s="3" t="str">
        <f>LOWER(CONCATENATE(B497,".",C497,"@email.com"))</f>
        <v>mary.wanjiru@email.com</v>
      </c>
      <c r="E497" s="3" t="s">
        <v>45</v>
      </c>
      <c r="F497" s="3">
        <v>20</v>
      </c>
      <c r="G497" s="3" t="str">
        <f>IF(F497&lt;=12,"Child",IF(F497&lt;=19,"Teenager",IF(F497&lt;=60,"Adult","Senior")))</f>
        <v>Adult</v>
      </c>
      <c r="H497" s="3">
        <f>MAX( F497:F1167) - (F497)</f>
        <v>65</v>
      </c>
      <c r="I497" s="3" t="s">
        <v>381</v>
      </c>
      <c r="J497" s="4">
        <v>45041</v>
      </c>
      <c r="K497" s="3" t="s">
        <v>719</v>
      </c>
      <c r="L497" s="3" t="s">
        <v>725</v>
      </c>
      <c r="M497" s="3" t="s">
        <v>744</v>
      </c>
      <c r="N497" s="3" t="s">
        <v>752</v>
      </c>
      <c r="O497" s="3" t="s">
        <v>755</v>
      </c>
      <c r="P497" s="3">
        <v>7443.15</v>
      </c>
      <c r="Q497" s="3" t="s">
        <v>759</v>
      </c>
      <c r="R497" s="3"/>
      <c r="S497" s="3"/>
      <c r="T497" s="8"/>
    </row>
    <row r="498" spans="1:20" hidden="1" x14ac:dyDescent="0.3">
      <c r="A498" s="7">
        <v>6090</v>
      </c>
      <c r="B498" s="3" t="s">
        <v>22</v>
      </c>
      <c r="C498" s="3" t="s">
        <v>43</v>
      </c>
      <c r="D498" s="3" t="str">
        <f>LOWER(CONCATENATE(B498,".",C498,"@email.com"))</f>
        <v>mercy.chebet@email.com</v>
      </c>
      <c r="E498" s="3" t="s">
        <v>45</v>
      </c>
      <c r="F498" s="3">
        <v>51</v>
      </c>
      <c r="G498" s="3" t="str">
        <f>IF(F498&lt;=12,"Child",IF(F498&lt;=19,"Teenager",IF(F498&lt;=60,"Adult","Senior")))</f>
        <v>Adult</v>
      </c>
      <c r="H498" s="3">
        <f>MAX( F498:F1168) - (F498)</f>
        <v>34</v>
      </c>
      <c r="I498" s="3" t="s">
        <v>541</v>
      </c>
      <c r="J498" s="4">
        <v>44783</v>
      </c>
      <c r="K498" s="3" t="s">
        <v>718</v>
      </c>
      <c r="L498" s="3" t="s">
        <v>728</v>
      </c>
      <c r="M498" s="3" t="s">
        <v>738</v>
      </c>
      <c r="N498" s="3" t="s">
        <v>748</v>
      </c>
      <c r="O498" s="3" t="s">
        <v>758</v>
      </c>
      <c r="P498" s="3">
        <v>17240.07</v>
      </c>
      <c r="Q498" s="3" t="s">
        <v>761</v>
      </c>
      <c r="R498" s="3"/>
      <c r="S498" s="3"/>
      <c r="T498" s="8"/>
    </row>
    <row r="499" spans="1:20" hidden="1" x14ac:dyDescent="0.3">
      <c r="A499" s="7">
        <v>5980</v>
      </c>
      <c r="B499" s="3" t="s">
        <v>25</v>
      </c>
      <c r="C499" s="3" t="s">
        <v>38</v>
      </c>
      <c r="D499" s="3" t="str">
        <f>LOWER(CONCATENATE(B499,".",C499,"@email.com"))</f>
        <v>paul.njeri@email.com</v>
      </c>
      <c r="E499" s="3" t="s">
        <v>44</v>
      </c>
      <c r="F499" s="3">
        <v>67</v>
      </c>
      <c r="G499" s="3" t="str">
        <f>IF(F499&lt;=12,"Child",IF(F499&lt;=19,"Teenager",IF(F499&lt;=60,"Adult","Senior")))</f>
        <v>Senior</v>
      </c>
      <c r="H499" s="3">
        <f>MAX( F499:F1169) - (F499)</f>
        <v>18</v>
      </c>
      <c r="I499" s="3" t="s">
        <v>542</v>
      </c>
      <c r="J499" s="4">
        <v>45017</v>
      </c>
      <c r="K499" s="3" t="s">
        <v>723</v>
      </c>
      <c r="L499" s="3" t="s">
        <v>730</v>
      </c>
      <c r="M499" s="3" t="s">
        <v>731</v>
      </c>
      <c r="N499" s="3" t="s">
        <v>752</v>
      </c>
      <c r="O499" s="3" t="s">
        <v>756</v>
      </c>
      <c r="P499" s="3">
        <v>9028.52</v>
      </c>
      <c r="Q499" s="3" t="s">
        <v>760</v>
      </c>
      <c r="R499" s="3"/>
      <c r="S499" s="3"/>
      <c r="T499" s="8"/>
    </row>
    <row r="500" spans="1:20" hidden="1" x14ac:dyDescent="0.3">
      <c r="A500" s="7">
        <v>4404</v>
      </c>
      <c r="B500" s="3" t="s">
        <v>27</v>
      </c>
      <c r="C500" s="3" t="s">
        <v>40</v>
      </c>
      <c r="D500" s="3" t="str">
        <f>LOWER(CONCATENATE(B500,".",C500,"@email.com"))</f>
        <v>david.wanjiru@email.com</v>
      </c>
      <c r="E500" s="3" t="s">
        <v>44</v>
      </c>
      <c r="F500" s="3">
        <v>57</v>
      </c>
      <c r="G500" s="3" t="str">
        <f>IF(F500&lt;=12,"Child",IF(F500&lt;=19,"Teenager",IF(F500&lt;=60,"Adult","Senior")))</f>
        <v>Adult</v>
      </c>
      <c r="H500" s="3">
        <f>MAX( F500:F1170) - (F500)</f>
        <v>28</v>
      </c>
      <c r="I500" s="3" t="s">
        <v>543</v>
      </c>
      <c r="J500" s="4">
        <v>44630</v>
      </c>
      <c r="K500" s="3" t="s">
        <v>724</v>
      </c>
      <c r="L500" s="3" t="s">
        <v>727</v>
      </c>
      <c r="M500" s="3" t="s">
        <v>736</v>
      </c>
      <c r="N500" s="3" t="s">
        <v>752</v>
      </c>
      <c r="O500" s="3" t="s">
        <v>756</v>
      </c>
      <c r="P500" s="3">
        <v>41079.68</v>
      </c>
      <c r="Q500" s="3" t="s">
        <v>761</v>
      </c>
      <c r="R500" s="3"/>
      <c r="S500" s="3"/>
      <c r="T500" s="8"/>
    </row>
    <row r="501" spans="1:20" hidden="1" x14ac:dyDescent="0.3">
      <c r="A501" s="7">
        <v>5468</v>
      </c>
      <c r="B501" s="3" t="s">
        <v>18</v>
      </c>
      <c r="C501" s="3" t="s">
        <v>39</v>
      </c>
      <c r="D501" s="3" t="str">
        <f>LOWER(CONCATENATE(B501,".",C501,"@email.com"))</f>
        <v>susan.kuria@email.com</v>
      </c>
      <c r="E501" s="3" t="s">
        <v>44</v>
      </c>
      <c r="F501" s="3">
        <v>83</v>
      </c>
      <c r="G501" s="3" t="str">
        <f>IF(F501&lt;=12,"Child",IF(F501&lt;=19,"Teenager",IF(F501&lt;=60,"Adult","Senior")))</f>
        <v>Senior</v>
      </c>
      <c r="H501" s="3">
        <f>MAX( F501:F1171) - (F501)</f>
        <v>2</v>
      </c>
      <c r="I501" s="3" t="s">
        <v>544</v>
      </c>
      <c r="J501" s="4">
        <v>44168</v>
      </c>
      <c r="K501" s="3" t="s">
        <v>721</v>
      </c>
      <c r="L501" s="3" t="s">
        <v>726</v>
      </c>
      <c r="M501" s="3" t="s">
        <v>744</v>
      </c>
      <c r="N501" s="3" t="s">
        <v>747</v>
      </c>
      <c r="O501" s="3" t="s">
        <v>753</v>
      </c>
      <c r="P501" s="3">
        <v>24145.13</v>
      </c>
      <c r="Q501" s="3" t="s">
        <v>761</v>
      </c>
      <c r="R501" s="3"/>
      <c r="S501" s="3"/>
      <c r="T501" s="8"/>
    </row>
    <row r="502" spans="1:20" hidden="1" x14ac:dyDescent="0.3">
      <c r="A502" s="7">
        <v>4568</v>
      </c>
      <c r="B502" s="3" t="s">
        <v>24</v>
      </c>
      <c r="C502" s="3" t="s">
        <v>40</v>
      </c>
      <c r="D502" s="3" t="str">
        <f>LOWER(CONCATENATE(B502,".",C502,"@email.com"))</f>
        <v>esther.wanjiru@email.com</v>
      </c>
      <c r="E502" s="3" t="s">
        <v>45</v>
      </c>
      <c r="F502" s="3">
        <v>68</v>
      </c>
      <c r="G502" s="3" t="str">
        <f>IF(F502&lt;=12,"Child",IF(F502&lt;=19,"Teenager",IF(F502&lt;=60,"Adult","Senior")))</f>
        <v>Senior</v>
      </c>
      <c r="H502" s="3">
        <f>MAX( F502:F1172) - (F502)</f>
        <v>17</v>
      </c>
      <c r="I502" s="3" t="s">
        <v>545</v>
      </c>
      <c r="J502" s="4">
        <v>44598</v>
      </c>
      <c r="K502" s="3" t="s">
        <v>718</v>
      </c>
      <c r="L502" s="3" t="s">
        <v>728</v>
      </c>
      <c r="M502" s="3" t="s">
        <v>735</v>
      </c>
      <c r="N502" s="3" t="s">
        <v>748</v>
      </c>
      <c r="O502" s="3" t="s">
        <v>755</v>
      </c>
      <c r="P502" s="3">
        <v>1735.7</v>
      </c>
      <c r="Q502" s="3" t="s">
        <v>759</v>
      </c>
      <c r="R502" s="3"/>
      <c r="S502" s="3"/>
      <c r="T502" s="8"/>
    </row>
    <row r="503" spans="1:20" hidden="1" x14ac:dyDescent="0.3">
      <c r="A503" s="7">
        <v>5006</v>
      </c>
      <c r="B503" s="3" t="s">
        <v>22</v>
      </c>
      <c r="C503" s="3" t="s">
        <v>42</v>
      </c>
      <c r="D503" s="3" t="str">
        <f>LOWER(CONCATENATE(B503,".",C503,"@email.com"))</f>
        <v>mercy.ouma@email.com</v>
      </c>
      <c r="E503" s="3" t="s">
        <v>44</v>
      </c>
      <c r="F503" s="3">
        <v>80</v>
      </c>
      <c r="G503" s="3" t="str">
        <f>IF(F503&lt;=12,"Child",IF(F503&lt;=19,"Teenager",IF(F503&lt;=60,"Adult","Senior")))</f>
        <v>Senior</v>
      </c>
      <c r="H503" s="3">
        <f>MAX( F503:F1173) - (F503)</f>
        <v>5</v>
      </c>
      <c r="I503" s="3" t="s">
        <v>546</v>
      </c>
      <c r="J503" s="4">
        <v>44717</v>
      </c>
      <c r="K503" s="3" t="s">
        <v>722</v>
      </c>
      <c r="L503" s="3" t="s">
        <v>730</v>
      </c>
      <c r="M503" s="3" t="s">
        <v>745</v>
      </c>
      <c r="N503" s="3" t="s">
        <v>747</v>
      </c>
      <c r="O503" s="3" t="s">
        <v>753</v>
      </c>
      <c r="P503" s="3">
        <v>7455.56</v>
      </c>
      <c r="Q503" s="3" t="s">
        <v>760</v>
      </c>
      <c r="R503" s="3"/>
      <c r="S503" s="3"/>
      <c r="T503" s="8"/>
    </row>
    <row r="504" spans="1:20" hidden="1" x14ac:dyDescent="0.3">
      <c r="A504" s="7">
        <v>6209</v>
      </c>
      <c r="B504" s="3" t="s">
        <v>21</v>
      </c>
      <c r="C504" s="3" t="s">
        <v>31</v>
      </c>
      <c r="D504" s="3" t="str">
        <f>LOWER(CONCATENATE(B504,".",C504,"@email.com"))</f>
        <v>grace.kamau@email.com</v>
      </c>
      <c r="E504" s="3" t="s">
        <v>45</v>
      </c>
      <c r="F504" s="3">
        <v>27</v>
      </c>
      <c r="G504" s="3" t="str">
        <f>IF(F504&lt;=12,"Child",IF(F504&lt;=19,"Teenager",IF(F504&lt;=60,"Adult","Senior")))</f>
        <v>Adult</v>
      </c>
      <c r="H504" s="3">
        <f>MAX( F504:F1174) - (F504)</f>
        <v>58</v>
      </c>
      <c r="I504" s="3" t="s">
        <v>547</v>
      </c>
      <c r="J504" s="4">
        <v>44290</v>
      </c>
      <c r="K504" s="3" t="s">
        <v>720</v>
      </c>
      <c r="L504" s="3" t="s">
        <v>728</v>
      </c>
      <c r="M504" s="3" t="s">
        <v>741</v>
      </c>
      <c r="N504" s="3" t="s">
        <v>752</v>
      </c>
      <c r="O504" s="3" t="s">
        <v>754</v>
      </c>
      <c r="P504" s="3">
        <v>44654.52</v>
      </c>
      <c r="Q504" s="3" t="s">
        <v>759</v>
      </c>
      <c r="R504" s="3"/>
      <c r="S504" s="3"/>
      <c r="T504" s="8"/>
    </row>
    <row r="505" spans="1:20" hidden="1" x14ac:dyDescent="0.3">
      <c r="A505" s="7">
        <v>2100</v>
      </c>
      <c r="B505" s="3" t="s">
        <v>18</v>
      </c>
      <c r="C505" s="3" t="s">
        <v>29</v>
      </c>
      <c r="D505" s="3" t="str">
        <f>LOWER(CONCATENATE(B505,".",C505,"@email.com"))</f>
        <v>susan.mutua@email.com</v>
      </c>
      <c r="E505" s="3" t="s">
        <v>44</v>
      </c>
      <c r="F505" s="3">
        <v>85</v>
      </c>
      <c r="G505" s="3" t="str">
        <f>IF(F505&lt;=12,"Child",IF(F505&lt;=19,"Teenager",IF(F505&lt;=60,"Adult","Senior")))</f>
        <v>Senior</v>
      </c>
      <c r="H505" s="3">
        <f>MAX( F505:F1175) - (F505)</f>
        <v>0</v>
      </c>
      <c r="I505" s="3" t="s">
        <v>548</v>
      </c>
      <c r="J505" s="4">
        <v>45513</v>
      </c>
      <c r="K505" s="3" t="s">
        <v>718</v>
      </c>
      <c r="L505" s="3" t="s">
        <v>730</v>
      </c>
      <c r="M505" s="3" t="s">
        <v>743</v>
      </c>
      <c r="N505" s="3" t="s">
        <v>747</v>
      </c>
      <c r="O505" s="3" t="s">
        <v>758</v>
      </c>
      <c r="P505" s="3">
        <v>37388.47</v>
      </c>
      <c r="Q505" s="3" t="s">
        <v>760</v>
      </c>
      <c r="R505" s="3"/>
      <c r="S505" s="3"/>
      <c r="T505" s="8"/>
    </row>
    <row r="506" spans="1:20" hidden="1" x14ac:dyDescent="0.3">
      <c r="A506" s="7">
        <v>6644</v>
      </c>
      <c r="B506" s="3" t="s">
        <v>15</v>
      </c>
      <c r="C506" s="3" t="s">
        <v>30</v>
      </c>
      <c r="D506" s="3" t="str">
        <f>LOWER(CONCATENATE(B506,".",C506,"@email.com"))</f>
        <v>james.atieno@email.com</v>
      </c>
      <c r="E506" s="3" t="s">
        <v>44</v>
      </c>
      <c r="F506" s="3">
        <v>14</v>
      </c>
      <c r="G506" s="3" t="str">
        <f>IF(F506&lt;=12,"Child",IF(F506&lt;=19,"Teenager",IF(F506&lt;=60,"Adult","Senior")))</f>
        <v>Teenager</v>
      </c>
      <c r="H506" s="3">
        <f>MAX( F506:F1176) - (F506)</f>
        <v>70</v>
      </c>
      <c r="I506" s="3" t="s">
        <v>549</v>
      </c>
      <c r="J506" s="4">
        <v>44305</v>
      </c>
      <c r="K506" s="3" t="s">
        <v>718</v>
      </c>
      <c r="L506" s="3" t="s">
        <v>727</v>
      </c>
      <c r="M506" s="3" t="s">
        <v>732</v>
      </c>
      <c r="N506" s="3" t="s">
        <v>752</v>
      </c>
      <c r="O506" s="3" t="s">
        <v>754</v>
      </c>
      <c r="P506" s="3">
        <v>28312.63</v>
      </c>
      <c r="Q506" s="3" t="s">
        <v>761</v>
      </c>
      <c r="R506" s="3"/>
      <c r="S506" s="3"/>
      <c r="T506" s="8"/>
    </row>
    <row r="507" spans="1:20" hidden="1" x14ac:dyDescent="0.3">
      <c r="A507" s="7">
        <v>7047</v>
      </c>
      <c r="B507" s="3" t="s">
        <v>18</v>
      </c>
      <c r="C507" s="3" t="s">
        <v>42</v>
      </c>
      <c r="D507" s="3" t="str">
        <f>LOWER(CONCATENATE(B507,".",C507,"@email.com"))</f>
        <v>susan.ouma@email.com</v>
      </c>
      <c r="E507" s="3" t="s">
        <v>44</v>
      </c>
      <c r="F507" s="3">
        <v>18</v>
      </c>
      <c r="G507" s="3" t="str">
        <f>IF(F507&lt;=12,"Child",IF(F507&lt;=19,"Teenager",IF(F507&lt;=60,"Adult","Senior")))</f>
        <v>Teenager</v>
      </c>
      <c r="H507" s="3">
        <f>MAX( F507:F1177) - (F507)</f>
        <v>66</v>
      </c>
      <c r="I507" s="3" t="s">
        <v>287</v>
      </c>
      <c r="J507" s="4">
        <v>44502</v>
      </c>
      <c r="K507" s="3" t="s">
        <v>719</v>
      </c>
      <c r="L507" s="3" t="s">
        <v>725</v>
      </c>
      <c r="M507" s="3" t="s">
        <v>743</v>
      </c>
      <c r="N507" s="3" t="s">
        <v>746</v>
      </c>
      <c r="O507" s="3" t="s">
        <v>754</v>
      </c>
      <c r="P507" s="3">
        <v>30973.21</v>
      </c>
      <c r="Q507" s="3" t="s">
        <v>761</v>
      </c>
      <c r="R507" s="3"/>
      <c r="S507" s="3"/>
      <c r="T507" s="8"/>
    </row>
    <row r="508" spans="1:20" hidden="1" x14ac:dyDescent="0.3">
      <c r="A508" s="7">
        <v>9525</v>
      </c>
      <c r="B508" s="3" t="s">
        <v>14</v>
      </c>
      <c r="C508" s="3" t="s">
        <v>31</v>
      </c>
      <c r="D508" s="3" t="str">
        <f>LOWER(CONCATENATE(B508,".",C508,"@email.com"))</f>
        <v>jane.kamau@email.com</v>
      </c>
      <c r="E508" s="3" t="s">
        <v>44</v>
      </c>
      <c r="F508" s="3">
        <v>2</v>
      </c>
      <c r="G508" s="3" t="str">
        <f>IF(F508&lt;=12,"Child",IF(F508&lt;=19,"Teenager",IF(F508&lt;=60,"Adult","Senior")))</f>
        <v>Child</v>
      </c>
      <c r="H508" s="3">
        <f>MAX( F508:F1178) - (F508)</f>
        <v>82</v>
      </c>
      <c r="I508" s="3" t="s">
        <v>551</v>
      </c>
      <c r="J508" s="4">
        <v>45723</v>
      </c>
      <c r="K508" s="3" t="s">
        <v>724</v>
      </c>
      <c r="L508" s="3" t="s">
        <v>729</v>
      </c>
      <c r="M508" s="3" t="s">
        <v>740</v>
      </c>
      <c r="N508" s="3" t="s">
        <v>750</v>
      </c>
      <c r="O508" s="3" t="s">
        <v>757</v>
      </c>
      <c r="P508" s="3">
        <v>18214.02</v>
      </c>
      <c r="Q508" s="3" t="s">
        <v>759</v>
      </c>
      <c r="R508" s="3"/>
      <c r="S508" s="3"/>
      <c r="T508" s="8"/>
    </row>
    <row r="509" spans="1:20" hidden="1" x14ac:dyDescent="0.3">
      <c r="A509" s="7">
        <v>8667</v>
      </c>
      <c r="B509" s="3" t="s">
        <v>22</v>
      </c>
      <c r="C509" s="3" t="s">
        <v>42</v>
      </c>
      <c r="D509" s="3" t="str">
        <f>LOWER(CONCATENATE(B509,".",C509,"@email.com"))</f>
        <v>mercy.ouma@email.com</v>
      </c>
      <c r="E509" s="3" t="s">
        <v>44</v>
      </c>
      <c r="F509" s="3">
        <v>21</v>
      </c>
      <c r="G509" s="3" t="str">
        <f>IF(F509&lt;=12,"Child",IF(F509&lt;=19,"Teenager",IF(F509&lt;=60,"Adult","Senior")))</f>
        <v>Adult</v>
      </c>
      <c r="H509" s="3">
        <f>MAX( F509:F1179) - (F509)</f>
        <v>63</v>
      </c>
      <c r="I509" s="3" t="s">
        <v>552</v>
      </c>
      <c r="J509" s="4">
        <v>44344</v>
      </c>
      <c r="K509" s="3" t="s">
        <v>723</v>
      </c>
      <c r="L509" s="3" t="s">
        <v>729</v>
      </c>
      <c r="M509" s="3" t="s">
        <v>735</v>
      </c>
      <c r="N509" s="3" t="s">
        <v>747</v>
      </c>
      <c r="O509" s="3" t="s">
        <v>757</v>
      </c>
      <c r="P509" s="3">
        <v>13697.65</v>
      </c>
      <c r="Q509" s="3" t="s">
        <v>761</v>
      </c>
      <c r="R509" s="3"/>
      <c r="S509" s="3"/>
      <c r="T509" s="8"/>
    </row>
    <row r="510" spans="1:20" hidden="1" x14ac:dyDescent="0.3">
      <c r="A510" s="7">
        <v>7522</v>
      </c>
      <c r="B510" s="3" t="s">
        <v>22</v>
      </c>
      <c r="C510" s="3" t="s">
        <v>35</v>
      </c>
      <c r="D510" s="3" t="str">
        <f>LOWER(CONCATENATE(B510,".",C510,"@email.com"))</f>
        <v>mercy.mugambi@email.com</v>
      </c>
      <c r="E510" s="3" t="s">
        <v>44</v>
      </c>
      <c r="F510" s="3">
        <v>16</v>
      </c>
      <c r="G510" s="3" t="str">
        <f>IF(F510&lt;=12,"Child",IF(F510&lt;=19,"Teenager",IF(F510&lt;=60,"Adult","Senior")))</f>
        <v>Teenager</v>
      </c>
      <c r="H510" s="3">
        <f>MAX( F510:F1180) - (F510)</f>
        <v>68</v>
      </c>
      <c r="I510" s="3" t="s">
        <v>553</v>
      </c>
      <c r="J510" s="4">
        <v>44339</v>
      </c>
      <c r="K510" s="3" t="s">
        <v>723</v>
      </c>
      <c r="L510" s="3" t="s">
        <v>730</v>
      </c>
      <c r="M510" s="3" t="s">
        <v>744</v>
      </c>
      <c r="N510" s="3" t="s">
        <v>751</v>
      </c>
      <c r="O510" s="3" t="s">
        <v>756</v>
      </c>
      <c r="P510" s="3">
        <v>8340.7199999999993</v>
      </c>
      <c r="Q510" s="3" t="s">
        <v>759</v>
      </c>
      <c r="R510" s="3"/>
      <c r="S510" s="3"/>
      <c r="T510" s="8"/>
    </row>
    <row r="511" spans="1:20" hidden="1" x14ac:dyDescent="0.3">
      <c r="A511" s="7">
        <v>8189</v>
      </c>
      <c r="B511" s="3" t="s">
        <v>28</v>
      </c>
      <c r="C511" s="3" t="s">
        <v>35</v>
      </c>
      <c r="D511" s="3" t="str">
        <f>LOWER(CONCATENATE(B511,".",C511,"@email.com"))</f>
        <v>mary.mugambi@email.com</v>
      </c>
      <c r="E511" s="3" t="s">
        <v>44</v>
      </c>
      <c r="F511" s="3">
        <v>64</v>
      </c>
      <c r="G511" s="3" t="str">
        <f>IF(F511&lt;=12,"Child",IF(F511&lt;=19,"Teenager",IF(F511&lt;=60,"Adult","Senior")))</f>
        <v>Senior</v>
      </c>
      <c r="H511" s="3">
        <f>MAX( F511:F1181) - (F511)</f>
        <v>20</v>
      </c>
      <c r="I511" s="3" t="s">
        <v>554</v>
      </c>
      <c r="J511" s="4">
        <v>45518</v>
      </c>
      <c r="K511" s="3" t="s">
        <v>720</v>
      </c>
      <c r="L511" s="3" t="s">
        <v>730</v>
      </c>
      <c r="M511" s="3" t="s">
        <v>740</v>
      </c>
      <c r="N511" s="3" t="s">
        <v>748</v>
      </c>
      <c r="O511" s="3" t="s">
        <v>753</v>
      </c>
      <c r="P511" s="3">
        <v>44137.03</v>
      </c>
      <c r="Q511" s="3" t="s">
        <v>761</v>
      </c>
      <c r="R511" s="3"/>
      <c r="S511" s="3"/>
      <c r="T511" s="8"/>
    </row>
    <row r="512" spans="1:20" hidden="1" x14ac:dyDescent="0.3">
      <c r="A512" s="7">
        <v>8974</v>
      </c>
      <c r="B512" s="3" t="s">
        <v>26</v>
      </c>
      <c r="C512" s="3" t="s">
        <v>32</v>
      </c>
      <c r="D512" s="3" t="str">
        <f>LOWER(CONCATENATE(B512,".",C512,"@email.com"))</f>
        <v>brian.odhiambo@email.com</v>
      </c>
      <c r="E512" s="3" t="s">
        <v>45</v>
      </c>
      <c r="F512" s="3">
        <v>43</v>
      </c>
      <c r="G512" s="3" t="str">
        <f>IF(F512&lt;=12,"Child",IF(F512&lt;=19,"Teenager",IF(F512&lt;=60,"Adult","Senior")))</f>
        <v>Adult</v>
      </c>
      <c r="H512" s="3">
        <f>MAX( F512:F1182) - (F512)</f>
        <v>41</v>
      </c>
      <c r="I512" s="3" t="s">
        <v>555</v>
      </c>
      <c r="J512" s="4">
        <v>45109</v>
      </c>
      <c r="K512" s="3" t="s">
        <v>720</v>
      </c>
      <c r="L512" s="3" t="s">
        <v>729</v>
      </c>
      <c r="M512" s="3" t="s">
        <v>732</v>
      </c>
      <c r="N512" s="3" t="s">
        <v>749</v>
      </c>
      <c r="O512" s="3" t="s">
        <v>753</v>
      </c>
      <c r="P512" s="3">
        <v>33157.480000000003</v>
      </c>
      <c r="Q512" s="3" t="s">
        <v>759</v>
      </c>
      <c r="R512" s="3"/>
      <c r="S512" s="3"/>
      <c r="T512" s="8"/>
    </row>
    <row r="513" spans="1:20" hidden="1" x14ac:dyDescent="0.3">
      <c r="A513" s="7">
        <v>3777</v>
      </c>
      <c r="B513" s="3" t="s">
        <v>17</v>
      </c>
      <c r="C513" s="3" t="s">
        <v>29</v>
      </c>
      <c r="D513" s="3" t="str">
        <f>LOWER(CONCATENATE(B513,".",C513,"@email.com"))</f>
        <v>anne.mutua@email.com</v>
      </c>
      <c r="E513" s="3" t="s">
        <v>45</v>
      </c>
      <c r="F513" s="3">
        <v>34</v>
      </c>
      <c r="G513" s="3" t="str">
        <f>IF(F513&lt;=12,"Child",IF(F513&lt;=19,"Teenager",IF(F513&lt;=60,"Adult","Senior")))</f>
        <v>Adult</v>
      </c>
      <c r="H513" s="3">
        <f>MAX( F513:F1183) - (F513)</f>
        <v>50</v>
      </c>
      <c r="I513" s="3" t="s">
        <v>556</v>
      </c>
      <c r="J513" s="4">
        <v>44817</v>
      </c>
      <c r="K513" s="3" t="s">
        <v>718</v>
      </c>
      <c r="L513" s="3" t="s">
        <v>727</v>
      </c>
      <c r="M513" s="3" t="s">
        <v>744</v>
      </c>
      <c r="N513" s="3" t="s">
        <v>749</v>
      </c>
      <c r="O513" s="3" t="s">
        <v>757</v>
      </c>
      <c r="P513" s="3">
        <v>45988.28</v>
      </c>
      <c r="Q513" s="3" t="s">
        <v>761</v>
      </c>
      <c r="R513" s="3"/>
      <c r="S513" s="3"/>
      <c r="T513" s="8"/>
    </row>
    <row r="514" spans="1:20" hidden="1" x14ac:dyDescent="0.3">
      <c r="A514" s="7">
        <v>7530</v>
      </c>
      <c r="B514" s="3" t="s">
        <v>23</v>
      </c>
      <c r="C514" s="3" t="s">
        <v>41</v>
      </c>
      <c r="D514" s="3" t="str">
        <f>LOWER(CONCATENATE(B514,".",C514,"@email.com"))</f>
        <v>peter.obuya@email.com</v>
      </c>
      <c r="E514" s="3" t="s">
        <v>44</v>
      </c>
      <c r="F514" s="3">
        <v>18</v>
      </c>
      <c r="G514" s="3" t="str">
        <f>IF(F514&lt;=12,"Child",IF(F514&lt;=19,"Teenager",IF(F514&lt;=60,"Adult","Senior")))</f>
        <v>Teenager</v>
      </c>
      <c r="H514" s="3">
        <f>MAX( F514:F1184) - (F514)</f>
        <v>66</v>
      </c>
      <c r="I514" s="3" t="s">
        <v>425</v>
      </c>
      <c r="J514" s="4">
        <v>45696</v>
      </c>
      <c r="K514" s="3" t="s">
        <v>719</v>
      </c>
      <c r="L514" s="3" t="s">
        <v>727</v>
      </c>
      <c r="M514" s="3" t="s">
        <v>739</v>
      </c>
      <c r="N514" s="3" t="s">
        <v>751</v>
      </c>
      <c r="O514" s="3" t="s">
        <v>755</v>
      </c>
      <c r="P514" s="3">
        <v>34317.93</v>
      </c>
      <c r="Q514" s="3" t="s">
        <v>761</v>
      </c>
      <c r="R514" s="3"/>
      <c r="S514" s="3"/>
      <c r="T514" s="8"/>
    </row>
    <row r="515" spans="1:20" hidden="1" x14ac:dyDescent="0.3">
      <c r="A515" s="7">
        <v>8324</v>
      </c>
      <c r="B515" s="3" t="s">
        <v>19</v>
      </c>
      <c r="C515" s="3" t="s">
        <v>33</v>
      </c>
      <c r="D515" s="3" t="str">
        <f>LOWER(CONCATENATE(B515,".",C515,"@email.com"))</f>
        <v>michael.kiplagat@email.com</v>
      </c>
      <c r="E515" s="3" t="s">
        <v>44</v>
      </c>
      <c r="F515" s="3">
        <v>57</v>
      </c>
      <c r="G515" s="3" t="str">
        <f>IF(F515&lt;=12,"Child",IF(F515&lt;=19,"Teenager",IF(F515&lt;=60,"Adult","Senior")))</f>
        <v>Adult</v>
      </c>
      <c r="H515" s="3">
        <f>MAX( F515:F1185) - (F515)</f>
        <v>27</v>
      </c>
      <c r="I515" s="3" t="s">
        <v>558</v>
      </c>
      <c r="J515" s="4">
        <v>43866</v>
      </c>
      <c r="K515" s="3" t="s">
        <v>722</v>
      </c>
      <c r="L515" s="3" t="s">
        <v>726</v>
      </c>
      <c r="M515" s="3" t="s">
        <v>745</v>
      </c>
      <c r="N515" s="3" t="s">
        <v>750</v>
      </c>
      <c r="O515" s="3" t="s">
        <v>755</v>
      </c>
      <c r="P515" s="3">
        <v>4012.42</v>
      </c>
      <c r="Q515" s="3" t="s">
        <v>759</v>
      </c>
      <c r="R515" s="3"/>
      <c r="S515" s="3"/>
      <c r="T515" s="8"/>
    </row>
    <row r="516" spans="1:20" hidden="1" x14ac:dyDescent="0.3">
      <c r="A516" s="7">
        <v>4289</v>
      </c>
      <c r="B516" s="3" t="s">
        <v>26</v>
      </c>
      <c r="C516" s="3" t="s">
        <v>42</v>
      </c>
      <c r="D516" s="3" t="str">
        <f>LOWER(CONCATENATE(B516,".",C516,"@email.com"))</f>
        <v>brian.ouma@email.com</v>
      </c>
      <c r="E516" s="3" t="s">
        <v>44</v>
      </c>
      <c r="F516" s="3">
        <v>31</v>
      </c>
      <c r="G516" s="3" t="str">
        <f>IF(F516&lt;=12,"Child",IF(F516&lt;=19,"Teenager",IF(F516&lt;=60,"Adult","Senior")))</f>
        <v>Adult</v>
      </c>
      <c r="H516" s="3">
        <f>MAX( F516:F1186) - (F516)</f>
        <v>53</v>
      </c>
      <c r="I516" s="3" t="s">
        <v>559</v>
      </c>
      <c r="J516" s="4">
        <v>45500</v>
      </c>
      <c r="K516" s="3" t="s">
        <v>722</v>
      </c>
      <c r="L516" s="3" t="s">
        <v>730</v>
      </c>
      <c r="M516" s="3" t="s">
        <v>733</v>
      </c>
      <c r="N516" s="3" t="s">
        <v>752</v>
      </c>
      <c r="O516" s="3" t="s">
        <v>757</v>
      </c>
      <c r="P516" s="3">
        <v>11777.85</v>
      </c>
      <c r="Q516" s="3" t="s">
        <v>761</v>
      </c>
      <c r="R516" s="3"/>
      <c r="S516" s="3"/>
      <c r="T516" s="8"/>
    </row>
    <row r="517" spans="1:20" hidden="1" x14ac:dyDescent="0.3">
      <c r="A517" s="7">
        <v>5014</v>
      </c>
      <c r="B517" s="3" t="s">
        <v>17</v>
      </c>
      <c r="C517" s="3" t="s">
        <v>34</v>
      </c>
      <c r="D517" s="3" t="str">
        <f>LOWER(CONCATENATE(B517,".",C517,"@email.com"))</f>
        <v>anne.cherono@email.com</v>
      </c>
      <c r="E517" s="3" t="s">
        <v>44</v>
      </c>
      <c r="F517" s="3">
        <v>12</v>
      </c>
      <c r="G517" s="3" t="str">
        <f>IF(F517&lt;=12,"Child",IF(F517&lt;=19,"Teenager",IF(F517&lt;=60,"Adult","Senior")))</f>
        <v>Child</v>
      </c>
      <c r="H517" s="3">
        <f>MAX( F517:F1187) - (F517)</f>
        <v>72</v>
      </c>
      <c r="I517" s="3" t="s">
        <v>560</v>
      </c>
      <c r="J517" s="4">
        <v>45523</v>
      </c>
      <c r="K517" s="3" t="s">
        <v>722</v>
      </c>
      <c r="L517" s="3" t="s">
        <v>729</v>
      </c>
      <c r="M517" s="3" t="s">
        <v>739</v>
      </c>
      <c r="N517" s="3" t="s">
        <v>751</v>
      </c>
      <c r="O517" s="3" t="s">
        <v>754</v>
      </c>
      <c r="P517" s="3">
        <v>18142.04</v>
      </c>
      <c r="Q517" s="3" t="s">
        <v>760</v>
      </c>
      <c r="R517" s="3"/>
      <c r="S517" s="3"/>
      <c r="T517" s="8"/>
    </row>
    <row r="518" spans="1:20" hidden="1" x14ac:dyDescent="0.3">
      <c r="A518" s="7">
        <v>3964</v>
      </c>
      <c r="B518" s="3" t="s">
        <v>24</v>
      </c>
      <c r="C518" s="3" t="s">
        <v>40</v>
      </c>
      <c r="D518" s="3" t="str">
        <f>LOWER(CONCATENATE(B518,".",C518,"@email.com"))</f>
        <v>esther.wanjiru@email.com</v>
      </c>
      <c r="E518" s="3" t="s">
        <v>45</v>
      </c>
      <c r="F518" s="3">
        <v>29</v>
      </c>
      <c r="G518" s="3" t="str">
        <f>IF(F518&lt;=12,"Child",IF(F518&lt;=19,"Teenager",IF(F518&lt;=60,"Adult","Senior")))</f>
        <v>Adult</v>
      </c>
      <c r="H518" s="3">
        <f>MAX( F518:F1188) - (F518)</f>
        <v>55</v>
      </c>
      <c r="I518" s="3" t="s">
        <v>561</v>
      </c>
      <c r="J518" s="4">
        <v>45361</v>
      </c>
      <c r="K518" s="3" t="s">
        <v>723</v>
      </c>
      <c r="L518" s="3" t="s">
        <v>725</v>
      </c>
      <c r="M518" s="3" t="s">
        <v>745</v>
      </c>
      <c r="N518" s="3" t="s">
        <v>748</v>
      </c>
      <c r="O518" s="3" t="s">
        <v>757</v>
      </c>
      <c r="P518" s="3">
        <v>14810.48</v>
      </c>
      <c r="Q518" s="3" t="s">
        <v>760</v>
      </c>
      <c r="R518" s="3"/>
      <c r="S518" s="3"/>
      <c r="T518" s="8"/>
    </row>
    <row r="519" spans="1:20" hidden="1" x14ac:dyDescent="0.3">
      <c r="A519" s="7">
        <v>8343</v>
      </c>
      <c r="B519" s="3" t="s">
        <v>18</v>
      </c>
      <c r="C519" s="3" t="s">
        <v>38</v>
      </c>
      <c r="D519" s="3" t="str">
        <f>LOWER(CONCATENATE(B519,".",C519,"@email.com"))</f>
        <v>susan.njeri@email.com</v>
      </c>
      <c r="E519" s="3" t="s">
        <v>45</v>
      </c>
      <c r="F519" s="3">
        <v>12</v>
      </c>
      <c r="G519" s="3" t="str">
        <f>IF(F519&lt;=12,"Child",IF(F519&lt;=19,"Teenager",IF(F519&lt;=60,"Adult","Senior")))</f>
        <v>Child</v>
      </c>
      <c r="H519" s="3">
        <f>MAX( F519:F1189) - (F519)</f>
        <v>72</v>
      </c>
      <c r="I519" s="3" t="s">
        <v>562</v>
      </c>
      <c r="J519" s="4">
        <v>45201</v>
      </c>
      <c r="K519" s="3" t="s">
        <v>723</v>
      </c>
      <c r="L519" s="3" t="s">
        <v>730</v>
      </c>
      <c r="M519" s="3" t="s">
        <v>733</v>
      </c>
      <c r="N519" s="3" t="s">
        <v>752</v>
      </c>
      <c r="O519" s="3" t="s">
        <v>757</v>
      </c>
      <c r="P519" s="3">
        <v>31622.38</v>
      </c>
      <c r="Q519" s="3" t="s">
        <v>759</v>
      </c>
      <c r="R519" s="3"/>
      <c r="S519" s="3"/>
      <c r="T519" s="8"/>
    </row>
    <row r="520" spans="1:20" hidden="1" x14ac:dyDescent="0.3">
      <c r="A520" s="7">
        <v>5734</v>
      </c>
      <c r="B520" s="3" t="s">
        <v>27</v>
      </c>
      <c r="C520" s="3" t="s">
        <v>35</v>
      </c>
      <c r="D520" s="3" t="str">
        <f>LOWER(CONCATENATE(B520,".",C520,"@email.com"))</f>
        <v>david.mugambi@email.com</v>
      </c>
      <c r="E520" s="3" t="s">
        <v>45</v>
      </c>
      <c r="F520" s="3">
        <v>17</v>
      </c>
      <c r="G520" s="3" t="str">
        <f>IF(F520&lt;=12,"Child",IF(F520&lt;=19,"Teenager",IF(F520&lt;=60,"Adult","Senior")))</f>
        <v>Teenager</v>
      </c>
      <c r="H520" s="3">
        <f>MAX( F520:F1190) - (F520)</f>
        <v>67</v>
      </c>
      <c r="I520" s="3" t="s">
        <v>604</v>
      </c>
      <c r="J520" s="4">
        <v>45543</v>
      </c>
      <c r="K520" s="3" t="s">
        <v>719</v>
      </c>
      <c r="L520" s="3" t="s">
        <v>729</v>
      </c>
      <c r="M520" s="3" t="s">
        <v>741</v>
      </c>
      <c r="N520" s="3" t="s">
        <v>748</v>
      </c>
      <c r="O520" s="3" t="s">
        <v>753</v>
      </c>
      <c r="P520" s="3">
        <v>4349.41</v>
      </c>
      <c r="Q520" s="3" t="s">
        <v>759</v>
      </c>
      <c r="R520" s="3"/>
      <c r="S520" s="3"/>
      <c r="T520" s="8"/>
    </row>
    <row r="521" spans="1:20" hidden="1" x14ac:dyDescent="0.3">
      <c r="A521" s="7">
        <v>2297</v>
      </c>
      <c r="B521" s="3" t="s">
        <v>19</v>
      </c>
      <c r="C521" s="3" t="s">
        <v>40</v>
      </c>
      <c r="D521" s="3" t="str">
        <f>LOWER(CONCATENATE(B521,".",C521,"@email.com"))</f>
        <v>michael.wanjiru@email.com</v>
      </c>
      <c r="E521" s="3" t="s">
        <v>45</v>
      </c>
      <c r="F521" s="3">
        <v>64</v>
      </c>
      <c r="G521" s="3" t="str">
        <f>IF(F521&lt;=12,"Child",IF(F521&lt;=19,"Teenager",IF(F521&lt;=60,"Adult","Senior")))</f>
        <v>Senior</v>
      </c>
      <c r="H521" s="3">
        <f>MAX( F521:F1191) - (F521)</f>
        <v>20</v>
      </c>
      <c r="I521" s="3" t="s">
        <v>564</v>
      </c>
      <c r="J521" s="4">
        <v>44316</v>
      </c>
      <c r="K521" s="3" t="s">
        <v>720</v>
      </c>
      <c r="L521" s="3" t="s">
        <v>726</v>
      </c>
      <c r="M521" s="3" t="s">
        <v>740</v>
      </c>
      <c r="N521" s="3" t="s">
        <v>746</v>
      </c>
      <c r="O521" s="3" t="s">
        <v>758</v>
      </c>
      <c r="P521" s="3">
        <v>30097.18</v>
      </c>
      <c r="Q521" s="3" t="s">
        <v>761</v>
      </c>
      <c r="R521" s="3"/>
      <c r="S521" s="3"/>
      <c r="T521" s="8"/>
    </row>
    <row r="522" spans="1:20" hidden="1" x14ac:dyDescent="0.3">
      <c r="A522" s="7">
        <v>4104</v>
      </c>
      <c r="B522" s="3" t="s">
        <v>19</v>
      </c>
      <c r="C522" s="3" t="s">
        <v>31</v>
      </c>
      <c r="D522" s="3" t="str">
        <f>LOWER(CONCATENATE(B522,".",C522,"@email.com"))</f>
        <v>michael.kamau@email.com</v>
      </c>
      <c r="E522" s="3" t="s">
        <v>45</v>
      </c>
      <c r="F522" s="3">
        <v>55</v>
      </c>
      <c r="G522" s="3" t="str">
        <f>IF(F522&lt;=12,"Child",IF(F522&lt;=19,"Teenager",IF(F522&lt;=60,"Adult","Senior")))</f>
        <v>Adult</v>
      </c>
      <c r="H522" s="3">
        <f>MAX( F522:F1192) - (F522)</f>
        <v>29</v>
      </c>
      <c r="I522" s="3" t="s">
        <v>565</v>
      </c>
      <c r="J522" s="4">
        <v>45447</v>
      </c>
      <c r="K522" s="3" t="s">
        <v>724</v>
      </c>
      <c r="L522" s="3" t="s">
        <v>730</v>
      </c>
      <c r="M522" s="3" t="s">
        <v>733</v>
      </c>
      <c r="N522" s="3" t="s">
        <v>747</v>
      </c>
      <c r="O522" s="3" t="s">
        <v>753</v>
      </c>
      <c r="P522" s="3">
        <v>15887.5</v>
      </c>
      <c r="Q522" s="3" t="s">
        <v>761</v>
      </c>
      <c r="R522" s="3"/>
      <c r="S522" s="3"/>
      <c r="T522" s="8"/>
    </row>
    <row r="523" spans="1:20" hidden="1" x14ac:dyDescent="0.3">
      <c r="A523" s="7">
        <v>7842</v>
      </c>
      <c r="B523" s="3" t="s">
        <v>28</v>
      </c>
      <c r="C523" s="3" t="s">
        <v>41</v>
      </c>
      <c r="D523" s="3" t="str">
        <f>LOWER(CONCATENATE(B523,".",C523,"@email.com"))</f>
        <v>mary.obuya@email.com</v>
      </c>
      <c r="E523" s="3" t="s">
        <v>45</v>
      </c>
      <c r="F523" s="3">
        <v>57</v>
      </c>
      <c r="G523" s="3" t="str">
        <f>IF(F523&lt;=12,"Child",IF(F523&lt;=19,"Teenager",IF(F523&lt;=60,"Adult","Senior")))</f>
        <v>Adult</v>
      </c>
      <c r="H523" s="3">
        <f>MAX( F523:F1193) - (F523)</f>
        <v>27</v>
      </c>
      <c r="I523" s="3" t="s">
        <v>566</v>
      </c>
      <c r="J523" s="4">
        <v>45389</v>
      </c>
      <c r="K523" s="3" t="s">
        <v>720</v>
      </c>
      <c r="L523" s="3" t="s">
        <v>730</v>
      </c>
      <c r="M523" s="3" t="s">
        <v>745</v>
      </c>
      <c r="N523" s="3" t="s">
        <v>748</v>
      </c>
      <c r="O523" s="3" t="s">
        <v>756</v>
      </c>
      <c r="P523" s="3">
        <v>35937.120000000003</v>
      </c>
      <c r="Q523" s="3" t="s">
        <v>761</v>
      </c>
      <c r="R523" s="3"/>
      <c r="S523" s="3"/>
      <c r="T523" s="8"/>
    </row>
    <row r="524" spans="1:20" hidden="1" x14ac:dyDescent="0.3">
      <c r="A524" s="7">
        <v>7595</v>
      </c>
      <c r="B524" s="3" t="s">
        <v>20</v>
      </c>
      <c r="C524" s="3" t="s">
        <v>42</v>
      </c>
      <c r="D524" s="3" t="str">
        <f>LOWER(CONCATENATE(B524,".",C524,"@email.com"))</f>
        <v>kevin.ouma@email.com</v>
      </c>
      <c r="E524" s="3" t="s">
        <v>44</v>
      </c>
      <c r="F524" s="3">
        <v>35</v>
      </c>
      <c r="G524" s="3" t="str">
        <f>IF(F524&lt;=12,"Child",IF(F524&lt;=19,"Teenager",IF(F524&lt;=60,"Adult","Senior")))</f>
        <v>Adult</v>
      </c>
      <c r="H524" s="3">
        <f>MAX( F524:F1194) - (F524)</f>
        <v>49</v>
      </c>
      <c r="I524" s="3" t="s">
        <v>567</v>
      </c>
      <c r="J524" s="4">
        <v>44035</v>
      </c>
      <c r="K524" s="3" t="s">
        <v>723</v>
      </c>
      <c r="L524" s="3" t="s">
        <v>725</v>
      </c>
      <c r="M524" s="3" t="s">
        <v>733</v>
      </c>
      <c r="N524" s="3" t="s">
        <v>751</v>
      </c>
      <c r="O524" s="3" t="s">
        <v>754</v>
      </c>
      <c r="P524" s="3">
        <v>7785.62</v>
      </c>
      <c r="Q524" s="3" t="s">
        <v>761</v>
      </c>
      <c r="R524" s="3"/>
      <c r="S524" s="3"/>
      <c r="T524" s="8"/>
    </row>
    <row r="525" spans="1:20" hidden="1" x14ac:dyDescent="0.3">
      <c r="A525" s="7">
        <v>5153</v>
      </c>
      <c r="B525" s="3" t="s">
        <v>26</v>
      </c>
      <c r="C525" s="3" t="s">
        <v>37</v>
      </c>
      <c r="D525" s="3" t="str">
        <f>LOWER(CONCATENATE(B525,".",C525,"@email.com"))</f>
        <v>brian.otieno@email.com</v>
      </c>
      <c r="E525" s="3" t="s">
        <v>44</v>
      </c>
      <c r="F525" s="3">
        <v>15</v>
      </c>
      <c r="G525" s="3" t="str">
        <f>IF(F525&lt;=12,"Child",IF(F525&lt;=19,"Teenager",IF(F525&lt;=60,"Adult","Senior")))</f>
        <v>Teenager</v>
      </c>
      <c r="H525" s="3">
        <f>MAX( F525:F1195) - (F525)</f>
        <v>69</v>
      </c>
      <c r="I525" s="3" t="s">
        <v>568</v>
      </c>
      <c r="J525" s="4">
        <v>45135</v>
      </c>
      <c r="K525" s="3" t="s">
        <v>724</v>
      </c>
      <c r="L525" s="3" t="s">
        <v>728</v>
      </c>
      <c r="M525" s="3" t="s">
        <v>733</v>
      </c>
      <c r="N525" s="3" t="s">
        <v>751</v>
      </c>
      <c r="O525" s="3" t="s">
        <v>753</v>
      </c>
      <c r="P525" s="3">
        <v>31494.33</v>
      </c>
      <c r="Q525" s="3" t="s">
        <v>760</v>
      </c>
      <c r="R525" s="3"/>
      <c r="S525" s="3"/>
      <c r="T525" s="8"/>
    </row>
    <row r="526" spans="1:20" hidden="1" x14ac:dyDescent="0.3">
      <c r="A526" s="7">
        <v>3539</v>
      </c>
      <c r="B526" s="3" t="s">
        <v>23</v>
      </c>
      <c r="C526" s="3" t="s">
        <v>32</v>
      </c>
      <c r="D526" s="3" t="str">
        <f>LOWER(CONCATENATE(B526,".",C526,"@email.com"))</f>
        <v>peter.odhiambo@email.com</v>
      </c>
      <c r="E526" s="3" t="s">
        <v>44</v>
      </c>
      <c r="F526" s="3">
        <v>34</v>
      </c>
      <c r="G526" s="3" t="str">
        <f>IF(F526&lt;=12,"Child",IF(F526&lt;=19,"Teenager",IF(F526&lt;=60,"Adult","Senior")))</f>
        <v>Adult</v>
      </c>
      <c r="H526" s="3">
        <f>MAX( F526:F1196) - (F526)</f>
        <v>50</v>
      </c>
      <c r="I526" s="3" t="s">
        <v>569</v>
      </c>
      <c r="J526" s="4">
        <v>44622</v>
      </c>
      <c r="K526" s="3" t="s">
        <v>720</v>
      </c>
      <c r="L526" s="3" t="s">
        <v>729</v>
      </c>
      <c r="M526" s="3" t="s">
        <v>731</v>
      </c>
      <c r="N526" s="3" t="s">
        <v>748</v>
      </c>
      <c r="O526" s="3" t="s">
        <v>753</v>
      </c>
      <c r="P526" s="3">
        <v>33779.89</v>
      </c>
      <c r="Q526" s="3" t="s">
        <v>759</v>
      </c>
      <c r="R526" s="3"/>
      <c r="S526" s="3"/>
      <c r="T526" s="8"/>
    </row>
    <row r="527" spans="1:20" hidden="1" x14ac:dyDescent="0.3">
      <c r="A527" s="7">
        <v>5383</v>
      </c>
      <c r="B527" s="3" t="s">
        <v>27</v>
      </c>
      <c r="C527" s="3" t="s">
        <v>42</v>
      </c>
      <c r="D527" s="3" t="str">
        <f>LOWER(CONCATENATE(B527,".",C527,"@email.com"))</f>
        <v>david.ouma@email.com</v>
      </c>
      <c r="E527" s="3" t="s">
        <v>44</v>
      </c>
      <c r="F527" s="3">
        <v>52</v>
      </c>
      <c r="G527" s="3" t="str">
        <f>IF(F527&lt;=12,"Child",IF(F527&lt;=19,"Teenager",IF(F527&lt;=60,"Adult","Senior")))</f>
        <v>Adult</v>
      </c>
      <c r="H527" s="3">
        <f>MAX( F527:F1197) - (F527)</f>
        <v>32</v>
      </c>
      <c r="I527" s="3" t="s">
        <v>570</v>
      </c>
      <c r="J527" s="4">
        <v>44978</v>
      </c>
      <c r="K527" s="3" t="s">
        <v>718</v>
      </c>
      <c r="L527" s="3" t="s">
        <v>729</v>
      </c>
      <c r="M527" s="3" t="s">
        <v>745</v>
      </c>
      <c r="N527" s="3" t="s">
        <v>747</v>
      </c>
      <c r="O527" s="3" t="s">
        <v>755</v>
      </c>
      <c r="P527" s="3">
        <v>34810.660000000003</v>
      </c>
      <c r="Q527" s="3" t="s">
        <v>761</v>
      </c>
      <c r="R527" s="3"/>
      <c r="S527" s="3"/>
      <c r="T527" s="8"/>
    </row>
    <row r="528" spans="1:20" hidden="1" x14ac:dyDescent="0.3">
      <c r="A528" s="7">
        <v>4476</v>
      </c>
      <c r="B528" s="3" t="s">
        <v>14</v>
      </c>
      <c r="C528" s="3" t="s">
        <v>39</v>
      </c>
      <c r="D528" s="3" t="str">
        <f>LOWER(CONCATENATE(B528,".",C528,"@email.com"))</f>
        <v>jane.kuria@email.com</v>
      </c>
      <c r="E528" s="3" t="s">
        <v>45</v>
      </c>
      <c r="F528" s="3">
        <v>20</v>
      </c>
      <c r="G528" s="3" t="str">
        <f>IF(F528&lt;=12,"Child",IF(F528&lt;=19,"Teenager",IF(F528&lt;=60,"Adult","Senior")))</f>
        <v>Adult</v>
      </c>
      <c r="H528" s="3">
        <f>MAX( F528:F1198) - (F528)</f>
        <v>64</v>
      </c>
      <c r="I528" s="3" t="s">
        <v>571</v>
      </c>
      <c r="J528" s="4">
        <v>44438</v>
      </c>
      <c r="K528" s="3" t="s">
        <v>720</v>
      </c>
      <c r="L528" s="3" t="s">
        <v>728</v>
      </c>
      <c r="M528" s="3" t="s">
        <v>735</v>
      </c>
      <c r="N528" s="3" t="s">
        <v>748</v>
      </c>
      <c r="O528" s="3" t="s">
        <v>756</v>
      </c>
      <c r="P528" s="3">
        <v>9891.24</v>
      </c>
      <c r="Q528" s="3" t="s">
        <v>760</v>
      </c>
      <c r="R528" s="3"/>
      <c r="S528" s="3"/>
      <c r="T528" s="8"/>
    </row>
    <row r="529" spans="1:20" hidden="1" x14ac:dyDescent="0.3">
      <c r="A529" s="7">
        <v>1488</v>
      </c>
      <c r="B529" s="3" t="s">
        <v>22</v>
      </c>
      <c r="C529" s="3" t="s">
        <v>29</v>
      </c>
      <c r="D529" s="3" t="str">
        <f>LOWER(CONCATENATE(B529,".",C529,"@email.com"))</f>
        <v>mercy.mutua@email.com</v>
      </c>
      <c r="E529" s="3" t="s">
        <v>45</v>
      </c>
      <c r="F529" s="3">
        <v>76</v>
      </c>
      <c r="G529" s="3" t="str">
        <f>IF(F529&lt;=12,"Child",IF(F529&lt;=19,"Teenager",IF(F529&lt;=60,"Adult","Senior")))</f>
        <v>Senior</v>
      </c>
      <c r="H529" s="3">
        <f>MAX( F529:F1199) - (F529)</f>
        <v>8</v>
      </c>
      <c r="I529" s="3" t="s">
        <v>572</v>
      </c>
      <c r="J529" s="4">
        <v>44833</v>
      </c>
      <c r="K529" s="3" t="s">
        <v>721</v>
      </c>
      <c r="L529" s="3" t="s">
        <v>729</v>
      </c>
      <c r="M529" s="3" t="s">
        <v>745</v>
      </c>
      <c r="N529" s="3" t="s">
        <v>747</v>
      </c>
      <c r="O529" s="3" t="s">
        <v>755</v>
      </c>
      <c r="P529" s="3">
        <v>8179.88</v>
      </c>
      <c r="Q529" s="3" t="s">
        <v>759</v>
      </c>
      <c r="R529" s="3"/>
      <c r="S529" s="3"/>
      <c r="T529" s="8"/>
    </row>
    <row r="530" spans="1:20" hidden="1" x14ac:dyDescent="0.3">
      <c r="A530" s="7">
        <v>1167</v>
      </c>
      <c r="B530" s="3" t="s">
        <v>27</v>
      </c>
      <c r="C530" s="3" t="s">
        <v>39</v>
      </c>
      <c r="D530" s="3" t="str">
        <f>LOWER(CONCATENATE(B530,".",C530,"@email.com"))</f>
        <v>david.kuria@email.com</v>
      </c>
      <c r="E530" s="3" t="s">
        <v>44</v>
      </c>
      <c r="F530" s="3">
        <v>78</v>
      </c>
      <c r="G530" s="3" t="str">
        <f>IF(F530&lt;=12,"Child",IF(F530&lt;=19,"Teenager",IF(F530&lt;=60,"Adult","Senior")))</f>
        <v>Senior</v>
      </c>
      <c r="H530" s="3">
        <f>MAX( F530:F1200) - (F530)</f>
        <v>6</v>
      </c>
      <c r="I530" s="3" t="s">
        <v>573</v>
      </c>
      <c r="J530" s="4">
        <v>45069</v>
      </c>
      <c r="K530" s="3" t="s">
        <v>718</v>
      </c>
      <c r="L530" s="3" t="s">
        <v>730</v>
      </c>
      <c r="M530" s="3" t="s">
        <v>731</v>
      </c>
      <c r="N530" s="3" t="s">
        <v>747</v>
      </c>
      <c r="O530" s="3" t="s">
        <v>757</v>
      </c>
      <c r="P530" s="3">
        <v>11299.59</v>
      </c>
      <c r="Q530" s="3" t="s">
        <v>759</v>
      </c>
      <c r="R530" s="3"/>
      <c r="S530" s="3"/>
      <c r="T530" s="8"/>
    </row>
    <row r="531" spans="1:20" hidden="1" x14ac:dyDescent="0.3">
      <c r="A531" s="7">
        <v>6380</v>
      </c>
      <c r="B531" s="3" t="s">
        <v>19</v>
      </c>
      <c r="C531" s="3" t="s">
        <v>29</v>
      </c>
      <c r="D531" s="3" t="str">
        <f>LOWER(CONCATENATE(B531,".",C531,"@email.com"))</f>
        <v>michael.mutua@email.com</v>
      </c>
      <c r="E531" s="3" t="s">
        <v>45</v>
      </c>
      <c r="F531" s="3">
        <v>63</v>
      </c>
      <c r="G531" s="3" t="str">
        <f>IF(F531&lt;=12,"Child",IF(F531&lt;=19,"Teenager",IF(F531&lt;=60,"Adult","Senior")))</f>
        <v>Senior</v>
      </c>
      <c r="H531" s="3">
        <f>MAX( F531:F1201) - (F531)</f>
        <v>21</v>
      </c>
      <c r="I531" s="3" t="s">
        <v>574</v>
      </c>
      <c r="J531" s="4">
        <v>45742</v>
      </c>
      <c r="K531" s="3" t="s">
        <v>722</v>
      </c>
      <c r="L531" s="3" t="s">
        <v>725</v>
      </c>
      <c r="M531" s="3" t="s">
        <v>733</v>
      </c>
      <c r="N531" s="3" t="s">
        <v>751</v>
      </c>
      <c r="O531" s="3" t="s">
        <v>756</v>
      </c>
      <c r="P531" s="3">
        <v>43357.13</v>
      </c>
      <c r="Q531" s="3" t="s">
        <v>759</v>
      </c>
      <c r="R531" s="3"/>
      <c r="S531" s="3"/>
      <c r="T531" s="8"/>
    </row>
    <row r="532" spans="1:20" hidden="1" x14ac:dyDescent="0.3">
      <c r="A532" s="7">
        <v>9353</v>
      </c>
      <c r="B532" s="3" t="s">
        <v>21</v>
      </c>
      <c r="C532" s="3" t="s">
        <v>29</v>
      </c>
      <c r="D532" s="3" t="str">
        <f>LOWER(CONCATENATE(B532,".",C532,"@email.com"))</f>
        <v>grace.mutua@email.com</v>
      </c>
      <c r="E532" s="3" t="s">
        <v>45</v>
      </c>
      <c r="F532" s="3">
        <v>12</v>
      </c>
      <c r="G532" s="3" t="str">
        <f>IF(F532&lt;=12,"Child",IF(F532&lt;=19,"Teenager",IF(F532&lt;=60,"Adult","Senior")))</f>
        <v>Child</v>
      </c>
      <c r="H532" s="3">
        <f>MAX( F532:F1202) - (F532)</f>
        <v>72</v>
      </c>
      <c r="I532" s="3" t="s">
        <v>339</v>
      </c>
      <c r="J532" s="4">
        <v>43995</v>
      </c>
      <c r="K532" s="3" t="s">
        <v>719</v>
      </c>
      <c r="L532" s="3" t="s">
        <v>730</v>
      </c>
      <c r="M532" s="3" t="s">
        <v>745</v>
      </c>
      <c r="N532" s="3" t="s">
        <v>750</v>
      </c>
      <c r="O532" s="3" t="s">
        <v>757</v>
      </c>
      <c r="P532" s="3">
        <v>10321.709999999999</v>
      </c>
      <c r="Q532" s="3" t="s">
        <v>760</v>
      </c>
      <c r="R532" s="3"/>
      <c r="S532" s="3"/>
      <c r="T532" s="8"/>
    </row>
    <row r="533" spans="1:20" hidden="1" x14ac:dyDescent="0.3">
      <c r="A533" s="7">
        <v>7936</v>
      </c>
      <c r="B533" s="3" t="s">
        <v>21</v>
      </c>
      <c r="C533" s="3" t="s">
        <v>43</v>
      </c>
      <c r="D533" s="3" t="str">
        <f>LOWER(CONCATENATE(B533,".",C533,"@email.com"))</f>
        <v>grace.chebet@email.com</v>
      </c>
      <c r="E533" s="3" t="s">
        <v>45</v>
      </c>
      <c r="F533" s="3">
        <v>37</v>
      </c>
      <c r="G533" s="3" t="str">
        <f>IF(F533&lt;=12,"Child",IF(F533&lt;=19,"Teenager",IF(F533&lt;=60,"Adult","Senior")))</f>
        <v>Adult</v>
      </c>
      <c r="H533" s="3">
        <f>MAX( F533:F1203) - (F533)</f>
        <v>47</v>
      </c>
      <c r="I533" s="3" t="s">
        <v>576</v>
      </c>
      <c r="J533" s="4">
        <v>44053</v>
      </c>
      <c r="K533" s="3" t="s">
        <v>720</v>
      </c>
      <c r="L533" s="3" t="s">
        <v>725</v>
      </c>
      <c r="M533" s="3" t="s">
        <v>733</v>
      </c>
      <c r="N533" s="3" t="s">
        <v>748</v>
      </c>
      <c r="O533" s="3" t="s">
        <v>754</v>
      </c>
      <c r="P533" s="3">
        <v>34802.769999999997</v>
      </c>
      <c r="Q533" s="3" t="s">
        <v>759</v>
      </c>
      <c r="R533" s="3"/>
      <c r="S533" s="3"/>
      <c r="T533" s="8"/>
    </row>
    <row r="534" spans="1:20" hidden="1" x14ac:dyDescent="0.3">
      <c r="A534" s="7">
        <v>1819</v>
      </c>
      <c r="B534" s="3" t="s">
        <v>28</v>
      </c>
      <c r="C534" s="3" t="s">
        <v>29</v>
      </c>
      <c r="D534" s="3" t="str">
        <f>LOWER(CONCATENATE(B534,".",C534,"@email.com"))</f>
        <v>mary.mutua@email.com</v>
      </c>
      <c r="E534" s="3" t="s">
        <v>45</v>
      </c>
      <c r="F534" s="3">
        <v>76</v>
      </c>
      <c r="G534" s="3" t="str">
        <f>IF(F534&lt;=12,"Child",IF(F534&lt;=19,"Teenager",IF(F534&lt;=60,"Adult","Senior")))</f>
        <v>Senior</v>
      </c>
      <c r="H534" s="3">
        <f>MAX( F534:F1204) - (F534)</f>
        <v>8</v>
      </c>
      <c r="I534" s="3" t="s">
        <v>577</v>
      </c>
      <c r="J534" s="4">
        <v>44491</v>
      </c>
      <c r="K534" s="3" t="s">
        <v>718</v>
      </c>
      <c r="L534" s="3" t="s">
        <v>727</v>
      </c>
      <c r="M534" s="3" t="s">
        <v>740</v>
      </c>
      <c r="N534" s="3" t="s">
        <v>750</v>
      </c>
      <c r="O534" s="3" t="s">
        <v>756</v>
      </c>
      <c r="P534" s="3">
        <v>26068.75</v>
      </c>
      <c r="Q534" s="3" t="s">
        <v>760</v>
      </c>
      <c r="R534" s="3"/>
      <c r="S534" s="3"/>
      <c r="T534" s="8"/>
    </row>
    <row r="535" spans="1:20" hidden="1" x14ac:dyDescent="0.3">
      <c r="A535" s="7">
        <v>5065</v>
      </c>
      <c r="B535" s="3" t="s">
        <v>25</v>
      </c>
      <c r="C535" s="3" t="s">
        <v>37</v>
      </c>
      <c r="D535" s="3" t="str">
        <f>LOWER(CONCATENATE(B535,".",C535,"@email.com"))</f>
        <v>paul.otieno@email.com</v>
      </c>
      <c r="E535" s="3" t="s">
        <v>44</v>
      </c>
      <c r="F535" s="3">
        <v>61</v>
      </c>
      <c r="G535" s="3" t="str">
        <f>IF(F535&lt;=12,"Child",IF(F535&lt;=19,"Teenager",IF(F535&lt;=60,"Adult","Senior")))</f>
        <v>Senior</v>
      </c>
      <c r="H535" s="3">
        <f>MAX( F535:F1205) - (F535)</f>
        <v>23</v>
      </c>
      <c r="I535" s="3" t="s">
        <v>578</v>
      </c>
      <c r="J535" s="4">
        <v>44891</v>
      </c>
      <c r="K535" s="3" t="s">
        <v>722</v>
      </c>
      <c r="L535" s="3" t="s">
        <v>727</v>
      </c>
      <c r="M535" s="3" t="s">
        <v>734</v>
      </c>
      <c r="N535" s="3" t="s">
        <v>748</v>
      </c>
      <c r="O535" s="3" t="s">
        <v>753</v>
      </c>
      <c r="P535" s="3">
        <v>44732.45</v>
      </c>
      <c r="Q535" s="3" t="s">
        <v>759</v>
      </c>
      <c r="R535" s="3"/>
      <c r="S535" s="3"/>
      <c r="T535" s="8"/>
    </row>
    <row r="536" spans="1:20" hidden="1" x14ac:dyDescent="0.3">
      <c r="A536" s="7">
        <v>8407</v>
      </c>
      <c r="B536" s="3" t="s">
        <v>27</v>
      </c>
      <c r="C536" s="3" t="s">
        <v>40</v>
      </c>
      <c r="D536" s="3" t="str">
        <f>LOWER(CONCATENATE(B536,".",C536,"@email.com"))</f>
        <v>david.wanjiru@email.com</v>
      </c>
      <c r="E536" s="3" t="s">
        <v>45</v>
      </c>
      <c r="F536" s="3">
        <v>16</v>
      </c>
      <c r="G536" s="3" t="str">
        <f>IF(F536&lt;=12,"Child",IF(F536&lt;=19,"Teenager",IF(F536&lt;=60,"Adult","Senior")))</f>
        <v>Teenager</v>
      </c>
      <c r="H536" s="3">
        <f>MAX( F536:F1206) - (F536)</f>
        <v>68</v>
      </c>
      <c r="I536" s="3" t="s">
        <v>579</v>
      </c>
      <c r="J536" s="4">
        <v>44153</v>
      </c>
      <c r="K536" s="3" t="s">
        <v>722</v>
      </c>
      <c r="L536" s="3" t="s">
        <v>730</v>
      </c>
      <c r="M536" s="3" t="s">
        <v>739</v>
      </c>
      <c r="N536" s="3" t="s">
        <v>747</v>
      </c>
      <c r="O536" s="3" t="s">
        <v>758</v>
      </c>
      <c r="P536" s="3">
        <v>23523.1</v>
      </c>
      <c r="Q536" s="3" t="s">
        <v>760</v>
      </c>
      <c r="R536" s="3"/>
      <c r="S536" s="3"/>
      <c r="T536" s="8"/>
    </row>
    <row r="537" spans="1:20" hidden="1" x14ac:dyDescent="0.3">
      <c r="A537" s="7">
        <v>1675</v>
      </c>
      <c r="B537" s="3" t="s">
        <v>17</v>
      </c>
      <c r="C537" s="3" t="s">
        <v>33</v>
      </c>
      <c r="D537" s="3" t="str">
        <f>LOWER(CONCATENATE(B537,".",C537,"@email.com"))</f>
        <v>anne.kiplagat@email.com</v>
      </c>
      <c r="E537" s="3" t="s">
        <v>45</v>
      </c>
      <c r="F537" s="3">
        <v>4</v>
      </c>
      <c r="G537" s="3" t="str">
        <f>IF(F537&lt;=12,"Child",IF(F537&lt;=19,"Teenager",IF(F537&lt;=60,"Adult","Senior")))</f>
        <v>Child</v>
      </c>
      <c r="H537" s="3">
        <f>MAX( F537:F1207) - (F537)</f>
        <v>80</v>
      </c>
      <c r="I537" s="3" t="s">
        <v>580</v>
      </c>
      <c r="J537" s="4">
        <v>45492</v>
      </c>
      <c r="K537" s="3" t="s">
        <v>722</v>
      </c>
      <c r="L537" s="3" t="s">
        <v>730</v>
      </c>
      <c r="M537" s="3" t="s">
        <v>736</v>
      </c>
      <c r="N537" s="3" t="s">
        <v>752</v>
      </c>
      <c r="O537" s="3" t="s">
        <v>754</v>
      </c>
      <c r="P537" s="3">
        <v>4749.24</v>
      </c>
      <c r="Q537" s="3" t="s">
        <v>759</v>
      </c>
      <c r="R537" s="3"/>
      <c r="S537" s="3"/>
      <c r="T537" s="8"/>
    </row>
    <row r="538" spans="1:20" hidden="1" x14ac:dyDescent="0.3">
      <c r="A538" s="7">
        <v>1057</v>
      </c>
      <c r="B538" s="3" t="s">
        <v>28</v>
      </c>
      <c r="C538" s="3" t="s">
        <v>31</v>
      </c>
      <c r="D538" s="3" t="str">
        <f>LOWER(CONCATENATE(B538,".",C538,"@email.com"))</f>
        <v>mary.kamau@email.com</v>
      </c>
      <c r="E538" s="3" t="s">
        <v>45</v>
      </c>
      <c r="F538" s="3">
        <v>12</v>
      </c>
      <c r="G538" s="3" t="str">
        <f>IF(F538&lt;=12,"Child",IF(F538&lt;=19,"Teenager",IF(F538&lt;=60,"Adult","Senior")))</f>
        <v>Child</v>
      </c>
      <c r="H538" s="3">
        <f>MAX( F538:F1208) - (F538)</f>
        <v>72</v>
      </c>
      <c r="I538" s="3" t="s">
        <v>581</v>
      </c>
      <c r="J538" s="4">
        <v>45424</v>
      </c>
      <c r="K538" s="3" t="s">
        <v>718</v>
      </c>
      <c r="L538" s="3" t="s">
        <v>728</v>
      </c>
      <c r="M538" s="3" t="s">
        <v>735</v>
      </c>
      <c r="N538" s="3" t="s">
        <v>746</v>
      </c>
      <c r="O538" s="3" t="s">
        <v>753</v>
      </c>
      <c r="P538" s="3">
        <v>45575.35</v>
      </c>
      <c r="Q538" s="3" t="s">
        <v>760</v>
      </c>
      <c r="R538" s="3"/>
      <c r="S538" s="3"/>
      <c r="T538" s="8"/>
    </row>
    <row r="539" spans="1:20" hidden="1" x14ac:dyDescent="0.3">
      <c r="A539" s="7">
        <v>4765</v>
      </c>
      <c r="B539" s="3" t="s">
        <v>18</v>
      </c>
      <c r="C539" s="3" t="s">
        <v>31</v>
      </c>
      <c r="D539" s="3" t="str">
        <f>LOWER(CONCATENATE(B539,".",C539,"@email.com"))</f>
        <v>susan.kamau@email.com</v>
      </c>
      <c r="E539" s="3" t="s">
        <v>45</v>
      </c>
      <c r="F539" s="3">
        <v>16</v>
      </c>
      <c r="G539" s="3" t="str">
        <f>IF(F539&lt;=12,"Child",IF(F539&lt;=19,"Teenager",IF(F539&lt;=60,"Adult","Senior")))</f>
        <v>Teenager</v>
      </c>
      <c r="H539" s="3">
        <f>MAX( F539:F1209) - (F539)</f>
        <v>68</v>
      </c>
      <c r="I539" s="3" t="s">
        <v>582</v>
      </c>
      <c r="J539" s="4">
        <v>45605</v>
      </c>
      <c r="K539" s="3" t="s">
        <v>724</v>
      </c>
      <c r="L539" s="3" t="s">
        <v>727</v>
      </c>
      <c r="M539" s="3" t="s">
        <v>733</v>
      </c>
      <c r="N539" s="3" t="s">
        <v>747</v>
      </c>
      <c r="O539" s="3" t="s">
        <v>757</v>
      </c>
      <c r="P539" s="3">
        <v>34503.089999999997</v>
      </c>
      <c r="Q539" s="3" t="s">
        <v>760</v>
      </c>
      <c r="R539" s="3"/>
      <c r="S539" s="3"/>
      <c r="T539" s="8"/>
    </row>
    <row r="540" spans="1:20" hidden="1" x14ac:dyDescent="0.3">
      <c r="A540" s="7">
        <v>2114</v>
      </c>
      <c r="B540" s="3" t="s">
        <v>18</v>
      </c>
      <c r="C540" s="3" t="s">
        <v>33</v>
      </c>
      <c r="D540" s="3" t="str">
        <f>LOWER(CONCATENATE(B540,".",C540,"@email.com"))</f>
        <v>susan.kiplagat@email.com</v>
      </c>
      <c r="E540" s="3" t="s">
        <v>45</v>
      </c>
      <c r="F540" s="3">
        <v>72</v>
      </c>
      <c r="G540" s="3" t="str">
        <f>IF(F540&lt;=12,"Child",IF(F540&lt;=19,"Teenager",IF(F540&lt;=60,"Adult","Senior")))</f>
        <v>Senior</v>
      </c>
      <c r="H540" s="3">
        <f>MAX( F540:F1210) - (F540)</f>
        <v>12</v>
      </c>
      <c r="I540" s="3" t="s">
        <v>583</v>
      </c>
      <c r="J540" s="4">
        <v>45172</v>
      </c>
      <c r="K540" s="3" t="s">
        <v>722</v>
      </c>
      <c r="L540" s="3" t="s">
        <v>727</v>
      </c>
      <c r="M540" s="3" t="s">
        <v>735</v>
      </c>
      <c r="N540" s="3" t="s">
        <v>746</v>
      </c>
      <c r="O540" s="3" t="s">
        <v>753</v>
      </c>
      <c r="P540" s="3">
        <v>31396.87</v>
      </c>
      <c r="Q540" s="3" t="s">
        <v>761</v>
      </c>
      <c r="R540" s="3"/>
      <c r="S540" s="3"/>
      <c r="T540" s="8"/>
    </row>
    <row r="541" spans="1:20" hidden="1" x14ac:dyDescent="0.3">
      <c r="A541" s="7">
        <v>8725</v>
      </c>
      <c r="B541" s="3" t="s">
        <v>27</v>
      </c>
      <c r="C541" s="3" t="s">
        <v>41</v>
      </c>
      <c r="D541" s="3" t="str">
        <f>LOWER(CONCATENATE(B541,".",C541,"@email.com"))</f>
        <v>david.obuya@email.com</v>
      </c>
      <c r="E541" s="3" t="s">
        <v>44</v>
      </c>
      <c r="F541" s="3">
        <v>6</v>
      </c>
      <c r="G541" s="3" t="str">
        <f>IF(F541&lt;=12,"Child",IF(F541&lt;=19,"Teenager",IF(F541&lt;=60,"Adult","Senior")))</f>
        <v>Child</v>
      </c>
      <c r="H541" s="3">
        <f>MAX( F541:F1211) - (F541)</f>
        <v>78</v>
      </c>
      <c r="I541" s="3" t="s">
        <v>584</v>
      </c>
      <c r="J541" s="4">
        <v>45589</v>
      </c>
      <c r="K541" s="3" t="s">
        <v>722</v>
      </c>
      <c r="L541" s="3" t="s">
        <v>730</v>
      </c>
      <c r="M541" s="3" t="s">
        <v>737</v>
      </c>
      <c r="N541" s="3" t="s">
        <v>752</v>
      </c>
      <c r="O541" s="3" t="s">
        <v>754</v>
      </c>
      <c r="P541" s="3">
        <v>47003.68</v>
      </c>
      <c r="Q541" s="3" t="s">
        <v>761</v>
      </c>
      <c r="R541" s="3"/>
      <c r="S541" s="3"/>
      <c r="T541" s="8"/>
    </row>
    <row r="542" spans="1:20" hidden="1" x14ac:dyDescent="0.3">
      <c r="A542" s="7">
        <v>9884</v>
      </c>
      <c r="B542" s="3" t="s">
        <v>28</v>
      </c>
      <c r="C542" s="3" t="s">
        <v>42</v>
      </c>
      <c r="D542" s="3" t="str">
        <f>LOWER(CONCATENATE(B542,".",C542,"@email.com"))</f>
        <v>mary.ouma@email.com</v>
      </c>
      <c r="E542" s="3" t="s">
        <v>44</v>
      </c>
      <c r="F542" s="3">
        <v>35</v>
      </c>
      <c r="G542" s="3" t="str">
        <f>IF(F542&lt;=12,"Child",IF(F542&lt;=19,"Teenager",IF(F542&lt;=60,"Adult","Senior")))</f>
        <v>Adult</v>
      </c>
      <c r="H542" s="3">
        <f>MAX( F542:F1212) - (F542)</f>
        <v>49</v>
      </c>
      <c r="I542" s="3" t="s">
        <v>585</v>
      </c>
      <c r="J542" s="4">
        <v>45098</v>
      </c>
      <c r="K542" s="3" t="s">
        <v>723</v>
      </c>
      <c r="L542" s="3" t="s">
        <v>727</v>
      </c>
      <c r="M542" s="3" t="s">
        <v>731</v>
      </c>
      <c r="N542" s="3" t="s">
        <v>746</v>
      </c>
      <c r="O542" s="3" t="s">
        <v>757</v>
      </c>
      <c r="P542" s="3">
        <v>12010.07</v>
      </c>
      <c r="Q542" s="3" t="s">
        <v>759</v>
      </c>
      <c r="R542" s="3"/>
      <c r="S542" s="3"/>
      <c r="T542" s="8"/>
    </row>
    <row r="543" spans="1:20" hidden="1" x14ac:dyDescent="0.3">
      <c r="A543" s="7">
        <v>4382</v>
      </c>
      <c r="B543" s="3" t="s">
        <v>26</v>
      </c>
      <c r="C543" s="3" t="s">
        <v>40</v>
      </c>
      <c r="D543" s="3" t="str">
        <f>LOWER(CONCATENATE(B543,".",C543,"@email.com"))</f>
        <v>brian.wanjiru@email.com</v>
      </c>
      <c r="E543" s="3" t="s">
        <v>45</v>
      </c>
      <c r="F543" s="3">
        <v>11</v>
      </c>
      <c r="G543" s="3" t="str">
        <f>IF(F543&lt;=12,"Child",IF(F543&lt;=19,"Teenager",IF(F543&lt;=60,"Adult","Senior")))</f>
        <v>Child</v>
      </c>
      <c r="H543" s="3">
        <f>MAX( F543:F1213) - (F543)</f>
        <v>73</v>
      </c>
      <c r="I543" s="3" t="s">
        <v>72</v>
      </c>
      <c r="J543" s="4">
        <v>44012</v>
      </c>
      <c r="K543" s="3" t="s">
        <v>719</v>
      </c>
      <c r="L543" s="3" t="s">
        <v>727</v>
      </c>
      <c r="M543" s="3" t="s">
        <v>733</v>
      </c>
      <c r="N543" s="3" t="s">
        <v>752</v>
      </c>
      <c r="O543" s="3" t="s">
        <v>754</v>
      </c>
      <c r="P543" s="3">
        <v>48384.2</v>
      </c>
      <c r="Q543" s="3" t="s">
        <v>760</v>
      </c>
      <c r="R543" s="3"/>
      <c r="S543" s="3"/>
      <c r="T543" s="8"/>
    </row>
    <row r="544" spans="1:20" hidden="1" x14ac:dyDescent="0.3">
      <c r="A544" s="7">
        <v>3265</v>
      </c>
      <c r="B544" s="3" t="s">
        <v>22</v>
      </c>
      <c r="C544" s="3" t="s">
        <v>32</v>
      </c>
      <c r="D544" s="3" t="str">
        <f>LOWER(CONCATENATE(B544,".",C544,"@email.com"))</f>
        <v>mercy.odhiambo@email.com</v>
      </c>
      <c r="E544" s="3" t="s">
        <v>44</v>
      </c>
      <c r="F544" s="3">
        <v>64</v>
      </c>
      <c r="G544" s="3" t="str">
        <f>IF(F544&lt;=12,"Child",IF(F544&lt;=19,"Teenager",IF(F544&lt;=60,"Adult","Senior")))</f>
        <v>Senior</v>
      </c>
      <c r="H544" s="3">
        <f>MAX( F544:F1214) - (F544)</f>
        <v>20</v>
      </c>
      <c r="I544" s="3" t="s">
        <v>587</v>
      </c>
      <c r="J544" s="4">
        <v>44378</v>
      </c>
      <c r="K544" s="3" t="s">
        <v>721</v>
      </c>
      <c r="L544" s="3" t="s">
        <v>729</v>
      </c>
      <c r="M544" s="3" t="s">
        <v>744</v>
      </c>
      <c r="N544" s="3" t="s">
        <v>752</v>
      </c>
      <c r="O544" s="3" t="s">
        <v>755</v>
      </c>
      <c r="P544" s="3">
        <v>2882.82</v>
      </c>
      <c r="Q544" s="3" t="s">
        <v>760</v>
      </c>
      <c r="R544" s="3"/>
      <c r="S544" s="3"/>
      <c r="T544" s="8"/>
    </row>
    <row r="545" spans="1:20" hidden="1" x14ac:dyDescent="0.3">
      <c r="A545" s="7">
        <v>9441</v>
      </c>
      <c r="B545" s="3" t="s">
        <v>14</v>
      </c>
      <c r="C545" s="3" t="s">
        <v>42</v>
      </c>
      <c r="D545" s="3" t="str">
        <f>LOWER(CONCATENATE(B545,".",C545,"@email.com"))</f>
        <v>jane.ouma@email.com</v>
      </c>
      <c r="E545" s="3" t="s">
        <v>45</v>
      </c>
      <c r="F545" s="3">
        <v>52</v>
      </c>
      <c r="G545" s="3" t="str">
        <f>IF(F545&lt;=12,"Child",IF(F545&lt;=19,"Teenager",IF(F545&lt;=60,"Adult","Senior")))</f>
        <v>Adult</v>
      </c>
      <c r="H545" s="3">
        <f>MAX( F545:F1215) - (F545)</f>
        <v>32</v>
      </c>
      <c r="I545" s="3" t="s">
        <v>588</v>
      </c>
      <c r="J545" s="4">
        <v>44659</v>
      </c>
      <c r="K545" s="3" t="s">
        <v>723</v>
      </c>
      <c r="L545" s="3" t="s">
        <v>730</v>
      </c>
      <c r="M545" s="3" t="s">
        <v>735</v>
      </c>
      <c r="N545" s="3" t="s">
        <v>749</v>
      </c>
      <c r="O545" s="3" t="s">
        <v>758</v>
      </c>
      <c r="P545" s="3">
        <v>3964.75</v>
      </c>
      <c r="Q545" s="3" t="s">
        <v>759</v>
      </c>
      <c r="R545" s="3"/>
      <c r="S545" s="3"/>
      <c r="T545" s="8"/>
    </row>
    <row r="546" spans="1:20" hidden="1" x14ac:dyDescent="0.3">
      <c r="A546" s="7">
        <v>6413</v>
      </c>
      <c r="B546" s="3" t="s">
        <v>15</v>
      </c>
      <c r="C546" s="3" t="s">
        <v>30</v>
      </c>
      <c r="D546" s="3" t="str">
        <f>LOWER(CONCATENATE(B546,".",C546,"@email.com"))</f>
        <v>james.atieno@email.com</v>
      </c>
      <c r="E546" s="3" t="s">
        <v>45</v>
      </c>
      <c r="F546" s="3">
        <v>9</v>
      </c>
      <c r="G546" s="3" t="str">
        <f>IF(F546&lt;=12,"Child",IF(F546&lt;=19,"Teenager",IF(F546&lt;=60,"Adult","Senior")))</f>
        <v>Child</v>
      </c>
      <c r="H546" s="3">
        <f>MAX( F546:F1217) - (F546)</f>
        <v>75</v>
      </c>
      <c r="I546" s="3" t="s">
        <v>47</v>
      </c>
      <c r="J546" s="4">
        <v>45424</v>
      </c>
      <c r="K546" s="3" t="s">
        <v>719</v>
      </c>
      <c r="L546" s="3" t="s">
        <v>726</v>
      </c>
      <c r="M546" s="3" t="s">
        <v>732</v>
      </c>
      <c r="N546" s="3" t="s">
        <v>747</v>
      </c>
      <c r="O546" s="3" t="s">
        <v>754</v>
      </c>
      <c r="P546" s="3">
        <v>27742.06</v>
      </c>
      <c r="Q546" s="3" t="s">
        <v>760</v>
      </c>
      <c r="R546" s="3"/>
      <c r="S546" s="3"/>
      <c r="T546" s="8">
        <f>MATCH(MAX(IF(K545:K1216="Hypertension", F545:F1216)), F545:F1216, 0)</f>
        <v>97</v>
      </c>
    </row>
    <row r="547" spans="1:20" hidden="1" x14ac:dyDescent="0.3">
      <c r="A547" s="7">
        <v>2903</v>
      </c>
      <c r="B547" s="3" t="s">
        <v>14</v>
      </c>
      <c r="C547" s="3" t="s">
        <v>36</v>
      </c>
      <c r="D547" s="3" t="str">
        <f>LOWER(CONCATENATE(B547,".",C547,"@email.com"))</f>
        <v>jane.mwangi@email.com</v>
      </c>
      <c r="E547" s="3" t="s">
        <v>45</v>
      </c>
      <c r="F547" s="3">
        <v>39</v>
      </c>
      <c r="G547" s="3" t="str">
        <f>IF(F547&lt;=12,"Child",IF(F547&lt;=19,"Teenager",IF(F547&lt;=60,"Adult","Senior")))</f>
        <v>Adult</v>
      </c>
      <c r="H547" s="3">
        <f>MAX( F547:F1217) - (F547)</f>
        <v>45</v>
      </c>
      <c r="I547" s="3" t="s">
        <v>590</v>
      </c>
      <c r="J547" s="4">
        <v>44948</v>
      </c>
      <c r="K547" s="3" t="s">
        <v>718</v>
      </c>
      <c r="L547" s="3" t="s">
        <v>726</v>
      </c>
      <c r="M547" s="3" t="s">
        <v>734</v>
      </c>
      <c r="N547" s="3" t="s">
        <v>749</v>
      </c>
      <c r="O547" s="3" t="s">
        <v>753</v>
      </c>
      <c r="P547" s="3">
        <v>10005.209999999999</v>
      </c>
      <c r="Q547" s="3" t="s">
        <v>761</v>
      </c>
      <c r="R547" s="3"/>
      <c r="S547" s="3"/>
      <c r="T547" s="8"/>
    </row>
    <row r="548" spans="1:20" hidden="1" x14ac:dyDescent="0.3">
      <c r="A548" s="7">
        <v>1919</v>
      </c>
      <c r="B548" s="3" t="s">
        <v>22</v>
      </c>
      <c r="C548" s="3" t="s">
        <v>38</v>
      </c>
      <c r="D548" s="3" t="str">
        <f>LOWER(CONCATENATE(B548,".",C548,"@email.com"))</f>
        <v>mercy.njeri@email.com</v>
      </c>
      <c r="E548" s="3" t="s">
        <v>45</v>
      </c>
      <c r="F548" s="3">
        <v>32</v>
      </c>
      <c r="G548" s="3" t="str">
        <f>IF(F548&lt;=12,"Child",IF(F548&lt;=19,"Teenager",IF(F548&lt;=60,"Adult","Senior")))</f>
        <v>Adult</v>
      </c>
      <c r="H548" s="3">
        <f>MAX( F548:F1218) - (F548)</f>
        <v>52</v>
      </c>
      <c r="I548" s="3" t="s">
        <v>591</v>
      </c>
      <c r="J548" s="4">
        <v>44189</v>
      </c>
      <c r="K548" s="3" t="s">
        <v>721</v>
      </c>
      <c r="L548" s="3" t="s">
        <v>726</v>
      </c>
      <c r="M548" s="3" t="s">
        <v>733</v>
      </c>
      <c r="N548" s="3" t="s">
        <v>747</v>
      </c>
      <c r="O548" s="3" t="s">
        <v>758</v>
      </c>
      <c r="P548" s="3">
        <v>13625.44</v>
      </c>
      <c r="Q548" s="3" t="s">
        <v>761</v>
      </c>
      <c r="R548" s="3"/>
      <c r="S548" s="3"/>
      <c r="T548" s="8"/>
    </row>
    <row r="549" spans="1:20" hidden="1" x14ac:dyDescent="0.3">
      <c r="A549" s="7">
        <v>8623</v>
      </c>
      <c r="B549" s="3" t="s">
        <v>19</v>
      </c>
      <c r="C549" s="3" t="s">
        <v>38</v>
      </c>
      <c r="D549" s="3" t="str">
        <f>LOWER(CONCATENATE(B549,".",C549,"@email.com"))</f>
        <v>michael.njeri@email.com</v>
      </c>
      <c r="E549" s="3" t="s">
        <v>44</v>
      </c>
      <c r="F549" s="3">
        <v>66</v>
      </c>
      <c r="G549" s="3" t="str">
        <f>IF(F549&lt;=12,"Child",IF(F549&lt;=19,"Teenager",IF(F549&lt;=60,"Adult","Senior")))</f>
        <v>Senior</v>
      </c>
      <c r="H549" s="3">
        <f>MAX( F549:F1219) - (F549)</f>
        <v>18</v>
      </c>
      <c r="I549" s="3" t="s">
        <v>592</v>
      </c>
      <c r="J549" s="4">
        <v>45576</v>
      </c>
      <c r="K549" s="3" t="s">
        <v>724</v>
      </c>
      <c r="L549" s="3" t="s">
        <v>725</v>
      </c>
      <c r="M549" s="3" t="s">
        <v>742</v>
      </c>
      <c r="N549" s="3" t="s">
        <v>747</v>
      </c>
      <c r="O549" s="3" t="s">
        <v>757</v>
      </c>
      <c r="P549" s="3">
        <v>43416.11</v>
      </c>
      <c r="Q549" s="3" t="s">
        <v>761</v>
      </c>
      <c r="R549" s="3"/>
      <c r="S549" s="3"/>
      <c r="T549" s="8"/>
    </row>
    <row r="550" spans="1:20" hidden="1" x14ac:dyDescent="0.3">
      <c r="A550" s="7">
        <v>5427</v>
      </c>
      <c r="B550" s="3" t="s">
        <v>15</v>
      </c>
      <c r="C550" s="3" t="s">
        <v>31</v>
      </c>
      <c r="D550" s="3" t="str">
        <f>LOWER(CONCATENATE(B550,".",C550,"@email.com"))</f>
        <v>james.kamau@email.com</v>
      </c>
      <c r="E550" s="3" t="s">
        <v>45</v>
      </c>
      <c r="F550" s="3">
        <v>24</v>
      </c>
      <c r="G550" s="3" t="str">
        <f>IF(F550&lt;=12,"Child",IF(F550&lt;=19,"Teenager",IF(F550&lt;=60,"Adult","Senior")))</f>
        <v>Adult</v>
      </c>
      <c r="H550" s="3">
        <f>MAX( F550:F1220) - (F550)</f>
        <v>60</v>
      </c>
      <c r="I550" s="3" t="s">
        <v>593</v>
      </c>
      <c r="J550" s="4">
        <v>43919</v>
      </c>
      <c r="K550" s="3" t="s">
        <v>722</v>
      </c>
      <c r="L550" s="3" t="s">
        <v>729</v>
      </c>
      <c r="M550" s="3" t="s">
        <v>739</v>
      </c>
      <c r="N550" s="3" t="s">
        <v>748</v>
      </c>
      <c r="O550" s="3" t="s">
        <v>758</v>
      </c>
      <c r="P550" s="3">
        <v>15530.91</v>
      </c>
      <c r="Q550" s="3" t="s">
        <v>760</v>
      </c>
      <c r="R550" s="3"/>
      <c r="S550" s="3"/>
      <c r="T550" s="8"/>
    </row>
    <row r="551" spans="1:20" hidden="1" x14ac:dyDescent="0.3">
      <c r="A551" s="7">
        <v>8253</v>
      </c>
      <c r="B551" s="3" t="s">
        <v>21</v>
      </c>
      <c r="C551" s="3" t="s">
        <v>31</v>
      </c>
      <c r="D551" s="3" t="str">
        <f>LOWER(CONCATENATE(B551,".",C551,"@email.com"))</f>
        <v>grace.kamau@email.com</v>
      </c>
      <c r="E551" s="3" t="s">
        <v>44</v>
      </c>
      <c r="F551" s="3">
        <v>74</v>
      </c>
      <c r="G551" s="3" t="str">
        <f>IF(F551&lt;=12,"Child",IF(F551&lt;=19,"Teenager",IF(F551&lt;=60,"Adult","Senior")))</f>
        <v>Senior</v>
      </c>
      <c r="H551" s="3">
        <f>MAX( F551:F1221) - (F551)</f>
        <v>10</v>
      </c>
      <c r="I551" s="3" t="s">
        <v>594</v>
      </c>
      <c r="J551" s="4">
        <v>45473</v>
      </c>
      <c r="K551" s="3" t="s">
        <v>720</v>
      </c>
      <c r="L551" s="3" t="s">
        <v>730</v>
      </c>
      <c r="M551" s="3" t="s">
        <v>739</v>
      </c>
      <c r="N551" s="3" t="s">
        <v>746</v>
      </c>
      <c r="O551" s="3" t="s">
        <v>755</v>
      </c>
      <c r="P551" s="3">
        <v>48545.99</v>
      </c>
      <c r="Q551" s="3" t="s">
        <v>761</v>
      </c>
      <c r="R551" s="3"/>
      <c r="S551" s="3"/>
      <c r="T551" s="8"/>
    </row>
    <row r="552" spans="1:20" hidden="1" x14ac:dyDescent="0.3">
      <c r="A552" s="7">
        <v>7285</v>
      </c>
      <c r="B552" s="3" t="s">
        <v>23</v>
      </c>
      <c r="C552" s="3" t="s">
        <v>36</v>
      </c>
      <c r="D552" s="3" t="str">
        <f>LOWER(CONCATENATE(B552,".",C552,"@email.com"))</f>
        <v>peter.mwangi@email.com</v>
      </c>
      <c r="E552" s="3" t="s">
        <v>45</v>
      </c>
      <c r="F552" s="3">
        <v>33</v>
      </c>
      <c r="G552" s="3" t="str">
        <f>IF(F552&lt;=12,"Child",IF(F552&lt;=19,"Teenager",IF(F552&lt;=60,"Adult","Senior")))</f>
        <v>Adult</v>
      </c>
      <c r="H552" s="3">
        <f>MAX( F552:F1222) - (F552)</f>
        <v>51</v>
      </c>
      <c r="I552" s="3" t="s">
        <v>595</v>
      </c>
      <c r="J552" s="4">
        <v>44354</v>
      </c>
      <c r="K552" s="3" t="s">
        <v>721</v>
      </c>
      <c r="L552" s="3" t="s">
        <v>728</v>
      </c>
      <c r="M552" s="3" t="s">
        <v>735</v>
      </c>
      <c r="N552" s="3" t="s">
        <v>750</v>
      </c>
      <c r="O552" s="3" t="s">
        <v>753</v>
      </c>
      <c r="P552" s="3">
        <v>37448.76</v>
      </c>
      <c r="Q552" s="3" t="s">
        <v>760</v>
      </c>
      <c r="R552" s="3"/>
      <c r="S552" s="3"/>
      <c r="T552" s="8"/>
    </row>
    <row r="553" spans="1:20" hidden="1" x14ac:dyDescent="0.3">
      <c r="A553" s="7">
        <v>8037</v>
      </c>
      <c r="B553" s="3" t="s">
        <v>27</v>
      </c>
      <c r="C553" s="3" t="s">
        <v>33</v>
      </c>
      <c r="D553" s="3" t="str">
        <f>LOWER(CONCATENATE(B553,".",C553,"@email.com"))</f>
        <v>david.kiplagat@email.com</v>
      </c>
      <c r="E553" s="3" t="s">
        <v>45</v>
      </c>
      <c r="F553" s="3">
        <v>59</v>
      </c>
      <c r="G553" s="3" t="str">
        <f>IF(F553&lt;=12,"Child",IF(F553&lt;=19,"Teenager",IF(F553&lt;=60,"Adult","Senior")))</f>
        <v>Adult</v>
      </c>
      <c r="H553" s="3">
        <f>MAX( F553:F1223) - (F553)</f>
        <v>25</v>
      </c>
      <c r="I553" s="3" t="s">
        <v>596</v>
      </c>
      <c r="J553" s="4">
        <v>44806</v>
      </c>
      <c r="K553" s="3" t="s">
        <v>721</v>
      </c>
      <c r="L553" s="3" t="s">
        <v>730</v>
      </c>
      <c r="M553" s="3" t="s">
        <v>742</v>
      </c>
      <c r="N553" s="3" t="s">
        <v>750</v>
      </c>
      <c r="O553" s="3" t="s">
        <v>757</v>
      </c>
      <c r="P553" s="3">
        <v>17885.89</v>
      </c>
      <c r="Q553" s="3" t="s">
        <v>759</v>
      </c>
      <c r="R553" s="3"/>
      <c r="S553" s="3"/>
      <c r="T553" s="8"/>
    </row>
    <row r="554" spans="1:20" hidden="1" x14ac:dyDescent="0.3">
      <c r="A554" s="7">
        <v>1459</v>
      </c>
      <c r="B554" s="3" t="s">
        <v>15</v>
      </c>
      <c r="C554" s="3" t="s">
        <v>34</v>
      </c>
      <c r="D554" s="3" t="str">
        <f>LOWER(CONCATENATE(B554,".",C554,"@email.com"))</f>
        <v>james.cherono@email.com</v>
      </c>
      <c r="E554" s="3" t="s">
        <v>44</v>
      </c>
      <c r="F554" s="3">
        <v>9</v>
      </c>
      <c r="G554" s="3" t="str">
        <f>IF(F554&lt;=12,"Child",IF(F554&lt;=19,"Teenager",IF(F554&lt;=60,"Adult","Senior")))</f>
        <v>Child</v>
      </c>
      <c r="H554" s="3">
        <f>MAX( F554:F1224) - (F554)</f>
        <v>75</v>
      </c>
      <c r="I554" s="3" t="s">
        <v>156</v>
      </c>
      <c r="J554" s="4">
        <v>44522</v>
      </c>
      <c r="K554" s="3" t="s">
        <v>719</v>
      </c>
      <c r="L554" s="3" t="s">
        <v>726</v>
      </c>
      <c r="M554" s="3" t="s">
        <v>739</v>
      </c>
      <c r="N554" s="3" t="s">
        <v>747</v>
      </c>
      <c r="O554" s="3" t="s">
        <v>755</v>
      </c>
      <c r="P554" s="3">
        <v>26232.27</v>
      </c>
      <c r="Q554" s="3" t="s">
        <v>760</v>
      </c>
      <c r="R554" s="3"/>
      <c r="S554" s="3"/>
      <c r="T554" s="8"/>
    </row>
    <row r="555" spans="1:20" hidden="1" x14ac:dyDescent="0.3">
      <c r="A555" s="7">
        <v>5047</v>
      </c>
      <c r="B555" s="3" t="s">
        <v>20</v>
      </c>
      <c r="C555" s="3" t="s">
        <v>38</v>
      </c>
      <c r="D555" s="3" t="str">
        <f>LOWER(CONCATENATE(B555,".",C555,"@email.com"))</f>
        <v>kevin.njeri@email.com</v>
      </c>
      <c r="E555" s="3" t="s">
        <v>44</v>
      </c>
      <c r="F555" s="3">
        <v>9</v>
      </c>
      <c r="G555" s="3" t="str">
        <f>IF(F555&lt;=12,"Child",IF(F555&lt;=19,"Teenager",IF(F555&lt;=60,"Adult","Senior")))</f>
        <v>Child</v>
      </c>
      <c r="H555" s="3">
        <f>MAX( F555:F1225) - (F555)</f>
        <v>75</v>
      </c>
      <c r="I555" s="3" t="s">
        <v>158</v>
      </c>
      <c r="J555" s="4">
        <v>44327</v>
      </c>
      <c r="K555" s="3" t="s">
        <v>719</v>
      </c>
      <c r="L555" s="3" t="s">
        <v>729</v>
      </c>
      <c r="M555" s="3" t="s">
        <v>739</v>
      </c>
      <c r="N555" s="3" t="s">
        <v>752</v>
      </c>
      <c r="O555" s="3" t="s">
        <v>753</v>
      </c>
      <c r="P555" s="3">
        <v>32647.18</v>
      </c>
      <c r="Q555" s="3" t="s">
        <v>761</v>
      </c>
      <c r="R555" s="3"/>
      <c r="S555" s="3"/>
      <c r="T555" s="8"/>
    </row>
    <row r="556" spans="1:20" hidden="1" x14ac:dyDescent="0.3">
      <c r="A556" s="7">
        <v>4118</v>
      </c>
      <c r="B556" s="3" t="s">
        <v>22</v>
      </c>
      <c r="C556" s="3" t="s">
        <v>43</v>
      </c>
      <c r="D556" s="3" t="str">
        <f>LOWER(CONCATENATE(B556,".",C556,"@email.com"))</f>
        <v>mercy.chebet@email.com</v>
      </c>
      <c r="E556" s="3" t="s">
        <v>45</v>
      </c>
      <c r="F556" s="3">
        <v>48</v>
      </c>
      <c r="G556" s="3" t="str">
        <f>IF(F556&lt;=12,"Child",IF(F556&lt;=19,"Teenager",IF(F556&lt;=60,"Adult","Senior")))</f>
        <v>Adult</v>
      </c>
      <c r="H556" s="3">
        <f>MAX( F556:F1226) - (F556)</f>
        <v>36</v>
      </c>
      <c r="I556" s="3" t="s">
        <v>599</v>
      </c>
      <c r="J556" s="4">
        <v>44410</v>
      </c>
      <c r="K556" s="3" t="s">
        <v>720</v>
      </c>
      <c r="L556" s="3" t="s">
        <v>728</v>
      </c>
      <c r="M556" s="3" t="s">
        <v>741</v>
      </c>
      <c r="N556" s="3" t="s">
        <v>746</v>
      </c>
      <c r="O556" s="3" t="s">
        <v>756</v>
      </c>
      <c r="P556" s="3">
        <v>42312.06</v>
      </c>
      <c r="Q556" s="3" t="s">
        <v>759</v>
      </c>
      <c r="R556" s="3"/>
      <c r="S556" s="3"/>
      <c r="T556" s="8"/>
    </row>
    <row r="557" spans="1:20" hidden="1" x14ac:dyDescent="0.3">
      <c r="A557" s="7">
        <v>4184</v>
      </c>
      <c r="B557" s="3" t="s">
        <v>18</v>
      </c>
      <c r="C557" s="3" t="s">
        <v>43</v>
      </c>
      <c r="D557" s="3" t="str">
        <f>LOWER(CONCATENATE(B557,".",C557,"@email.com"))</f>
        <v>susan.chebet@email.com</v>
      </c>
      <c r="E557" s="3" t="s">
        <v>45</v>
      </c>
      <c r="F557" s="3">
        <v>20</v>
      </c>
      <c r="G557" s="3" t="str">
        <f>IF(F557&lt;=12,"Child",IF(F557&lt;=19,"Teenager",IF(F557&lt;=60,"Adult","Senior")))</f>
        <v>Adult</v>
      </c>
      <c r="H557" s="3">
        <f>MAX( F557:F1227) - (F557)</f>
        <v>64</v>
      </c>
      <c r="I557" s="3" t="s">
        <v>600</v>
      </c>
      <c r="J557" s="4">
        <v>44811</v>
      </c>
      <c r="K557" s="3" t="s">
        <v>722</v>
      </c>
      <c r="L557" s="3" t="s">
        <v>728</v>
      </c>
      <c r="M557" s="3" t="s">
        <v>744</v>
      </c>
      <c r="N557" s="3" t="s">
        <v>752</v>
      </c>
      <c r="O557" s="3" t="s">
        <v>753</v>
      </c>
      <c r="P557" s="3">
        <v>34493.68</v>
      </c>
      <c r="Q557" s="3" t="s">
        <v>760</v>
      </c>
      <c r="R557" s="3"/>
      <c r="S557" s="3"/>
      <c r="T557" s="8"/>
    </row>
    <row r="558" spans="1:20" hidden="1" x14ac:dyDescent="0.3">
      <c r="A558" s="7">
        <v>4845</v>
      </c>
      <c r="B558" s="3" t="s">
        <v>14</v>
      </c>
      <c r="C558" s="3" t="s">
        <v>42</v>
      </c>
      <c r="D558" s="3" t="str">
        <f>LOWER(CONCATENATE(B558,".",C558,"@email.com"))</f>
        <v>jane.ouma@email.com</v>
      </c>
      <c r="E558" s="3" t="s">
        <v>44</v>
      </c>
      <c r="F558" s="3">
        <v>70</v>
      </c>
      <c r="G558" s="3" t="str">
        <f>IF(F558&lt;=12,"Child",IF(F558&lt;=19,"Teenager",IF(F558&lt;=60,"Adult","Senior")))</f>
        <v>Senior</v>
      </c>
      <c r="H558" s="3">
        <f>MAX( F558:F1228) - (F558)</f>
        <v>14</v>
      </c>
      <c r="I558" s="3" t="s">
        <v>601</v>
      </c>
      <c r="J558" s="4">
        <v>45640</v>
      </c>
      <c r="K558" s="3" t="s">
        <v>723</v>
      </c>
      <c r="L558" s="3" t="s">
        <v>726</v>
      </c>
      <c r="M558" s="3" t="s">
        <v>740</v>
      </c>
      <c r="N558" s="3" t="s">
        <v>747</v>
      </c>
      <c r="O558" s="3" t="s">
        <v>755</v>
      </c>
      <c r="P558" s="3">
        <v>21979.93</v>
      </c>
      <c r="Q558" s="3" t="s">
        <v>761</v>
      </c>
      <c r="R558" s="3"/>
      <c r="S558" s="3"/>
      <c r="T558" s="8"/>
    </row>
    <row r="559" spans="1:20" hidden="1" x14ac:dyDescent="0.3">
      <c r="A559" s="7">
        <v>7705</v>
      </c>
      <c r="B559" s="3" t="s">
        <v>26</v>
      </c>
      <c r="C559" s="3" t="s">
        <v>40</v>
      </c>
      <c r="D559" s="3" t="str">
        <f>LOWER(CONCATENATE(B559,".",C559,"@email.com"))</f>
        <v>brian.wanjiru@email.com</v>
      </c>
      <c r="E559" s="3" t="s">
        <v>44</v>
      </c>
      <c r="F559" s="3">
        <v>55</v>
      </c>
      <c r="G559" s="3" t="str">
        <f>IF(F559&lt;=12,"Child",IF(F559&lt;=19,"Teenager",IF(F559&lt;=60,"Adult","Senior")))</f>
        <v>Adult</v>
      </c>
      <c r="H559" s="3">
        <f>MAX( F559:F1229) - (F559)</f>
        <v>29</v>
      </c>
      <c r="I559" s="3" t="s">
        <v>602</v>
      </c>
      <c r="J559" s="4">
        <v>45596</v>
      </c>
      <c r="K559" s="3" t="s">
        <v>724</v>
      </c>
      <c r="L559" s="3" t="s">
        <v>730</v>
      </c>
      <c r="M559" s="3" t="s">
        <v>745</v>
      </c>
      <c r="N559" s="3" t="s">
        <v>746</v>
      </c>
      <c r="O559" s="3" t="s">
        <v>755</v>
      </c>
      <c r="P559" s="3">
        <v>3216.05</v>
      </c>
      <c r="Q559" s="3" t="s">
        <v>761</v>
      </c>
      <c r="R559" s="3"/>
      <c r="S559" s="3"/>
      <c r="T559" s="8"/>
    </row>
    <row r="560" spans="1:20" hidden="1" x14ac:dyDescent="0.3">
      <c r="A560" s="7">
        <v>6602</v>
      </c>
      <c r="B560" s="3" t="s">
        <v>24</v>
      </c>
      <c r="C560" s="3" t="s">
        <v>31</v>
      </c>
      <c r="D560" s="3" t="str">
        <f>LOWER(CONCATENATE(B560,".",C560,"@email.com"))</f>
        <v>esther.kamau@email.com</v>
      </c>
      <c r="E560" s="3" t="s">
        <v>44</v>
      </c>
      <c r="F560" s="3">
        <v>44</v>
      </c>
      <c r="G560" s="3" t="str">
        <f>IF(F560&lt;=12,"Child",IF(F560&lt;=19,"Teenager",IF(F560&lt;=60,"Adult","Senior")))</f>
        <v>Adult</v>
      </c>
      <c r="H560" s="3">
        <f>MAX( F560:F1230) - (F560)</f>
        <v>40</v>
      </c>
      <c r="I560" s="3" t="s">
        <v>603</v>
      </c>
      <c r="J560" s="4">
        <v>44008</v>
      </c>
      <c r="K560" s="3" t="s">
        <v>718</v>
      </c>
      <c r="L560" s="3" t="s">
        <v>730</v>
      </c>
      <c r="M560" s="3" t="s">
        <v>735</v>
      </c>
      <c r="N560" s="3" t="s">
        <v>751</v>
      </c>
      <c r="O560" s="3" t="s">
        <v>755</v>
      </c>
      <c r="P560" s="3">
        <v>12427.68</v>
      </c>
      <c r="Q560" s="3" t="s">
        <v>761</v>
      </c>
      <c r="R560" s="3"/>
      <c r="S560" s="3"/>
      <c r="T560" s="8"/>
    </row>
    <row r="561" spans="1:20" hidden="1" x14ac:dyDescent="0.3">
      <c r="A561" s="7">
        <v>3162</v>
      </c>
      <c r="B561" s="3" t="s">
        <v>22</v>
      </c>
      <c r="C561" s="3" t="s">
        <v>38</v>
      </c>
      <c r="D561" s="3" t="str">
        <f>LOWER(CONCATENATE(B561,".",C561,"@email.com"))</f>
        <v>mercy.njeri@email.com</v>
      </c>
      <c r="E561" s="3" t="s">
        <v>44</v>
      </c>
      <c r="F561" s="3">
        <v>9</v>
      </c>
      <c r="G561" s="3" t="str">
        <f>IF(F561&lt;=12,"Child",IF(F561&lt;=19,"Teenager",IF(F561&lt;=60,"Adult","Senior")))</f>
        <v>Child</v>
      </c>
      <c r="H561" s="3">
        <f>MAX( F561:F1231) - (F561)</f>
        <v>75</v>
      </c>
      <c r="I561" s="3" t="s">
        <v>540</v>
      </c>
      <c r="J561" s="4">
        <v>45334</v>
      </c>
      <c r="K561" s="3" t="s">
        <v>719</v>
      </c>
      <c r="L561" s="3" t="s">
        <v>726</v>
      </c>
      <c r="M561" s="3" t="s">
        <v>734</v>
      </c>
      <c r="N561" s="3" t="s">
        <v>746</v>
      </c>
      <c r="O561" s="3" t="s">
        <v>758</v>
      </c>
      <c r="P561" s="3">
        <v>49511.95</v>
      </c>
      <c r="Q561" s="3" t="s">
        <v>761</v>
      </c>
      <c r="R561" s="3"/>
      <c r="S561" s="3"/>
      <c r="T561" s="8"/>
    </row>
    <row r="562" spans="1:20" hidden="1" x14ac:dyDescent="0.3">
      <c r="A562" s="7">
        <v>3516</v>
      </c>
      <c r="B562" s="3" t="s">
        <v>14</v>
      </c>
      <c r="C562" s="3" t="s">
        <v>33</v>
      </c>
      <c r="D562" s="3" t="str">
        <f>LOWER(CONCATENATE(B562,".",C562,"@email.com"))</f>
        <v>jane.kiplagat@email.com</v>
      </c>
      <c r="E562" s="3" t="s">
        <v>45</v>
      </c>
      <c r="F562" s="3">
        <v>47</v>
      </c>
      <c r="G562" s="3" t="str">
        <f>IF(F562&lt;=12,"Child",IF(F562&lt;=19,"Teenager",IF(F562&lt;=60,"Adult","Senior")))</f>
        <v>Adult</v>
      </c>
      <c r="H562" s="3">
        <f>MAX( F562:F1232) - (F562)</f>
        <v>37</v>
      </c>
      <c r="I562" s="3" t="s">
        <v>605</v>
      </c>
      <c r="J562" s="4">
        <v>44963</v>
      </c>
      <c r="K562" s="3" t="s">
        <v>722</v>
      </c>
      <c r="L562" s="3" t="s">
        <v>726</v>
      </c>
      <c r="M562" s="3" t="s">
        <v>745</v>
      </c>
      <c r="N562" s="3" t="s">
        <v>749</v>
      </c>
      <c r="O562" s="3" t="s">
        <v>753</v>
      </c>
      <c r="P562" s="3">
        <v>24527.759999999998</v>
      </c>
      <c r="Q562" s="3" t="s">
        <v>760</v>
      </c>
      <c r="R562" s="3"/>
      <c r="S562" s="3"/>
      <c r="T562" s="8"/>
    </row>
    <row r="563" spans="1:20" hidden="1" x14ac:dyDescent="0.3">
      <c r="A563" s="7">
        <v>5807</v>
      </c>
      <c r="B563" s="3" t="s">
        <v>18</v>
      </c>
      <c r="C563" s="3" t="s">
        <v>35</v>
      </c>
      <c r="D563" s="3" t="str">
        <f>LOWER(CONCATENATE(B563,".",C563,"@email.com"))</f>
        <v>susan.mugambi@email.com</v>
      </c>
      <c r="E563" s="3" t="s">
        <v>44</v>
      </c>
      <c r="F563" s="3">
        <v>62</v>
      </c>
      <c r="G563" s="3" t="str">
        <f>IF(F563&lt;=12,"Child",IF(F563&lt;=19,"Teenager",IF(F563&lt;=60,"Adult","Senior")))</f>
        <v>Senior</v>
      </c>
      <c r="H563" s="3">
        <f>MAX( F563:F1233) - (F563)</f>
        <v>22</v>
      </c>
      <c r="I563" s="3" t="s">
        <v>606</v>
      </c>
      <c r="J563" s="4">
        <v>45580</v>
      </c>
      <c r="K563" s="3" t="s">
        <v>724</v>
      </c>
      <c r="L563" s="3" t="s">
        <v>726</v>
      </c>
      <c r="M563" s="3" t="s">
        <v>732</v>
      </c>
      <c r="N563" s="3" t="s">
        <v>746</v>
      </c>
      <c r="O563" s="3" t="s">
        <v>757</v>
      </c>
      <c r="P563" s="3">
        <v>20495.169999999998</v>
      </c>
      <c r="Q563" s="3" t="s">
        <v>759</v>
      </c>
      <c r="R563" s="3"/>
      <c r="S563" s="3"/>
      <c r="T563" s="8"/>
    </row>
    <row r="564" spans="1:20" hidden="1" x14ac:dyDescent="0.3">
      <c r="A564" s="7">
        <v>7550</v>
      </c>
      <c r="B564" s="3" t="s">
        <v>17</v>
      </c>
      <c r="C564" s="3" t="s">
        <v>35</v>
      </c>
      <c r="D564" s="3" t="str">
        <f>LOWER(CONCATENATE(B564,".",C564,"@email.com"))</f>
        <v>anne.mugambi@email.com</v>
      </c>
      <c r="E564" s="3" t="s">
        <v>44</v>
      </c>
      <c r="F564" s="3">
        <v>18</v>
      </c>
      <c r="G564" s="3" t="str">
        <f>IF(F564&lt;=12,"Child",IF(F564&lt;=19,"Teenager",IF(F564&lt;=60,"Adult","Senior")))</f>
        <v>Teenager</v>
      </c>
      <c r="H564" s="3">
        <f>MAX( F564:F1234) - (F564)</f>
        <v>66</v>
      </c>
      <c r="I564" s="3" t="s">
        <v>607</v>
      </c>
      <c r="J564" s="4">
        <v>44440</v>
      </c>
      <c r="K564" s="3" t="s">
        <v>718</v>
      </c>
      <c r="L564" s="3" t="s">
        <v>725</v>
      </c>
      <c r="M564" s="3" t="s">
        <v>741</v>
      </c>
      <c r="N564" s="3" t="s">
        <v>751</v>
      </c>
      <c r="O564" s="3" t="s">
        <v>754</v>
      </c>
      <c r="P564" s="3">
        <v>36596.21</v>
      </c>
      <c r="Q564" s="3" t="s">
        <v>759</v>
      </c>
      <c r="R564" s="3"/>
      <c r="S564" s="3"/>
      <c r="T564" s="8"/>
    </row>
    <row r="565" spans="1:20" hidden="1" x14ac:dyDescent="0.3">
      <c r="A565" s="7">
        <v>8572</v>
      </c>
      <c r="B565" s="3" t="s">
        <v>24</v>
      </c>
      <c r="C565" s="3" t="s">
        <v>41</v>
      </c>
      <c r="D565" s="3" t="str">
        <f>LOWER(CONCATENATE(B565,".",C565,"@email.com"))</f>
        <v>esther.obuya@email.com</v>
      </c>
      <c r="E565" s="3" t="s">
        <v>44</v>
      </c>
      <c r="F565" s="3">
        <v>37</v>
      </c>
      <c r="G565" s="3" t="str">
        <f>IF(F565&lt;=12,"Child",IF(F565&lt;=19,"Teenager",IF(F565&lt;=60,"Adult","Senior")))</f>
        <v>Adult</v>
      </c>
      <c r="H565" s="3">
        <f>MAX( F565:F1235) - (F565)</f>
        <v>47</v>
      </c>
      <c r="I565" s="3" t="s">
        <v>608</v>
      </c>
      <c r="J565" s="4">
        <v>45018</v>
      </c>
      <c r="K565" s="3" t="s">
        <v>718</v>
      </c>
      <c r="L565" s="3" t="s">
        <v>726</v>
      </c>
      <c r="M565" s="3" t="s">
        <v>743</v>
      </c>
      <c r="N565" s="3" t="s">
        <v>752</v>
      </c>
      <c r="O565" s="3" t="s">
        <v>754</v>
      </c>
      <c r="P565" s="3">
        <v>5930</v>
      </c>
      <c r="Q565" s="3" t="s">
        <v>761</v>
      </c>
      <c r="R565" s="3"/>
      <c r="S565" s="3"/>
      <c r="T565" s="8"/>
    </row>
    <row r="566" spans="1:20" hidden="1" x14ac:dyDescent="0.3">
      <c r="A566" s="7">
        <v>8887</v>
      </c>
      <c r="B566" s="3" t="s">
        <v>22</v>
      </c>
      <c r="C566" s="3" t="s">
        <v>35</v>
      </c>
      <c r="D566" s="3" t="str">
        <f>LOWER(CONCATENATE(B566,".",C566,"@email.com"))</f>
        <v>mercy.mugambi@email.com</v>
      </c>
      <c r="E566" s="3" t="s">
        <v>44</v>
      </c>
      <c r="F566" s="3">
        <v>9</v>
      </c>
      <c r="G566" s="3" t="str">
        <f>IF(F566&lt;=12,"Child",IF(F566&lt;=19,"Teenager",IF(F566&lt;=60,"Adult","Senior")))</f>
        <v>Child</v>
      </c>
      <c r="H566" s="3">
        <f>MAX( F566:F1236) - (F566)</f>
        <v>75</v>
      </c>
      <c r="I566" s="3" t="s">
        <v>611</v>
      </c>
      <c r="J566" s="4">
        <v>44336</v>
      </c>
      <c r="K566" s="3" t="s">
        <v>719</v>
      </c>
      <c r="L566" s="3" t="s">
        <v>726</v>
      </c>
      <c r="M566" s="3" t="s">
        <v>743</v>
      </c>
      <c r="N566" s="3" t="s">
        <v>749</v>
      </c>
      <c r="O566" s="3" t="s">
        <v>755</v>
      </c>
      <c r="P566" s="3">
        <v>35560.97</v>
      </c>
      <c r="Q566" s="3" t="s">
        <v>761</v>
      </c>
      <c r="R566" s="3"/>
      <c r="S566" s="3"/>
      <c r="T566" s="8"/>
    </row>
    <row r="567" spans="1:20" hidden="1" x14ac:dyDescent="0.3">
      <c r="A567" s="7">
        <v>6637</v>
      </c>
      <c r="B567" s="3" t="s">
        <v>25</v>
      </c>
      <c r="C567" s="3" t="s">
        <v>29</v>
      </c>
      <c r="D567" s="3" t="str">
        <f>LOWER(CONCATENATE(B567,".",C567,"@email.com"))</f>
        <v>paul.mutua@email.com</v>
      </c>
      <c r="E567" s="3" t="s">
        <v>45</v>
      </c>
      <c r="F567" s="3">
        <v>76</v>
      </c>
      <c r="G567" s="3" t="str">
        <f>IF(F567&lt;=12,"Child",IF(F567&lt;=19,"Teenager",IF(F567&lt;=60,"Adult","Senior")))</f>
        <v>Senior</v>
      </c>
      <c r="H567" s="3">
        <f>MAX( F567:F1237) - (F567)</f>
        <v>8</v>
      </c>
      <c r="I567" s="3" t="s">
        <v>610</v>
      </c>
      <c r="J567" s="4">
        <v>44635</v>
      </c>
      <c r="K567" s="3" t="s">
        <v>720</v>
      </c>
      <c r="L567" s="3" t="s">
        <v>729</v>
      </c>
      <c r="M567" s="3" t="s">
        <v>737</v>
      </c>
      <c r="N567" s="3" t="s">
        <v>747</v>
      </c>
      <c r="O567" s="3" t="s">
        <v>758</v>
      </c>
      <c r="P567" s="3">
        <v>25396.75</v>
      </c>
      <c r="Q567" s="3" t="s">
        <v>761</v>
      </c>
      <c r="R567" s="3"/>
      <c r="S567" s="3"/>
      <c r="T567" s="8"/>
    </row>
    <row r="568" spans="1:20" hidden="1" x14ac:dyDescent="0.3">
      <c r="A568" s="7">
        <v>1767</v>
      </c>
      <c r="B568" s="3" t="s">
        <v>28</v>
      </c>
      <c r="C568" s="3" t="s">
        <v>42</v>
      </c>
      <c r="D568" s="3" t="str">
        <f>LOWER(CONCATENATE(B568,".",C568,"@email.com"))</f>
        <v>mary.ouma@email.com</v>
      </c>
      <c r="E568" s="3" t="s">
        <v>45</v>
      </c>
      <c r="F568" s="3">
        <v>8</v>
      </c>
      <c r="G568" s="3" t="str">
        <f>IF(F568&lt;=12,"Child",IF(F568&lt;=19,"Teenager",IF(F568&lt;=60,"Adult","Senior")))</f>
        <v>Child</v>
      </c>
      <c r="H568" s="3">
        <f>MAX( F568:F1238) - (F568)</f>
        <v>76</v>
      </c>
      <c r="I568" s="3" t="s">
        <v>166</v>
      </c>
      <c r="J568" s="4">
        <v>44432</v>
      </c>
      <c r="K568" s="3" t="s">
        <v>719</v>
      </c>
      <c r="L568" s="3" t="s">
        <v>729</v>
      </c>
      <c r="M568" s="3" t="s">
        <v>738</v>
      </c>
      <c r="N568" s="3" t="s">
        <v>746</v>
      </c>
      <c r="O568" s="3" t="s">
        <v>754</v>
      </c>
      <c r="P568" s="3">
        <v>26392.9</v>
      </c>
      <c r="Q568" s="3" t="s">
        <v>761</v>
      </c>
      <c r="R568" s="3"/>
      <c r="S568" s="3"/>
      <c r="T568" s="8"/>
    </row>
    <row r="569" spans="1:20" hidden="1" x14ac:dyDescent="0.3">
      <c r="A569" s="7">
        <v>5450</v>
      </c>
      <c r="B569" s="3" t="s">
        <v>22</v>
      </c>
      <c r="C569" s="3" t="s">
        <v>39</v>
      </c>
      <c r="D569" s="3" t="str">
        <f>LOWER(CONCATENATE(B569,".",C569,"@email.com"))</f>
        <v>mercy.kuria@email.com</v>
      </c>
      <c r="E569" s="3" t="s">
        <v>44</v>
      </c>
      <c r="F569" s="3">
        <v>33</v>
      </c>
      <c r="G569" s="3" t="str">
        <f>IF(F569&lt;=12,"Child",IF(F569&lt;=19,"Teenager",IF(F569&lt;=60,"Adult","Senior")))</f>
        <v>Adult</v>
      </c>
      <c r="H569" s="3">
        <f>MAX( F569:F1239) - (F569)</f>
        <v>51</v>
      </c>
      <c r="I569" s="3" t="s">
        <v>612</v>
      </c>
      <c r="J569" s="4">
        <v>43938</v>
      </c>
      <c r="K569" s="3" t="s">
        <v>723</v>
      </c>
      <c r="L569" s="3" t="s">
        <v>725</v>
      </c>
      <c r="M569" s="3" t="s">
        <v>740</v>
      </c>
      <c r="N569" s="3" t="s">
        <v>746</v>
      </c>
      <c r="O569" s="3" t="s">
        <v>756</v>
      </c>
      <c r="P569" s="3">
        <v>40099.79</v>
      </c>
      <c r="Q569" s="3" t="s">
        <v>761</v>
      </c>
      <c r="R569" s="3"/>
      <c r="S569" s="3"/>
      <c r="T569" s="8"/>
    </row>
    <row r="570" spans="1:20" hidden="1" x14ac:dyDescent="0.3">
      <c r="A570" s="7">
        <v>5053</v>
      </c>
      <c r="B570" s="3" t="s">
        <v>16</v>
      </c>
      <c r="C570" s="3" t="s">
        <v>42</v>
      </c>
      <c r="D570" s="3" t="str">
        <f>LOWER(CONCATENATE(B570,".",C570,"@email.com"))</f>
        <v>john.ouma@email.com</v>
      </c>
      <c r="E570" s="3" t="s">
        <v>44</v>
      </c>
      <c r="F570" s="3">
        <v>10</v>
      </c>
      <c r="G570" s="3" t="str">
        <f>IF(F570&lt;=12,"Child",IF(F570&lt;=19,"Teenager",IF(F570&lt;=60,"Adult","Senior")))</f>
        <v>Child</v>
      </c>
      <c r="H570" s="3">
        <f>MAX( F570:F1240) - (F570)</f>
        <v>74</v>
      </c>
      <c r="I570" s="3" t="s">
        <v>613</v>
      </c>
      <c r="J570" s="4">
        <v>44428</v>
      </c>
      <c r="K570" s="3" t="s">
        <v>723</v>
      </c>
      <c r="L570" s="3" t="s">
        <v>728</v>
      </c>
      <c r="M570" s="3" t="s">
        <v>734</v>
      </c>
      <c r="N570" s="3" t="s">
        <v>750</v>
      </c>
      <c r="O570" s="3" t="s">
        <v>757</v>
      </c>
      <c r="P570" s="3">
        <v>38428.65</v>
      </c>
      <c r="Q570" s="3" t="s">
        <v>759</v>
      </c>
      <c r="R570" s="3"/>
      <c r="S570" s="3"/>
      <c r="T570" s="8"/>
    </row>
    <row r="571" spans="1:20" hidden="1" x14ac:dyDescent="0.3">
      <c r="A571" s="7">
        <v>4629</v>
      </c>
      <c r="B571" s="3" t="s">
        <v>20</v>
      </c>
      <c r="C571" s="3" t="s">
        <v>34</v>
      </c>
      <c r="D571" s="3" t="str">
        <f>LOWER(CONCATENATE(B571,".",C571,"@email.com"))</f>
        <v>kevin.cherono@email.com</v>
      </c>
      <c r="E571" s="3" t="s">
        <v>44</v>
      </c>
      <c r="F571" s="3">
        <v>58</v>
      </c>
      <c r="G571" s="3" t="str">
        <f>IF(F571&lt;=12,"Child",IF(F571&lt;=19,"Teenager",IF(F571&lt;=60,"Adult","Senior")))</f>
        <v>Adult</v>
      </c>
      <c r="H571" s="3">
        <f>MAX( F571:F1241) - (F571)</f>
        <v>26</v>
      </c>
      <c r="I571" s="3" t="s">
        <v>614</v>
      </c>
      <c r="J571" s="4">
        <v>45201</v>
      </c>
      <c r="K571" s="3" t="s">
        <v>721</v>
      </c>
      <c r="L571" s="3" t="s">
        <v>725</v>
      </c>
      <c r="M571" s="3" t="s">
        <v>739</v>
      </c>
      <c r="N571" s="3" t="s">
        <v>752</v>
      </c>
      <c r="O571" s="3" t="s">
        <v>754</v>
      </c>
      <c r="P571" s="3">
        <v>21388.17</v>
      </c>
      <c r="Q571" s="3" t="s">
        <v>759</v>
      </c>
      <c r="R571" s="3"/>
      <c r="S571" s="3"/>
      <c r="T571" s="8"/>
    </row>
    <row r="572" spans="1:20" hidden="1" x14ac:dyDescent="0.3">
      <c r="A572" s="7">
        <v>8436</v>
      </c>
      <c r="B572" s="3" t="s">
        <v>23</v>
      </c>
      <c r="C572" s="3" t="s">
        <v>39</v>
      </c>
      <c r="D572" s="3" t="str">
        <f>LOWER(CONCATENATE(B572,".",C572,"@email.com"))</f>
        <v>peter.kuria@email.com</v>
      </c>
      <c r="E572" s="3" t="s">
        <v>45</v>
      </c>
      <c r="F572" s="3">
        <v>11</v>
      </c>
      <c r="G572" s="3" t="str">
        <f>IF(F572&lt;=12,"Child",IF(F572&lt;=19,"Teenager",IF(F572&lt;=60,"Adult","Senior")))</f>
        <v>Child</v>
      </c>
      <c r="H572" s="3">
        <f>MAX( F572:F1242) - (F572)</f>
        <v>73</v>
      </c>
      <c r="I572" s="3" t="s">
        <v>615</v>
      </c>
      <c r="J572" s="4">
        <v>45687</v>
      </c>
      <c r="K572" s="3" t="s">
        <v>724</v>
      </c>
      <c r="L572" s="3" t="s">
        <v>730</v>
      </c>
      <c r="M572" s="3" t="s">
        <v>737</v>
      </c>
      <c r="N572" s="3" t="s">
        <v>751</v>
      </c>
      <c r="O572" s="3" t="s">
        <v>757</v>
      </c>
      <c r="P572" s="3">
        <v>29439.5</v>
      </c>
      <c r="Q572" s="3" t="s">
        <v>759</v>
      </c>
      <c r="R572" s="3"/>
      <c r="S572" s="3"/>
      <c r="T572" s="8"/>
    </row>
    <row r="573" spans="1:20" hidden="1" x14ac:dyDescent="0.3">
      <c r="A573" s="7">
        <v>8224</v>
      </c>
      <c r="B573" s="3" t="s">
        <v>19</v>
      </c>
      <c r="C573" s="3" t="s">
        <v>43</v>
      </c>
      <c r="D573" s="3" t="str">
        <f>LOWER(CONCATENATE(B573,".",C573,"@email.com"))</f>
        <v>michael.chebet@email.com</v>
      </c>
      <c r="E573" s="3" t="s">
        <v>45</v>
      </c>
      <c r="F573" s="3">
        <v>51</v>
      </c>
      <c r="G573" s="3" t="str">
        <f>IF(F573&lt;=12,"Child",IF(F573&lt;=19,"Teenager",IF(F573&lt;=60,"Adult","Senior")))</f>
        <v>Adult</v>
      </c>
      <c r="H573" s="3">
        <f>MAX( F573:F1243) - (F573)</f>
        <v>33</v>
      </c>
      <c r="I573" s="3" t="s">
        <v>616</v>
      </c>
      <c r="J573" s="4">
        <v>43881</v>
      </c>
      <c r="K573" s="3" t="s">
        <v>720</v>
      </c>
      <c r="L573" s="3" t="s">
        <v>729</v>
      </c>
      <c r="M573" s="3" t="s">
        <v>743</v>
      </c>
      <c r="N573" s="3" t="s">
        <v>750</v>
      </c>
      <c r="O573" s="3" t="s">
        <v>754</v>
      </c>
      <c r="P573" s="3">
        <v>24023.85</v>
      </c>
      <c r="Q573" s="3" t="s">
        <v>761</v>
      </c>
      <c r="R573" s="3"/>
      <c r="S573" s="3"/>
      <c r="T573" s="8"/>
    </row>
    <row r="574" spans="1:20" hidden="1" x14ac:dyDescent="0.3">
      <c r="A574" s="7">
        <v>5331</v>
      </c>
      <c r="B574" s="3" t="s">
        <v>26</v>
      </c>
      <c r="C574" s="3" t="s">
        <v>41</v>
      </c>
      <c r="D574" s="3" t="str">
        <f>LOWER(CONCATENATE(B574,".",C574,"@email.com"))</f>
        <v>brian.obuya@email.com</v>
      </c>
      <c r="E574" s="3" t="s">
        <v>44</v>
      </c>
      <c r="F574" s="3">
        <v>32</v>
      </c>
      <c r="G574" s="3" t="str">
        <f>IF(F574&lt;=12,"Child",IF(F574&lt;=19,"Teenager",IF(F574&lt;=60,"Adult","Senior")))</f>
        <v>Adult</v>
      </c>
      <c r="H574" s="3">
        <f>MAX( F574:F1244) - (F574)</f>
        <v>52</v>
      </c>
      <c r="I574" s="3" t="s">
        <v>617</v>
      </c>
      <c r="J574" s="4">
        <v>44372</v>
      </c>
      <c r="K574" s="3" t="s">
        <v>718</v>
      </c>
      <c r="L574" s="3" t="s">
        <v>725</v>
      </c>
      <c r="M574" s="3" t="s">
        <v>732</v>
      </c>
      <c r="N574" s="3" t="s">
        <v>747</v>
      </c>
      <c r="O574" s="3" t="s">
        <v>754</v>
      </c>
      <c r="P574" s="3">
        <v>12384.6</v>
      </c>
      <c r="Q574" s="3" t="s">
        <v>760</v>
      </c>
      <c r="R574" s="3"/>
      <c r="S574" s="3"/>
      <c r="T574" s="8"/>
    </row>
    <row r="575" spans="1:20" hidden="1" x14ac:dyDescent="0.3">
      <c r="A575" s="7">
        <v>6351</v>
      </c>
      <c r="B575" s="3" t="s">
        <v>26</v>
      </c>
      <c r="C575" s="3" t="s">
        <v>42</v>
      </c>
      <c r="D575" s="3" t="str">
        <f>LOWER(CONCATENATE(B575,".",C575,"@email.com"))</f>
        <v>brian.ouma@email.com</v>
      </c>
      <c r="E575" s="3" t="s">
        <v>44</v>
      </c>
      <c r="F575" s="3">
        <v>81</v>
      </c>
      <c r="G575" s="3" t="str">
        <f>IF(F575&lt;=12,"Child",IF(F575&lt;=19,"Teenager",IF(F575&lt;=60,"Adult","Senior")))</f>
        <v>Senior</v>
      </c>
      <c r="H575" s="3">
        <f>MAX( F575:F1245) - (F575)</f>
        <v>3</v>
      </c>
      <c r="I575" s="3" t="s">
        <v>618</v>
      </c>
      <c r="J575" s="4">
        <v>45460</v>
      </c>
      <c r="K575" s="3" t="s">
        <v>722</v>
      </c>
      <c r="L575" s="3" t="s">
        <v>726</v>
      </c>
      <c r="M575" s="3" t="s">
        <v>743</v>
      </c>
      <c r="N575" s="3" t="s">
        <v>749</v>
      </c>
      <c r="O575" s="3" t="s">
        <v>757</v>
      </c>
      <c r="P575" s="3">
        <v>35003.910000000003</v>
      </c>
      <c r="Q575" s="3" t="s">
        <v>760</v>
      </c>
      <c r="R575" s="3"/>
      <c r="S575" s="3"/>
      <c r="T575" s="8"/>
    </row>
    <row r="576" spans="1:20" hidden="1" x14ac:dyDescent="0.3">
      <c r="A576" s="7">
        <v>5442</v>
      </c>
      <c r="B576" s="3" t="s">
        <v>16</v>
      </c>
      <c r="C576" s="3" t="s">
        <v>33</v>
      </c>
      <c r="D576" s="3" t="str">
        <f>LOWER(CONCATENATE(B576,".",C576,"@email.com"))</f>
        <v>john.kiplagat@email.com</v>
      </c>
      <c r="E576" s="3" t="s">
        <v>44</v>
      </c>
      <c r="F576" s="3">
        <v>73</v>
      </c>
      <c r="G576" s="3" t="str">
        <f>IF(F576&lt;=12,"Child",IF(F576&lt;=19,"Teenager",IF(F576&lt;=60,"Adult","Senior")))</f>
        <v>Senior</v>
      </c>
      <c r="H576" s="3">
        <f>MAX( F576:F1246) - (F576)</f>
        <v>11</v>
      </c>
      <c r="I576" s="3" t="s">
        <v>619</v>
      </c>
      <c r="J576" s="4">
        <v>44719</v>
      </c>
      <c r="K576" s="3" t="s">
        <v>724</v>
      </c>
      <c r="L576" s="3" t="s">
        <v>729</v>
      </c>
      <c r="M576" s="3" t="s">
        <v>733</v>
      </c>
      <c r="N576" s="3" t="s">
        <v>749</v>
      </c>
      <c r="O576" s="3" t="s">
        <v>755</v>
      </c>
      <c r="P576" s="3">
        <v>10596.58</v>
      </c>
      <c r="Q576" s="3" t="s">
        <v>761</v>
      </c>
      <c r="R576" s="3"/>
      <c r="S576" s="3"/>
      <c r="T576" s="8"/>
    </row>
    <row r="577" spans="1:20" hidden="1" x14ac:dyDescent="0.3">
      <c r="A577" s="7">
        <v>5135</v>
      </c>
      <c r="B577" s="3" t="s">
        <v>25</v>
      </c>
      <c r="C577" s="3" t="s">
        <v>34</v>
      </c>
      <c r="D577" s="3" t="str">
        <f>LOWER(CONCATENATE(B577,".",C577,"@email.com"))</f>
        <v>paul.cherono@email.com</v>
      </c>
      <c r="E577" s="3" t="s">
        <v>45</v>
      </c>
      <c r="F577" s="3">
        <v>5</v>
      </c>
      <c r="G577" s="3" t="str">
        <f>IF(F577&lt;=12,"Child",IF(F577&lt;=19,"Teenager",IF(F577&lt;=60,"Adult","Senior")))</f>
        <v>Child</v>
      </c>
      <c r="H577" s="3">
        <f>MAX( F577:F1247) - (F577)</f>
        <v>79</v>
      </c>
      <c r="I577" s="3" t="s">
        <v>620</v>
      </c>
      <c r="J577" s="4">
        <v>44113</v>
      </c>
      <c r="K577" s="3" t="s">
        <v>720</v>
      </c>
      <c r="L577" s="3" t="s">
        <v>725</v>
      </c>
      <c r="M577" s="3" t="s">
        <v>744</v>
      </c>
      <c r="N577" s="3" t="s">
        <v>749</v>
      </c>
      <c r="O577" s="3" t="s">
        <v>757</v>
      </c>
      <c r="P577" s="3">
        <v>23440.04</v>
      </c>
      <c r="Q577" s="3" t="s">
        <v>761</v>
      </c>
      <c r="R577" s="3"/>
      <c r="S577" s="3"/>
      <c r="T577" s="8"/>
    </row>
    <row r="578" spans="1:20" hidden="1" x14ac:dyDescent="0.3">
      <c r="A578" s="7">
        <v>5884</v>
      </c>
      <c r="B578" s="3" t="s">
        <v>20</v>
      </c>
      <c r="C578" s="3" t="s">
        <v>30</v>
      </c>
      <c r="D578" s="3" t="str">
        <f>LOWER(CONCATENATE(B578,".",C578,"@email.com"))</f>
        <v>kevin.atieno@email.com</v>
      </c>
      <c r="E578" s="3" t="s">
        <v>44</v>
      </c>
      <c r="F578" s="3">
        <v>52</v>
      </c>
      <c r="G578" s="3" t="str">
        <f>IF(F578&lt;=12,"Child",IF(F578&lt;=19,"Teenager",IF(F578&lt;=60,"Adult","Senior")))</f>
        <v>Adult</v>
      </c>
      <c r="H578" s="3">
        <f>MAX( F578:F1248) - (F578)</f>
        <v>32</v>
      </c>
      <c r="I578" s="3" t="s">
        <v>621</v>
      </c>
      <c r="J578" s="4">
        <v>44385</v>
      </c>
      <c r="K578" s="3" t="s">
        <v>720</v>
      </c>
      <c r="L578" s="3" t="s">
        <v>726</v>
      </c>
      <c r="M578" s="3" t="s">
        <v>731</v>
      </c>
      <c r="N578" s="3" t="s">
        <v>746</v>
      </c>
      <c r="O578" s="3" t="s">
        <v>756</v>
      </c>
      <c r="P578" s="3">
        <v>13398.3</v>
      </c>
      <c r="Q578" s="3" t="s">
        <v>761</v>
      </c>
      <c r="R578" s="3"/>
      <c r="S578" s="3"/>
      <c r="T578" s="8"/>
    </row>
    <row r="579" spans="1:20" hidden="1" x14ac:dyDescent="0.3">
      <c r="A579" s="7">
        <v>1153</v>
      </c>
      <c r="B579" s="3" t="s">
        <v>27</v>
      </c>
      <c r="C579" s="3" t="s">
        <v>31</v>
      </c>
      <c r="D579" s="3" t="str">
        <f>LOWER(CONCATENATE(B579,".",C579,"@email.com"))</f>
        <v>david.kamau@email.com</v>
      </c>
      <c r="E579" s="3" t="s">
        <v>44</v>
      </c>
      <c r="F579" s="3">
        <v>81</v>
      </c>
      <c r="G579" s="3" t="str">
        <f>IF(F579&lt;=12,"Child",IF(F579&lt;=19,"Teenager",IF(F579&lt;=60,"Adult","Senior")))</f>
        <v>Senior</v>
      </c>
      <c r="H579" s="3">
        <f>MAX( F579:F1249) - (F579)</f>
        <v>3</v>
      </c>
      <c r="I579" s="3" t="s">
        <v>622</v>
      </c>
      <c r="J579" s="4">
        <v>45279</v>
      </c>
      <c r="K579" s="3" t="s">
        <v>718</v>
      </c>
      <c r="L579" s="3" t="s">
        <v>729</v>
      </c>
      <c r="M579" s="3" t="s">
        <v>731</v>
      </c>
      <c r="N579" s="3" t="s">
        <v>747</v>
      </c>
      <c r="O579" s="3" t="s">
        <v>755</v>
      </c>
      <c r="P579" s="3">
        <v>41181.160000000003</v>
      </c>
      <c r="Q579" s="3" t="s">
        <v>760</v>
      </c>
      <c r="R579" s="3"/>
      <c r="S579" s="3"/>
      <c r="T579" s="8"/>
    </row>
    <row r="580" spans="1:20" hidden="1" x14ac:dyDescent="0.3">
      <c r="A580" s="7">
        <v>5896</v>
      </c>
      <c r="B580" s="3" t="s">
        <v>27</v>
      </c>
      <c r="C580" s="3" t="s">
        <v>30</v>
      </c>
      <c r="D580" s="3" t="str">
        <f>LOWER(CONCATENATE(B580,".",C580,"@email.com"))</f>
        <v>david.atieno@email.com</v>
      </c>
      <c r="E580" s="3" t="s">
        <v>45</v>
      </c>
      <c r="F580" s="3">
        <v>62</v>
      </c>
      <c r="G580" s="3" t="str">
        <f>IF(F580&lt;=12,"Child",IF(F580&lt;=19,"Teenager",IF(F580&lt;=60,"Adult","Senior")))</f>
        <v>Senior</v>
      </c>
      <c r="H580" s="3">
        <f>MAX( F580:F1250) - (F580)</f>
        <v>22</v>
      </c>
      <c r="I580" s="3" t="s">
        <v>623</v>
      </c>
      <c r="J580" s="4">
        <v>44534</v>
      </c>
      <c r="K580" s="3" t="s">
        <v>718</v>
      </c>
      <c r="L580" s="3" t="s">
        <v>729</v>
      </c>
      <c r="M580" s="3" t="s">
        <v>731</v>
      </c>
      <c r="N580" s="3" t="s">
        <v>748</v>
      </c>
      <c r="O580" s="3" t="s">
        <v>753</v>
      </c>
      <c r="P580" s="3">
        <v>31422.95</v>
      </c>
      <c r="Q580" s="3" t="s">
        <v>759</v>
      </c>
      <c r="R580" s="3"/>
      <c r="S580" s="3"/>
      <c r="T580" s="8"/>
    </row>
    <row r="581" spans="1:20" hidden="1" x14ac:dyDescent="0.3">
      <c r="A581" s="7">
        <v>7014</v>
      </c>
      <c r="B581" s="3" t="s">
        <v>19</v>
      </c>
      <c r="C581" s="3" t="s">
        <v>35</v>
      </c>
      <c r="D581" s="3" t="str">
        <f>LOWER(CONCATENATE(B581,".",C581,"@email.com"))</f>
        <v>michael.mugambi@email.com</v>
      </c>
      <c r="E581" s="3" t="s">
        <v>45</v>
      </c>
      <c r="F581" s="3">
        <v>14</v>
      </c>
      <c r="G581" s="3" t="str">
        <f>IF(F581&lt;=12,"Child",IF(F581&lt;=19,"Teenager",IF(F581&lt;=60,"Adult","Senior")))</f>
        <v>Teenager</v>
      </c>
      <c r="H581" s="3">
        <f>MAX( F581:F1251) - (F581)</f>
        <v>70</v>
      </c>
      <c r="I581" s="3" t="s">
        <v>624</v>
      </c>
      <c r="J581" s="4">
        <v>45644</v>
      </c>
      <c r="K581" s="3" t="s">
        <v>724</v>
      </c>
      <c r="L581" s="3" t="s">
        <v>727</v>
      </c>
      <c r="M581" s="3" t="s">
        <v>737</v>
      </c>
      <c r="N581" s="3" t="s">
        <v>746</v>
      </c>
      <c r="O581" s="3" t="s">
        <v>753</v>
      </c>
      <c r="P581" s="3">
        <v>44792.33</v>
      </c>
      <c r="Q581" s="3" t="s">
        <v>761</v>
      </c>
      <c r="R581" s="3"/>
      <c r="S581" s="3"/>
      <c r="T581" s="8"/>
    </row>
    <row r="582" spans="1:20" hidden="1" x14ac:dyDescent="0.3">
      <c r="A582" s="7">
        <v>4169</v>
      </c>
      <c r="B582" s="3" t="s">
        <v>28</v>
      </c>
      <c r="C582" s="3" t="s">
        <v>39</v>
      </c>
      <c r="D582" s="3" t="str">
        <f>LOWER(CONCATENATE(B582,".",C582,"@email.com"))</f>
        <v>mary.kuria@email.com</v>
      </c>
      <c r="E582" s="3" t="s">
        <v>45</v>
      </c>
      <c r="F582" s="3">
        <v>8</v>
      </c>
      <c r="G582" s="3" t="str">
        <f>IF(F582&lt;=12,"Child",IF(F582&lt;=19,"Teenager",IF(F582&lt;=60,"Adult","Senior")))</f>
        <v>Child</v>
      </c>
      <c r="H582" s="3">
        <f>MAX( F582:F1252) - (F582)</f>
        <v>76</v>
      </c>
      <c r="I582" s="3" t="s">
        <v>482</v>
      </c>
      <c r="J582" s="4">
        <v>43963</v>
      </c>
      <c r="K582" s="3" t="s">
        <v>719</v>
      </c>
      <c r="L582" s="3" t="s">
        <v>729</v>
      </c>
      <c r="M582" s="3" t="s">
        <v>735</v>
      </c>
      <c r="N582" s="3" t="s">
        <v>748</v>
      </c>
      <c r="O582" s="3" t="s">
        <v>758</v>
      </c>
      <c r="P582" s="3">
        <v>12772.93</v>
      </c>
      <c r="Q582" s="3" t="s">
        <v>760</v>
      </c>
      <c r="R582" s="3"/>
      <c r="S582" s="3"/>
      <c r="T582" s="8"/>
    </row>
    <row r="583" spans="1:20" hidden="1" x14ac:dyDescent="0.3">
      <c r="A583" s="7">
        <v>3443</v>
      </c>
      <c r="B583" s="3" t="s">
        <v>20</v>
      </c>
      <c r="C583" s="3" t="s">
        <v>31</v>
      </c>
      <c r="D583" s="3" t="str">
        <f>LOWER(CONCATENATE(B583,".",C583,"@email.com"))</f>
        <v>kevin.kamau@email.com</v>
      </c>
      <c r="E583" s="3" t="s">
        <v>44</v>
      </c>
      <c r="F583" s="3">
        <v>3</v>
      </c>
      <c r="G583" s="3" t="str">
        <f>IF(F583&lt;=12,"Child",IF(F583&lt;=19,"Teenager",IF(F583&lt;=60,"Adult","Senior")))</f>
        <v>Child</v>
      </c>
      <c r="H583" s="3">
        <f>MAX( F583:F1253) - (F583)</f>
        <v>81</v>
      </c>
      <c r="I583" s="3" t="s">
        <v>626</v>
      </c>
      <c r="J583" s="4">
        <v>45662</v>
      </c>
      <c r="K583" s="3" t="s">
        <v>723</v>
      </c>
      <c r="L583" s="3" t="s">
        <v>725</v>
      </c>
      <c r="M583" s="3" t="s">
        <v>736</v>
      </c>
      <c r="N583" s="3" t="s">
        <v>749</v>
      </c>
      <c r="O583" s="3" t="s">
        <v>756</v>
      </c>
      <c r="P583" s="3">
        <v>5533.57</v>
      </c>
      <c r="Q583" s="3" t="s">
        <v>759</v>
      </c>
      <c r="R583" s="3"/>
      <c r="S583" s="3"/>
      <c r="T583" s="8"/>
    </row>
    <row r="584" spans="1:20" hidden="1" x14ac:dyDescent="0.3">
      <c r="A584" s="7">
        <v>6405</v>
      </c>
      <c r="B584" s="3" t="s">
        <v>18</v>
      </c>
      <c r="C584" s="3" t="s">
        <v>42</v>
      </c>
      <c r="D584" s="3" t="str">
        <f>LOWER(CONCATENATE(B584,".",C584,"@email.com"))</f>
        <v>susan.ouma@email.com</v>
      </c>
      <c r="E584" s="3" t="s">
        <v>45</v>
      </c>
      <c r="F584" s="3">
        <v>2</v>
      </c>
      <c r="G584" s="3" t="str">
        <f>IF(F584&lt;=12,"Child",IF(F584&lt;=19,"Teenager",IF(F584&lt;=60,"Adult","Senior")))</f>
        <v>Child</v>
      </c>
      <c r="H584" s="3">
        <f>MAX( F584:F1254) - (F584)</f>
        <v>82</v>
      </c>
      <c r="I584" s="3" t="s">
        <v>627</v>
      </c>
      <c r="J584" s="4">
        <v>45697</v>
      </c>
      <c r="K584" s="3" t="s">
        <v>721</v>
      </c>
      <c r="L584" s="3" t="s">
        <v>730</v>
      </c>
      <c r="M584" s="3" t="s">
        <v>738</v>
      </c>
      <c r="N584" s="3" t="s">
        <v>752</v>
      </c>
      <c r="O584" s="3" t="s">
        <v>756</v>
      </c>
      <c r="P584" s="3">
        <v>43344.29</v>
      </c>
      <c r="Q584" s="3" t="s">
        <v>759</v>
      </c>
      <c r="R584" s="3"/>
      <c r="S584" s="3"/>
      <c r="T584" s="8"/>
    </row>
    <row r="585" spans="1:20" hidden="1" x14ac:dyDescent="0.3">
      <c r="A585" s="7">
        <v>5377</v>
      </c>
      <c r="B585" s="3" t="s">
        <v>25</v>
      </c>
      <c r="C585" s="3" t="s">
        <v>33</v>
      </c>
      <c r="D585" s="3" t="str">
        <f>LOWER(CONCATENATE(B585,".",C585,"@email.com"))</f>
        <v>paul.kiplagat@email.com</v>
      </c>
      <c r="E585" s="3" t="s">
        <v>44</v>
      </c>
      <c r="F585" s="3">
        <v>9</v>
      </c>
      <c r="G585" s="3" t="str">
        <f>IF(F585&lt;=12,"Child",IF(F585&lt;=19,"Teenager",IF(F585&lt;=60,"Adult","Senior")))</f>
        <v>Child</v>
      </c>
      <c r="H585" s="3">
        <f>MAX( F585:F1255) - (F585)</f>
        <v>75</v>
      </c>
      <c r="I585" s="3" t="s">
        <v>628</v>
      </c>
      <c r="J585" s="4">
        <v>45564</v>
      </c>
      <c r="K585" s="3" t="s">
        <v>720</v>
      </c>
      <c r="L585" s="3" t="s">
        <v>727</v>
      </c>
      <c r="M585" s="3" t="s">
        <v>740</v>
      </c>
      <c r="N585" s="3" t="s">
        <v>748</v>
      </c>
      <c r="O585" s="3" t="s">
        <v>754</v>
      </c>
      <c r="P585" s="3">
        <v>37167.78</v>
      </c>
      <c r="Q585" s="3" t="s">
        <v>760</v>
      </c>
      <c r="R585" s="3"/>
      <c r="S585" s="3"/>
      <c r="T585" s="8"/>
    </row>
    <row r="586" spans="1:20" hidden="1" x14ac:dyDescent="0.3">
      <c r="A586" s="7">
        <v>6760</v>
      </c>
      <c r="B586" s="3" t="s">
        <v>16</v>
      </c>
      <c r="C586" s="3" t="s">
        <v>39</v>
      </c>
      <c r="D586" s="3" t="str">
        <f>LOWER(CONCATENATE(B586,".",C586,"@email.com"))</f>
        <v>john.kuria@email.com</v>
      </c>
      <c r="E586" s="3" t="s">
        <v>45</v>
      </c>
      <c r="F586" s="3">
        <v>81</v>
      </c>
      <c r="G586" s="3" t="str">
        <f>IF(F586&lt;=12,"Child",IF(F586&lt;=19,"Teenager",IF(F586&lt;=60,"Adult","Senior")))</f>
        <v>Senior</v>
      </c>
      <c r="H586" s="3">
        <f>MAX( F586:F1256) - (F586)</f>
        <v>3</v>
      </c>
      <c r="I586" s="3" t="s">
        <v>629</v>
      </c>
      <c r="J586" s="4">
        <v>44964</v>
      </c>
      <c r="K586" s="3" t="s">
        <v>723</v>
      </c>
      <c r="L586" s="3" t="s">
        <v>730</v>
      </c>
      <c r="M586" s="3" t="s">
        <v>745</v>
      </c>
      <c r="N586" s="3" t="s">
        <v>748</v>
      </c>
      <c r="O586" s="3" t="s">
        <v>756</v>
      </c>
      <c r="P586" s="3">
        <v>7314.5</v>
      </c>
      <c r="Q586" s="3" t="s">
        <v>760</v>
      </c>
      <c r="R586" s="3"/>
      <c r="S586" s="3"/>
      <c r="T586" s="8"/>
    </row>
    <row r="587" spans="1:20" hidden="1" x14ac:dyDescent="0.3">
      <c r="A587" s="7">
        <v>7040</v>
      </c>
      <c r="B587" s="3" t="s">
        <v>16</v>
      </c>
      <c r="C587" s="3" t="s">
        <v>37</v>
      </c>
      <c r="D587" s="3" t="str">
        <f>LOWER(CONCATENATE(B587,".",C587,"@email.com"))</f>
        <v>john.otieno@email.com</v>
      </c>
      <c r="E587" s="3" t="s">
        <v>45</v>
      </c>
      <c r="F587" s="3">
        <v>54</v>
      </c>
      <c r="G587" s="3" t="str">
        <f>IF(F587&lt;=12,"Child",IF(F587&lt;=19,"Teenager",IF(F587&lt;=60,"Adult","Senior")))</f>
        <v>Adult</v>
      </c>
      <c r="H587" s="3">
        <f>MAX( F587:F1257) - (F587)</f>
        <v>30</v>
      </c>
      <c r="I587" s="3" t="s">
        <v>630</v>
      </c>
      <c r="J587" s="4">
        <v>44864</v>
      </c>
      <c r="K587" s="3" t="s">
        <v>721</v>
      </c>
      <c r="L587" s="3" t="s">
        <v>728</v>
      </c>
      <c r="M587" s="3" t="s">
        <v>738</v>
      </c>
      <c r="N587" s="3" t="s">
        <v>751</v>
      </c>
      <c r="O587" s="3" t="s">
        <v>757</v>
      </c>
      <c r="P587" s="3">
        <v>1546.34</v>
      </c>
      <c r="Q587" s="3" t="s">
        <v>760</v>
      </c>
      <c r="R587" s="3"/>
      <c r="S587" s="3"/>
      <c r="T587" s="8"/>
    </row>
    <row r="588" spans="1:20" hidden="1" x14ac:dyDescent="0.3">
      <c r="A588" s="7">
        <v>6783</v>
      </c>
      <c r="B588" s="3" t="s">
        <v>14</v>
      </c>
      <c r="C588" s="3" t="s">
        <v>39</v>
      </c>
      <c r="D588" s="3" t="str">
        <f>LOWER(CONCATENATE(B588,".",C588,"@email.com"))</f>
        <v>jane.kuria@email.com</v>
      </c>
      <c r="E588" s="3" t="s">
        <v>45</v>
      </c>
      <c r="F588" s="3">
        <v>65</v>
      </c>
      <c r="G588" s="3" t="str">
        <f>IF(F588&lt;=12,"Child",IF(F588&lt;=19,"Teenager",IF(F588&lt;=60,"Adult","Senior")))</f>
        <v>Senior</v>
      </c>
      <c r="H588" s="3">
        <f>MAX( F588:F1258) - (F588)</f>
        <v>19</v>
      </c>
      <c r="I588" s="3" t="s">
        <v>631</v>
      </c>
      <c r="J588" s="4">
        <v>44797</v>
      </c>
      <c r="K588" s="3" t="s">
        <v>722</v>
      </c>
      <c r="L588" s="3" t="s">
        <v>727</v>
      </c>
      <c r="M588" s="3" t="s">
        <v>739</v>
      </c>
      <c r="N588" s="3" t="s">
        <v>746</v>
      </c>
      <c r="O588" s="3" t="s">
        <v>756</v>
      </c>
      <c r="P588" s="3">
        <v>29951.85</v>
      </c>
      <c r="Q588" s="3" t="s">
        <v>761</v>
      </c>
      <c r="R588" s="3"/>
      <c r="S588" s="3"/>
      <c r="T588" s="8"/>
    </row>
    <row r="589" spans="1:20" hidden="1" x14ac:dyDescent="0.3">
      <c r="A589" s="7">
        <v>9626</v>
      </c>
      <c r="B589" s="3" t="s">
        <v>20</v>
      </c>
      <c r="C589" s="3" t="s">
        <v>30</v>
      </c>
      <c r="D589" s="3" t="str">
        <f>LOWER(CONCATENATE(B589,".",C589,"@email.com"))</f>
        <v>kevin.atieno@email.com</v>
      </c>
      <c r="E589" s="3" t="s">
        <v>44</v>
      </c>
      <c r="F589" s="3">
        <v>46</v>
      </c>
      <c r="G589" s="3" t="str">
        <f>IF(F589&lt;=12,"Child",IF(F589&lt;=19,"Teenager",IF(F589&lt;=60,"Adult","Senior")))</f>
        <v>Adult</v>
      </c>
      <c r="H589" s="3">
        <f>MAX( F589:F1259) - (F589)</f>
        <v>38</v>
      </c>
      <c r="I589" s="3" t="s">
        <v>632</v>
      </c>
      <c r="J589" s="4">
        <v>45308</v>
      </c>
      <c r="K589" s="3" t="s">
        <v>718</v>
      </c>
      <c r="L589" s="3" t="s">
        <v>728</v>
      </c>
      <c r="M589" s="3" t="s">
        <v>737</v>
      </c>
      <c r="N589" s="3" t="s">
        <v>748</v>
      </c>
      <c r="O589" s="3" t="s">
        <v>758</v>
      </c>
      <c r="P589" s="3">
        <v>48238.11</v>
      </c>
      <c r="Q589" s="3" t="s">
        <v>760</v>
      </c>
      <c r="R589" s="3"/>
      <c r="S589" s="3"/>
      <c r="T589" s="8"/>
    </row>
    <row r="590" spans="1:20" hidden="1" x14ac:dyDescent="0.3">
      <c r="A590" s="7">
        <v>3596</v>
      </c>
      <c r="B590" s="3" t="s">
        <v>24</v>
      </c>
      <c r="C590" s="3" t="s">
        <v>34</v>
      </c>
      <c r="D590" s="3" t="str">
        <f>LOWER(CONCATENATE(B590,".",C590,"@email.com"))</f>
        <v>esther.cherono@email.com</v>
      </c>
      <c r="E590" s="3" t="s">
        <v>44</v>
      </c>
      <c r="F590" s="3">
        <v>48</v>
      </c>
      <c r="G590" s="3" t="str">
        <f>IF(F590&lt;=12,"Child",IF(F590&lt;=19,"Teenager",IF(F590&lt;=60,"Adult","Senior")))</f>
        <v>Adult</v>
      </c>
      <c r="H590" s="3">
        <f>MAX( F590:F1260) - (F590)</f>
        <v>36</v>
      </c>
      <c r="I590" s="3" t="s">
        <v>633</v>
      </c>
      <c r="J590" s="4">
        <v>44916</v>
      </c>
      <c r="K590" s="3" t="s">
        <v>720</v>
      </c>
      <c r="L590" s="3" t="s">
        <v>727</v>
      </c>
      <c r="M590" s="3" t="s">
        <v>734</v>
      </c>
      <c r="N590" s="3" t="s">
        <v>751</v>
      </c>
      <c r="O590" s="3" t="s">
        <v>757</v>
      </c>
      <c r="P590" s="3">
        <v>14181.73</v>
      </c>
      <c r="Q590" s="3" t="s">
        <v>760</v>
      </c>
      <c r="R590" s="3"/>
      <c r="S590" s="3"/>
      <c r="T590" s="8"/>
    </row>
    <row r="591" spans="1:20" hidden="1" x14ac:dyDescent="0.3">
      <c r="A591" s="7">
        <v>2225</v>
      </c>
      <c r="B591" s="3" t="s">
        <v>22</v>
      </c>
      <c r="C591" s="3" t="s">
        <v>35</v>
      </c>
      <c r="D591" s="3" t="str">
        <f>LOWER(CONCATENATE(B591,".",C591,"@email.com"))</f>
        <v>mercy.mugambi@email.com</v>
      </c>
      <c r="E591" s="3" t="s">
        <v>44</v>
      </c>
      <c r="F591" s="3">
        <v>43</v>
      </c>
      <c r="G591" s="3" t="str">
        <f>IF(F591&lt;=12,"Child",IF(F591&lt;=19,"Teenager",IF(F591&lt;=60,"Adult","Senior")))</f>
        <v>Adult</v>
      </c>
      <c r="H591" s="3">
        <f>MAX( F591:F1261) - (F591)</f>
        <v>41</v>
      </c>
      <c r="I591" s="3" t="s">
        <v>634</v>
      </c>
      <c r="J591" s="4">
        <v>45424</v>
      </c>
      <c r="K591" s="3" t="s">
        <v>722</v>
      </c>
      <c r="L591" s="3" t="s">
        <v>727</v>
      </c>
      <c r="M591" s="3" t="s">
        <v>739</v>
      </c>
      <c r="N591" s="3" t="s">
        <v>750</v>
      </c>
      <c r="O591" s="3" t="s">
        <v>758</v>
      </c>
      <c r="P591" s="3">
        <v>3537.21</v>
      </c>
      <c r="Q591" s="3" t="s">
        <v>761</v>
      </c>
      <c r="R591" s="3"/>
      <c r="S591" s="3"/>
      <c r="T591" s="8"/>
    </row>
    <row r="592" spans="1:20" hidden="1" x14ac:dyDescent="0.3">
      <c r="A592" s="7">
        <v>3172</v>
      </c>
      <c r="B592" s="3" t="s">
        <v>22</v>
      </c>
      <c r="C592" s="3" t="s">
        <v>39</v>
      </c>
      <c r="D592" s="3" t="str">
        <f>LOWER(CONCATENATE(B592,".",C592,"@email.com"))</f>
        <v>mercy.kuria@email.com</v>
      </c>
      <c r="E592" s="3" t="s">
        <v>44</v>
      </c>
      <c r="F592" s="3">
        <v>24</v>
      </c>
      <c r="G592" s="3" t="str">
        <f>IF(F592&lt;=12,"Child",IF(F592&lt;=19,"Teenager",IF(F592&lt;=60,"Adult","Senior")))</f>
        <v>Adult</v>
      </c>
      <c r="H592" s="3">
        <f>MAX( F592:F1262) - (F592)</f>
        <v>60</v>
      </c>
      <c r="I592" s="3" t="s">
        <v>635</v>
      </c>
      <c r="J592" s="4">
        <v>44092</v>
      </c>
      <c r="K592" s="3" t="s">
        <v>718</v>
      </c>
      <c r="L592" s="3" t="s">
        <v>725</v>
      </c>
      <c r="M592" s="3" t="s">
        <v>732</v>
      </c>
      <c r="N592" s="3" t="s">
        <v>748</v>
      </c>
      <c r="O592" s="3" t="s">
        <v>753</v>
      </c>
      <c r="P592" s="3">
        <v>42603.040000000001</v>
      </c>
      <c r="Q592" s="3" t="s">
        <v>761</v>
      </c>
      <c r="R592" s="3"/>
      <c r="S592" s="3"/>
      <c r="T592" s="8"/>
    </row>
    <row r="593" spans="1:20" hidden="1" x14ac:dyDescent="0.3">
      <c r="A593" s="7">
        <v>9298</v>
      </c>
      <c r="B593" s="3" t="s">
        <v>17</v>
      </c>
      <c r="C593" s="3" t="s">
        <v>39</v>
      </c>
      <c r="D593" s="3" t="str">
        <f>LOWER(CONCATENATE(B593,".",C593,"@email.com"))</f>
        <v>anne.kuria@email.com</v>
      </c>
      <c r="E593" s="3" t="s">
        <v>45</v>
      </c>
      <c r="F593" s="3">
        <v>11</v>
      </c>
      <c r="G593" s="3" t="str">
        <f>IF(F593&lt;=12,"Child",IF(F593&lt;=19,"Teenager",IF(F593&lt;=60,"Adult","Senior")))</f>
        <v>Child</v>
      </c>
      <c r="H593" s="3">
        <f>MAX( F593:F1263) - (F593)</f>
        <v>73</v>
      </c>
      <c r="I593" s="3" t="s">
        <v>636</v>
      </c>
      <c r="J593" s="4">
        <v>44888</v>
      </c>
      <c r="K593" s="3" t="s">
        <v>720</v>
      </c>
      <c r="L593" s="3" t="s">
        <v>730</v>
      </c>
      <c r="M593" s="3" t="s">
        <v>740</v>
      </c>
      <c r="N593" s="3" t="s">
        <v>746</v>
      </c>
      <c r="O593" s="3" t="s">
        <v>754</v>
      </c>
      <c r="P593" s="3">
        <v>23243.18</v>
      </c>
      <c r="Q593" s="3" t="s">
        <v>761</v>
      </c>
      <c r="R593" s="3"/>
      <c r="S593" s="3"/>
      <c r="T593" s="8"/>
    </row>
    <row r="594" spans="1:20" hidden="1" x14ac:dyDescent="0.3">
      <c r="A594" s="7">
        <v>5177</v>
      </c>
      <c r="B594" s="3" t="s">
        <v>28</v>
      </c>
      <c r="C594" s="3" t="s">
        <v>33</v>
      </c>
      <c r="D594" s="3" t="str">
        <f>LOWER(CONCATENATE(B594,".",C594,"@email.com"))</f>
        <v>mary.kiplagat@email.com</v>
      </c>
      <c r="E594" s="3" t="s">
        <v>45</v>
      </c>
      <c r="F594" s="3">
        <v>40</v>
      </c>
      <c r="G594" s="3" t="str">
        <f>IF(F594&lt;=12,"Child",IF(F594&lt;=19,"Teenager",IF(F594&lt;=60,"Adult","Senior")))</f>
        <v>Adult</v>
      </c>
      <c r="H594" s="3">
        <f>MAX( F594:F1264) - (F594)</f>
        <v>44</v>
      </c>
      <c r="I594" s="3" t="s">
        <v>637</v>
      </c>
      <c r="J594" s="4">
        <v>44332</v>
      </c>
      <c r="K594" s="3" t="s">
        <v>723</v>
      </c>
      <c r="L594" s="3" t="s">
        <v>729</v>
      </c>
      <c r="M594" s="3" t="s">
        <v>731</v>
      </c>
      <c r="N594" s="3" t="s">
        <v>748</v>
      </c>
      <c r="O594" s="3" t="s">
        <v>758</v>
      </c>
      <c r="P594" s="3">
        <v>24344.06</v>
      </c>
      <c r="Q594" s="3" t="s">
        <v>760</v>
      </c>
      <c r="R594" s="3"/>
      <c r="S594" s="3"/>
      <c r="T594" s="8"/>
    </row>
    <row r="595" spans="1:20" hidden="1" x14ac:dyDescent="0.3">
      <c r="A595" s="7">
        <v>6720</v>
      </c>
      <c r="B595" s="3" t="s">
        <v>15</v>
      </c>
      <c r="C595" s="3" t="s">
        <v>43</v>
      </c>
      <c r="D595" s="3" t="str">
        <f>LOWER(CONCATENATE(B595,".",C595,"@email.com"))</f>
        <v>james.chebet@email.com</v>
      </c>
      <c r="E595" s="3" t="s">
        <v>44</v>
      </c>
      <c r="F595" s="3">
        <v>7</v>
      </c>
      <c r="G595" s="3" t="str">
        <f>IF(F595&lt;=12,"Child",IF(F595&lt;=19,"Teenager",IF(F595&lt;=60,"Adult","Senior")))</f>
        <v>Child</v>
      </c>
      <c r="H595" s="3">
        <f>MAX( F595:F1265) - (F595)</f>
        <v>77</v>
      </c>
      <c r="I595" s="3" t="s">
        <v>102</v>
      </c>
      <c r="J595" s="4">
        <v>44142</v>
      </c>
      <c r="K595" s="3" t="s">
        <v>719</v>
      </c>
      <c r="L595" s="3" t="s">
        <v>728</v>
      </c>
      <c r="M595" s="3" t="s">
        <v>744</v>
      </c>
      <c r="N595" s="3" t="s">
        <v>750</v>
      </c>
      <c r="O595" s="3" t="s">
        <v>756</v>
      </c>
      <c r="P595" s="3">
        <v>7084.66</v>
      </c>
      <c r="Q595" s="3" t="s">
        <v>759</v>
      </c>
      <c r="R595" s="3"/>
      <c r="S595" s="3"/>
      <c r="T595" s="8"/>
    </row>
    <row r="596" spans="1:20" hidden="1" x14ac:dyDescent="0.3">
      <c r="A596" s="7">
        <v>7706</v>
      </c>
      <c r="B596" s="3" t="s">
        <v>17</v>
      </c>
      <c r="C596" s="3" t="s">
        <v>42</v>
      </c>
      <c r="D596" s="3" t="str">
        <f>LOWER(CONCATENATE(B596,".",C596,"@email.com"))</f>
        <v>anne.ouma@email.com</v>
      </c>
      <c r="E596" s="3" t="s">
        <v>44</v>
      </c>
      <c r="F596" s="3">
        <v>25</v>
      </c>
      <c r="G596" s="3" t="str">
        <f>IF(F596&lt;=12,"Child",IF(F596&lt;=19,"Teenager",IF(F596&lt;=60,"Adult","Senior")))</f>
        <v>Adult</v>
      </c>
      <c r="H596" s="3">
        <f>MAX( F596:F1266) - (F596)</f>
        <v>59</v>
      </c>
      <c r="I596" s="3" t="s">
        <v>639</v>
      </c>
      <c r="J596" s="4">
        <v>44881</v>
      </c>
      <c r="K596" s="3" t="s">
        <v>721</v>
      </c>
      <c r="L596" s="3" t="s">
        <v>728</v>
      </c>
      <c r="M596" s="3" t="s">
        <v>745</v>
      </c>
      <c r="N596" s="3" t="s">
        <v>750</v>
      </c>
      <c r="O596" s="3" t="s">
        <v>757</v>
      </c>
      <c r="P596" s="3">
        <v>10710.79</v>
      </c>
      <c r="Q596" s="3" t="s">
        <v>760</v>
      </c>
      <c r="R596" s="3"/>
      <c r="S596" s="3"/>
      <c r="T596" s="8"/>
    </row>
    <row r="597" spans="1:20" hidden="1" x14ac:dyDescent="0.3">
      <c r="A597" s="7">
        <v>6540</v>
      </c>
      <c r="B597" s="3" t="s">
        <v>15</v>
      </c>
      <c r="C597" s="3" t="s">
        <v>39</v>
      </c>
      <c r="D597" s="3" t="str">
        <f>LOWER(CONCATENATE(B597,".",C597,"@email.com"))</f>
        <v>james.kuria@email.com</v>
      </c>
      <c r="E597" s="3" t="s">
        <v>44</v>
      </c>
      <c r="F597" s="3">
        <v>14</v>
      </c>
      <c r="G597" s="3" t="str">
        <f>IF(F597&lt;=12,"Child",IF(F597&lt;=19,"Teenager",IF(F597&lt;=60,"Adult","Senior")))</f>
        <v>Teenager</v>
      </c>
      <c r="H597" s="3">
        <f>MAX( F597:F1267) - (F597)</f>
        <v>70</v>
      </c>
      <c r="I597" s="3" t="s">
        <v>640</v>
      </c>
      <c r="J597" s="4">
        <v>45085</v>
      </c>
      <c r="K597" s="3" t="s">
        <v>721</v>
      </c>
      <c r="L597" s="3" t="s">
        <v>728</v>
      </c>
      <c r="M597" s="3" t="s">
        <v>743</v>
      </c>
      <c r="N597" s="3" t="s">
        <v>750</v>
      </c>
      <c r="O597" s="3" t="s">
        <v>755</v>
      </c>
      <c r="P597" s="3">
        <v>29230.18</v>
      </c>
      <c r="Q597" s="3" t="s">
        <v>761</v>
      </c>
      <c r="R597" s="3"/>
      <c r="S597" s="3"/>
      <c r="T597" s="8"/>
    </row>
    <row r="598" spans="1:20" hidden="1" x14ac:dyDescent="0.3">
      <c r="A598" s="7">
        <v>6915</v>
      </c>
      <c r="B598" s="3" t="s">
        <v>14</v>
      </c>
      <c r="C598" s="3" t="s">
        <v>33</v>
      </c>
      <c r="D598" s="3" t="str">
        <f>LOWER(CONCATENATE(B598,".",C598,"@email.com"))</f>
        <v>jane.kiplagat@email.com</v>
      </c>
      <c r="E598" s="3" t="s">
        <v>44</v>
      </c>
      <c r="F598" s="3">
        <v>38</v>
      </c>
      <c r="G598" s="3" t="str">
        <f>IF(F598&lt;=12,"Child",IF(F598&lt;=19,"Teenager",IF(F598&lt;=60,"Adult","Senior")))</f>
        <v>Adult</v>
      </c>
      <c r="H598" s="3">
        <f>MAX( F598:F1268) - (F598)</f>
        <v>46</v>
      </c>
      <c r="I598" s="3" t="s">
        <v>641</v>
      </c>
      <c r="J598" s="4">
        <v>44763</v>
      </c>
      <c r="K598" s="3" t="s">
        <v>722</v>
      </c>
      <c r="L598" s="3" t="s">
        <v>730</v>
      </c>
      <c r="M598" s="3" t="s">
        <v>740</v>
      </c>
      <c r="N598" s="3" t="s">
        <v>748</v>
      </c>
      <c r="O598" s="3" t="s">
        <v>756</v>
      </c>
      <c r="P598" s="3">
        <v>43186.94</v>
      </c>
      <c r="Q598" s="3" t="s">
        <v>761</v>
      </c>
      <c r="R598" s="3"/>
      <c r="S598" s="3"/>
      <c r="T598" s="8"/>
    </row>
    <row r="599" spans="1:20" hidden="1" x14ac:dyDescent="0.3">
      <c r="A599" s="7">
        <v>8032</v>
      </c>
      <c r="B599" s="3" t="s">
        <v>25</v>
      </c>
      <c r="C599" s="3" t="s">
        <v>43</v>
      </c>
      <c r="D599" s="3" t="str">
        <f>LOWER(CONCATENATE(B599,".",C599,"@email.com"))</f>
        <v>paul.chebet@email.com</v>
      </c>
      <c r="E599" s="3" t="s">
        <v>45</v>
      </c>
      <c r="F599" s="3">
        <v>36</v>
      </c>
      <c r="G599" s="3" t="str">
        <f>IF(F599&lt;=12,"Child",IF(F599&lt;=19,"Teenager",IF(F599&lt;=60,"Adult","Senior")))</f>
        <v>Adult</v>
      </c>
      <c r="H599" s="3">
        <f>MAX( F599:F1269) - (F599)</f>
        <v>48</v>
      </c>
      <c r="I599" s="3" t="s">
        <v>642</v>
      </c>
      <c r="J599" s="4">
        <v>44328</v>
      </c>
      <c r="K599" s="3" t="s">
        <v>723</v>
      </c>
      <c r="L599" s="3" t="s">
        <v>730</v>
      </c>
      <c r="M599" s="3" t="s">
        <v>737</v>
      </c>
      <c r="N599" s="3" t="s">
        <v>751</v>
      </c>
      <c r="O599" s="3" t="s">
        <v>758</v>
      </c>
      <c r="P599" s="3">
        <v>22536.2</v>
      </c>
      <c r="Q599" s="3" t="s">
        <v>760</v>
      </c>
      <c r="R599" s="3"/>
      <c r="S599" s="3"/>
      <c r="T599" s="8"/>
    </row>
    <row r="600" spans="1:20" hidden="1" x14ac:dyDescent="0.3">
      <c r="A600" s="7">
        <v>5382</v>
      </c>
      <c r="B600" s="3" t="s">
        <v>15</v>
      </c>
      <c r="C600" s="3" t="s">
        <v>30</v>
      </c>
      <c r="D600" s="3" t="str">
        <f>LOWER(CONCATENATE(B600,".",C600,"@email.com"))</f>
        <v>james.atieno@email.com</v>
      </c>
      <c r="E600" s="3" t="s">
        <v>45</v>
      </c>
      <c r="F600" s="3">
        <v>51</v>
      </c>
      <c r="G600" s="3" t="str">
        <f>IF(F600&lt;=12,"Child",IF(F600&lt;=19,"Teenager",IF(F600&lt;=60,"Adult","Senior")))</f>
        <v>Adult</v>
      </c>
      <c r="H600" s="3">
        <f>MAX( F600:F1270) - (F600)</f>
        <v>33</v>
      </c>
      <c r="I600" s="3" t="s">
        <v>643</v>
      </c>
      <c r="J600" s="4">
        <v>44977</v>
      </c>
      <c r="K600" s="3" t="s">
        <v>724</v>
      </c>
      <c r="L600" s="3" t="s">
        <v>730</v>
      </c>
      <c r="M600" s="3" t="s">
        <v>740</v>
      </c>
      <c r="N600" s="3" t="s">
        <v>750</v>
      </c>
      <c r="O600" s="3" t="s">
        <v>755</v>
      </c>
      <c r="P600" s="3">
        <v>18916.14</v>
      </c>
      <c r="Q600" s="3" t="s">
        <v>759</v>
      </c>
      <c r="R600" s="3"/>
      <c r="S600" s="3"/>
      <c r="T600" s="8"/>
    </row>
    <row r="601" spans="1:20" hidden="1" x14ac:dyDescent="0.3">
      <c r="A601" s="7">
        <v>7685</v>
      </c>
      <c r="B601" s="3" t="s">
        <v>18</v>
      </c>
      <c r="C601" s="3" t="s">
        <v>41</v>
      </c>
      <c r="D601" s="3" t="str">
        <f>LOWER(CONCATENATE(B601,".",C601,"@email.com"))</f>
        <v>susan.obuya@email.com</v>
      </c>
      <c r="E601" s="3" t="s">
        <v>44</v>
      </c>
      <c r="F601" s="3">
        <v>68</v>
      </c>
      <c r="G601" s="3" t="str">
        <f>IF(F601&lt;=12,"Child",IF(F601&lt;=19,"Teenager",IF(F601&lt;=60,"Adult","Senior")))</f>
        <v>Senior</v>
      </c>
      <c r="H601" s="3">
        <f>MAX( F601:F1271) - (F601)</f>
        <v>16</v>
      </c>
      <c r="I601" s="3" t="s">
        <v>644</v>
      </c>
      <c r="J601" s="4">
        <v>45261</v>
      </c>
      <c r="K601" s="3" t="s">
        <v>722</v>
      </c>
      <c r="L601" s="3" t="s">
        <v>725</v>
      </c>
      <c r="M601" s="3" t="s">
        <v>731</v>
      </c>
      <c r="N601" s="3" t="s">
        <v>746</v>
      </c>
      <c r="O601" s="3" t="s">
        <v>757</v>
      </c>
      <c r="P601" s="3">
        <v>11110.91</v>
      </c>
      <c r="Q601" s="3" t="s">
        <v>760</v>
      </c>
      <c r="R601" s="3"/>
      <c r="S601" s="3"/>
      <c r="T601" s="8"/>
    </row>
    <row r="602" spans="1:20" hidden="1" x14ac:dyDescent="0.3">
      <c r="A602" s="7">
        <v>9211</v>
      </c>
      <c r="B602" s="3" t="s">
        <v>26</v>
      </c>
      <c r="C602" s="3" t="s">
        <v>33</v>
      </c>
      <c r="D602" s="3" t="str">
        <f>LOWER(CONCATENATE(B602,".",C602,"@email.com"))</f>
        <v>brian.kiplagat@email.com</v>
      </c>
      <c r="E602" s="3" t="s">
        <v>45</v>
      </c>
      <c r="F602" s="3">
        <v>65</v>
      </c>
      <c r="G602" s="3" t="str">
        <f>IF(F602&lt;=12,"Child",IF(F602&lt;=19,"Teenager",IF(F602&lt;=60,"Adult","Senior")))</f>
        <v>Senior</v>
      </c>
      <c r="H602" s="3">
        <f>MAX( F602:F1272) - (F602)</f>
        <v>19</v>
      </c>
      <c r="I602" s="3" t="s">
        <v>645</v>
      </c>
      <c r="J602" s="4">
        <v>44464</v>
      </c>
      <c r="K602" s="3" t="s">
        <v>718</v>
      </c>
      <c r="L602" s="3" t="s">
        <v>729</v>
      </c>
      <c r="M602" s="3" t="s">
        <v>743</v>
      </c>
      <c r="N602" s="3" t="s">
        <v>748</v>
      </c>
      <c r="O602" s="3" t="s">
        <v>754</v>
      </c>
      <c r="P602" s="3">
        <v>10301.469999999999</v>
      </c>
      <c r="Q602" s="3" t="s">
        <v>760</v>
      </c>
      <c r="R602" s="3"/>
      <c r="S602" s="3"/>
      <c r="T602" s="8"/>
    </row>
    <row r="603" spans="1:20" hidden="1" x14ac:dyDescent="0.3">
      <c r="A603" s="7">
        <v>9016</v>
      </c>
      <c r="B603" s="3" t="s">
        <v>27</v>
      </c>
      <c r="C603" s="3" t="s">
        <v>31</v>
      </c>
      <c r="D603" s="3" t="str">
        <f>LOWER(CONCATENATE(B603,".",C603,"@email.com"))</f>
        <v>david.kamau@email.com</v>
      </c>
      <c r="E603" s="3" t="s">
        <v>45</v>
      </c>
      <c r="F603" s="3">
        <v>7</v>
      </c>
      <c r="G603" s="3" t="str">
        <f>IF(F603&lt;=12,"Child",IF(F603&lt;=19,"Teenager",IF(F603&lt;=60,"Adult","Senior")))</f>
        <v>Child</v>
      </c>
      <c r="H603" s="3">
        <f>MAX( F603:F1273) - (F603)</f>
        <v>77</v>
      </c>
      <c r="I603" s="3" t="s">
        <v>646</v>
      </c>
      <c r="J603" s="4">
        <v>45196</v>
      </c>
      <c r="K603" s="3" t="s">
        <v>721</v>
      </c>
      <c r="L603" s="3" t="s">
        <v>730</v>
      </c>
      <c r="M603" s="3" t="s">
        <v>734</v>
      </c>
      <c r="N603" s="3" t="s">
        <v>752</v>
      </c>
      <c r="O603" s="3" t="s">
        <v>754</v>
      </c>
      <c r="P603" s="3">
        <v>31871.08</v>
      </c>
      <c r="Q603" s="3" t="s">
        <v>760</v>
      </c>
      <c r="R603" s="3"/>
      <c r="S603" s="3"/>
      <c r="T603" s="8"/>
    </row>
    <row r="604" spans="1:20" hidden="1" x14ac:dyDescent="0.3">
      <c r="A604" s="7">
        <v>4939</v>
      </c>
      <c r="B604" s="3" t="s">
        <v>14</v>
      </c>
      <c r="C604" s="3" t="s">
        <v>34</v>
      </c>
      <c r="D604" s="3" t="str">
        <f>LOWER(CONCATENATE(B604,".",C604,"@email.com"))</f>
        <v>jane.cherono@email.com</v>
      </c>
      <c r="E604" s="3" t="s">
        <v>44</v>
      </c>
      <c r="F604" s="3">
        <v>18</v>
      </c>
      <c r="G604" s="3" t="str">
        <f>IF(F604&lt;=12,"Child",IF(F604&lt;=19,"Teenager",IF(F604&lt;=60,"Adult","Senior")))</f>
        <v>Teenager</v>
      </c>
      <c r="H604" s="3">
        <f>MAX( F604:F1274) - (F604)</f>
        <v>66</v>
      </c>
      <c r="I604" s="3" t="s">
        <v>647</v>
      </c>
      <c r="J604" s="4">
        <v>45631</v>
      </c>
      <c r="K604" s="3" t="s">
        <v>718</v>
      </c>
      <c r="L604" s="3" t="s">
        <v>729</v>
      </c>
      <c r="M604" s="3" t="s">
        <v>742</v>
      </c>
      <c r="N604" s="3" t="s">
        <v>749</v>
      </c>
      <c r="O604" s="3" t="s">
        <v>758</v>
      </c>
      <c r="P604" s="3">
        <v>27685.919999999998</v>
      </c>
      <c r="Q604" s="3" t="s">
        <v>759</v>
      </c>
      <c r="R604" s="3"/>
      <c r="S604" s="3"/>
      <c r="T604" s="8"/>
    </row>
    <row r="605" spans="1:20" hidden="1" x14ac:dyDescent="0.3">
      <c r="A605" s="7">
        <v>7483</v>
      </c>
      <c r="B605" s="3" t="s">
        <v>26</v>
      </c>
      <c r="C605" s="3" t="s">
        <v>33</v>
      </c>
      <c r="D605" s="3" t="str">
        <f>LOWER(CONCATENATE(B605,".",C605,"@email.com"))</f>
        <v>brian.kiplagat@email.com</v>
      </c>
      <c r="E605" s="3" t="s">
        <v>45</v>
      </c>
      <c r="F605" s="3">
        <v>27</v>
      </c>
      <c r="G605" s="3" t="str">
        <f>IF(F605&lt;=12,"Child",IF(F605&lt;=19,"Teenager",IF(F605&lt;=60,"Adult","Senior")))</f>
        <v>Adult</v>
      </c>
      <c r="H605" s="3">
        <f>MAX( F605:F1275) - (F605)</f>
        <v>57</v>
      </c>
      <c r="I605" s="3" t="s">
        <v>648</v>
      </c>
      <c r="J605" s="4">
        <v>45556</v>
      </c>
      <c r="K605" s="3" t="s">
        <v>724</v>
      </c>
      <c r="L605" s="3" t="s">
        <v>729</v>
      </c>
      <c r="M605" s="3" t="s">
        <v>732</v>
      </c>
      <c r="N605" s="3" t="s">
        <v>746</v>
      </c>
      <c r="O605" s="3" t="s">
        <v>754</v>
      </c>
      <c r="P605" s="3">
        <v>28062.76</v>
      </c>
      <c r="Q605" s="3" t="s">
        <v>760</v>
      </c>
      <c r="R605" s="3"/>
      <c r="S605" s="3"/>
      <c r="T605" s="8"/>
    </row>
    <row r="606" spans="1:20" hidden="1" x14ac:dyDescent="0.3">
      <c r="A606" s="7">
        <v>7710</v>
      </c>
      <c r="B606" s="3" t="s">
        <v>22</v>
      </c>
      <c r="C606" s="3" t="s">
        <v>31</v>
      </c>
      <c r="D606" s="3" t="str">
        <f>LOWER(CONCATENATE(B606,".",C606,"@email.com"))</f>
        <v>mercy.kamau@email.com</v>
      </c>
      <c r="E606" s="3" t="s">
        <v>44</v>
      </c>
      <c r="F606" s="3">
        <v>33</v>
      </c>
      <c r="G606" s="3" t="str">
        <f>IF(F606&lt;=12,"Child",IF(F606&lt;=19,"Teenager",IF(F606&lt;=60,"Adult","Senior")))</f>
        <v>Adult</v>
      </c>
      <c r="H606" s="3">
        <f>MAX( F606:F1276) - (F606)</f>
        <v>51</v>
      </c>
      <c r="I606" s="3" t="s">
        <v>649</v>
      </c>
      <c r="J606" s="4">
        <v>44184</v>
      </c>
      <c r="K606" s="3" t="s">
        <v>720</v>
      </c>
      <c r="L606" s="3" t="s">
        <v>729</v>
      </c>
      <c r="M606" s="3" t="s">
        <v>733</v>
      </c>
      <c r="N606" s="3" t="s">
        <v>748</v>
      </c>
      <c r="O606" s="3" t="s">
        <v>755</v>
      </c>
      <c r="P606" s="3">
        <v>48616.07</v>
      </c>
      <c r="Q606" s="3" t="s">
        <v>759</v>
      </c>
      <c r="R606" s="3"/>
      <c r="S606" s="3"/>
      <c r="T606" s="8"/>
    </row>
    <row r="607" spans="1:20" hidden="1" x14ac:dyDescent="0.3">
      <c r="A607" s="7">
        <v>6873</v>
      </c>
      <c r="B607" s="3" t="s">
        <v>19</v>
      </c>
      <c r="C607" s="3" t="s">
        <v>35</v>
      </c>
      <c r="D607" s="3" t="str">
        <f>LOWER(CONCATENATE(B607,".",C607,"@email.com"))</f>
        <v>michael.mugambi@email.com</v>
      </c>
      <c r="E607" s="3" t="s">
        <v>44</v>
      </c>
      <c r="F607" s="3">
        <v>59</v>
      </c>
      <c r="G607" s="3" t="str">
        <f>IF(F607&lt;=12,"Child",IF(F607&lt;=19,"Teenager",IF(F607&lt;=60,"Adult","Senior")))</f>
        <v>Adult</v>
      </c>
      <c r="H607" s="3">
        <f>MAX( F607:F1277) - (F607)</f>
        <v>25</v>
      </c>
      <c r="I607" s="3" t="s">
        <v>650</v>
      </c>
      <c r="J607" s="4">
        <v>45383</v>
      </c>
      <c r="K607" s="3" t="s">
        <v>720</v>
      </c>
      <c r="L607" s="3" t="s">
        <v>730</v>
      </c>
      <c r="M607" s="3" t="s">
        <v>738</v>
      </c>
      <c r="N607" s="3" t="s">
        <v>751</v>
      </c>
      <c r="O607" s="3" t="s">
        <v>756</v>
      </c>
      <c r="P607" s="3">
        <v>41084.519999999997</v>
      </c>
      <c r="Q607" s="3" t="s">
        <v>760</v>
      </c>
      <c r="R607" s="3"/>
      <c r="S607" s="3"/>
      <c r="T607" s="8"/>
    </row>
    <row r="608" spans="1:20" hidden="1" x14ac:dyDescent="0.3">
      <c r="A608" s="7">
        <v>9468</v>
      </c>
      <c r="B608" s="3" t="s">
        <v>22</v>
      </c>
      <c r="C608" s="3" t="s">
        <v>41</v>
      </c>
      <c r="D608" s="3" t="str">
        <f>LOWER(CONCATENATE(B608,".",C608,"@email.com"))</f>
        <v>mercy.obuya@email.com</v>
      </c>
      <c r="E608" s="3" t="s">
        <v>45</v>
      </c>
      <c r="F608" s="3">
        <v>80</v>
      </c>
      <c r="G608" s="3" t="str">
        <f>IF(F608&lt;=12,"Child",IF(F608&lt;=19,"Teenager",IF(F608&lt;=60,"Adult","Senior")))</f>
        <v>Senior</v>
      </c>
      <c r="H608" s="3">
        <f>MAX( F608:F1278) - (F608)</f>
        <v>4</v>
      </c>
      <c r="I608" s="3" t="s">
        <v>651</v>
      </c>
      <c r="J608" s="4">
        <v>44410</v>
      </c>
      <c r="K608" s="3" t="s">
        <v>722</v>
      </c>
      <c r="L608" s="3" t="s">
        <v>726</v>
      </c>
      <c r="M608" s="3" t="s">
        <v>732</v>
      </c>
      <c r="N608" s="3" t="s">
        <v>752</v>
      </c>
      <c r="O608" s="3" t="s">
        <v>753</v>
      </c>
      <c r="P608" s="3">
        <v>18626.98</v>
      </c>
      <c r="Q608" s="3" t="s">
        <v>761</v>
      </c>
      <c r="R608" s="3"/>
      <c r="S608" s="3"/>
      <c r="T608" s="8"/>
    </row>
    <row r="609" spans="1:20" hidden="1" x14ac:dyDescent="0.3">
      <c r="A609" s="7">
        <v>1092</v>
      </c>
      <c r="B609" s="3" t="s">
        <v>16</v>
      </c>
      <c r="C609" s="3" t="s">
        <v>30</v>
      </c>
      <c r="D609" s="3" t="str">
        <f>LOWER(CONCATENATE(B609,".",C609,"@email.com"))</f>
        <v>john.atieno@email.com</v>
      </c>
      <c r="E609" s="3" t="s">
        <v>44</v>
      </c>
      <c r="F609" s="3">
        <v>9</v>
      </c>
      <c r="G609" s="3" t="str">
        <f>IF(F609&lt;=12,"Child",IF(F609&lt;=19,"Teenager",IF(F609&lt;=60,"Adult","Senior")))</f>
        <v>Child</v>
      </c>
      <c r="H609" s="3">
        <f>MAX( F609:F1279) - (F609)</f>
        <v>75</v>
      </c>
      <c r="I609" s="3" t="s">
        <v>652</v>
      </c>
      <c r="J609" s="4">
        <v>45746</v>
      </c>
      <c r="K609" s="3" t="s">
        <v>722</v>
      </c>
      <c r="L609" s="3" t="s">
        <v>727</v>
      </c>
      <c r="M609" s="3" t="s">
        <v>737</v>
      </c>
      <c r="N609" s="3" t="s">
        <v>749</v>
      </c>
      <c r="O609" s="3" t="s">
        <v>754</v>
      </c>
      <c r="P609" s="3">
        <v>29484.26</v>
      </c>
      <c r="Q609" s="3" t="s">
        <v>760</v>
      </c>
      <c r="R609" s="3"/>
      <c r="S609" s="3"/>
      <c r="T609" s="8"/>
    </row>
    <row r="610" spans="1:20" hidden="1" x14ac:dyDescent="0.3">
      <c r="A610" s="7">
        <v>4776</v>
      </c>
      <c r="B610" s="3" t="s">
        <v>25</v>
      </c>
      <c r="C610" s="3" t="s">
        <v>35</v>
      </c>
      <c r="D610" s="3" t="str">
        <f>LOWER(CONCATENATE(B610,".",C610,"@email.com"))</f>
        <v>paul.mugambi@email.com</v>
      </c>
      <c r="E610" s="3" t="s">
        <v>45</v>
      </c>
      <c r="F610" s="3">
        <v>66</v>
      </c>
      <c r="G610" s="3" t="str">
        <f>IF(F610&lt;=12,"Child",IF(F610&lt;=19,"Teenager",IF(F610&lt;=60,"Adult","Senior")))</f>
        <v>Senior</v>
      </c>
      <c r="H610" s="3">
        <f>MAX( F610:F1280) - (F610)</f>
        <v>18</v>
      </c>
      <c r="I610" s="3" t="s">
        <v>653</v>
      </c>
      <c r="J610" s="4">
        <v>45583</v>
      </c>
      <c r="K610" s="3" t="s">
        <v>724</v>
      </c>
      <c r="L610" s="3" t="s">
        <v>726</v>
      </c>
      <c r="M610" s="3" t="s">
        <v>734</v>
      </c>
      <c r="N610" s="3" t="s">
        <v>750</v>
      </c>
      <c r="O610" s="3" t="s">
        <v>758</v>
      </c>
      <c r="P610" s="3">
        <v>1942.52</v>
      </c>
      <c r="Q610" s="3" t="s">
        <v>760</v>
      </c>
      <c r="R610" s="3"/>
      <c r="S610" s="3"/>
      <c r="T610" s="8"/>
    </row>
    <row r="611" spans="1:20" hidden="1" x14ac:dyDescent="0.3">
      <c r="A611" s="7">
        <v>2307</v>
      </c>
      <c r="B611" s="3" t="s">
        <v>18</v>
      </c>
      <c r="C611" s="3" t="s">
        <v>34</v>
      </c>
      <c r="D611" s="3" t="str">
        <f>LOWER(CONCATENATE(B611,".",C611,"@email.com"))</f>
        <v>susan.cherono@email.com</v>
      </c>
      <c r="E611" s="3" t="s">
        <v>45</v>
      </c>
      <c r="F611" s="3">
        <v>10</v>
      </c>
      <c r="G611" s="3" t="str">
        <f>IF(F611&lt;=12,"Child",IF(F611&lt;=19,"Teenager",IF(F611&lt;=60,"Adult","Senior")))</f>
        <v>Child</v>
      </c>
      <c r="H611" s="3">
        <f>MAX( F611:F1281) - (F611)</f>
        <v>74</v>
      </c>
      <c r="I611" s="3" t="s">
        <v>654</v>
      </c>
      <c r="J611" s="4">
        <v>44698</v>
      </c>
      <c r="K611" s="3" t="s">
        <v>718</v>
      </c>
      <c r="L611" s="3" t="s">
        <v>728</v>
      </c>
      <c r="M611" s="3" t="s">
        <v>735</v>
      </c>
      <c r="N611" s="3" t="s">
        <v>749</v>
      </c>
      <c r="O611" s="3" t="s">
        <v>754</v>
      </c>
      <c r="P611" s="3">
        <v>48048.4</v>
      </c>
      <c r="Q611" s="3" t="s">
        <v>760</v>
      </c>
      <c r="R611" s="3"/>
      <c r="S611" s="3"/>
      <c r="T611" s="8"/>
    </row>
    <row r="612" spans="1:20" hidden="1" x14ac:dyDescent="0.3">
      <c r="A612" s="7">
        <v>9046</v>
      </c>
      <c r="B612" s="3" t="s">
        <v>25</v>
      </c>
      <c r="C612" s="3" t="s">
        <v>36</v>
      </c>
      <c r="D612" s="3" t="str">
        <f>LOWER(CONCATENATE(B612,".",C612,"@email.com"))</f>
        <v>paul.mwangi@email.com</v>
      </c>
      <c r="E612" s="3" t="s">
        <v>45</v>
      </c>
      <c r="F612" s="3">
        <v>32</v>
      </c>
      <c r="G612" s="3" t="str">
        <f>IF(F612&lt;=12,"Child",IF(F612&lt;=19,"Teenager",IF(F612&lt;=60,"Adult","Senior")))</f>
        <v>Adult</v>
      </c>
      <c r="H612" s="3">
        <f>MAX( F612:F1282) - (F612)</f>
        <v>52</v>
      </c>
      <c r="I612" s="3" t="s">
        <v>655</v>
      </c>
      <c r="J612" s="4">
        <v>45369</v>
      </c>
      <c r="K612" s="3" t="s">
        <v>724</v>
      </c>
      <c r="L612" s="3" t="s">
        <v>729</v>
      </c>
      <c r="M612" s="3" t="s">
        <v>731</v>
      </c>
      <c r="N612" s="3" t="s">
        <v>748</v>
      </c>
      <c r="O612" s="3" t="s">
        <v>753</v>
      </c>
      <c r="P612" s="3">
        <v>22087.62</v>
      </c>
      <c r="Q612" s="3" t="s">
        <v>761</v>
      </c>
      <c r="R612" s="3"/>
      <c r="S612" s="3"/>
      <c r="T612" s="8"/>
    </row>
    <row r="613" spans="1:20" hidden="1" x14ac:dyDescent="0.3">
      <c r="A613" s="7">
        <v>4094</v>
      </c>
      <c r="B613" s="3" t="s">
        <v>26</v>
      </c>
      <c r="C613" s="3" t="s">
        <v>37</v>
      </c>
      <c r="D613" s="3" t="str">
        <f>LOWER(CONCATENATE(B613,".",C613,"@email.com"))</f>
        <v>brian.otieno@email.com</v>
      </c>
      <c r="E613" s="3" t="s">
        <v>44</v>
      </c>
      <c r="F613" s="3">
        <v>34</v>
      </c>
      <c r="G613" s="3" t="str">
        <f>IF(F613&lt;=12,"Child",IF(F613&lt;=19,"Teenager",IF(F613&lt;=60,"Adult","Senior")))</f>
        <v>Adult</v>
      </c>
      <c r="H613" s="3">
        <f>MAX( F613:F1283) - (F613)</f>
        <v>50</v>
      </c>
      <c r="I613" s="3" t="s">
        <v>656</v>
      </c>
      <c r="J613" s="4">
        <v>44776</v>
      </c>
      <c r="K613" s="3" t="s">
        <v>722</v>
      </c>
      <c r="L613" s="3" t="s">
        <v>727</v>
      </c>
      <c r="M613" s="3" t="s">
        <v>744</v>
      </c>
      <c r="N613" s="3" t="s">
        <v>750</v>
      </c>
      <c r="O613" s="3" t="s">
        <v>755</v>
      </c>
      <c r="P613" s="3">
        <v>37031.050000000003</v>
      </c>
      <c r="Q613" s="3" t="s">
        <v>759</v>
      </c>
      <c r="R613" s="3"/>
      <c r="S613" s="3"/>
      <c r="T613" s="8"/>
    </row>
    <row r="614" spans="1:20" hidden="1" x14ac:dyDescent="0.3">
      <c r="A614" s="7">
        <v>5753</v>
      </c>
      <c r="B614" s="3" t="s">
        <v>22</v>
      </c>
      <c r="C614" s="3" t="s">
        <v>30</v>
      </c>
      <c r="D614" s="3" t="str">
        <f>LOWER(CONCATENATE(B614,".",C614,"@email.com"))</f>
        <v>mercy.atieno@email.com</v>
      </c>
      <c r="E614" s="3" t="s">
        <v>45</v>
      </c>
      <c r="F614" s="3">
        <v>7</v>
      </c>
      <c r="G614" s="3" t="str">
        <f>IF(F614&lt;=12,"Child",IF(F614&lt;=19,"Teenager",IF(F614&lt;=60,"Adult","Senior")))</f>
        <v>Child</v>
      </c>
      <c r="H614" s="3">
        <f>MAX( F614:F1284) - (F614)</f>
        <v>77</v>
      </c>
      <c r="I614" s="3" t="s">
        <v>575</v>
      </c>
      <c r="J614" s="4">
        <v>44777</v>
      </c>
      <c r="K614" s="3" t="s">
        <v>719</v>
      </c>
      <c r="L614" s="3" t="s">
        <v>725</v>
      </c>
      <c r="M614" s="3" t="s">
        <v>743</v>
      </c>
      <c r="N614" s="3" t="s">
        <v>752</v>
      </c>
      <c r="O614" s="3" t="s">
        <v>757</v>
      </c>
      <c r="P614" s="3">
        <v>34050.86</v>
      </c>
      <c r="Q614" s="3" t="s">
        <v>761</v>
      </c>
      <c r="R614" s="3"/>
      <c r="S614" s="3"/>
      <c r="T614" s="8"/>
    </row>
    <row r="615" spans="1:20" hidden="1" x14ac:dyDescent="0.3">
      <c r="A615" s="7">
        <v>6886</v>
      </c>
      <c r="B615" s="3" t="s">
        <v>21</v>
      </c>
      <c r="C615" s="3" t="s">
        <v>35</v>
      </c>
      <c r="D615" s="3" t="str">
        <f>LOWER(CONCATENATE(B615,".",C615,"@email.com"))</f>
        <v>grace.mugambi@email.com</v>
      </c>
      <c r="E615" s="3" t="s">
        <v>44</v>
      </c>
      <c r="F615" s="3">
        <v>2</v>
      </c>
      <c r="G615" s="3" t="str">
        <f>IF(F615&lt;=12,"Child",IF(F615&lt;=19,"Teenager",IF(F615&lt;=60,"Adult","Senior")))</f>
        <v>Child</v>
      </c>
      <c r="H615" s="3">
        <f>MAX( F615:F1285) - (F615)</f>
        <v>82</v>
      </c>
      <c r="I615" s="3" t="s">
        <v>658</v>
      </c>
      <c r="J615" s="4">
        <v>45707</v>
      </c>
      <c r="K615" s="3" t="s">
        <v>718</v>
      </c>
      <c r="L615" s="3" t="s">
        <v>727</v>
      </c>
      <c r="M615" s="3" t="s">
        <v>732</v>
      </c>
      <c r="N615" s="3" t="s">
        <v>749</v>
      </c>
      <c r="O615" s="3" t="s">
        <v>755</v>
      </c>
      <c r="P615" s="3">
        <v>40141.64</v>
      </c>
      <c r="Q615" s="3" t="s">
        <v>760</v>
      </c>
      <c r="R615" s="3"/>
      <c r="S615" s="3"/>
      <c r="T615" s="8"/>
    </row>
    <row r="616" spans="1:20" hidden="1" x14ac:dyDescent="0.3">
      <c r="A616" s="7">
        <v>1566</v>
      </c>
      <c r="B616" s="3" t="s">
        <v>14</v>
      </c>
      <c r="C616" s="3" t="s">
        <v>30</v>
      </c>
      <c r="D616" s="3" t="str">
        <f>LOWER(CONCATENATE(B616,".",C616,"@email.com"))</f>
        <v>jane.atieno@email.com</v>
      </c>
      <c r="E616" s="3" t="s">
        <v>45</v>
      </c>
      <c r="F616" s="3">
        <v>67</v>
      </c>
      <c r="G616" s="3" t="str">
        <f>IF(F616&lt;=12,"Child",IF(F616&lt;=19,"Teenager",IF(F616&lt;=60,"Adult","Senior")))</f>
        <v>Senior</v>
      </c>
      <c r="H616" s="3">
        <f>MAX( F616:F1286) - (F616)</f>
        <v>17</v>
      </c>
      <c r="I616" s="3" t="s">
        <v>659</v>
      </c>
      <c r="J616" s="4">
        <v>45661</v>
      </c>
      <c r="K616" s="3" t="s">
        <v>723</v>
      </c>
      <c r="L616" s="3" t="s">
        <v>729</v>
      </c>
      <c r="M616" s="3" t="s">
        <v>731</v>
      </c>
      <c r="N616" s="3" t="s">
        <v>751</v>
      </c>
      <c r="O616" s="3" t="s">
        <v>753</v>
      </c>
      <c r="P616" s="3">
        <v>32542.92</v>
      </c>
      <c r="Q616" s="3" t="s">
        <v>759</v>
      </c>
      <c r="R616" s="3"/>
      <c r="S616" s="3"/>
      <c r="T616" s="8"/>
    </row>
    <row r="617" spans="1:20" hidden="1" x14ac:dyDescent="0.3">
      <c r="A617" s="7">
        <v>7934</v>
      </c>
      <c r="B617" s="3" t="s">
        <v>24</v>
      </c>
      <c r="C617" s="3" t="s">
        <v>42</v>
      </c>
      <c r="D617" s="3" t="str">
        <f>LOWER(CONCATENATE(B617,".",C617,"@email.com"))</f>
        <v>esther.ouma@email.com</v>
      </c>
      <c r="E617" s="3" t="s">
        <v>44</v>
      </c>
      <c r="F617" s="3">
        <v>52</v>
      </c>
      <c r="G617" s="3" t="str">
        <f>IF(F617&lt;=12,"Child",IF(F617&lt;=19,"Teenager",IF(F617&lt;=60,"Adult","Senior")))</f>
        <v>Adult</v>
      </c>
      <c r="H617" s="3">
        <f>MAX( F617:F1287) - (F617)</f>
        <v>32</v>
      </c>
      <c r="I617" s="3" t="s">
        <v>660</v>
      </c>
      <c r="J617" s="4">
        <v>43936</v>
      </c>
      <c r="K617" s="3" t="s">
        <v>720</v>
      </c>
      <c r="L617" s="3" t="s">
        <v>728</v>
      </c>
      <c r="M617" s="3" t="s">
        <v>732</v>
      </c>
      <c r="N617" s="3" t="s">
        <v>751</v>
      </c>
      <c r="O617" s="3" t="s">
        <v>754</v>
      </c>
      <c r="P617" s="3">
        <v>4834.57</v>
      </c>
      <c r="Q617" s="3" t="s">
        <v>761</v>
      </c>
      <c r="R617" s="3"/>
      <c r="S617" s="3"/>
      <c r="T617" s="8"/>
    </row>
    <row r="618" spans="1:20" hidden="1" x14ac:dyDescent="0.3">
      <c r="A618" s="7">
        <v>1366</v>
      </c>
      <c r="B618" s="3" t="s">
        <v>18</v>
      </c>
      <c r="C618" s="3" t="s">
        <v>32</v>
      </c>
      <c r="D618" s="3" t="str">
        <f>LOWER(CONCATENATE(B618,".",C618,"@email.com"))</f>
        <v>susan.odhiambo@email.com</v>
      </c>
      <c r="E618" s="3" t="s">
        <v>45</v>
      </c>
      <c r="F618" s="3">
        <v>71</v>
      </c>
      <c r="G618" s="3" t="str">
        <f>IF(F618&lt;=12,"Child",IF(F618&lt;=19,"Teenager",IF(F618&lt;=60,"Adult","Senior")))</f>
        <v>Senior</v>
      </c>
      <c r="H618" s="3">
        <f>MAX( F618:F1288) - (F618)</f>
        <v>13</v>
      </c>
      <c r="I618" s="3" t="s">
        <v>661</v>
      </c>
      <c r="J618" s="4">
        <v>45400</v>
      </c>
      <c r="K618" s="3" t="s">
        <v>718</v>
      </c>
      <c r="L618" s="3" t="s">
        <v>727</v>
      </c>
      <c r="M618" s="3" t="s">
        <v>732</v>
      </c>
      <c r="N618" s="3" t="s">
        <v>747</v>
      </c>
      <c r="O618" s="3" t="s">
        <v>755</v>
      </c>
      <c r="P618" s="3">
        <v>10715.24</v>
      </c>
      <c r="Q618" s="3" t="s">
        <v>760</v>
      </c>
      <c r="R618" s="3"/>
      <c r="S618" s="3"/>
      <c r="T618" s="8"/>
    </row>
    <row r="619" spans="1:20" hidden="1" x14ac:dyDescent="0.3">
      <c r="A619" s="7">
        <v>7976</v>
      </c>
      <c r="B619" s="3" t="s">
        <v>22</v>
      </c>
      <c r="C619" s="3" t="s">
        <v>31</v>
      </c>
      <c r="D619" s="3" t="str">
        <f>LOWER(CONCATENATE(B619,".",C619,"@email.com"))</f>
        <v>mercy.kamau@email.com</v>
      </c>
      <c r="E619" s="3" t="s">
        <v>44</v>
      </c>
      <c r="F619" s="3">
        <v>6</v>
      </c>
      <c r="G619" s="3" t="str">
        <f>IF(F619&lt;=12,"Child",IF(F619&lt;=19,"Teenager",IF(F619&lt;=60,"Adult","Senior")))</f>
        <v>Child</v>
      </c>
      <c r="H619" s="3">
        <f>MAX( F619:F1289) - (F619)</f>
        <v>78</v>
      </c>
      <c r="I619" s="3" t="s">
        <v>662</v>
      </c>
      <c r="J619" s="4">
        <v>45089</v>
      </c>
      <c r="K619" s="3" t="s">
        <v>722</v>
      </c>
      <c r="L619" s="3" t="s">
        <v>729</v>
      </c>
      <c r="M619" s="3" t="s">
        <v>742</v>
      </c>
      <c r="N619" s="3" t="s">
        <v>751</v>
      </c>
      <c r="O619" s="3" t="s">
        <v>753</v>
      </c>
      <c r="P619" s="3">
        <v>10232.59</v>
      </c>
      <c r="Q619" s="3" t="s">
        <v>759</v>
      </c>
      <c r="R619" s="3"/>
      <c r="S619" s="3"/>
      <c r="T619" s="8"/>
    </row>
    <row r="620" spans="1:20" hidden="1" x14ac:dyDescent="0.3">
      <c r="A620" s="7">
        <v>8044</v>
      </c>
      <c r="B620" s="3" t="s">
        <v>20</v>
      </c>
      <c r="C620" s="3" t="s">
        <v>35</v>
      </c>
      <c r="D620" s="3" t="str">
        <f>LOWER(CONCATENATE(B620,".",C620,"@email.com"))</f>
        <v>kevin.mugambi@email.com</v>
      </c>
      <c r="E620" s="3" t="s">
        <v>45</v>
      </c>
      <c r="F620" s="3">
        <v>34</v>
      </c>
      <c r="G620" s="3" t="str">
        <f>IF(F620&lt;=12,"Child",IF(F620&lt;=19,"Teenager",IF(F620&lt;=60,"Adult","Senior")))</f>
        <v>Adult</v>
      </c>
      <c r="H620" s="3">
        <f>MAX( F620:F1290) - (F620)</f>
        <v>50</v>
      </c>
      <c r="I620" s="3" t="s">
        <v>663</v>
      </c>
      <c r="J620" s="4">
        <v>45025</v>
      </c>
      <c r="K620" s="3" t="s">
        <v>720</v>
      </c>
      <c r="L620" s="3" t="s">
        <v>727</v>
      </c>
      <c r="M620" s="3" t="s">
        <v>743</v>
      </c>
      <c r="N620" s="3" t="s">
        <v>751</v>
      </c>
      <c r="O620" s="3" t="s">
        <v>753</v>
      </c>
      <c r="P620" s="3">
        <v>7375.68</v>
      </c>
      <c r="Q620" s="3" t="s">
        <v>759</v>
      </c>
      <c r="R620" s="3"/>
      <c r="S620" s="3"/>
      <c r="T620" s="8"/>
    </row>
    <row r="621" spans="1:20" hidden="1" x14ac:dyDescent="0.3">
      <c r="A621" s="7">
        <v>4060</v>
      </c>
      <c r="B621" s="3" t="s">
        <v>19</v>
      </c>
      <c r="C621" s="3" t="s">
        <v>31</v>
      </c>
      <c r="D621" s="3" t="str">
        <f>LOWER(CONCATENATE(B621,".",C621,"@email.com"))</f>
        <v>michael.kamau@email.com</v>
      </c>
      <c r="E621" s="3" t="s">
        <v>44</v>
      </c>
      <c r="F621" s="3">
        <v>26</v>
      </c>
      <c r="G621" s="3" t="str">
        <f>IF(F621&lt;=12,"Child",IF(F621&lt;=19,"Teenager",IF(F621&lt;=60,"Adult","Senior")))</f>
        <v>Adult</v>
      </c>
      <c r="H621" s="3">
        <f>MAX( F621:F1291) - (F621)</f>
        <v>58</v>
      </c>
      <c r="I621" s="3" t="s">
        <v>664</v>
      </c>
      <c r="J621" s="4">
        <v>44047</v>
      </c>
      <c r="K621" s="3" t="s">
        <v>720</v>
      </c>
      <c r="L621" s="3" t="s">
        <v>730</v>
      </c>
      <c r="M621" s="3" t="s">
        <v>738</v>
      </c>
      <c r="N621" s="3" t="s">
        <v>748</v>
      </c>
      <c r="O621" s="3" t="s">
        <v>757</v>
      </c>
      <c r="P621" s="3">
        <v>19577.04</v>
      </c>
      <c r="Q621" s="3" t="s">
        <v>761</v>
      </c>
      <c r="R621" s="3"/>
      <c r="S621" s="3"/>
      <c r="T621" s="8"/>
    </row>
    <row r="622" spans="1:20" hidden="1" x14ac:dyDescent="0.3">
      <c r="A622" s="7">
        <v>5359</v>
      </c>
      <c r="B622" s="3" t="s">
        <v>26</v>
      </c>
      <c r="C622" s="3" t="s">
        <v>40</v>
      </c>
      <c r="D622" s="3" t="str">
        <f>LOWER(CONCATENATE(B622,".",C622,"@email.com"))</f>
        <v>brian.wanjiru@email.com</v>
      </c>
      <c r="E622" s="3" t="s">
        <v>44</v>
      </c>
      <c r="F622" s="3">
        <v>59</v>
      </c>
      <c r="G622" s="3" t="str">
        <f>IF(F622&lt;=12,"Child",IF(F622&lt;=19,"Teenager",IF(F622&lt;=60,"Adult","Senior")))</f>
        <v>Adult</v>
      </c>
      <c r="H622" s="3">
        <f>MAX( F622:F1292) - (F622)</f>
        <v>25</v>
      </c>
      <c r="I622" s="3" t="s">
        <v>665</v>
      </c>
      <c r="J622" s="4">
        <v>45737</v>
      </c>
      <c r="K622" s="3" t="s">
        <v>720</v>
      </c>
      <c r="L622" s="3" t="s">
        <v>728</v>
      </c>
      <c r="M622" s="3" t="s">
        <v>740</v>
      </c>
      <c r="N622" s="3" t="s">
        <v>751</v>
      </c>
      <c r="O622" s="3" t="s">
        <v>755</v>
      </c>
      <c r="P622" s="3">
        <v>36571.06</v>
      </c>
      <c r="Q622" s="3" t="s">
        <v>760</v>
      </c>
      <c r="R622" s="3"/>
      <c r="S622" s="3"/>
      <c r="T622" s="8"/>
    </row>
    <row r="623" spans="1:20" hidden="1" x14ac:dyDescent="0.3">
      <c r="A623" s="7">
        <v>1341</v>
      </c>
      <c r="B623" s="3" t="s">
        <v>21</v>
      </c>
      <c r="C623" s="3" t="s">
        <v>41</v>
      </c>
      <c r="D623" s="3" t="str">
        <f>LOWER(CONCATENATE(B623,".",C623,"@email.com"))</f>
        <v>grace.obuya@email.com</v>
      </c>
      <c r="E623" s="3" t="s">
        <v>44</v>
      </c>
      <c r="F623" s="3">
        <v>68</v>
      </c>
      <c r="G623" s="3" t="str">
        <f>IF(F623&lt;=12,"Child",IF(F623&lt;=19,"Teenager",IF(F623&lt;=60,"Adult","Senior")))</f>
        <v>Senior</v>
      </c>
      <c r="H623" s="3">
        <f>MAX( F623:F1293) - (F623)</f>
        <v>16</v>
      </c>
      <c r="I623" s="3" t="s">
        <v>666</v>
      </c>
      <c r="J623" s="4">
        <v>45650</v>
      </c>
      <c r="K623" s="3" t="s">
        <v>724</v>
      </c>
      <c r="L623" s="3" t="s">
        <v>725</v>
      </c>
      <c r="M623" s="3" t="s">
        <v>737</v>
      </c>
      <c r="N623" s="3" t="s">
        <v>748</v>
      </c>
      <c r="O623" s="3" t="s">
        <v>756</v>
      </c>
      <c r="P623" s="3">
        <v>27115.63</v>
      </c>
      <c r="Q623" s="3" t="s">
        <v>760</v>
      </c>
      <c r="R623" s="3"/>
      <c r="S623" s="3"/>
      <c r="T623" s="8"/>
    </row>
    <row r="624" spans="1:20" hidden="1" x14ac:dyDescent="0.3">
      <c r="A624" s="7">
        <v>9112</v>
      </c>
      <c r="B624" s="3" t="s">
        <v>18</v>
      </c>
      <c r="C624" s="3" t="s">
        <v>30</v>
      </c>
      <c r="D624" s="3" t="str">
        <f>LOWER(CONCATENATE(B624,".",C624,"@email.com"))</f>
        <v>susan.atieno@email.com</v>
      </c>
      <c r="E624" s="3" t="s">
        <v>45</v>
      </c>
      <c r="F624" s="3">
        <v>65</v>
      </c>
      <c r="G624" s="3" t="str">
        <f>IF(F624&lt;=12,"Child",IF(F624&lt;=19,"Teenager",IF(F624&lt;=60,"Adult","Senior")))</f>
        <v>Senior</v>
      </c>
      <c r="H624" s="3">
        <f>MAX( F624:F1294) - (F624)</f>
        <v>19</v>
      </c>
      <c r="I624" s="3" t="s">
        <v>667</v>
      </c>
      <c r="J624" s="4">
        <v>44433</v>
      </c>
      <c r="K624" s="3" t="s">
        <v>722</v>
      </c>
      <c r="L624" s="3" t="s">
        <v>729</v>
      </c>
      <c r="M624" s="3" t="s">
        <v>742</v>
      </c>
      <c r="N624" s="3" t="s">
        <v>746</v>
      </c>
      <c r="O624" s="3" t="s">
        <v>758</v>
      </c>
      <c r="P624" s="3">
        <v>9249.02</v>
      </c>
      <c r="Q624" s="3" t="s">
        <v>759</v>
      </c>
      <c r="R624" s="3"/>
      <c r="S624" s="3"/>
      <c r="T624" s="8"/>
    </row>
    <row r="625" spans="1:20" hidden="1" x14ac:dyDescent="0.3">
      <c r="A625" s="7">
        <v>3693</v>
      </c>
      <c r="B625" s="3" t="s">
        <v>20</v>
      </c>
      <c r="C625" s="3" t="s">
        <v>31</v>
      </c>
      <c r="D625" s="3" t="str">
        <f>LOWER(CONCATENATE(B625,".",C625,"@email.com"))</f>
        <v>kevin.kamau@email.com</v>
      </c>
      <c r="E625" s="3" t="s">
        <v>45</v>
      </c>
      <c r="F625" s="3">
        <v>71</v>
      </c>
      <c r="G625" s="3" t="str">
        <f>IF(F625&lt;=12,"Child",IF(F625&lt;=19,"Teenager",IF(F625&lt;=60,"Adult","Senior")))</f>
        <v>Senior</v>
      </c>
      <c r="H625" s="3">
        <f>MAX( F625:F1295) - (F625)</f>
        <v>13</v>
      </c>
      <c r="I625" s="3" t="s">
        <v>668</v>
      </c>
      <c r="J625" s="4">
        <v>43960</v>
      </c>
      <c r="K625" s="3" t="s">
        <v>720</v>
      </c>
      <c r="L625" s="3" t="s">
        <v>729</v>
      </c>
      <c r="M625" s="3" t="s">
        <v>738</v>
      </c>
      <c r="N625" s="3" t="s">
        <v>751</v>
      </c>
      <c r="O625" s="3" t="s">
        <v>754</v>
      </c>
      <c r="P625" s="3">
        <v>43920.480000000003</v>
      </c>
      <c r="Q625" s="3" t="s">
        <v>761</v>
      </c>
      <c r="R625" s="3"/>
      <c r="S625" s="3"/>
      <c r="T625" s="8"/>
    </row>
    <row r="626" spans="1:20" hidden="1" x14ac:dyDescent="0.3">
      <c r="A626" s="7">
        <v>8036</v>
      </c>
      <c r="B626" s="3" t="s">
        <v>20</v>
      </c>
      <c r="C626" s="3" t="s">
        <v>41</v>
      </c>
      <c r="D626" s="3" t="str">
        <f>LOWER(CONCATENATE(B626,".",C626,"@email.com"))</f>
        <v>kevin.obuya@email.com</v>
      </c>
      <c r="E626" s="3" t="s">
        <v>45</v>
      </c>
      <c r="F626" s="3">
        <v>36</v>
      </c>
      <c r="G626" s="3" t="str">
        <f>IF(F626&lt;=12,"Child",IF(F626&lt;=19,"Teenager",IF(F626&lt;=60,"Adult","Senior")))</f>
        <v>Adult</v>
      </c>
      <c r="H626" s="3">
        <f>MAX( F626:F1296) - (F626)</f>
        <v>48</v>
      </c>
      <c r="I626" s="3" t="s">
        <v>669</v>
      </c>
      <c r="J626" s="4">
        <v>44498</v>
      </c>
      <c r="K626" s="3" t="s">
        <v>721</v>
      </c>
      <c r="L626" s="3" t="s">
        <v>726</v>
      </c>
      <c r="M626" s="3" t="s">
        <v>733</v>
      </c>
      <c r="N626" s="3" t="s">
        <v>746</v>
      </c>
      <c r="O626" s="3" t="s">
        <v>756</v>
      </c>
      <c r="P626" s="3">
        <v>24574.04</v>
      </c>
      <c r="Q626" s="3" t="s">
        <v>759</v>
      </c>
      <c r="R626" s="3"/>
      <c r="S626" s="3"/>
      <c r="T626" s="8"/>
    </row>
    <row r="627" spans="1:20" hidden="1" x14ac:dyDescent="0.3">
      <c r="A627" s="7">
        <v>2877</v>
      </c>
      <c r="B627" s="3" t="s">
        <v>18</v>
      </c>
      <c r="C627" s="3" t="s">
        <v>34</v>
      </c>
      <c r="D627" s="3" t="str">
        <f>LOWER(CONCATENATE(B627,".",C627,"@email.com"))</f>
        <v>susan.cherono@email.com</v>
      </c>
      <c r="E627" s="3" t="s">
        <v>45</v>
      </c>
      <c r="F627" s="3">
        <v>50</v>
      </c>
      <c r="G627" s="3" t="str">
        <f>IF(F627&lt;=12,"Child",IF(F627&lt;=19,"Teenager",IF(F627&lt;=60,"Adult","Senior")))</f>
        <v>Adult</v>
      </c>
      <c r="H627" s="3">
        <f>MAX( F627:F1297) - (F627)</f>
        <v>34</v>
      </c>
      <c r="I627" s="3" t="s">
        <v>670</v>
      </c>
      <c r="J627" s="4">
        <v>45099</v>
      </c>
      <c r="K627" s="3" t="s">
        <v>723</v>
      </c>
      <c r="L627" s="3" t="s">
        <v>727</v>
      </c>
      <c r="M627" s="3" t="s">
        <v>740</v>
      </c>
      <c r="N627" s="3" t="s">
        <v>749</v>
      </c>
      <c r="O627" s="3" t="s">
        <v>754</v>
      </c>
      <c r="P627" s="3">
        <v>7540.9</v>
      </c>
      <c r="Q627" s="3" t="s">
        <v>760</v>
      </c>
      <c r="R627" s="3"/>
      <c r="S627" s="3"/>
      <c r="T627" s="8"/>
    </row>
    <row r="628" spans="1:20" hidden="1" x14ac:dyDescent="0.3">
      <c r="A628" s="7">
        <v>4595</v>
      </c>
      <c r="B628" s="3" t="s">
        <v>18</v>
      </c>
      <c r="C628" s="3" t="s">
        <v>33</v>
      </c>
      <c r="D628" s="3" t="str">
        <f>LOWER(CONCATENATE(B628,".",C628,"@email.com"))</f>
        <v>susan.kiplagat@email.com</v>
      </c>
      <c r="E628" s="3" t="s">
        <v>44</v>
      </c>
      <c r="F628" s="3">
        <v>70</v>
      </c>
      <c r="G628" s="3" t="str">
        <f>IF(F628&lt;=12,"Child",IF(F628&lt;=19,"Teenager",IF(F628&lt;=60,"Adult","Senior")))</f>
        <v>Senior</v>
      </c>
      <c r="H628" s="3">
        <f>MAX( F628:F1298) - (F628)</f>
        <v>14</v>
      </c>
      <c r="I628" s="3" t="s">
        <v>671</v>
      </c>
      <c r="J628" s="4">
        <v>44162</v>
      </c>
      <c r="K628" s="3" t="s">
        <v>718</v>
      </c>
      <c r="L628" s="3" t="s">
        <v>729</v>
      </c>
      <c r="M628" s="3" t="s">
        <v>740</v>
      </c>
      <c r="N628" s="3" t="s">
        <v>747</v>
      </c>
      <c r="O628" s="3" t="s">
        <v>755</v>
      </c>
      <c r="P628" s="3">
        <v>43958.83</v>
      </c>
      <c r="Q628" s="3" t="s">
        <v>760</v>
      </c>
      <c r="R628" s="3"/>
      <c r="S628" s="3"/>
      <c r="T628" s="8"/>
    </row>
    <row r="629" spans="1:20" hidden="1" x14ac:dyDescent="0.3">
      <c r="A629" s="7">
        <v>6553</v>
      </c>
      <c r="B629" s="3" t="s">
        <v>21</v>
      </c>
      <c r="C629" s="3" t="s">
        <v>34</v>
      </c>
      <c r="D629" s="3" t="str">
        <f>LOWER(CONCATENATE(B629,".",C629,"@email.com"))</f>
        <v>grace.cherono@email.com</v>
      </c>
      <c r="E629" s="3" t="s">
        <v>45</v>
      </c>
      <c r="F629" s="3">
        <v>78</v>
      </c>
      <c r="G629" s="3" t="str">
        <f>IF(F629&lt;=12,"Child",IF(F629&lt;=19,"Teenager",IF(F629&lt;=60,"Adult","Senior")))</f>
        <v>Senior</v>
      </c>
      <c r="H629" s="3">
        <f>MAX( F629:F1299) - (F629)</f>
        <v>6</v>
      </c>
      <c r="I629" s="3" t="s">
        <v>672</v>
      </c>
      <c r="J629" s="4">
        <v>45089</v>
      </c>
      <c r="K629" s="3" t="s">
        <v>723</v>
      </c>
      <c r="L629" s="3" t="s">
        <v>729</v>
      </c>
      <c r="M629" s="3" t="s">
        <v>734</v>
      </c>
      <c r="N629" s="3" t="s">
        <v>747</v>
      </c>
      <c r="O629" s="3" t="s">
        <v>756</v>
      </c>
      <c r="P629" s="3">
        <v>21517.119999999999</v>
      </c>
      <c r="Q629" s="3" t="s">
        <v>760</v>
      </c>
      <c r="R629" s="3"/>
      <c r="S629" s="3"/>
      <c r="T629" s="8"/>
    </row>
    <row r="630" spans="1:20" hidden="1" x14ac:dyDescent="0.3">
      <c r="A630" s="7">
        <v>2509</v>
      </c>
      <c r="B630" s="3" t="s">
        <v>17</v>
      </c>
      <c r="C630" s="3" t="s">
        <v>36</v>
      </c>
      <c r="D630" s="3" t="str">
        <f>LOWER(CONCATENATE(B630,".",C630,"@email.com"))</f>
        <v>anne.mwangi@email.com</v>
      </c>
      <c r="E630" s="3" t="s">
        <v>45</v>
      </c>
      <c r="F630" s="3">
        <v>54</v>
      </c>
      <c r="G630" s="3" t="str">
        <f>IF(F630&lt;=12,"Child",IF(F630&lt;=19,"Teenager",IF(F630&lt;=60,"Adult","Senior")))</f>
        <v>Adult</v>
      </c>
      <c r="H630" s="3">
        <f>MAX( F630:F1300) - (F630)</f>
        <v>30</v>
      </c>
      <c r="I630" s="3" t="s">
        <v>673</v>
      </c>
      <c r="J630" s="4">
        <v>44180</v>
      </c>
      <c r="K630" s="3" t="s">
        <v>721</v>
      </c>
      <c r="L630" s="3" t="s">
        <v>725</v>
      </c>
      <c r="M630" s="3" t="s">
        <v>738</v>
      </c>
      <c r="N630" s="3" t="s">
        <v>746</v>
      </c>
      <c r="O630" s="3" t="s">
        <v>756</v>
      </c>
      <c r="P630" s="3">
        <v>33808.160000000003</v>
      </c>
      <c r="Q630" s="3" t="s">
        <v>761</v>
      </c>
      <c r="R630" s="3"/>
      <c r="S630" s="3"/>
      <c r="T630" s="8"/>
    </row>
    <row r="631" spans="1:20" hidden="1" x14ac:dyDescent="0.3">
      <c r="A631" s="7">
        <v>1489</v>
      </c>
      <c r="B631" s="3" t="s">
        <v>23</v>
      </c>
      <c r="C631" s="3" t="s">
        <v>38</v>
      </c>
      <c r="D631" s="3" t="str">
        <f>LOWER(CONCATENATE(B631,".",C631,"@email.com"))</f>
        <v>peter.njeri@email.com</v>
      </c>
      <c r="E631" s="3" t="s">
        <v>45</v>
      </c>
      <c r="F631" s="3">
        <v>14</v>
      </c>
      <c r="G631" s="3" t="str">
        <f>IF(F631&lt;=12,"Child",IF(F631&lt;=19,"Teenager",IF(F631&lt;=60,"Adult","Senior")))</f>
        <v>Teenager</v>
      </c>
      <c r="H631" s="3">
        <f>MAX( F631:F1301) - (F631)</f>
        <v>70</v>
      </c>
      <c r="I631" s="3" t="s">
        <v>674</v>
      </c>
      <c r="J631" s="4">
        <v>44759</v>
      </c>
      <c r="K631" s="3" t="s">
        <v>721</v>
      </c>
      <c r="L631" s="3" t="s">
        <v>725</v>
      </c>
      <c r="M631" s="3" t="s">
        <v>743</v>
      </c>
      <c r="N631" s="3" t="s">
        <v>748</v>
      </c>
      <c r="O631" s="3" t="s">
        <v>755</v>
      </c>
      <c r="P631" s="3">
        <v>29129.58</v>
      </c>
      <c r="Q631" s="3" t="s">
        <v>759</v>
      </c>
      <c r="R631" s="3"/>
      <c r="S631" s="3"/>
      <c r="T631" s="8"/>
    </row>
    <row r="632" spans="1:20" hidden="1" x14ac:dyDescent="0.3">
      <c r="A632" s="7">
        <v>6179</v>
      </c>
      <c r="B632" s="3" t="s">
        <v>28</v>
      </c>
      <c r="C632" s="3" t="s">
        <v>29</v>
      </c>
      <c r="D632" s="3" t="str">
        <f>LOWER(CONCATENATE(B632,".",C632,"@email.com"))</f>
        <v>mary.mutua@email.com</v>
      </c>
      <c r="E632" s="3" t="s">
        <v>44</v>
      </c>
      <c r="F632" s="3">
        <v>6</v>
      </c>
      <c r="G632" s="3" t="str">
        <f>IF(F632&lt;=12,"Child",IF(F632&lt;=19,"Teenager",IF(F632&lt;=60,"Adult","Senior")))</f>
        <v>Child</v>
      </c>
      <c r="H632" s="3">
        <f>MAX( F632:F1302) - (F632)</f>
        <v>78</v>
      </c>
      <c r="I632" s="3" t="s">
        <v>155</v>
      </c>
      <c r="J632" s="4">
        <v>43858</v>
      </c>
      <c r="K632" s="3" t="s">
        <v>719</v>
      </c>
      <c r="L632" s="3" t="s">
        <v>728</v>
      </c>
      <c r="M632" s="3" t="s">
        <v>740</v>
      </c>
      <c r="N632" s="3" t="s">
        <v>747</v>
      </c>
      <c r="O632" s="3" t="s">
        <v>754</v>
      </c>
      <c r="P632" s="3">
        <v>28212.12</v>
      </c>
      <c r="Q632" s="3" t="s">
        <v>761</v>
      </c>
      <c r="R632" s="3"/>
      <c r="S632" s="3"/>
      <c r="T632" s="8"/>
    </row>
    <row r="633" spans="1:20" hidden="1" x14ac:dyDescent="0.3">
      <c r="A633" s="7">
        <v>7658</v>
      </c>
      <c r="B633" s="3" t="s">
        <v>28</v>
      </c>
      <c r="C633" s="3" t="s">
        <v>31</v>
      </c>
      <c r="D633" s="3" t="str">
        <f>LOWER(CONCATENATE(B633,".",C633,"@email.com"))</f>
        <v>mary.kamau@email.com</v>
      </c>
      <c r="E633" s="3" t="s">
        <v>44</v>
      </c>
      <c r="F633" s="3">
        <v>44</v>
      </c>
      <c r="G633" s="3" t="str">
        <f>IF(F633&lt;=12,"Child",IF(F633&lt;=19,"Teenager",IF(F633&lt;=60,"Adult","Senior")))</f>
        <v>Adult</v>
      </c>
      <c r="H633" s="3">
        <f>MAX( F633:F1303) - (F633)</f>
        <v>40</v>
      </c>
      <c r="I633" s="3" t="s">
        <v>676</v>
      </c>
      <c r="J633" s="4">
        <v>45066</v>
      </c>
      <c r="K633" s="3" t="s">
        <v>721</v>
      </c>
      <c r="L633" s="3" t="s">
        <v>729</v>
      </c>
      <c r="M633" s="3" t="s">
        <v>742</v>
      </c>
      <c r="N633" s="3" t="s">
        <v>751</v>
      </c>
      <c r="O633" s="3" t="s">
        <v>753</v>
      </c>
      <c r="P633" s="3">
        <v>45433.93</v>
      </c>
      <c r="Q633" s="3" t="s">
        <v>760</v>
      </c>
      <c r="R633" s="3"/>
      <c r="S633" s="3"/>
      <c r="T633" s="8"/>
    </row>
    <row r="634" spans="1:20" hidden="1" x14ac:dyDescent="0.3">
      <c r="A634" s="7">
        <v>8861</v>
      </c>
      <c r="B634" s="3" t="s">
        <v>17</v>
      </c>
      <c r="C634" s="3" t="s">
        <v>43</v>
      </c>
      <c r="D634" s="3" t="str">
        <f>LOWER(CONCATENATE(B634,".",C634,"@email.com"))</f>
        <v>anne.chebet@email.com</v>
      </c>
      <c r="E634" s="3" t="s">
        <v>44</v>
      </c>
      <c r="F634" s="3">
        <v>8</v>
      </c>
      <c r="G634" s="3" t="str">
        <f>IF(F634&lt;=12,"Child",IF(F634&lt;=19,"Teenager",IF(F634&lt;=60,"Adult","Senior")))</f>
        <v>Child</v>
      </c>
      <c r="H634" s="3">
        <f>MAX( F634:F1304) - (F634)</f>
        <v>76</v>
      </c>
      <c r="I634" s="3" t="s">
        <v>677</v>
      </c>
      <c r="J634" s="4">
        <v>44255</v>
      </c>
      <c r="K634" s="3" t="s">
        <v>724</v>
      </c>
      <c r="L634" s="3" t="s">
        <v>725</v>
      </c>
      <c r="M634" s="3" t="s">
        <v>732</v>
      </c>
      <c r="N634" s="3" t="s">
        <v>749</v>
      </c>
      <c r="O634" s="3" t="s">
        <v>755</v>
      </c>
      <c r="P634" s="3">
        <v>634.98</v>
      </c>
      <c r="Q634" s="3" t="s">
        <v>760</v>
      </c>
      <c r="R634" s="3"/>
      <c r="S634" s="3"/>
      <c r="T634" s="8"/>
    </row>
    <row r="635" spans="1:20" hidden="1" x14ac:dyDescent="0.3">
      <c r="A635" s="7">
        <v>7349</v>
      </c>
      <c r="B635" s="3" t="s">
        <v>21</v>
      </c>
      <c r="C635" s="3" t="s">
        <v>43</v>
      </c>
      <c r="D635" s="3" t="str">
        <f>LOWER(CONCATENATE(B635,".",C635,"@email.com"))</f>
        <v>grace.chebet@email.com</v>
      </c>
      <c r="E635" s="3" t="s">
        <v>45</v>
      </c>
      <c r="F635" s="3">
        <v>16</v>
      </c>
      <c r="G635" s="3" t="str">
        <f>IF(F635&lt;=12,"Child",IF(F635&lt;=19,"Teenager",IF(F635&lt;=60,"Adult","Senior")))</f>
        <v>Teenager</v>
      </c>
      <c r="H635" s="3">
        <f>MAX( F635:F1305) - (F635)</f>
        <v>68</v>
      </c>
      <c r="I635" s="3" t="s">
        <v>678</v>
      </c>
      <c r="J635" s="4">
        <v>44823</v>
      </c>
      <c r="K635" s="3" t="s">
        <v>724</v>
      </c>
      <c r="L635" s="3" t="s">
        <v>725</v>
      </c>
      <c r="M635" s="3" t="s">
        <v>744</v>
      </c>
      <c r="N635" s="3" t="s">
        <v>750</v>
      </c>
      <c r="O635" s="3" t="s">
        <v>756</v>
      </c>
      <c r="P635" s="3">
        <v>26177.71</v>
      </c>
      <c r="Q635" s="3" t="s">
        <v>760</v>
      </c>
      <c r="R635" s="3"/>
      <c r="S635" s="3"/>
      <c r="T635" s="8"/>
    </row>
    <row r="636" spans="1:20" hidden="1" x14ac:dyDescent="0.3">
      <c r="A636" s="7">
        <v>4598</v>
      </c>
      <c r="B636" s="3" t="s">
        <v>20</v>
      </c>
      <c r="C636" s="3" t="s">
        <v>40</v>
      </c>
      <c r="D636" s="3" t="str">
        <f>LOWER(CONCATENATE(B636,".",C636,"@email.com"))</f>
        <v>kevin.wanjiru@email.com</v>
      </c>
      <c r="E636" s="3" t="s">
        <v>44</v>
      </c>
      <c r="F636" s="3">
        <v>36</v>
      </c>
      <c r="G636" s="3" t="str">
        <f>IF(F636&lt;=12,"Child",IF(F636&lt;=19,"Teenager",IF(F636&lt;=60,"Adult","Senior")))</f>
        <v>Adult</v>
      </c>
      <c r="H636" s="3">
        <f>MAX( F636:F1306) - (F636)</f>
        <v>48</v>
      </c>
      <c r="I636" s="3" t="s">
        <v>679</v>
      </c>
      <c r="J636" s="4">
        <v>44168</v>
      </c>
      <c r="K636" s="3" t="s">
        <v>720</v>
      </c>
      <c r="L636" s="3" t="s">
        <v>730</v>
      </c>
      <c r="M636" s="3" t="s">
        <v>738</v>
      </c>
      <c r="N636" s="3" t="s">
        <v>748</v>
      </c>
      <c r="O636" s="3" t="s">
        <v>756</v>
      </c>
      <c r="P636" s="3">
        <v>5792.24</v>
      </c>
      <c r="Q636" s="3" t="s">
        <v>761</v>
      </c>
      <c r="R636" s="3"/>
      <c r="S636" s="3"/>
      <c r="T636" s="8"/>
    </row>
    <row r="637" spans="1:20" hidden="1" x14ac:dyDescent="0.3">
      <c r="A637" s="7">
        <v>9548</v>
      </c>
      <c r="B637" s="3" t="s">
        <v>26</v>
      </c>
      <c r="C637" s="3" t="s">
        <v>39</v>
      </c>
      <c r="D637" s="3" t="str">
        <f>LOWER(CONCATENATE(B637,".",C637,"@email.com"))</f>
        <v>brian.kuria@email.com</v>
      </c>
      <c r="E637" s="3" t="s">
        <v>44</v>
      </c>
      <c r="F637" s="3">
        <v>8</v>
      </c>
      <c r="G637" s="3" t="str">
        <f>IF(F637&lt;=12,"Child",IF(F637&lt;=19,"Teenager",IF(F637&lt;=60,"Adult","Senior")))</f>
        <v>Child</v>
      </c>
      <c r="H637" s="3">
        <f>MAX( F637:F1307) - (F637)</f>
        <v>76</v>
      </c>
      <c r="I637" s="3" t="s">
        <v>680</v>
      </c>
      <c r="J637" s="4">
        <v>44863</v>
      </c>
      <c r="K637" s="3" t="s">
        <v>718</v>
      </c>
      <c r="L637" s="3" t="s">
        <v>730</v>
      </c>
      <c r="M637" s="3" t="s">
        <v>732</v>
      </c>
      <c r="N637" s="3" t="s">
        <v>749</v>
      </c>
      <c r="O637" s="3" t="s">
        <v>754</v>
      </c>
      <c r="P637" s="3">
        <v>3827.28</v>
      </c>
      <c r="Q637" s="3" t="s">
        <v>760</v>
      </c>
      <c r="R637" s="3"/>
      <c r="S637" s="3"/>
      <c r="T637" s="8"/>
    </row>
    <row r="638" spans="1:20" hidden="1" x14ac:dyDescent="0.3">
      <c r="A638" s="7">
        <v>1382</v>
      </c>
      <c r="B638" s="3" t="s">
        <v>16</v>
      </c>
      <c r="C638" s="3" t="s">
        <v>31</v>
      </c>
      <c r="D638" s="3" t="str">
        <f>LOWER(CONCATENATE(B638,".",C638,"@email.com"))</f>
        <v>john.kamau@email.com</v>
      </c>
      <c r="E638" s="3" t="s">
        <v>44</v>
      </c>
      <c r="F638" s="3">
        <v>74</v>
      </c>
      <c r="G638" s="3" t="str">
        <f>IF(F638&lt;=12,"Child",IF(F638&lt;=19,"Teenager",IF(F638&lt;=60,"Adult","Senior")))</f>
        <v>Senior</v>
      </c>
      <c r="H638" s="3">
        <f>MAX( F638:F1308) - (F638)</f>
        <v>10</v>
      </c>
      <c r="I638" s="3" t="s">
        <v>681</v>
      </c>
      <c r="J638" s="4">
        <v>44056</v>
      </c>
      <c r="K638" s="3" t="s">
        <v>724</v>
      </c>
      <c r="L638" s="3" t="s">
        <v>729</v>
      </c>
      <c r="M638" s="3" t="s">
        <v>739</v>
      </c>
      <c r="N638" s="3" t="s">
        <v>750</v>
      </c>
      <c r="O638" s="3" t="s">
        <v>758</v>
      </c>
      <c r="P638" s="3">
        <v>45575.98</v>
      </c>
      <c r="Q638" s="3" t="s">
        <v>760</v>
      </c>
      <c r="R638" s="3"/>
      <c r="S638" s="3"/>
      <c r="T638" s="8"/>
    </row>
    <row r="639" spans="1:20" hidden="1" x14ac:dyDescent="0.3">
      <c r="A639" s="7">
        <v>6493</v>
      </c>
      <c r="B639" s="3" t="s">
        <v>25</v>
      </c>
      <c r="C639" s="3" t="s">
        <v>33</v>
      </c>
      <c r="D639" s="3" t="str">
        <f>LOWER(CONCATENATE(B639,".",C639,"@email.com"))</f>
        <v>paul.kiplagat@email.com</v>
      </c>
      <c r="E639" s="3" t="s">
        <v>44</v>
      </c>
      <c r="F639" s="3">
        <v>70</v>
      </c>
      <c r="G639" s="3" t="str">
        <f>IF(F639&lt;=12,"Child",IF(F639&lt;=19,"Teenager",IF(F639&lt;=60,"Adult","Senior")))</f>
        <v>Senior</v>
      </c>
      <c r="H639" s="3">
        <f>MAX( F639:F1309) - (F639)</f>
        <v>14</v>
      </c>
      <c r="I639" s="3" t="s">
        <v>682</v>
      </c>
      <c r="J639" s="4">
        <v>44019</v>
      </c>
      <c r="K639" s="3" t="s">
        <v>718</v>
      </c>
      <c r="L639" s="3" t="s">
        <v>725</v>
      </c>
      <c r="M639" s="3" t="s">
        <v>744</v>
      </c>
      <c r="N639" s="3" t="s">
        <v>746</v>
      </c>
      <c r="O639" s="3" t="s">
        <v>754</v>
      </c>
      <c r="P639" s="3">
        <v>31467.01</v>
      </c>
      <c r="Q639" s="3" t="s">
        <v>760</v>
      </c>
      <c r="R639" s="3"/>
      <c r="S639" s="3"/>
      <c r="T639" s="8"/>
    </row>
    <row r="640" spans="1:20" hidden="1" x14ac:dyDescent="0.3">
      <c r="A640" s="7">
        <v>1310</v>
      </c>
      <c r="B640" s="3" t="s">
        <v>15</v>
      </c>
      <c r="C640" s="3" t="s">
        <v>40</v>
      </c>
      <c r="D640" s="3" t="str">
        <f>LOWER(CONCATENATE(B640,".",C640,"@email.com"))</f>
        <v>james.wanjiru@email.com</v>
      </c>
      <c r="E640" s="3" t="s">
        <v>44</v>
      </c>
      <c r="F640" s="3">
        <v>27</v>
      </c>
      <c r="G640" s="3" t="str">
        <f>IF(F640&lt;=12,"Child",IF(F640&lt;=19,"Teenager",IF(F640&lt;=60,"Adult","Senior")))</f>
        <v>Adult</v>
      </c>
      <c r="H640" s="3">
        <f>MAX( F640:F1310) - (F640)</f>
        <v>57</v>
      </c>
      <c r="I640" s="3" t="s">
        <v>683</v>
      </c>
      <c r="J640" s="4">
        <v>44678</v>
      </c>
      <c r="K640" s="3" t="s">
        <v>724</v>
      </c>
      <c r="L640" s="3" t="s">
        <v>727</v>
      </c>
      <c r="M640" s="3" t="s">
        <v>731</v>
      </c>
      <c r="N640" s="3" t="s">
        <v>752</v>
      </c>
      <c r="O640" s="3" t="s">
        <v>755</v>
      </c>
      <c r="P640" s="3">
        <v>13610.74</v>
      </c>
      <c r="Q640" s="3" t="s">
        <v>761</v>
      </c>
      <c r="R640" s="3"/>
      <c r="S640" s="3"/>
      <c r="T640" s="8"/>
    </row>
    <row r="641" spans="1:20" hidden="1" x14ac:dyDescent="0.3">
      <c r="A641" s="7">
        <v>4117</v>
      </c>
      <c r="B641" s="3" t="s">
        <v>14</v>
      </c>
      <c r="C641" s="3" t="s">
        <v>39</v>
      </c>
      <c r="D641" s="3" t="str">
        <f>LOWER(CONCATENATE(B641,".",C641,"@email.com"))</f>
        <v>jane.kuria@email.com</v>
      </c>
      <c r="E641" s="3" t="s">
        <v>44</v>
      </c>
      <c r="F641" s="3">
        <v>84</v>
      </c>
      <c r="G641" s="3" t="str">
        <f>IF(F641&lt;=12,"Child",IF(F641&lt;=19,"Teenager",IF(F641&lt;=60,"Adult","Senior")))</f>
        <v>Senior</v>
      </c>
      <c r="H641" s="3">
        <f>MAX( F641:F1311) - (F641)</f>
        <v>0</v>
      </c>
      <c r="I641" s="3" t="s">
        <v>684</v>
      </c>
      <c r="J641" s="4">
        <v>44232</v>
      </c>
      <c r="K641" s="3" t="s">
        <v>718</v>
      </c>
      <c r="L641" s="3" t="s">
        <v>727</v>
      </c>
      <c r="M641" s="3" t="s">
        <v>731</v>
      </c>
      <c r="N641" s="3" t="s">
        <v>747</v>
      </c>
      <c r="O641" s="3" t="s">
        <v>753</v>
      </c>
      <c r="P641" s="3">
        <v>37195.519999999997</v>
      </c>
      <c r="Q641" s="3" t="s">
        <v>761</v>
      </c>
      <c r="R641" s="3"/>
      <c r="S641" s="3"/>
      <c r="T641" s="8"/>
    </row>
    <row r="642" spans="1:20" hidden="1" x14ac:dyDescent="0.3">
      <c r="A642" s="7">
        <v>4537</v>
      </c>
      <c r="B642" s="3" t="s">
        <v>22</v>
      </c>
      <c r="C642" s="3" t="s">
        <v>40</v>
      </c>
      <c r="D642" s="3" t="str">
        <f>LOWER(CONCATENATE(B642,".",C642,"@email.com"))</f>
        <v>mercy.wanjiru@email.com</v>
      </c>
      <c r="E642" s="3" t="s">
        <v>45</v>
      </c>
      <c r="F642" s="3">
        <v>9</v>
      </c>
      <c r="G642" s="3" t="str">
        <f>IF(F642&lt;=12,"Child",IF(F642&lt;=19,"Teenager",IF(F642&lt;=60,"Adult","Senior")))</f>
        <v>Child</v>
      </c>
      <c r="H642" s="3">
        <f>MAX( F642:F1312) - (F642)</f>
        <v>74</v>
      </c>
      <c r="I642" s="3" t="s">
        <v>685</v>
      </c>
      <c r="J642" s="4">
        <v>44598</v>
      </c>
      <c r="K642" s="3" t="s">
        <v>722</v>
      </c>
      <c r="L642" s="3" t="s">
        <v>730</v>
      </c>
      <c r="M642" s="3" t="s">
        <v>745</v>
      </c>
      <c r="N642" s="3" t="s">
        <v>747</v>
      </c>
      <c r="O642" s="3" t="s">
        <v>755</v>
      </c>
      <c r="P642" s="3">
        <v>40811.29</v>
      </c>
      <c r="Q642" s="3" t="s">
        <v>759</v>
      </c>
      <c r="R642" s="3"/>
      <c r="S642" s="3"/>
      <c r="T642" s="8"/>
    </row>
    <row r="643" spans="1:20" hidden="1" x14ac:dyDescent="0.3">
      <c r="A643" s="7">
        <v>5973</v>
      </c>
      <c r="B643" s="3" t="s">
        <v>22</v>
      </c>
      <c r="C643" s="3" t="s">
        <v>43</v>
      </c>
      <c r="D643" s="3" t="str">
        <f>LOWER(CONCATENATE(B643,".",C643,"@email.com"))</f>
        <v>mercy.chebet@email.com</v>
      </c>
      <c r="E643" s="3" t="s">
        <v>44</v>
      </c>
      <c r="F643" s="3">
        <v>8</v>
      </c>
      <c r="G643" s="3" t="str">
        <f>IF(F643&lt;=12,"Child",IF(F643&lt;=19,"Teenager",IF(F643&lt;=60,"Adult","Senior")))</f>
        <v>Child</v>
      </c>
      <c r="H643" s="3">
        <f>MAX( F643:F1313) - (F643)</f>
        <v>75</v>
      </c>
      <c r="I643" s="3" t="s">
        <v>686</v>
      </c>
      <c r="J643" s="4">
        <v>45362</v>
      </c>
      <c r="K643" s="3" t="s">
        <v>723</v>
      </c>
      <c r="L643" s="3" t="s">
        <v>726</v>
      </c>
      <c r="M643" s="3" t="s">
        <v>742</v>
      </c>
      <c r="N643" s="3" t="s">
        <v>752</v>
      </c>
      <c r="O643" s="3" t="s">
        <v>754</v>
      </c>
      <c r="P643" s="3">
        <v>44862.25</v>
      </c>
      <c r="Q643" s="3" t="s">
        <v>761</v>
      </c>
      <c r="R643" s="3"/>
      <c r="S643" s="3"/>
      <c r="T643" s="8"/>
    </row>
    <row r="644" spans="1:20" hidden="1" x14ac:dyDescent="0.3">
      <c r="A644" s="7">
        <v>5413</v>
      </c>
      <c r="B644" s="3" t="s">
        <v>21</v>
      </c>
      <c r="C644" s="3" t="s">
        <v>32</v>
      </c>
      <c r="D644" s="3" t="str">
        <f>LOWER(CONCATENATE(B644,".",C644,"@email.com"))</f>
        <v>grace.odhiambo@email.com</v>
      </c>
      <c r="E644" s="3" t="s">
        <v>45</v>
      </c>
      <c r="F644" s="3">
        <v>45</v>
      </c>
      <c r="G644" s="3" t="str">
        <f>IF(F644&lt;=12,"Child",IF(F644&lt;=19,"Teenager",IF(F644&lt;=60,"Adult","Senior")))</f>
        <v>Adult</v>
      </c>
      <c r="H644" s="3">
        <f>MAX( F644:F1314) - (F644)</f>
        <v>38</v>
      </c>
      <c r="I644" s="3" t="s">
        <v>687</v>
      </c>
      <c r="J644" s="4">
        <v>45274</v>
      </c>
      <c r="K644" s="3" t="s">
        <v>721</v>
      </c>
      <c r="L644" s="3" t="s">
        <v>725</v>
      </c>
      <c r="M644" s="3" t="s">
        <v>745</v>
      </c>
      <c r="N644" s="3" t="s">
        <v>751</v>
      </c>
      <c r="O644" s="3" t="s">
        <v>757</v>
      </c>
      <c r="P644" s="3">
        <v>41497.360000000001</v>
      </c>
      <c r="Q644" s="3" t="s">
        <v>760</v>
      </c>
      <c r="R644" s="3"/>
      <c r="S644" s="3"/>
      <c r="T644" s="8"/>
    </row>
    <row r="645" spans="1:20" hidden="1" x14ac:dyDescent="0.3">
      <c r="A645" s="7">
        <v>2184</v>
      </c>
      <c r="B645" s="3" t="s">
        <v>17</v>
      </c>
      <c r="C645" s="3" t="s">
        <v>39</v>
      </c>
      <c r="D645" s="3" t="str">
        <f>LOWER(CONCATENATE(B645,".",C645,"@email.com"))</f>
        <v>anne.kuria@email.com</v>
      </c>
      <c r="E645" s="3" t="s">
        <v>45</v>
      </c>
      <c r="F645" s="3">
        <v>26</v>
      </c>
      <c r="G645" s="3" t="str">
        <f>IF(F645&lt;=12,"Child",IF(F645&lt;=19,"Teenager",IF(F645&lt;=60,"Adult","Senior")))</f>
        <v>Adult</v>
      </c>
      <c r="H645" s="3">
        <f>MAX( F645:F1315) - (F645)</f>
        <v>57</v>
      </c>
      <c r="I645" s="3" t="s">
        <v>688</v>
      </c>
      <c r="J645" s="4">
        <v>44371</v>
      </c>
      <c r="K645" s="3" t="s">
        <v>720</v>
      </c>
      <c r="L645" s="3" t="s">
        <v>726</v>
      </c>
      <c r="M645" s="3" t="s">
        <v>737</v>
      </c>
      <c r="N645" s="3" t="s">
        <v>746</v>
      </c>
      <c r="O645" s="3" t="s">
        <v>757</v>
      </c>
      <c r="P645" s="3">
        <v>47700.97</v>
      </c>
      <c r="Q645" s="3" t="s">
        <v>761</v>
      </c>
      <c r="R645" s="3"/>
      <c r="S645" s="3"/>
      <c r="T645" s="8"/>
    </row>
    <row r="646" spans="1:20" hidden="1" x14ac:dyDescent="0.3">
      <c r="A646" s="7">
        <v>1322</v>
      </c>
      <c r="B646" s="3" t="s">
        <v>14</v>
      </c>
      <c r="C646" s="3" t="s">
        <v>31</v>
      </c>
      <c r="D646" s="3" t="str">
        <f>LOWER(CONCATENATE(B646,".",C646,"@email.com"))</f>
        <v>jane.kamau@email.com</v>
      </c>
      <c r="E646" s="3" t="s">
        <v>45</v>
      </c>
      <c r="F646" s="3">
        <v>12</v>
      </c>
      <c r="G646" s="3" t="str">
        <f>IF(F646&lt;=12,"Child",IF(F646&lt;=19,"Teenager",IF(F646&lt;=60,"Adult","Senior")))</f>
        <v>Child</v>
      </c>
      <c r="H646" s="3">
        <f>MAX( F646:F1316) - (F646)</f>
        <v>71</v>
      </c>
      <c r="I646" s="3" t="s">
        <v>689</v>
      </c>
      <c r="J646" s="4">
        <v>45243</v>
      </c>
      <c r="K646" s="3" t="s">
        <v>724</v>
      </c>
      <c r="L646" s="3" t="s">
        <v>730</v>
      </c>
      <c r="M646" s="3" t="s">
        <v>733</v>
      </c>
      <c r="N646" s="3" t="s">
        <v>746</v>
      </c>
      <c r="O646" s="3" t="s">
        <v>754</v>
      </c>
      <c r="P646" s="3">
        <v>30187.19</v>
      </c>
      <c r="Q646" s="3" t="s">
        <v>760</v>
      </c>
      <c r="R646" s="3"/>
      <c r="S646" s="3"/>
      <c r="T646" s="8"/>
    </row>
    <row r="647" spans="1:20" hidden="1" x14ac:dyDescent="0.3">
      <c r="A647" s="7">
        <v>5882</v>
      </c>
      <c r="B647" s="3" t="s">
        <v>21</v>
      </c>
      <c r="C647" s="3" t="s">
        <v>41</v>
      </c>
      <c r="D647" s="3" t="str">
        <f>LOWER(CONCATENATE(B647,".",C647,"@email.com"))</f>
        <v>grace.obuya@email.com</v>
      </c>
      <c r="E647" s="3" t="s">
        <v>45</v>
      </c>
      <c r="F647" s="3">
        <v>4</v>
      </c>
      <c r="G647" s="3" t="str">
        <f>IF(F647&lt;=12,"Child",IF(F647&lt;=19,"Teenager",IF(F647&lt;=60,"Adult","Senior")))</f>
        <v>Child</v>
      </c>
      <c r="H647" s="3">
        <f>MAX( F647:F1317) - (F647)</f>
        <v>79</v>
      </c>
      <c r="I647" s="3" t="s">
        <v>350</v>
      </c>
      <c r="J647" s="4">
        <v>44825</v>
      </c>
      <c r="K647" s="3" t="s">
        <v>719</v>
      </c>
      <c r="L647" s="3" t="s">
        <v>727</v>
      </c>
      <c r="M647" s="3" t="s">
        <v>738</v>
      </c>
      <c r="N647" s="3" t="s">
        <v>747</v>
      </c>
      <c r="O647" s="3" t="s">
        <v>758</v>
      </c>
      <c r="P647" s="3">
        <v>17101.740000000002</v>
      </c>
      <c r="Q647" s="3" t="s">
        <v>760</v>
      </c>
      <c r="R647" s="3"/>
      <c r="S647" s="3"/>
      <c r="T647" s="8"/>
    </row>
    <row r="648" spans="1:20" hidden="1" x14ac:dyDescent="0.3">
      <c r="A648" s="7">
        <v>1145</v>
      </c>
      <c r="B648" s="3" t="s">
        <v>16</v>
      </c>
      <c r="C648" s="3" t="s">
        <v>42</v>
      </c>
      <c r="D648" s="3" t="str">
        <f>LOWER(CONCATENATE(B648,".",C648,"@email.com"))</f>
        <v>john.ouma@email.com</v>
      </c>
      <c r="E648" s="3" t="s">
        <v>44</v>
      </c>
      <c r="F648" s="3">
        <v>22</v>
      </c>
      <c r="G648" s="3" t="str">
        <f>IF(F648&lt;=12,"Child",IF(F648&lt;=19,"Teenager",IF(F648&lt;=60,"Adult","Senior")))</f>
        <v>Adult</v>
      </c>
      <c r="H648" s="3">
        <f>MAX( F648:F1318) - (F648)</f>
        <v>61</v>
      </c>
      <c r="I648" s="3" t="s">
        <v>691</v>
      </c>
      <c r="J648" s="4">
        <v>43982</v>
      </c>
      <c r="K648" s="3" t="s">
        <v>718</v>
      </c>
      <c r="L648" s="3" t="s">
        <v>725</v>
      </c>
      <c r="M648" s="3" t="s">
        <v>744</v>
      </c>
      <c r="N648" s="3" t="s">
        <v>748</v>
      </c>
      <c r="O648" s="3" t="s">
        <v>755</v>
      </c>
      <c r="P648" s="3">
        <v>25073.07</v>
      </c>
      <c r="Q648" s="3" t="s">
        <v>760</v>
      </c>
      <c r="R648" s="3"/>
      <c r="S648" s="3"/>
      <c r="T648" s="8"/>
    </row>
    <row r="649" spans="1:20" hidden="1" x14ac:dyDescent="0.3">
      <c r="A649" s="7">
        <v>3865</v>
      </c>
      <c r="B649" s="3" t="s">
        <v>14</v>
      </c>
      <c r="C649" s="3" t="s">
        <v>33</v>
      </c>
      <c r="D649" s="3" t="str">
        <f>LOWER(CONCATENATE(B649,".",C649,"@email.com"))</f>
        <v>jane.kiplagat@email.com</v>
      </c>
      <c r="E649" s="3" t="s">
        <v>45</v>
      </c>
      <c r="F649" s="3">
        <v>29</v>
      </c>
      <c r="G649" s="3" t="str">
        <f>IF(F649&lt;=12,"Child",IF(F649&lt;=19,"Teenager",IF(F649&lt;=60,"Adult","Senior")))</f>
        <v>Adult</v>
      </c>
      <c r="H649" s="3">
        <f>MAX( F649:F1319) - (F649)</f>
        <v>54</v>
      </c>
      <c r="I649" s="3" t="s">
        <v>692</v>
      </c>
      <c r="J649" s="4">
        <v>44172</v>
      </c>
      <c r="K649" s="3" t="s">
        <v>718</v>
      </c>
      <c r="L649" s="3" t="s">
        <v>729</v>
      </c>
      <c r="M649" s="3" t="s">
        <v>732</v>
      </c>
      <c r="N649" s="3" t="s">
        <v>748</v>
      </c>
      <c r="O649" s="3" t="s">
        <v>753</v>
      </c>
      <c r="P649" s="3">
        <v>10355.31</v>
      </c>
      <c r="Q649" s="3" t="s">
        <v>759</v>
      </c>
      <c r="R649" s="3"/>
      <c r="S649" s="3"/>
      <c r="T649" s="8"/>
    </row>
    <row r="650" spans="1:20" hidden="1" x14ac:dyDescent="0.3">
      <c r="A650" s="7">
        <v>8231</v>
      </c>
      <c r="B650" s="3" t="s">
        <v>19</v>
      </c>
      <c r="C650" s="3" t="s">
        <v>38</v>
      </c>
      <c r="D650" s="3" t="str">
        <f>LOWER(CONCATENATE(B650,".",C650,"@email.com"))</f>
        <v>michael.njeri@email.com</v>
      </c>
      <c r="E650" s="3" t="s">
        <v>44</v>
      </c>
      <c r="F650" s="3">
        <v>72</v>
      </c>
      <c r="G650" s="3" t="str">
        <f>IF(F650&lt;=12,"Child",IF(F650&lt;=19,"Teenager",IF(F650&lt;=60,"Adult","Senior")))</f>
        <v>Senior</v>
      </c>
      <c r="H650" s="3">
        <f>MAX( F650:F1320) - (F650)</f>
        <v>11</v>
      </c>
      <c r="I650" s="3" t="s">
        <v>693</v>
      </c>
      <c r="J650" s="4">
        <v>44628</v>
      </c>
      <c r="K650" s="3" t="s">
        <v>718</v>
      </c>
      <c r="L650" s="3" t="s">
        <v>725</v>
      </c>
      <c r="M650" s="3" t="s">
        <v>731</v>
      </c>
      <c r="N650" s="3" t="s">
        <v>749</v>
      </c>
      <c r="O650" s="3" t="s">
        <v>758</v>
      </c>
      <c r="P650" s="3">
        <v>28113.25</v>
      </c>
      <c r="Q650" s="3" t="s">
        <v>759</v>
      </c>
      <c r="R650" s="3"/>
      <c r="S650" s="3"/>
      <c r="T650" s="8"/>
    </row>
    <row r="651" spans="1:20" hidden="1" x14ac:dyDescent="0.3">
      <c r="A651" s="7">
        <v>9068</v>
      </c>
      <c r="B651" s="3" t="s">
        <v>17</v>
      </c>
      <c r="C651" s="3" t="s">
        <v>29</v>
      </c>
      <c r="D651" s="3" t="str">
        <f>LOWER(CONCATENATE(B651,".",C651,"@email.com"))</f>
        <v>anne.mutua@email.com</v>
      </c>
      <c r="E651" s="3" t="s">
        <v>44</v>
      </c>
      <c r="F651" s="3">
        <v>4</v>
      </c>
      <c r="G651" s="3" t="str">
        <f>IF(F651&lt;=12,"Child",IF(F651&lt;=19,"Teenager",IF(F651&lt;=60,"Adult","Senior")))</f>
        <v>Child</v>
      </c>
      <c r="H651" s="3">
        <f>MAX( F651:F1321) - (F651)</f>
        <v>79</v>
      </c>
      <c r="I651" s="3" t="s">
        <v>694</v>
      </c>
      <c r="J651" s="4">
        <v>45289</v>
      </c>
      <c r="K651" s="3" t="s">
        <v>724</v>
      </c>
      <c r="L651" s="3" t="s">
        <v>728</v>
      </c>
      <c r="M651" s="3" t="s">
        <v>737</v>
      </c>
      <c r="N651" s="3" t="s">
        <v>750</v>
      </c>
      <c r="O651" s="3" t="s">
        <v>753</v>
      </c>
      <c r="P651" s="3">
        <v>35443.58</v>
      </c>
      <c r="Q651" s="3" t="s">
        <v>760</v>
      </c>
      <c r="R651" s="3"/>
      <c r="S651" s="3"/>
      <c r="T651" s="8"/>
    </row>
    <row r="652" spans="1:20" hidden="1" x14ac:dyDescent="0.3">
      <c r="A652" s="7">
        <v>3195</v>
      </c>
      <c r="B652" s="3" t="s">
        <v>27</v>
      </c>
      <c r="C652" s="3" t="s">
        <v>40</v>
      </c>
      <c r="D652" s="3" t="str">
        <f>LOWER(CONCATENATE(B652,".",C652,"@email.com"))</f>
        <v>david.wanjiru@email.com</v>
      </c>
      <c r="E652" s="3" t="s">
        <v>44</v>
      </c>
      <c r="F652" s="3">
        <v>48</v>
      </c>
      <c r="G652" s="3" t="str">
        <f>IF(F652&lt;=12,"Child",IF(F652&lt;=19,"Teenager",IF(F652&lt;=60,"Adult","Senior")))</f>
        <v>Adult</v>
      </c>
      <c r="H652" s="3">
        <f>MAX( F652:F1322) - (F652)</f>
        <v>35</v>
      </c>
      <c r="I652" s="3" t="s">
        <v>695</v>
      </c>
      <c r="J652" s="4">
        <v>45398</v>
      </c>
      <c r="K652" s="3" t="s">
        <v>723</v>
      </c>
      <c r="L652" s="3" t="s">
        <v>729</v>
      </c>
      <c r="M652" s="3" t="s">
        <v>733</v>
      </c>
      <c r="N652" s="3" t="s">
        <v>752</v>
      </c>
      <c r="O652" s="3" t="s">
        <v>753</v>
      </c>
      <c r="P652" s="3">
        <v>11631.58</v>
      </c>
      <c r="Q652" s="3" t="s">
        <v>759</v>
      </c>
      <c r="R652" s="3"/>
      <c r="S652" s="3"/>
      <c r="T652" s="8"/>
    </row>
    <row r="653" spans="1:20" hidden="1" x14ac:dyDescent="0.3">
      <c r="A653" s="7">
        <v>6018</v>
      </c>
      <c r="B653" s="3" t="s">
        <v>24</v>
      </c>
      <c r="C653" s="3" t="s">
        <v>33</v>
      </c>
      <c r="D653" s="3" t="str">
        <f>LOWER(CONCATENATE(B653,".",C653,"@email.com"))</f>
        <v>esther.kiplagat@email.com</v>
      </c>
      <c r="E653" s="3" t="s">
        <v>44</v>
      </c>
      <c r="F653" s="3">
        <v>33</v>
      </c>
      <c r="G653" s="3" t="str">
        <f>IF(F653&lt;=12,"Child",IF(F653&lt;=19,"Teenager",IF(F653&lt;=60,"Adult","Senior")))</f>
        <v>Adult</v>
      </c>
      <c r="H653" s="3">
        <f>MAX( F653:F1323) - (F653)</f>
        <v>50</v>
      </c>
      <c r="I653" s="3" t="s">
        <v>696</v>
      </c>
      <c r="J653" s="4">
        <v>44220</v>
      </c>
      <c r="K653" s="3" t="s">
        <v>718</v>
      </c>
      <c r="L653" s="3" t="s">
        <v>728</v>
      </c>
      <c r="M653" s="3" t="s">
        <v>742</v>
      </c>
      <c r="N653" s="3" t="s">
        <v>747</v>
      </c>
      <c r="O653" s="3" t="s">
        <v>757</v>
      </c>
      <c r="P653" s="3">
        <v>10314.209999999999</v>
      </c>
      <c r="Q653" s="3" t="s">
        <v>761</v>
      </c>
      <c r="R653" s="3"/>
      <c r="S653" s="3"/>
      <c r="T653" s="8"/>
    </row>
    <row r="654" spans="1:20" hidden="1" x14ac:dyDescent="0.3">
      <c r="A654" s="7">
        <v>7368</v>
      </c>
      <c r="B654" s="3" t="s">
        <v>21</v>
      </c>
      <c r="C654" s="3" t="s">
        <v>31</v>
      </c>
      <c r="D654" s="3" t="str">
        <f>LOWER(CONCATENATE(B654,".",C654,"@email.com"))</f>
        <v>grace.kamau@email.com</v>
      </c>
      <c r="E654" s="3" t="s">
        <v>44</v>
      </c>
      <c r="F654" s="3">
        <v>3</v>
      </c>
      <c r="G654" s="3" t="str">
        <f>IF(F654&lt;=12,"Child",IF(F654&lt;=19,"Teenager",IF(F654&lt;=60,"Adult","Senior")))</f>
        <v>Child</v>
      </c>
      <c r="H654" s="3">
        <f>MAX( F654:F1324) - (F654)</f>
        <v>80</v>
      </c>
      <c r="I654" s="3" t="s">
        <v>314</v>
      </c>
      <c r="J654" s="4">
        <v>44665</v>
      </c>
      <c r="K654" s="3" t="s">
        <v>719</v>
      </c>
      <c r="L654" s="3" t="s">
        <v>725</v>
      </c>
      <c r="M654" s="3" t="s">
        <v>742</v>
      </c>
      <c r="N654" s="3" t="s">
        <v>751</v>
      </c>
      <c r="O654" s="3" t="s">
        <v>755</v>
      </c>
      <c r="P654" s="3">
        <v>38809.300000000003</v>
      </c>
      <c r="Q654" s="3" t="s">
        <v>759</v>
      </c>
      <c r="R654" s="3"/>
      <c r="S654" s="3"/>
      <c r="T654" s="8"/>
    </row>
    <row r="655" spans="1:20" hidden="1" x14ac:dyDescent="0.3">
      <c r="A655" s="7">
        <v>2004</v>
      </c>
      <c r="B655" s="3" t="s">
        <v>15</v>
      </c>
      <c r="C655" s="3" t="s">
        <v>29</v>
      </c>
      <c r="D655" s="3" t="str">
        <f>LOWER(CONCATENATE(B655,".",C655,"@email.com"))</f>
        <v>james.mutua@email.com</v>
      </c>
      <c r="E655" s="3" t="s">
        <v>45</v>
      </c>
      <c r="F655" s="3">
        <v>71</v>
      </c>
      <c r="G655" s="3" t="str">
        <f>IF(F655&lt;=12,"Child",IF(F655&lt;=19,"Teenager",IF(F655&lt;=60,"Adult","Senior")))</f>
        <v>Senior</v>
      </c>
      <c r="H655" s="3">
        <f>MAX( F655:F1325) - (F655)</f>
        <v>12</v>
      </c>
      <c r="I655" s="3" t="s">
        <v>698</v>
      </c>
      <c r="J655" s="4">
        <v>44811</v>
      </c>
      <c r="K655" s="3" t="s">
        <v>721</v>
      </c>
      <c r="L655" s="3" t="s">
        <v>725</v>
      </c>
      <c r="M655" s="3" t="s">
        <v>741</v>
      </c>
      <c r="N655" s="3" t="s">
        <v>746</v>
      </c>
      <c r="O655" s="3" t="s">
        <v>758</v>
      </c>
      <c r="P655" s="3">
        <v>36952.49</v>
      </c>
      <c r="Q655" s="3" t="s">
        <v>759</v>
      </c>
      <c r="R655" s="3"/>
      <c r="S655" s="3"/>
      <c r="T655" s="8"/>
    </row>
    <row r="656" spans="1:20" hidden="1" x14ac:dyDescent="0.3">
      <c r="A656" s="7">
        <v>2862</v>
      </c>
      <c r="B656" s="3" t="s">
        <v>20</v>
      </c>
      <c r="C656" s="3" t="s">
        <v>29</v>
      </c>
      <c r="D656" s="3" t="str">
        <f>LOWER(CONCATENATE(B656,".",C656,"@email.com"))</f>
        <v>kevin.mutua@email.com</v>
      </c>
      <c r="E656" s="3" t="s">
        <v>45</v>
      </c>
      <c r="F656" s="3">
        <v>67</v>
      </c>
      <c r="G656" s="3" t="str">
        <f>IF(F656&lt;=12,"Child",IF(F656&lt;=19,"Teenager",IF(F656&lt;=60,"Adult","Senior")))</f>
        <v>Senior</v>
      </c>
      <c r="H656" s="3">
        <f>MAX( F656:F1326) - (F656)</f>
        <v>16</v>
      </c>
      <c r="I656" s="3" t="s">
        <v>699</v>
      </c>
      <c r="J656" s="4">
        <v>44085</v>
      </c>
      <c r="K656" s="3" t="s">
        <v>723</v>
      </c>
      <c r="L656" s="3" t="s">
        <v>725</v>
      </c>
      <c r="M656" s="3" t="s">
        <v>735</v>
      </c>
      <c r="N656" s="3" t="s">
        <v>750</v>
      </c>
      <c r="O656" s="3" t="s">
        <v>754</v>
      </c>
      <c r="P656" s="3">
        <v>13660.49</v>
      </c>
      <c r="Q656" s="3" t="s">
        <v>760</v>
      </c>
      <c r="R656" s="3"/>
      <c r="S656" s="3"/>
      <c r="T656" s="8"/>
    </row>
    <row r="657" spans="1:20" hidden="1" x14ac:dyDescent="0.3">
      <c r="A657" s="7">
        <v>9451</v>
      </c>
      <c r="B657" s="3" t="s">
        <v>18</v>
      </c>
      <c r="C657" s="3" t="s">
        <v>43</v>
      </c>
      <c r="D657" s="3" t="str">
        <f>LOWER(CONCATENATE(B657,".",C657,"@email.com"))</f>
        <v>susan.chebet@email.com</v>
      </c>
      <c r="E657" s="3" t="s">
        <v>44</v>
      </c>
      <c r="F657" s="3">
        <v>42</v>
      </c>
      <c r="G657" s="3" t="str">
        <f>IF(F657&lt;=12,"Child",IF(F657&lt;=19,"Teenager",IF(F657&lt;=60,"Adult","Senior")))</f>
        <v>Adult</v>
      </c>
      <c r="H657" s="3">
        <f>MAX( F657:F1327) - (F657)</f>
        <v>41</v>
      </c>
      <c r="I657" s="3" t="s">
        <v>700</v>
      </c>
      <c r="J657" s="4">
        <v>44743</v>
      </c>
      <c r="K657" s="3" t="s">
        <v>722</v>
      </c>
      <c r="L657" s="3" t="s">
        <v>729</v>
      </c>
      <c r="M657" s="3" t="s">
        <v>745</v>
      </c>
      <c r="N657" s="3" t="s">
        <v>750</v>
      </c>
      <c r="O657" s="3" t="s">
        <v>754</v>
      </c>
      <c r="P657" s="3">
        <v>39795.26</v>
      </c>
      <c r="Q657" s="3" t="s">
        <v>761</v>
      </c>
      <c r="R657" s="3"/>
      <c r="S657" s="3"/>
      <c r="T657" s="8"/>
    </row>
    <row r="658" spans="1:20" hidden="1" x14ac:dyDescent="0.3">
      <c r="A658" s="7">
        <v>4641</v>
      </c>
      <c r="B658" s="3" t="s">
        <v>25</v>
      </c>
      <c r="C658" s="3" t="s">
        <v>33</v>
      </c>
      <c r="D658" s="3" t="str">
        <f>LOWER(CONCATENATE(B658,".",C658,"@email.com"))</f>
        <v>paul.kiplagat@email.com</v>
      </c>
      <c r="E658" s="3" t="s">
        <v>44</v>
      </c>
      <c r="F658" s="3">
        <v>3</v>
      </c>
      <c r="G658" s="3" t="str">
        <f>IF(F658&lt;=12,"Child",IF(F658&lt;=19,"Teenager",IF(F658&lt;=60,"Adult","Senior")))</f>
        <v>Child</v>
      </c>
      <c r="H658" s="3">
        <f>MAX( F658:F1328) - (F658)</f>
        <v>80</v>
      </c>
      <c r="I658" s="3" t="s">
        <v>324</v>
      </c>
      <c r="J658" s="4">
        <v>45152</v>
      </c>
      <c r="K658" s="3" t="s">
        <v>719</v>
      </c>
      <c r="L658" s="3" t="s">
        <v>730</v>
      </c>
      <c r="M658" s="3" t="s">
        <v>736</v>
      </c>
      <c r="N658" s="3" t="s">
        <v>747</v>
      </c>
      <c r="O658" s="3" t="s">
        <v>753</v>
      </c>
      <c r="P658" s="3">
        <v>942.89</v>
      </c>
      <c r="Q658" s="3" t="s">
        <v>760</v>
      </c>
      <c r="R658" s="3"/>
      <c r="S658" s="3"/>
      <c r="T658" s="8"/>
    </row>
    <row r="659" spans="1:20" hidden="1" x14ac:dyDescent="0.3">
      <c r="A659" s="7">
        <v>3931</v>
      </c>
      <c r="B659" s="3" t="s">
        <v>14</v>
      </c>
      <c r="C659" s="3" t="s">
        <v>35</v>
      </c>
      <c r="D659" s="3" t="str">
        <f>LOWER(CONCATENATE(B659,".",C659,"@email.com"))</f>
        <v>jane.mugambi@email.com</v>
      </c>
      <c r="E659" s="3" t="s">
        <v>44</v>
      </c>
      <c r="F659" s="3">
        <v>11</v>
      </c>
      <c r="G659" s="3" t="str">
        <f>IF(F659&lt;=12,"Child",IF(F659&lt;=19,"Teenager",IF(F659&lt;=60,"Adult","Senior")))</f>
        <v>Child</v>
      </c>
      <c r="H659" s="3">
        <f>MAX( F659:F1329) - (F659)</f>
        <v>72</v>
      </c>
      <c r="I659" s="3" t="s">
        <v>702</v>
      </c>
      <c r="J659" s="4">
        <v>45016</v>
      </c>
      <c r="K659" s="3" t="s">
        <v>723</v>
      </c>
      <c r="L659" s="3" t="s">
        <v>730</v>
      </c>
      <c r="M659" s="3" t="s">
        <v>737</v>
      </c>
      <c r="N659" s="3" t="s">
        <v>752</v>
      </c>
      <c r="O659" s="3" t="s">
        <v>755</v>
      </c>
      <c r="P659" s="3">
        <v>41351.19</v>
      </c>
      <c r="Q659" s="3" t="s">
        <v>759</v>
      </c>
      <c r="R659" s="3"/>
      <c r="S659" s="3"/>
      <c r="T659" s="8"/>
    </row>
    <row r="660" spans="1:20" hidden="1" x14ac:dyDescent="0.3">
      <c r="A660" s="7">
        <v>7512</v>
      </c>
      <c r="B660" s="3" t="s">
        <v>14</v>
      </c>
      <c r="C660" s="3" t="s">
        <v>36</v>
      </c>
      <c r="D660" s="3" t="str">
        <f>LOWER(CONCATENATE(B660,".",C660,"@email.com"))</f>
        <v>jane.mwangi@email.com</v>
      </c>
      <c r="E660" s="3" t="s">
        <v>45</v>
      </c>
      <c r="F660" s="3">
        <v>59</v>
      </c>
      <c r="G660" s="3" t="str">
        <f>IF(F660&lt;=12,"Child",IF(F660&lt;=19,"Teenager",IF(F660&lt;=60,"Adult","Senior")))</f>
        <v>Adult</v>
      </c>
      <c r="H660" s="3">
        <f>MAX( F660:F1330) - (F660)</f>
        <v>24</v>
      </c>
      <c r="I660" s="3" t="s">
        <v>703</v>
      </c>
      <c r="J660" s="4">
        <v>45441</v>
      </c>
      <c r="K660" s="3" t="s">
        <v>720</v>
      </c>
      <c r="L660" s="3" t="s">
        <v>725</v>
      </c>
      <c r="M660" s="3" t="s">
        <v>743</v>
      </c>
      <c r="N660" s="3" t="s">
        <v>752</v>
      </c>
      <c r="O660" s="3" t="s">
        <v>755</v>
      </c>
      <c r="P660" s="3">
        <v>41691.379999999997</v>
      </c>
      <c r="Q660" s="3" t="s">
        <v>759</v>
      </c>
      <c r="R660" s="3"/>
      <c r="S660" s="3"/>
      <c r="T660" s="8"/>
    </row>
    <row r="661" spans="1:20" hidden="1" x14ac:dyDescent="0.3">
      <c r="A661" s="7">
        <v>8360</v>
      </c>
      <c r="B661" s="3" t="s">
        <v>21</v>
      </c>
      <c r="C661" s="3" t="s">
        <v>37</v>
      </c>
      <c r="D661" s="3" t="str">
        <f>LOWER(CONCATENATE(B661,".",C661,"@email.com"))</f>
        <v>grace.otieno@email.com</v>
      </c>
      <c r="E661" s="3" t="s">
        <v>45</v>
      </c>
      <c r="F661" s="3">
        <v>73</v>
      </c>
      <c r="G661" s="3" t="str">
        <f>IF(F661&lt;=12,"Child",IF(F661&lt;=19,"Teenager",IF(F661&lt;=60,"Adult","Senior")))</f>
        <v>Senior</v>
      </c>
      <c r="H661" s="3">
        <f>MAX( F661:F1331) - (F661)</f>
        <v>10</v>
      </c>
      <c r="I661" s="3" t="s">
        <v>704</v>
      </c>
      <c r="J661" s="4">
        <v>44541</v>
      </c>
      <c r="K661" s="3" t="s">
        <v>723</v>
      </c>
      <c r="L661" s="3" t="s">
        <v>727</v>
      </c>
      <c r="M661" s="3" t="s">
        <v>731</v>
      </c>
      <c r="N661" s="3" t="s">
        <v>749</v>
      </c>
      <c r="O661" s="3" t="s">
        <v>756</v>
      </c>
      <c r="P661" s="3">
        <v>38613.21</v>
      </c>
      <c r="Q661" s="3" t="s">
        <v>759</v>
      </c>
      <c r="R661" s="3"/>
      <c r="S661" s="3"/>
      <c r="T661" s="8"/>
    </row>
    <row r="662" spans="1:20" hidden="1" x14ac:dyDescent="0.3">
      <c r="A662" s="7">
        <v>1229</v>
      </c>
      <c r="B662" s="3" t="s">
        <v>21</v>
      </c>
      <c r="C662" s="3" t="s">
        <v>39</v>
      </c>
      <c r="D662" s="3" t="str">
        <f>LOWER(CONCATENATE(B662,".",C662,"@email.com"))</f>
        <v>grace.kuria@email.com</v>
      </c>
      <c r="E662" s="3" t="s">
        <v>44</v>
      </c>
      <c r="F662" s="3">
        <v>36</v>
      </c>
      <c r="G662" s="3" t="str">
        <f>IF(F662&lt;=12,"Child",IF(F662&lt;=19,"Teenager",IF(F662&lt;=60,"Adult","Senior")))</f>
        <v>Adult</v>
      </c>
      <c r="H662" s="3">
        <f>MAX( F662:F1332) - (F662)</f>
        <v>47</v>
      </c>
      <c r="I662" s="3" t="s">
        <v>705</v>
      </c>
      <c r="J662" s="4">
        <v>44139</v>
      </c>
      <c r="K662" s="3" t="s">
        <v>721</v>
      </c>
      <c r="L662" s="3" t="s">
        <v>729</v>
      </c>
      <c r="M662" s="3" t="s">
        <v>744</v>
      </c>
      <c r="N662" s="3" t="s">
        <v>748</v>
      </c>
      <c r="O662" s="3" t="s">
        <v>755</v>
      </c>
      <c r="P662" s="3">
        <v>28391.71</v>
      </c>
      <c r="Q662" s="3" t="s">
        <v>761</v>
      </c>
      <c r="R662" s="3"/>
      <c r="S662" s="3"/>
      <c r="T662" s="8"/>
    </row>
    <row r="663" spans="1:20" hidden="1" x14ac:dyDescent="0.3">
      <c r="A663" s="7">
        <v>8016</v>
      </c>
      <c r="B663" s="3" t="s">
        <v>22</v>
      </c>
      <c r="C663" s="3" t="s">
        <v>41</v>
      </c>
      <c r="D663" s="3" t="str">
        <f>LOWER(CONCATENATE(B663,".",C663,"@email.com"))</f>
        <v>mercy.obuya@email.com</v>
      </c>
      <c r="E663" s="3" t="s">
        <v>45</v>
      </c>
      <c r="F663" s="3">
        <v>6</v>
      </c>
      <c r="G663" s="3" t="str">
        <f>IF(F663&lt;=12,"Child",IF(F663&lt;=19,"Teenager",IF(F663&lt;=60,"Adult","Senior")))</f>
        <v>Child</v>
      </c>
      <c r="H663" s="3">
        <f>MAX( F663:F1333) - (F663)</f>
        <v>77</v>
      </c>
      <c r="I663" s="3" t="s">
        <v>706</v>
      </c>
      <c r="J663" s="4">
        <v>43882</v>
      </c>
      <c r="K663" s="3" t="s">
        <v>723</v>
      </c>
      <c r="L663" s="3" t="s">
        <v>727</v>
      </c>
      <c r="M663" s="3" t="s">
        <v>736</v>
      </c>
      <c r="N663" s="3" t="s">
        <v>751</v>
      </c>
      <c r="O663" s="3" t="s">
        <v>753</v>
      </c>
      <c r="P663" s="3">
        <v>27626.799999999999</v>
      </c>
      <c r="Q663" s="3" t="s">
        <v>761</v>
      </c>
      <c r="R663" s="3"/>
      <c r="S663" s="3"/>
      <c r="T663" s="8"/>
    </row>
    <row r="664" spans="1:20" hidden="1" x14ac:dyDescent="0.3">
      <c r="A664" s="7">
        <v>1054</v>
      </c>
      <c r="B664" s="3" t="s">
        <v>15</v>
      </c>
      <c r="C664" s="3" t="s">
        <v>39</v>
      </c>
      <c r="D664" s="3" t="str">
        <f>LOWER(CONCATENATE(B664,".",C664,"@email.com"))</f>
        <v>james.kuria@email.com</v>
      </c>
      <c r="E664" s="3" t="s">
        <v>44</v>
      </c>
      <c r="F664" s="3">
        <v>83</v>
      </c>
      <c r="G664" s="3" t="str">
        <f>IF(F664&lt;=12,"Child",IF(F664&lt;=19,"Teenager",IF(F664&lt;=60,"Adult","Senior")))</f>
        <v>Senior</v>
      </c>
      <c r="H664" s="3">
        <f>MAX( F664:F1334) - (F664)</f>
        <v>0</v>
      </c>
      <c r="I664" s="3" t="s">
        <v>707</v>
      </c>
      <c r="J664" s="4">
        <v>44433</v>
      </c>
      <c r="K664" s="3" t="s">
        <v>724</v>
      </c>
      <c r="L664" s="3" t="s">
        <v>727</v>
      </c>
      <c r="M664" s="3" t="s">
        <v>743</v>
      </c>
      <c r="N664" s="3" t="s">
        <v>750</v>
      </c>
      <c r="O664" s="3" t="s">
        <v>754</v>
      </c>
      <c r="P664" s="3">
        <v>49218.73</v>
      </c>
      <c r="Q664" s="3" t="s">
        <v>760</v>
      </c>
      <c r="R664" s="3"/>
      <c r="S664" s="3"/>
      <c r="T664" s="8"/>
    </row>
    <row r="665" spans="1:20" hidden="1" x14ac:dyDescent="0.3">
      <c r="A665" s="7">
        <v>9726</v>
      </c>
      <c r="B665" s="3" t="s">
        <v>22</v>
      </c>
      <c r="C665" s="3" t="s">
        <v>35</v>
      </c>
      <c r="D665" s="3" t="str">
        <f>LOWER(CONCATENATE(B665,".",C665,"@email.com"))</f>
        <v>mercy.mugambi@email.com</v>
      </c>
      <c r="E665" s="3" t="s">
        <v>45</v>
      </c>
      <c r="F665" s="3">
        <v>2</v>
      </c>
      <c r="G665" s="3" t="str">
        <f>IF(F665&lt;=12,"Child",IF(F665&lt;=19,"Teenager",IF(F665&lt;=60,"Adult","Senior")))</f>
        <v>Child</v>
      </c>
      <c r="H665" s="3">
        <f>MAX( F665:F1335) - (F665)</f>
        <v>57</v>
      </c>
      <c r="I665" s="3" t="s">
        <v>442</v>
      </c>
      <c r="J665" s="4">
        <v>44080</v>
      </c>
      <c r="K665" s="3" t="s">
        <v>719</v>
      </c>
      <c r="L665" s="3" t="s">
        <v>729</v>
      </c>
      <c r="M665" s="3" t="s">
        <v>733</v>
      </c>
      <c r="N665" s="3" t="s">
        <v>752</v>
      </c>
      <c r="O665" s="3" t="s">
        <v>756</v>
      </c>
      <c r="P665" s="3">
        <v>6126.29</v>
      </c>
      <c r="Q665" s="3" t="s">
        <v>761</v>
      </c>
      <c r="R665" s="3"/>
      <c r="S665" s="3"/>
      <c r="T665" s="8"/>
    </row>
    <row r="666" spans="1:20" hidden="1" x14ac:dyDescent="0.3">
      <c r="A666" s="7">
        <v>1128</v>
      </c>
      <c r="B666" s="3" t="s">
        <v>16</v>
      </c>
      <c r="C666" s="3" t="s">
        <v>33</v>
      </c>
      <c r="D666" s="3" t="str">
        <f>LOWER(CONCATENATE(B666,".",C666,"@email.com"))</f>
        <v>john.kiplagat@email.com</v>
      </c>
      <c r="E666" s="3" t="s">
        <v>44</v>
      </c>
      <c r="F666" s="3">
        <v>1</v>
      </c>
      <c r="G666" s="3" t="str">
        <f>IF(F666&lt;=12,"Child",IF(F666&lt;=19,"Teenager",IF(F666&lt;=60,"Adult","Senior")))</f>
        <v>Child</v>
      </c>
      <c r="H666" s="3">
        <f>MAX( F666:F1336) - (F666)</f>
        <v>58</v>
      </c>
      <c r="I666" s="3" t="s">
        <v>709</v>
      </c>
      <c r="J666" s="4">
        <v>43966</v>
      </c>
      <c r="K666" s="3" t="s">
        <v>723</v>
      </c>
      <c r="L666" s="3" t="s">
        <v>729</v>
      </c>
      <c r="M666" s="3" t="s">
        <v>742</v>
      </c>
      <c r="N666" s="3" t="s">
        <v>746</v>
      </c>
      <c r="O666" s="3" t="s">
        <v>758</v>
      </c>
      <c r="P666" s="3">
        <v>44241.85</v>
      </c>
      <c r="Q666" s="3" t="s">
        <v>759</v>
      </c>
      <c r="R666" s="3"/>
      <c r="S666" s="3"/>
      <c r="T666" s="8"/>
    </row>
    <row r="667" spans="1:20" hidden="1" x14ac:dyDescent="0.3">
      <c r="A667" s="7">
        <v>2405</v>
      </c>
      <c r="B667" s="3" t="s">
        <v>28</v>
      </c>
      <c r="C667" s="3" t="s">
        <v>35</v>
      </c>
      <c r="D667" s="3" t="str">
        <f>LOWER(CONCATENATE(B667,".",C667,"@email.com"))</f>
        <v>mary.mugambi@email.com</v>
      </c>
      <c r="E667" s="3" t="s">
        <v>44</v>
      </c>
      <c r="F667" s="3">
        <v>44</v>
      </c>
      <c r="G667" s="3" t="str">
        <f>IF(F667&lt;=12,"Child",IF(F667&lt;=19,"Teenager",IF(F667&lt;=60,"Adult","Senior")))</f>
        <v>Adult</v>
      </c>
      <c r="H667" s="3">
        <f>MAX( F667:F1337) - (F667)</f>
        <v>15</v>
      </c>
      <c r="I667" s="3" t="s">
        <v>710</v>
      </c>
      <c r="J667" s="4">
        <v>45001</v>
      </c>
      <c r="K667" s="3" t="s">
        <v>720</v>
      </c>
      <c r="L667" s="3" t="s">
        <v>728</v>
      </c>
      <c r="M667" s="3" t="s">
        <v>733</v>
      </c>
      <c r="N667" s="3" t="s">
        <v>750</v>
      </c>
      <c r="O667" s="3" t="s">
        <v>757</v>
      </c>
      <c r="P667" s="3">
        <v>38518.01</v>
      </c>
      <c r="Q667" s="3" t="s">
        <v>760</v>
      </c>
      <c r="R667" s="3"/>
      <c r="S667" s="3"/>
      <c r="T667" s="8"/>
    </row>
    <row r="668" spans="1:20" hidden="1" x14ac:dyDescent="0.3">
      <c r="A668" s="7">
        <v>6539</v>
      </c>
      <c r="B668" s="3" t="s">
        <v>22</v>
      </c>
      <c r="C668" s="3" t="s">
        <v>40</v>
      </c>
      <c r="D668" s="3" t="str">
        <f>LOWER(CONCATENATE(B668,".",C668,"@email.com"))</f>
        <v>mercy.wanjiru@email.com</v>
      </c>
      <c r="E668" s="3" t="s">
        <v>45</v>
      </c>
      <c r="F668" s="3">
        <v>59</v>
      </c>
      <c r="G668" s="3" t="str">
        <f>IF(F668&lt;=12,"Child",IF(F668&lt;=19,"Teenager",IF(F668&lt;=60,"Adult","Senior")))</f>
        <v>Adult</v>
      </c>
      <c r="H668" s="3">
        <f>MAX( F668:F1338) - (F668)</f>
        <v>0</v>
      </c>
      <c r="I668" s="3" t="s">
        <v>711</v>
      </c>
      <c r="J668" s="4">
        <v>44494</v>
      </c>
      <c r="K668" s="3" t="s">
        <v>724</v>
      </c>
      <c r="L668" s="3" t="s">
        <v>726</v>
      </c>
      <c r="M668" s="3" t="s">
        <v>734</v>
      </c>
      <c r="N668" s="3" t="s">
        <v>751</v>
      </c>
      <c r="O668" s="3" t="s">
        <v>756</v>
      </c>
      <c r="P668" s="3">
        <v>7056.04</v>
      </c>
      <c r="Q668" s="3" t="s">
        <v>761</v>
      </c>
      <c r="R668" s="3"/>
      <c r="S668" s="3"/>
      <c r="T668" s="8"/>
    </row>
    <row r="669" spans="1:20" hidden="1" x14ac:dyDescent="0.3">
      <c r="A669" s="7">
        <v>6522</v>
      </c>
      <c r="B669" s="3" t="s">
        <v>27</v>
      </c>
      <c r="C669" s="3" t="s">
        <v>38</v>
      </c>
      <c r="D669" s="3" t="str">
        <f>LOWER(CONCATENATE(B669,".",C669,"@email.com"))</f>
        <v>david.njeri@email.com</v>
      </c>
      <c r="E669" s="3" t="s">
        <v>44</v>
      </c>
      <c r="F669" s="3">
        <v>31</v>
      </c>
      <c r="G669" s="3" t="str">
        <f>IF(F669&lt;=12,"Child",IF(F669&lt;=19,"Teenager",IF(F669&lt;=60,"Adult","Senior")))</f>
        <v>Adult</v>
      </c>
      <c r="H669" s="3">
        <f>MAX( F669:F1339) - (F669)</f>
        <v>21</v>
      </c>
      <c r="I669" s="3" t="s">
        <v>712</v>
      </c>
      <c r="J669" s="4">
        <v>45387</v>
      </c>
      <c r="K669" s="3" t="s">
        <v>721</v>
      </c>
      <c r="L669" s="3" t="s">
        <v>725</v>
      </c>
      <c r="M669" s="3" t="s">
        <v>735</v>
      </c>
      <c r="N669" s="3" t="s">
        <v>747</v>
      </c>
      <c r="O669" s="3" t="s">
        <v>757</v>
      </c>
      <c r="P669" s="3">
        <v>17116.32</v>
      </c>
      <c r="Q669" s="3" t="s">
        <v>760</v>
      </c>
      <c r="R669" s="3"/>
      <c r="S669" s="3"/>
      <c r="T669" s="8"/>
    </row>
    <row r="670" spans="1:20" hidden="1" x14ac:dyDescent="0.3">
      <c r="A670" s="7">
        <v>3888</v>
      </c>
      <c r="B670" s="3" t="s">
        <v>16</v>
      </c>
      <c r="C670" s="3" t="s">
        <v>38</v>
      </c>
      <c r="D670" s="3" t="str">
        <f>LOWER(CONCATENATE(B670,".",C670,"@email.com"))</f>
        <v>john.njeri@email.com</v>
      </c>
      <c r="E670" s="3" t="s">
        <v>45</v>
      </c>
      <c r="F670" s="3">
        <v>5</v>
      </c>
      <c r="G670" s="3" t="str">
        <f>IF(F670&lt;=12,"Child",IF(F670&lt;=19,"Teenager",IF(F670&lt;=60,"Adult","Senior")))</f>
        <v>Child</v>
      </c>
      <c r="H670" s="3">
        <f>MAX( F670:F1340) - (F670)</f>
        <v>47</v>
      </c>
      <c r="I670" s="3" t="s">
        <v>713</v>
      </c>
      <c r="J670" s="4">
        <v>44461</v>
      </c>
      <c r="K670" s="3" t="s">
        <v>720</v>
      </c>
      <c r="L670" s="3" t="s">
        <v>725</v>
      </c>
      <c r="M670" s="3" t="s">
        <v>733</v>
      </c>
      <c r="N670" s="3" t="s">
        <v>749</v>
      </c>
      <c r="O670" s="3" t="s">
        <v>756</v>
      </c>
      <c r="P670" s="3">
        <v>8314.82</v>
      </c>
      <c r="Q670" s="3" t="s">
        <v>759</v>
      </c>
      <c r="R670" s="3"/>
      <c r="S670" s="3"/>
      <c r="T670" s="8"/>
    </row>
    <row r="671" spans="1:20" hidden="1" x14ac:dyDescent="0.3">
      <c r="A671" s="7">
        <v>4290</v>
      </c>
      <c r="B671" s="3" t="s">
        <v>23</v>
      </c>
      <c r="C671" s="3" t="s">
        <v>29</v>
      </c>
      <c r="D671" s="3" t="str">
        <f>LOWER(CONCATENATE(B671,".",C671,"@email.com"))</f>
        <v>peter.mutua@email.com</v>
      </c>
      <c r="E671" s="3" t="s">
        <v>44</v>
      </c>
      <c r="F671" s="3">
        <v>52</v>
      </c>
      <c r="G671" s="3" t="str">
        <f>IF(F671&lt;=12,"Child",IF(F671&lt;=19,"Teenager",IF(F671&lt;=60,"Adult","Senior")))</f>
        <v>Adult</v>
      </c>
      <c r="H671" s="3">
        <f>MAX( F671:F1341) - (F671)</f>
        <v>0</v>
      </c>
      <c r="I671" s="3" t="s">
        <v>714</v>
      </c>
      <c r="J671" s="4">
        <v>45409</v>
      </c>
      <c r="K671" s="3" t="s">
        <v>721</v>
      </c>
      <c r="L671" s="3" t="s">
        <v>725</v>
      </c>
      <c r="M671" s="3" t="s">
        <v>731</v>
      </c>
      <c r="N671" s="3" t="s">
        <v>747</v>
      </c>
      <c r="O671" s="3" t="s">
        <v>754</v>
      </c>
      <c r="P671" s="3">
        <v>6734.55</v>
      </c>
      <c r="Q671" s="3" t="s">
        <v>759</v>
      </c>
      <c r="R671" s="3"/>
      <c r="S671" s="3"/>
      <c r="T671" s="8"/>
    </row>
    <row r="672" spans="1:20" hidden="1" x14ac:dyDescent="0.3">
      <c r="A672" s="7">
        <v>2129</v>
      </c>
      <c r="B672" s="3" t="s">
        <v>20</v>
      </c>
      <c r="C672" s="3" t="s">
        <v>30</v>
      </c>
      <c r="D672" s="3" t="str">
        <f>LOWER(CONCATENATE(B672,".",C672,"@email.com"))</f>
        <v>kevin.atieno@email.com</v>
      </c>
      <c r="E672" s="3" t="s">
        <v>44</v>
      </c>
      <c r="F672" s="3">
        <v>45</v>
      </c>
      <c r="G672" s="3" t="str">
        <f>IF(F672&lt;=12,"Child",IF(F672&lt;=19,"Teenager",IF(F672&lt;=60,"Adult","Senior")))</f>
        <v>Adult</v>
      </c>
      <c r="H672" s="3">
        <f>MAX( F672:F1342) - (F672)</f>
        <v>5</v>
      </c>
      <c r="I672" s="3" t="s">
        <v>715</v>
      </c>
      <c r="J672" s="4">
        <v>44963</v>
      </c>
      <c r="K672" s="3" t="s">
        <v>724</v>
      </c>
      <c r="L672" s="3" t="s">
        <v>730</v>
      </c>
      <c r="M672" s="3" t="s">
        <v>731</v>
      </c>
      <c r="N672" s="3" t="s">
        <v>749</v>
      </c>
      <c r="O672" s="3" t="s">
        <v>758</v>
      </c>
      <c r="P672" s="3">
        <v>36120.370000000003</v>
      </c>
      <c r="Q672" s="3" t="s">
        <v>760</v>
      </c>
      <c r="R672" s="3"/>
      <c r="S672" s="3"/>
      <c r="T672" s="8"/>
    </row>
    <row r="673" spans="1:20" hidden="1" x14ac:dyDescent="0.3">
      <c r="A673" s="7">
        <v>9903</v>
      </c>
      <c r="B673" s="3" t="s">
        <v>17</v>
      </c>
      <c r="C673" s="3" t="s">
        <v>42</v>
      </c>
      <c r="D673" s="3" t="str">
        <f>LOWER(CONCATENATE(B673,".",C673,"@email.com"))</f>
        <v>anne.ouma@email.com</v>
      </c>
      <c r="E673" s="3" t="s">
        <v>44</v>
      </c>
      <c r="F673" s="3">
        <v>50</v>
      </c>
      <c r="G673" s="3" t="str">
        <f>IF(F673&lt;=12,"Child",IF(F673&lt;=19,"Teenager",IF(F673&lt;=60,"Adult","Senior")))</f>
        <v>Adult</v>
      </c>
      <c r="H673" s="3">
        <f>MAX( F673:F1343) - (F673)</f>
        <v>0</v>
      </c>
      <c r="I673" s="3" t="s">
        <v>716</v>
      </c>
      <c r="J673" s="4">
        <v>44416</v>
      </c>
      <c r="K673" s="3" t="s">
        <v>723</v>
      </c>
      <c r="L673" s="3" t="s">
        <v>730</v>
      </c>
      <c r="M673" s="3" t="s">
        <v>744</v>
      </c>
      <c r="N673" s="3" t="s">
        <v>749</v>
      </c>
      <c r="O673" s="3" t="s">
        <v>756</v>
      </c>
      <c r="P673" s="3">
        <v>49760.79</v>
      </c>
      <c r="Q673" s="3" t="s">
        <v>760</v>
      </c>
      <c r="R673" s="3"/>
      <c r="S673" s="3"/>
      <c r="T673" s="8"/>
    </row>
    <row r="674" spans="1:20" hidden="1" x14ac:dyDescent="0.3">
      <c r="A674" s="7">
        <v>1809</v>
      </c>
      <c r="B674" s="3" t="s">
        <v>14</v>
      </c>
      <c r="C674" s="3" t="s">
        <v>38</v>
      </c>
      <c r="D674" s="3" t="str">
        <f>LOWER(CONCATENATE(B674,".",C674,"@email.com"))</f>
        <v>jane.njeri@email.com</v>
      </c>
      <c r="E674" s="3" t="s">
        <v>44</v>
      </c>
      <c r="F674" s="3">
        <v>1</v>
      </c>
      <c r="G674" s="3" t="str">
        <f>IF(F674&lt;=12,"Child",IF(F674&lt;=19,"Teenager",IF(F674&lt;=60,"Adult","Senior")))</f>
        <v>Child</v>
      </c>
      <c r="H674" s="3">
        <f>MAX( F674:F1344) - (F674)</f>
        <v>0</v>
      </c>
      <c r="I674" s="3" t="s">
        <v>168</v>
      </c>
      <c r="J674" s="4">
        <v>44800</v>
      </c>
      <c r="K674" s="3" t="s">
        <v>719</v>
      </c>
      <c r="L674" s="3" t="s">
        <v>730</v>
      </c>
      <c r="M674" s="3" t="s">
        <v>738</v>
      </c>
      <c r="N674" s="3" t="s">
        <v>747</v>
      </c>
      <c r="O674" s="3" t="s">
        <v>754</v>
      </c>
      <c r="P674" s="3">
        <v>26184.43</v>
      </c>
      <c r="Q674" s="3" t="s">
        <v>760</v>
      </c>
      <c r="R674" s="3"/>
      <c r="S674" s="3"/>
      <c r="T674" s="8"/>
    </row>
    <row r="675" spans="1:20" hidden="1" x14ac:dyDescent="0.3">
      <c r="A675" s="12"/>
      <c r="B675" s="13"/>
      <c r="C675" s="13"/>
      <c r="D675" s="13"/>
      <c r="E675" s="13"/>
      <c r="F675" s="13"/>
      <c r="G675" s="13"/>
      <c r="H675" s="13"/>
      <c r="I675" s="13"/>
      <c r="J675" s="13"/>
      <c r="K675" s="13"/>
      <c r="L675" s="13"/>
      <c r="M675" s="13"/>
      <c r="N675" s="13"/>
      <c r="O675" s="24" t="s">
        <v>765</v>
      </c>
      <c r="P675" s="24">
        <f>SUM(P3:P674)</f>
        <v>17596670.95999999</v>
      </c>
      <c r="Q675" s="13"/>
      <c r="R675" s="13"/>
      <c r="S675" s="13"/>
      <c r="T675" s="15"/>
    </row>
    <row r="676" spans="1:20" x14ac:dyDescent="0.3">
      <c r="A676" s="3"/>
      <c r="B676" s="3"/>
      <c r="C676" s="3"/>
      <c r="D676" s="3"/>
      <c r="E676" s="3"/>
      <c r="F676" s="3"/>
      <c r="G676" s="3"/>
      <c r="H676" s="3"/>
      <c r="I676" s="3"/>
      <c r="J676" s="5"/>
      <c r="K676" s="3"/>
      <c r="L676" s="3"/>
    </row>
    <row r="677" spans="1:20" x14ac:dyDescent="0.3">
      <c r="A677" s="3"/>
      <c r="B677" s="3"/>
      <c r="C677" s="3"/>
      <c r="D677" s="3"/>
      <c r="E677" s="3"/>
      <c r="F677" s="3"/>
      <c r="G677" s="3"/>
      <c r="H677" s="3">
        <f>COUNTIF(F2:F674, MAX(F2:F674))</f>
        <v>6</v>
      </c>
      <c r="I677" s="3"/>
      <c r="J677" s="3"/>
      <c r="K677" s="3"/>
      <c r="L677" s="3"/>
    </row>
    <row r="678" spans="1:20" x14ac:dyDescent="0.3">
      <c r="A678" s="3"/>
      <c r="B678" s="3"/>
      <c r="C678" s="3"/>
      <c r="D678" s="3"/>
      <c r="E678" s="3"/>
      <c r="F678" s="3"/>
      <c r="G678" s="3"/>
      <c r="H678" s="3"/>
      <c r="I678" s="3"/>
      <c r="J678" s="3"/>
      <c r="K678" s="3"/>
      <c r="L678" s="3"/>
    </row>
    <row r="679" spans="1:20" x14ac:dyDescent="0.3">
      <c r="A679" s="3"/>
      <c r="B679" s="3"/>
      <c r="C679" s="3"/>
      <c r="D679" s="3"/>
      <c r="E679" s="3"/>
      <c r="F679" s="3"/>
      <c r="G679" s="3"/>
      <c r="H679" s="3"/>
      <c r="I679" s="3"/>
      <c r="J679" s="3"/>
      <c r="K679" s="3"/>
      <c r="L679" s="3"/>
    </row>
    <row r="680" spans="1:20" x14ac:dyDescent="0.3">
      <c r="A680" s="3"/>
      <c r="B680" s="3"/>
      <c r="C680" s="3"/>
      <c r="D680" s="3"/>
      <c r="E680" s="3"/>
      <c r="F680" s="3"/>
      <c r="G680" s="3"/>
      <c r="H680" s="3"/>
      <c r="I680" s="3"/>
      <c r="J680" s="3"/>
      <c r="K680" s="3"/>
      <c r="L680" s="3"/>
    </row>
    <row r="681" spans="1:20" x14ac:dyDescent="0.3">
      <c r="A681" s="3"/>
      <c r="B681" s="3"/>
      <c r="C681" s="3"/>
      <c r="D681" s="3"/>
      <c r="E681" s="3"/>
      <c r="F681" s="3"/>
      <c r="G681" s="3"/>
      <c r="H681" s="3"/>
      <c r="I681" s="3"/>
      <c r="J681" s="3"/>
      <c r="K681" s="3"/>
      <c r="L681" s="3"/>
    </row>
    <row r="682" spans="1:20" x14ac:dyDescent="0.3">
      <c r="A682" s="3"/>
      <c r="B682" s="3"/>
      <c r="C682" s="3"/>
      <c r="D682" s="3"/>
      <c r="E682" s="3"/>
      <c r="F682" s="3"/>
      <c r="G682" s="3"/>
      <c r="H682" s="3"/>
      <c r="I682" s="3"/>
      <c r="J682" s="3"/>
      <c r="K682" s="3"/>
      <c r="L682" s="3"/>
    </row>
    <row r="683" spans="1:20" x14ac:dyDescent="0.3">
      <c r="A683" s="3"/>
      <c r="B683" s="3"/>
      <c r="C683" s="3"/>
      <c r="D683" s="3"/>
      <c r="E683" s="3"/>
      <c r="F683" s="3"/>
      <c r="G683" s="3"/>
      <c r="H683" s="3"/>
      <c r="I683" s="3"/>
      <c r="J683" s="3"/>
      <c r="K683" s="3"/>
      <c r="L683" s="3"/>
    </row>
  </sheetData>
  <conditionalFormatting sqref="K676:K683 Q2:Q675">
    <cfRule type="containsText" dxfId="89" priority="10" operator="containsText" text="partially paid">
      <formula>NOT(ISERROR(SEARCH("partially paid",K2)))</formula>
    </cfRule>
    <cfRule type="containsText" dxfId="88" priority="13" operator="containsText" text="partially paid">
      <formula>NOT(ISERROR(SEARCH("partially paid",K2)))</formula>
    </cfRule>
    <cfRule type="containsText" dxfId="87" priority="14" operator="containsText" text="paid">
      <formula>NOT(ISERROR(SEARCH("paid",K2)))</formula>
    </cfRule>
    <cfRule type="containsText" dxfId="86" priority="15" operator="containsText" text="partially paid">
      <formula>NOT(ISERROR(SEARCH("partially paid",K2)))</formula>
    </cfRule>
    <cfRule type="containsText" dxfId="85" priority="16" operator="containsText" text="pending">
      <formula>NOT(ISERROR(SEARCH("pending",K2)))</formula>
    </cfRule>
    <cfRule type="containsText" dxfId="84" priority="17" operator="containsText" text="paid">
      <formula>NOT(ISERROR(SEARCH("paid",K2)))</formula>
    </cfRule>
  </conditionalFormatting>
  <conditionalFormatting sqref="P2:P675">
    <cfRule type="containsText" dxfId="83" priority="11" operator="containsText" text="2">
      <formula>NOT(ISERROR(SEARCH("2",P2)))</formula>
    </cfRule>
    <cfRule type="containsText" dxfId="82" priority="12" operator="containsText" text="2761610.6">
      <formula>NOT(ISERROR(SEARCH("2761610.6",P2)))</formula>
    </cfRule>
  </conditionalFormatting>
  <conditionalFormatting sqref="K2:K675">
    <cfRule type="containsText" dxfId="73" priority="1" operator="containsText" text="Diabetes">
      <formula>NOT(ISERROR(SEARCH("Diabetes",K2)))</formula>
    </cfRule>
  </conditionalFormatting>
  <dataValidations count="1">
    <dataValidation type="list" showInputMessage="1" showErrorMessage="1" sqref="R3:R674">
      <formula1>"Yes,No,Not Applicable"</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71"/>
  <sheetViews>
    <sheetView topLeftCell="J1" zoomScale="68" zoomScaleNormal="68" workbookViewId="0">
      <selection activeCell="R695" sqref="R695:S695"/>
    </sheetView>
  </sheetViews>
  <sheetFormatPr defaultRowHeight="14.4" x14ac:dyDescent="0.3"/>
  <cols>
    <col min="1" max="1" width="11.109375" customWidth="1"/>
    <col min="2" max="2" width="11.77734375" customWidth="1"/>
    <col min="3" max="3" width="11.6640625" customWidth="1"/>
    <col min="4" max="4" width="15.33203125" customWidth="1"/>
    <col min="5" max="5" width="9" customWidth="1"/>
    <col min="7" max="7" width="18" customWidth="1"/>
    <col min="8" max="8" width="15.109375" customWidth="1"/>
    <col min="9" max="9" width="15.6640625" customWidth="1"/>
    <col min="10" max="10" width="13" customWidth="1"/>
    <col min="11" max="11" width="12.77734375" customWidth="1"/>
    <col min="12" max="12" width="15.77734375" customWidth="1"/>
    <col min="13" max="13" width="15.6640625" customWidth="1"/>
    <col min="14" max="14" width="20.21875" customWidth="1"/>
    <col min="15" max="15" width="18.6640625" customWidth="1"/>
    <col min="16" max="16" width="19.109375" customWidth="1"/>
    <col min="17" max="17" width="16.109375" customWidth="1"/>
    <col min="18" max="18" width="134.109375" bestFit="1" customWidth="1"/>
    <col min="19" max="19" width="13.88671875" customWidth="1"/>
    <col min="20" max="20" width="11.109375" customWidth="1"/>
    <col min="21" max="21" width="16.77734375" customWidth="1"/>
    <col min="22" max="22" width="14.88671875" customWidth="1"/>
    <col min="23" max="23" width="21.77734375" customWidth="1"/>
    <col min="24" max="24" width="19.5546875" customWidth="1"/>
    <col min="25" max="25" width="18.33203125" customWidth="1"/>
    <col min="26" max="26" width="17" customWidth="1"/>
    <col min="27" max="27" width="11.44140625" customWidth="1"/>
  </cols>
  <sheetData>
    <row r="1" spans="1:17" x14ac:dyDescent="0.3">
      <c r="A1" s="9" t="s">
        <v>0</v>
      </c>
      <c r="B1" s="10" t="s">
        <v>1</v>
      </c>
      <c r="C1" s="10" t="s">
        <v>2</v>
      </c>
      <c r="D1" s="10" t="s">
        <v>762</v>
      </c>
      <c r="E1" s="10" t="s">
        <v>3</v>
      </c>
      <c r="F1" s="10" t="s">
        <v>4</v>
      </c>
      <c r="G1" s="10" t="s">
        <v>763</v>
      </c>
      <c r="H1" s="10" t="s">
        <v>764</v>
      </c>
      <c r="I1" s="10" t="s">
        <v>5</v>
      </c>
      <c r="J1" s="10" t="s">
        <v>6</v>
      </c>
      <c r="K1" s="10" t="s">
        <v>7</v>
      </c>
      <c r="L1" s="10" t="s">
        <v>8</v>
      </c>
      <c r="M1" s="10" t="s">
        <v>9</v>
      </c>
      <c r="N1" s="10" t="s">
        <v>10</v>
      </c>
      <c r="O1" s="10" t="s">
        <v>11</v>
      </c>
      <c r="P1" s="10" t="s">
        <v>12</v>
      </c>
      <c r="Q1" s="11" t="s">
        <v>13</v>
      </c>
    </row>
    <row r="2" spans="1:17" hidden="1" x14ac:dyDescent="0.3">
      <c r="A2" s="7">
        <v>6892</v>
      </c>
      <c r="B2" s="3" t="s">
        <v>14</v>
      </c>
      <c r="C2" s="3" t="s">
        <v>29</v>
      </c>
      <c r="D2" s="3" t="str">
        <f>LOWER(CONCATENATE(B2,".",C2,"@email.com"))</f>
        <v>jane.mutua@email.com</v>
      </c>
      <c r="E2" s="3" t="s">
        <v>44</v>
      </c>
      <c r="F2" s="3">
        <v>63</v>
      </c>
      <c r="G2" s="3" t="str">
        <f>IF(F2&lt;=12,"Child",IF(F2&lt;=19,"Teenager",IF(F2&lt;=60,"Adult","Senior")))</f>
        <v>Senior</v>
      </c>
      <c r="H2" s="3">
        <f t="shared" ref="H2:H65" si="0">MAX( F2:F673) - (F2)</f>
        <v>22</v>
      </c>
      <c r="I2" s="3" t="s">
        <v>46</v>
      </c>
      <c r="J2" s="4">
        <v>45523</v>
      </c>
      <c r="K2" s="3" t="s">
        <v>718</v>
      </c>
      <c r="L2" s="3" t="s">
        <v>725</v>
      </c>
      <c r="M2" s="3" t="s">
        <v>731</v>
      </c>
      <c r="N2" s="3" t="s">
        <v>746</v>
      </c>
      <c r="O2" s="3" t="s">
        <v>753</v>
      </c>
      <c r="P2" s="3">
        <v>28108.15</v>
      </c>
      <c r="Q2" s="8" t="s">
        <v>759</v>
      </c>
    </row>
    <row r="3" spans="1:17" hidden="1" x14ac:dyDescent="0.3">
      <c r="A3" s="7">
        <v>6413</v>
      </c>
      <c r="B3" s="3" t="s">
        <v>15</v>
      </c>
      <c r="C3" s="3" t="s">
        <v>30</v>
      </c>
      <c r="D3" s="3" t="str">
        <f t="shared" ref="D3:D66" si="1">LOWER(CONCATENATE(B3,".",C3,"@email.com"))</f>
        <v>james.atieno@email.com</v>
      </c>
      <c r="E3" s="3" t="s">
        <v>45</v>
      </c>
      <c r="F3" s="3">
        <v>9</v>
      </c>
      <c r="G3" s="3" t="str">
        <f t="shared" ref="G3:G66" si="2">IF(F3&lt;=12,"Child",IF(F3&lt;=19,"Teenager",IF(F3&lt;=60,"Adult","Senior")))</f>
        <v>Child</v>
      </c>
      <c r="H3" s="3">
        <f t="shared" si="0"/>
        <v>76</v>
      </c>
      <c r="I3" s="3" t="s">
        <v>47</v>
      </c>
      <c r="J3" s="4">
        <v>45424</v>
      </c>
      <c r="K3" s="3" t="s">
        <v>719</v>
      </c>
      <c r="L3" s="3" t="s">
        <v>726</v>
      </c>
      <c r="M3" s="3" t="s">
        <v>732</v>
      </c>
      <c r="N3" s="3" t="s">
        <v>747</v>
      </c>
      <c r="O3" s="3" t="s">
        <v>754</v>
      </c>
      <c r="P3" s="3">
        <v>27742.06</v>
      </c>
      <c r="Q3" s="8" t="s">
        <v>760</v>
      </c>
    </row>
    <row r="4" spans="1:17" hidden="1" x14ac:dyDescent="0.3">
      <c r="A4" s="7">
        <v>4073</v>
      </c>
      <c r="B4" s="3" t="s">
        <v>16</v>
      </c>
      <c r="C4" s="3" t="s">
        <v>31</v>
      </c>
      <c r="D4" s="3" t="str">
        <f t="shared" si="1"/>
        <v>john.kamau@email.com</v>
      </c>
      <c r="E4" s="3" t="s">
        <v>45</v>
      </c>
      <c r="F4" s="3">
        <v>58</v>
      </c>
      <c r="G4" s="3" t="str">
        <f t="shared" si="2"/>
        <v>Adult</v>
      </c>
      <c r="H4" s="3">
        <f t="shared" si="0"/>
        <v>27</v>
      </c>
      <c r="I4" s="3" t="s">
        <v>48</v>
      </c>
      <c r="J4" s="4">
        <v>44751</v>
      </c>
      <c r="K4" s="3" t="s">
        <v>720</v>
      </c>
      <c r="L4" s="3" t="s">
        <v>726</v>
      </c>
      <c r="M4" s="3" t="s">
        <v>733</v>
      </c>
      <c r="N4" s="3" t="s">
        <v>747</v>
      </c>
      <c r="O4" s="3" t="s">
        <v>754</v>
      </c>
      <c r="P4" s="3">
        <v>21428.48</v>
      </c>
      <c r="Q4" s="8" t="s">
        <v>760</v>
      </c>
    </row>
    <row r="5" spans="1:17" hidden="1" x14ac:dyDescent="0.3">
      <c r="A5" s="7">
        <v>9754</v>
      </c>
      <c r="B5" s="3" t="s">
        <v>17</v>
      </c>
      <c r="C5" s="3" t="s">
        <v>29</v>
      </c>
      <c r="D5" s="3" t="str">
        <f t="shared" si="1"/>
        <v>anne.mutua@email.com</v>
      </c>
      <c r="E5" s="3" t="s">
        <v>44</v>
      </c>
      <c r="F5" s="3">
        <v>70</v>
      </c>
      <c r="G5" s="3" t="str">
        <f t="shared" si="2"/>
        <v>Senior</v>
      </c>
      <c r="H5" s="3">
        <f t="shared" si="0"/>
        <v>15</v>
      </c>
      <c r="I5" s="3" t="s">
        <v>49</v>
      </c>
      <c r="J5" s="4">
        <v>45211</v>
      </c>
      <c r="K5" s="3" t="s">
        <v>718</v>
      </c>
      <c r="L5" s="3" t="s">
        <v>726</v>
      </c>
      <c r="M5" s="3" t="s">
        <v>734</v>
      </c>
      <c r="N5" s="3" t="s">
        <v>746</v>
      </c>
      <c r="O5" s="3" t="s">
        <v>753</v>
      </c>
      <c r="P5" s="3">
        <v>24371.93</v>
      </c>
      <c r="Q5" s="8" t="s">
        <v>761</v>
      </c>
    </row>
    <row r="6" spans="1:17" hidden="1" x14ac:dyDescent="0.3">
      <c r="A6" s="7">
        <v>6382</v>
      </c>
      <c r="B6" s="3" t="s">
        <v>18</v>
      </c>
      <c r="C6" s="3" t="s">
        <v>32</v>
      </c>
      <c r="D6" s="3" t="str">
        <f t="shared" si="1"/>
        <v>susan.odhiambo@email.com</v>
      </c>
      <c r="E6" s="3" t="s">
        <v>45</v>
      </c>
      <c r="F6" s="3">
        <v>17</v>
      </c>
      <c r="G6" s="3" t="str">
        <f t="shared" si="2"/>
        <v>Teenager</v>
      </c>
      <c r="H6" s="3">
        <f t="shared" si="0"/>
        <v>68</v>
      </c>
      <c r="I6" s="3" t="s">
        <v>50</v>
      </c>
      <c r="J6" s="4">
        <v>45490</v>
      </c>
      <c r="K6" s="3" t="s">
        <v>718</v>
      </c>
      <c r="L6" s="3" t="s">
        <v>727</v>
      </c>
      <c r="M6" s="3" t="s">
        <v>735</v>
      </c>
      <c r="N6" s="3" t="s">
        <v>748</v>
      </c>
      <c r="O6" s="3" t="s">
        <v>755</v>
      </c>
      <c r="P6" s="3">
        <v>49712.43</v>
      </c>
      <c r="Q6" s="8" t="s">
        <v>759</v>
      </c>
    </row>
    <row r="7" spans="1:17" hidden="1" x14ac:dyDescent="0.3">
      <c r="A7" s="7">
        <v>5961</v>
      </c>
      <c r="B7" s="3" t="s">
        <v>19</v>
      </c>
      <c r="C7" s="3" t="s">
        <v>33</v>
      </c>
      <c r="D7" s="3" t="str">
        <f t="shared" si="1"/>
        <v>michael.kiplagat@email.com</v>
      </c>
      <c r="E7" s="3" t="s">
        <v>45</v>
      </c>
      <c r="F7" s="3">
        <v>76</v>
      </c>
      <c r="G7" s="3" t="str">
        <f t="shared" si="2"/>
        <v>Senior</v>
      </c>
      <c r="H7" s="3">
        <f t="shared" si="0"/>
        <v>9</v>
      </c>
      <c r="I7" s="3" t="s">
        <v>51</v>
      </c>
      <c r="J7" s="4">
        <v>44807</v>
      </c>
      <c r="K7" s="3" t="s">
        <v>720</v>
      </c>
      <c r="L7" s="3" t="s">
        <v>725</v>
      </c>
      <c r="M7" s="3" t="s">
        <v>731</v>
      </c>
      <c r="N7" s="3" t="s">
        <v>748</v>
      </c>
      <c r="O7" s="3" t="s">
        <v>756</v>
      </c>
      <c r="P7" s="3">
        <v>39893.1</v>
      </c>
      <c r="Q7" s="8" t="s">
        <v>760</v>
      </c>
    </row>
    <row r="8" spans="1:17" hidden="1" x14ac:dyDescent="0.3">
      <c r="A8" s="7">
        <v>5661</v>
      </c>
      <c r="B8" s="3" t="s">
        <v>14</v>
      </c>
      <c r="C8" s="3" t="s">
        <v>34</v>
      </c>
      <c r="D8" s="3" t="str">
        <f t="shared" si="1"/>
        <v>jane.cherono@email.com</v>
      </c>
      <c r="E8" s="3" t="s">
        <v>44</v>
      </c>
      <c r="F8" s="3">
        <v>58</v>
      </c>
      <c r="G8" s="3" t="str">
        <f t="shared" si="2"/>
        <v>Adult</v>
      </c>
      <c r="H8" s="3">
        <f t="shared" si="0"/>
        <v>27</v>
      </c>
      <c r="I8" s="3" t="s">
        <v>52</v>
      </c>
      <c r="J8" s="4">
        <v>45533</v>
      </c>
      <c r="K8" s="3" t="s">
        <v>721</v>
      </c>
      <c r="L8" s="3" t="s">
        <v>725</v>
      </c>
      <c r="M8" s="3" t="s">
        <v>736</v>
      </c>
      <c r="N8" s="3" t="s">
        <v>749</v>
      </c>
      <c r="O8" s="3" t="s">
        <v>754</v>
      </c>
      <c r="P8" s="3">
        <v>753.46</v>
      </c>
      <c r="Q8" s="8" t="s">
        <v>761</v>
      </c>
    </row>
    <row r="9" spans="1:17" hidden="1" x14ac:dyDescent="0.3">
      <c r="A9" s="7">
        <v>9297</v>
      </c>
      <c r="B9" s="3" t="s">
        <v>14</v>
      </c>
      <c r="C9" s="3" t="s">
        <v>35</v>
      </c>
      <c r="D9" s="3" t="str">
        <f t="shared" si="1"/>
        <v>jane.mugambi@email.com</v>
      </c>
      <c r="E9" s="3" t="s">
        <v>45</v>
      </c>
      <c r="F9" s="3">
        <v>59</v>
      </c>
      <c r="G9" s="3" t="str">
        <f t="shared" si="2"/>
        <v>Adult</v>
      </c>
      <c r="H9" s="3">
        <f t="shared" si="0"/>
        <v>26</v>
      </c>
      <c r="I9" s="3" t="s">
        <v>53</v>
      </c>
      <c r="J9" s="4">
        <v>44466</v>
      </c>
      <c r="K9" s="3" t="s">
        <v>721</v>
      </c>
      <c r="L9" s="3" t="s">
        <v>725</v>
      </c>
      <c r="M9" s="3" t="s">
        <v>737</v>
      </c>
      <c r="N9" s="3" t="s">
        <v>748</v>
      </c>
      <c r="O9" s="3" t="s">
        <v>753</v>
      </c>
      <c r="P9" s="3">
        <v>29099.119999999999</v>
      </c>
      <c r="Q9" s="8" t="s">
        <v>761</v>
      </c>
    </row>
    <row r="10" spans="1:17" hidden="1" x14ac:dyDescent="0.3">
      <c r="A10" s="7">
        <v>7884</v>
      </c>
      <c r="B10" s="3" t="s">
        <v>20</v>
      </c>
      <c r="C10" s="3" t="s">
        <v>36</v>
      </c>
      <c r="D10" s="3" t="str">
        <f t="shared" si="1"/>
        <v>kevin.mwangi@email.com</v>
      </c>
      <c r="E10" s="3" t="s">
        <v>45</v>
      </c>
      <c r="F10" s="3">
        <v>3</v>
      </c>
      <c r="G10" s="3" t="str">
        <f t="shared" si="2"/>
        <v>Child</v>
      </c>
      <c r="H10" s="3">
        <f t="shared" si="0"/>
        <v>82</v>
      </c>
      <c r="I10" s="3" t="s">
        <v>54</v>
      </c>
      <c r="J10" s="4">
        <v>45161</v>
      </c>
      <c r="K10" s="3" t="s">
        <v>718</v>
      </c>
      <c r="L10" s="3" t="s">
        <v>725</v>
      </c>
      <c r="M10" s="3" t="s">
        <v>734</v>
      </c>
      <c r="N10" s="3" t="s">
        <v>750</v>
      </c>
      <c r="O10" s="3" t="s">
        <v>757</v>
      </c>
      <c r="P10" s="3">
        <v>48658.45</v>
      </c>
      <c r="Q10" s="8" t="s">
        <v>759</v>
      </c>
    </row>
    <row r="11" spans="1:17" hidden="1" x14ac:dyDescent="0.3">
      <c r="A11" s="7">
        <v>8654</v>
      </c>
      <c r="B11" s="3" t="s">
        <v>16</v>
      </c>
      <c r="C11" s="3" t="s">
        <v>35</v>
      </c>
      <c r="D11" s="3" t="str">
        <f t="shared" si="1"/>
        <v>john.mugambi@email.com</v>
      </c>
      <c r="E11" s="3" t="s">
        <v>45</v>
      </c>
      <c r="F11" s="3">
        <v>84</v>
      </c>
      <c r="G11" s="3" t="str">
        <f t="shared" si="2"/>
        <v>Senior</v>
      </c>
      <c r="H11" s="3">
        <f t="shared" si="0"/>
        <v>1</v>
      </c>
      <c r="I11" s="3" t="s">
        <v>55</v>
      </c>
      <c r="J11" s="4">
        <v>44964</v>
      </c>
      <c r="K11" s="3" t="s">
        <v>722</v>
      </c>
      <c r="L11" s="3" t="s">
        <v>728</v>
      </c>
      <c r="M11" s="3" t="s">
        <v>738</v>
      </c>
      <c r="N11" s="3" t="s">
        <v>747</v>
      </c>
      <c r="O11" s="3" t="s">
        <v>753</v>
      </c>
      <c r="P11" s="3">
        <v>11724.16</v>
      </c>
      <c r="Q11" s="8" t="s">
        <v>760</v>
      </c>
    </row>
    <row r="12" spans="1:17" hidden="1" x14ac:dyDescent="0.3">
      <c r="A12" s="7">
        <v>4921</v>
      </c>
      <c r="B12" s="3" t="s">
        <v>18</v>
      </c>
      <c r="C12" s="3" t="s">
        <v>33</v>
      </c>
      <c r="D12" s="3" t="str">
        <f t="shared" si="1"/>
        <v>susan.kiplagat@email.com</v>
      </c>
      <c r="E12" s="3" t="s">
        <v>45</v>
      </c>
      <c r="F12" s="3">
        <v>71</v>
      </c>
      <c r="G12" s="3" t="str">
        <f t="shared" si="2"/>
        <v>Senior</v>
      </c>
      <c r="H12" s="3">
        <f t="shared" si="0"/>
        <v>14</v>
      </c>
      <c r="I12" s="3" t="s">
        <v>56</v>
      </c>
      <c r="J12" s="4">
        <v>45469</v>
      </c>
      <c r="K12" s="3" t="s">
        <v>719</v>
      </c>
      <c r="L12" s="3" t="s">
        <v>725</v>
      </c>
      <c r="M12" s="3" t="s">
        <v>738</v>
      </c>
      <c r="N12" s="3" t="s">
        <v>751</v>
      </c>
      <c r="O12" s="3" t="s">
        <v>758</v>
      </c>
      <c r="P12" s="3">
        <v>7895.16</v>
      </c>
      <c r="Q12" s="8" t="s">
        <v>760</v>
      </c>
    </row>
    <row r="13" spans="1:17" hidden="1" x14ac:dyDescent="0.3">
      <c r="A13" s="7">
        <v>6550</v>
      </c>
      <c r="B13" s="3" t="s">
        <v>21</v>
      </c>
      <c r="C13" s="3" t="s">
        <v>32</v>
      </c>
      <c r="D13" s="3" t="str">
        <f t="shared" si="1"/>
        <v>grace.odhiambo@email.com</v>
      </c>
      <c r="E13" s="3" t="s">
        <v>45</v>
      </c>
      <c r="F13" s="3">
        <v>35</v>
      </c>
      <c r="G13" s="3" t="str">
        <f t="shared" si="2"/>
        <v>Adult</v>
      </c>
      <c r="H13" s="3">
        <f t="shared" si="0"/>
        <v>50</v>
      </c>
      <c r="I13" s="3" t="s">
        <v>57</v>
      </c>
      <c r="J13" s="4">
        <v>45093</v>
      </c>
      <c r="K13" s="3" t="s">
        <v>723</v>
      </c>
      <c r="L13" s="3" t="s">
        <v>728</v>
      </c>
      <c r="M13" s="3" t="s">
        <v>739</v>
      </c>
      <c r="N13" s="3" t="s">
        <v>746</v>
      </c>
      <c r="O13" s="3" t="s">
        <v>757</v>
      </c>
      <c r="P13" s="3">
        <v>22671.02</v>
      </c>
      <c r="Q13" s="8" t="s">
        <v>761</v>
      </c>
    </row>
    <row r="14" spans="1:17" hidden="1" x14ac:dyDescent="0.3">
      <c r="A14" s="7">
        <v>2227</v>
      </c>
      <c r="B14" s="3" t="s">
        <v>22</v>
      </c>
      <c r="C14" s="3" t="s">
        <v>31</v>
      </c>
      <c r="D14" s="3" t="str">
        <f t="shared" si="1"/>
        <v>mercy.kamau@email.com</v>
      </c>
      <c r="E14" s="3" t="s">
        <v>45</v>
      </c>
      <c r="F14" s="3">
        <v>81</v>
      </c>
      <c r="G14" s="3" t="str">
        <f t="shared" si="2"/>
        <v>Senior</v>
      </c>
      <c r="H14" s="3">
        <f t="shared" si="0"/>
        <v>4</v>
      </c>
      <c r="I14" s="3" t="s">
        <v>58</v>
      </c>
      <c r="J14" s="4">
        <v>44149</v>
      </c>
      <c r="K14" s="3" t="s">
        <v>721</v>
      </c>
      <c r="L14" s="3" t="s">
        <v>727</v>
      </c>
      <c r="M14" s="3" t="s">
        <v>740</v>
      </c>
      <c r="N14" s="3" t="s">
        <v>751</v>
      </c>
      <c r="O14" s="3" t="s">
        <v>756</v>
      </c>
      <c r="P14" s="3">
        <v>30474.27</v>
      </c>
      <c r="Q14" s="8" t="s">
        <v>759</v>
      </c>
    </row>
    <row r="15" spans="1:17" hidden="1" x14ac:dyDescent="0.3">
      <c r="A15" s="7">
        <v>9941</v>
      </c>
      <c r="B15" s="3" t="s">
        <v>17</v>
      </c>
      <c r="C15" s="3" t="s">
        <v>34</v>
      </c>
      <c r="D15" s="3" t="str">
        <f t="shared" si="1"/>
        <v>anne.cherono@email.com</v>
      </c>
      <c r="E15" s="3" t="s">
        <v>45</v>
      </c>
      <c r="F15" s="3">
        <v>61</v>
      </c>
      <c r="G15" s="3" t="str">
        <f t="shared" si="2"/>
        <v>Senior</v>
      </c>
      <c r="H15" s="3">
        <f t="shared" si="0"/>
        <v>24</v>
      </c>
      <c r="I15" s="3" t="s">
        <v>59</v>
      </c>
      <c r="J15" s="4">
        <v>45052</v>
      </c>
      <c r="K15" s="3" t="s">
        <v>720</v>
      </c>
      <c r="L15" s="3" t="s">
        <v>728</v>
      </c>
      <c r="M15" s="3" t="s">
        <v>740</v>
      </c>
      <c r="N15" s="3" t="s">
        <v>750</v>
      </c>
      <c r="O15" s="3" t="s">
        <v>755</v>
      </c>
      <c r="P15" s="3">
        <v>38208.94</v>
      </c>
      <c r="Q15" s="8" t="s">
        <v>759</v>
      </c>
    </row>
    <row r="16" spans="1:17" hidden="1" x14ac:dyDescent="0.3">
      <c r="A16" s="7">
        <v>2152</v>
      </c>
      <c r="B16" s="3" t="s">
        <v>23</v>
      </c>
      <c r="C16" s="3" t="s">
        <v>37</v>
      </c>
      <c r="D16" s="3" t="str">
        <f t="shared" si="1"/>
        <v>peter.otieno@email.com</v>
      </c>
      <c r="E16" s="3" t="s">
        <v>45</v>
      </c>
      <c r="F16" s="3">
        <v>33</v>
      </c>
      <c r="G16" s="3" t="str">
        <f t="shared" si="2"/>
        <v>Adult</v>
      </c>
      <c r="H16" s="3">
        <f t="shared" si="0"/>
        <v>52</v>
      </c>
      <c r="I16" s="3" t="s">
        <v>60</v>
      </c>
      <c r="J16" s="4">
        <v>44285</v>
      </c>
      <c r="K16" s="3" t="s">
        <v>719</v>
      </c>
      <c r="L16" s="3" t="s">
        <v>728</v>
      </c>
      <c r="M16" s="3" t="s">
        <v>741</v>
      </c>
      <c r="N16" s="3" t="s">
        <v>751</v>
      </c>
      <c r="O16" s="3" t="s">
        <v>755</v>
      </c>
      <c r="P16" s="3">
        <v>39552.32</v>
      </c>
      <c r="Q16" s="8" t="s">
        <v>759</v>
      </c>
    </row>
    <row r="17" spans="1:17" hidden="1" x14ac:dyDescent="0.3">
      <c r="A17" s="7">
        <v>2994</v>
      </c>
      <c r="B17" s="3" t="s">
        <v>16</v>
      </c>
      <c r="C17" s="3" t="s">
        <v>38</v>
      </c>
      <c r="D17" s="3" t="str">
        <f t="shared" si="1"/>
        <v>john.njeri@email.com</v>
      </c>
      <c r="E17" s="3" t="s">
        <v>45</v>
      </c>
      <c r="F17" s="3">
        <v>65</v>
      </c>
      <c r="G17" s="3" t="str">
        <f t="shared" si="2"/>
        <v>Senior</v>
      </c>
      <c r="H17" s="3">
        <f t="shared" si="0"/>
        <v>20</v>
      </c>
      <c r="I17" s="3" t="s">
        <v>61</v>
      </c>
      <c r="J17" s="4">
        <v>45517</v>
      </c>
      <c r="K17" s="3" t="s">
        <v>721</v>
      </c>
      <c r="L17" s="3" t="s">
        <v>727</v>
      </c>
      <c r="M17" s="3" t="s">
        <v>735</v>
      </c>
      <c r="N17" s="3" t="s">
        <v>746</v>
      </c>
      <c r="O17" s="3" t="s">
        <v>756</v>
      </c>
      <c r="P17" s="3">
        <v>14767.66</v>
      </c>
      <c r="Q17" s="8" t="s">
        <v>759</v>
      </c>
    </row>
    <row r="18" spans="1:17" hidden="1" x14ac:dyDescent="0.3">
      <c r="A18" s="7">
        <v>9075</v>
      </c>
      <c r="B18" s="3" t="s">
        <v>24</v>
      </c>
      <c r="C18" s="3" t="s">
        <v>34</v>
      </c>
      <c r="D18" s="3" t="str">
        <f t="shared" si="1"/>
        <v>esther.cherono@email.com</v>
      </c>
      <c r="E18" s="3" t="s">
        <v>45</v>
      </c>
      <c r="F18" s="3">
        <v>73</v>
      </c>
      <c r="G18" s="3" t="str">
        <f t="shared" si="2"/>
        <v>Senior</v>
      </c>
      <c r="H18" s="3">
        <f t="shared" si="0"/>
        <v>12</v>
      </c>
      <c r="I18" s="3" t="s">
        <v>62</v>
      </c>
      <c r="J18" s="4">
        <v>45314</v>
      </c>
      <c r="K18" s="3" t="s">
        <v>722</v>
      </c>
      <c r="L18" s="3" t="s">
        <v>727</v>
      </c>
      <c r="M18" s="3" t="s">
        <v>742</v>
      </c>
      <c r="N18" s="3" t="s">
        <v>746</v>
      </c>
      <c r="O18" s="3" t="s">
        <v>756</v>
      </c>
      <c r="P18" s="3">
        <v>6582.46</v>
      </c>
      <c r="Q18" s="8" t="s">
        <v>761</v>
      </c>
    </row>
    <row r="19" spans="1:17" hidden="1" x14ac:dyDescent="0.3">
      <c r="A19" s="7">
        <v>3590</v>
      </c>
      <c r="B19" s="3" t="s">
        <v>16</v>
      </c>
      <c r="C19" s="3" t="s">
        <v>39</v>
      </c>
      <c r="D19" s="3" t="str">
        <f t="shared" si="1"/>
        <v>john.kuria@email.com</v>
      </c>
      <c r="E19" s="3" t="s">
        <v>45</v>
      </c>
      <c r="F19" s="3">
        <v>5</v>
      </c>
      <c r="G19" s="3" t="str">
        <f t="shared" si="2"/>
        <v>Child</v>
      </c>
      <c r="H19" s="3">
        <f t="shared" si="0"/>
        <v>80</v>
      </c>
      <c r="I19" s="3" t="s">
        <v>63</v>
      </c>
      <c r="J19" s="4">
        <v>44790</v>
      </c>
      <c r="K19" s="3" t="s">
        <v>722</v>
      </c>
      <c r="L19" s="3" t="s">
        <v>729</v>
      </c>
      <c r="M19" s="3" t="s">
        <v>733</v>
      </c>
      <c r="N19" s="3" t="s">
        <v>751</v>
      </c>
      <c r="O19" s="3" t="s">
        <v>753</v>
      </c>
      <c r="P19" s="3">
        <v>24214.17</v>
      </c>
      <c r="Q19" s="8" t="s">
        <v>760</v>
      </c>
    </row>
    <row r="20" spans="1:17" hidden="1" x14ac:dyDescent="0.3">
      <c r="A20" s="7">
        <v>4229</v>
      </c>
      <c r="B20" s="3" t="s">
        <v>24</v>
      </c>
      <c r="C20" s="3" t="s">
        <v>36</v>
      </c>
      <c r="D20" s="3" t="str">
        <f t="shared" si="1"/>
        <v>esther.mwangi@email.com</v>
      </c>
      <c r="E20" s="3" t="s">
        <v>44</v>
      </c>
      <c r="F20" s="3">
        <v>80</v>
      </c>
      <c r="G20" s="3" t="str">
        <f t="shared" si="2"/>
        <v>Senior</v>
      </c>
      <c r="H20" s="3">
        <f t="shared" si="0"/>
        <v>5</v>
      </c>
      <c r="I20" s="3" t="s">
        <v>64</v>
      </c>
      <c r="J20" s="4">
        <v>45073</v>
      </c>
      <c r="K20" s="3" t="s">
        <v>719</v>
      </c>
      <c r="L20" s="3" t="s">
        <v>729</v>
      </c>
      <c r="M20" s="3" t="s">
        <v>743</v>
      </c>
      <c r="N20" s="3" t="s">
        <v>746</v>
      </c>
      <c r="O20" s="3" t="s">
        <v>756</v>
      </c>
      <c r="P20" s="3">
        <v>6919.27</v>
      </c>
      <c r="Q20" s="8" t="s">
        <v>760</v>
      </c>
    </row>
    <row r="21" spans="1:17" hidden="1" x14ac:dyDescent="0.3">
      <c r="A21" s="7">
        <v>3491</v>
      </c>
      <c r="B21" s="3" t="s">
        <v>15</v>
      </c>
      <c r="C21" s="3" t="s">
        <v>30</v>
      </c>
      <c r="D21" s="3" t="str">
        <f t="shared" si="1"/>
        <v>james.atieno@email.com</v>
      </c>
      <c r="E21" s="3" t="s">
        <v>44</v>
      </c>
      <c r="F21" s="3">
        <v>49</v>
      </c>
      <c r="G21" s="3" t="str">
        <f t="shared" si="2"/>
        <v>Adult</v>
      </c>
      <c r="H21" s="3">
        <f t="shared" si="0"/>
        <v>36</v>
      </c>
      <c r="I21" s="3" t="s">
        <v>65</v>
      </c>
      <c r="J21" s="4">
        <v>44189</v>
      </c>
      <c r="K21" s="3" t="s">
        <v>722</v>
      </c>
      <c r="L21" s="3" t="s">
        <v>730</v>
      </c>
      <c r="M21" s="3" t="s">
        <v>734</v>
      </c>
      <c r="N21" s="3" t="s">
        <v>746</v>
      </c>
      <c r="O21" s="3" t="s">
        <v>753</v>
      </c>
      <c r="P21" s="3">
        <v>46183.94</v>
      </c>
      <c r="Q21" s="8" t="s">
        <v>759</v>
      </c>
    </row>
    <row r="22" spans="1:17" hidden="1" x14ac:dyDescent="0.3">
      <c r="A22" s="7">
        <v>1428</v>
      </c>
      <c r="B22" s="3" t="s">
        <v>23</v>
      </c>
      <c r="C22" s="3" t="s">
        <v>37</v>
      </c>
      <c r="D22" s="3" t="str">
        <f t="shared" si="1"/>
        <v>peter.otieno@email.com</v>
      </c>
      <c r="E22" s="3" t="s">
        <v>44</v>
      </c>
      <c r="F22" s="3">
        <v>76</v>
      </c>
      <c r="G22" s="3" t="str">
        <f t="shared" si="2"/>
        <v>Senior</v>
      </c>
      <c r="H22" s="3">
        <f t="shared" si="0"/>
        <v>9</v>
      </c>
      <c r="I22" s="3" t="s">
        <v>66</v>
      </c>
      <c r="J22" s="4">
        <v>45439</v>
      </c>
      <c r="K22" s="3" t="s">
        <v>724</v>
      </c>
      <c r="L22" s="3" t="s">
        <v>726</v>
      </c>
      <c r="M22" s="3" t="s">
        <v>741</v>
      </c>
      <c r="N22" s="3" t="s">
        <v>752</v>
      </c>
      <c r="O22" s="3" t="s">
        <v>755</v>
      </c>
      <c r="P22" s="3">
        <v>9621.17</v>
      </c>
      <c r="Q22" s="8" t="s">
        <v>760</v>
      </c>
    </row>
    <row r="23" spans="1:17" hidden="1" x14ac:dyDescent="0.3">
      <c r="A23" s="7">
        <v>9656</v>
      </c>
      <c r="B23" s="3" t="s">
        <v>24</v>
      </c>
      <c r="C23" s="3" t="s">
        <v>33</v>
      </c>
      <c r="D23" s="3" t="str">
        <f t="shared" si="1"/>
        <v>esther.kiplagat@email.com</v>
      </c>
      <c r="E23" s="3" t="s">
        <v>45</v>
      </c>
      <c r="F23" s="3">
        <v>24</v>
      </c>
      <c r="G23" s="3" t="str">
        <f t="shared" si="2"/>
        <v>Adult</v>
      </c>
      <c r="H23" s="3">
        <f t="shared" si="0"/>
        <v>61</v>
      </c>
      <c r="I23" s="3" t="s">
        <v>67</v>
      </c>
      <c r="J23" s="4">
        <v>44340</v>
      </c>
      <c r="K23" s="3" t="s">
        <v>723</v>
      </c>
      <c r="L23" s="3" t="s">
        <v>726</v>
      </c>
      <c r="M23" s="3" t="s">
        <v>736</v>
      </c>
      <c r="N23" s="3" t="s">
        <v>750</v>
      </c>
      <c r="O23" s="3" t="s">
        <v>753</v>
      </c>
      <c r="P23" s="3">
        <v>49732.4</v>
      </c>
      <c r="Q23" s="8" t="s">
        <v>760</v>
      </c>
    </row>
    <row r="24" spans="1:17" hidden="1" x14ac:dyDescent="0.3">
      <c r="A24" s="7">
        <v>4473</v>
      </c>
      <c r="B24" s="3" t="s">
        <v>23</v>
      </c>
      <c r="C24" s="3" t="s">
        <v>29</v>
      </c>
      <c r="D24" s="3" t="str">
        <f t="shared" si="1"/>
        <v>peter.mutua@email.com</v>
      </c>
      <c r="E24" s="3" t="s">
        <v>45</v>
      </c>
      <c r="F24" s="3">
        <v>45</v>
      </c>
      <c r="G24" s="3" t="str">
        <f t="shared" si="2"/>
        <v>Adult</v>
      </c>
      <c r="H24" s="3">
        <f t="shared" si="0"/>
        <v>40</v>
      </c>
      <c r="I24" s="3" t="s">
        <v>68</v>
      </c>
      <c r="J24" s="4">
        <v>44432</v>
      </c>
      <c r="K24" s="3" t="s">
        <v>720</v>
      </c>
      <c r="L24" s="3" t="s">
        <v>729</v>
      </c>
      <c r="M24" s="3" t="s">
        <v>743</v>
      </c>
      <c r="N24" s="3" t="s">
        <v>746</v>
      </c>
      <c r="O24" s="3" t="s">
        <v>757</v>
      </c>
      <c r="P24" s="3">
        <v>25022.14</v>
      </c>
      <c r="Q24" s="8" t="s">
        <v>760</v>
      </c>
    </row>
    <row r="25" spans="1:17" hidden="1" x14ac:dyDescent="0.3">
      <c r="A25" s="7">
        <v>6598</v>
      </c>
      <c r="B25" s="3" t="s">
        <v>17</v>
      </c>
      <c r="C25" s="3" t="s">
        <v>29</v>
      </c>
      <c r="D25" s="3" t="str">
        <f t="shared" si="1"/>
        <v>anne.mutua@email.com</v>
      </c>
      <c r="E25" s="3" t="s">
        <v>45</v>
      </c>
      <c r="F25" s="3">
        <v>47</v>
      </c>
      <c r="G25" s="3" t="str">
        <f t="shared" si="2"/>
        <v>Adult</v>
      </c>
      <c r="H25" s="3">
        <f t="shared" si="0"/>
        <v>38</v>
      </c>
      <c r="I25" s="3" t="s">
        <v>69</v>
      </c>
      <c r="J25" s="4">
        <v>44149</v>
      </c>
      <c r="K25" s="3" t="s">
        <v>723</v>
      </c>
      <c r="L25" s="3" t="s">
        <v>725</v>
      </c>
      <c r="M25" s="3" t="s">
        <v>735</v>
      </c>
      <c r="N25" s="3" t="s">
        <v>750</v>
      </c>
      <c r="O25" s="3" t="s">
        <v>755</v>
      </c>
      <c r="P25" s="3">
        <v>5466.29</v>
      </c>
      <c r="Q25" s="8" t="s">
        <v>759</v>
      </c>
    </row>
    <row r="26" spans="1:17" hidden="1" x14ac:dyDescent="0.3">
      <c r="A26" s="7">
        <v>1816</v>
      </c>
      <c r="B26" s="3" t="s">
        <v>25</v>
      </c>
      <c r="C26" s="3" t="s">
        <v>30</v>
      </c>
      <c r="D26" s="3" t="str">
        <f t="shared" si="1"/>
        <v>paul.atieno@email.com</v>
      </c>
      <c r="E26" s="3" t="s">
        <v>45</v>
      </c>
      <c r="F26" s="3">
        <v>25</v>
      </c>
      <c r="G26" s="3" t="str">
        <f t="shared" si="2"/>
        <v>Adult</v>
      </c>
      <c r="H26" s="3">
        <f t="shared" si="0"/>
        <v>60</v>
      </c>
      <c r="I26" s="3" t="s">
        <v>70</v>
      </c>
      <c r="J26" s="4">
        <v>44321</v>
      </c>
      <c r="K26" s="3" t="s">
        <v>720</v>
      </c>
      <c r="L26" s="3" t="s">
        <v>728</v>
      </c>
      <c r="M26" s="3" t="s">
        <v>744</v>
      </c>
      <c r="N26" s="3" t="s">
        <v>749</v>
      </c>
      <c r="O26" s="3" t="s">
        <v>754</v>
      </c>
      <c r="P26" s="3">
        <v>36560.89</v>
      </c>
      <c r="Q26" s="8" t="s">
        <v>761</v>
      </c>
    </row>
    <row r="27" spans="1:17" hidden="1" x14ac:dyDescent="0.3">
      <c r="A27" s="7">
        <v>6378</v>
      </c>
      <c r="B27" s="3" t="s">
        <v>25</v>
      </c>
      <c r="C27" s="3" t="s">
        <v>40</v>
      </c>
      <c r="D27" s="3" t="str">
        <f t="shared" si="1"/>
        <v>paul.wanjiru@email.com</v>
      </c>
      <c r="E27" s="3" t="s">
        <v>44</v>
      </c>
      <c r="F27" s="3">
        <v>58</v>
      </c>
      <c r="G27" s="3" t="str">
        <f t="shared" si="2"/>
        <v>Adult</v>
      </c>
      <c r="H27" s="3">
        <f t="shared" si="0"/>
        <v>27</v>
      </c>
      <c r="I27" s="3" t="s">
        <v>71</v>
      </c>
      <c r="J27" s="4">
        <v>44961</v>
      </c>
      <c r="K27" s="3" t="s">
        <v>720</v>
      </c>
      <c r="L27" s="3" t="s">
        <v>727</v>
      </c>
      <c r="M27" s="3" t="s">
        <v>744</v>
      </c>
      <c r="N27" s="3" t="s">
        <v>749</v>
      </c>
      <c r="O27" s="3" t="s">
        <v>755</v>
      </c>
      <c r="P27" s="3">
        <v>30156.16</v>
      </c>
      <c r="Q27" s="8" t="s">
        <v>760</v>
      </c>
    </row>
    <row r="28" spans="1:17" hidden="1" x14ac:dyDescent="0.3">
      <c r="A28" s="7">
        <v>4382</v>
      </c>
      <c r="B28" s="3" t="s">
        <v>26</v>
      </c>
      <c r="C28" s="3" t="s">
        <v>40</v>
      </c>
      <c r="D28" s="3" t="str">
        <f t="shared" si="1"/>
        <v>brian.wanjiru@email.com</v>
      </c>
      <c r="E28" s="3" t="s">
        <v>45</v>
      </c>
      <c r="F28" s="3">
        <v>11</v>
      </c>
      <c r="G28" s="3" t="str">
        <f t="shared" si="2"/>
        <v>Child</v>
      </c>
      <c r="H28" s="3">
        <f t="shared" si="0"/>
        <v>74</v>
      </c>
      <c r="I28" s="3" t="s">
        <v>72</v>
      </c>
      <c r="J28" s="4">
        <v>44012</v>
      </c>
      <c r="K28" s="3" t="s">
        <v>719</v>
      </c>
      <c r="L28" s="3" t="s">
        <v>727</v>
      </c>
      <c r="M28" s="3" t="s">
        <v>733</v>
      </c>
      <c r="N28" s="3" t="s">
        <v>752</v>
      </c>
      <c r="O28" s="3" t="s">
        <v>754</v>
      </c>
      <c r="P28" s="3">
        <v>48384.2</v>
      </c>
      <c r="Q28" s="8" t="s">
        <v>760</v>
      </c>
    </row>
    <row r="29" spans="1:17" hidden="1" x14ac:dyDescent="0.3">
      <c r="A29" s="7">
        <v>3493</v>
      </c>
      <c r="B29" s="3" t="s">
        <v>27</v>
      </c>
      <c r="C29" s="3" t="s">
        <v>39</v>
      </c>
      <c r="D29" s="3" t="str">
        <f t="shared" si="1"/>
        <v>david.kuria@email.com</v>
      </c>
      <c r="E29" s="3" t="s">
        <v>45</v>
      </c>
      <c r="F29" s="3">
        <v>10</v>
      </c>
      <c r="G29" s="3" t="str">
        <f t="shared" si="2"/>
        <v>Child</v>
      </c>
      <c r="H29" s="3">
        <f t="shared" si="0"/>
        <v>75</v>
      </c>
      <c r="I29" s="3" t="s">
        <v>73</v>
      </c>
      <c r="J29" s="4">
        <v>45037</v>
      </c>
      <c r="K29" s="3" t="s">
        <v>724</v>
      </c>
      <c r="L29" s="3" t="s">
        <v>730</v>
      </c>
      <c r="M29" s="3" t="s">
        <v>743</v>
      </c>
      <c r="N29" s="3" t="s">
        <v>752</v>
      </c>
      <c r="O29" s="3" t="s">
        <v>758</v>
      </c>
      <c r="P29" s="3">
        <v>33785.629999999997</v>
      </c>
      <c r="Q29" s="8" t="s">
        <v>759</v>
      </c>
    </row>
    <row r="30" spans="1:17" hidden="1" x14ac:dyDescent="0.3">
      <c r="A30" s="7">
        <v>6661</v>
      </c>
      <c r="B30" s="3" t="s">
        <v>27</v>
      </c>
      <c r="C30" s="3" t="s">
        <v>37</v>
      </c>
      <c r="D30" s="3" t="str">
        <f t="shared" si="1"/>
        <v>david.otieno@email.com</v>
      </c>
      <c r="E30" s="3" t="s">
        <v>44</v>
      </c>
      <c r="F30" s="3">
        <v>43</v>
      </c>
      <c r="G30" s="3" t="str">
        <f t="shared" si="2"/>
        <v>Adult</v>
      </c>
      <c r="H30" s="3">
        <f t="shared" si="0"/>
        <v>42</v>
      </c>
      <c r="I30" s="3" t="s">
        <v>74</v>
      </c>
      <c r="J30" s="4">
        <v>44820</v>
      </c>
      <c r="K30" s="3" t="s">
        <v>718</v>
      </c>
      <c r="L30" s="3" t="s">
        <v>725</v>
      </c>
      <c r="M30" s="3" t="s">
        <v>741</v>
      </c>
      <c r="N30" s="3" t="s">
        <v>748</v>
      </c>
      <c r="O30" s="3" t="s">
        <v>755</v>
      </c>
      <c r="P30" s="3">
        <v>29305.61</v>
      </c>
      <c r="Q30" s="8" t="s">
        <v>759</v>
      </c>
    </row>
    <row r="31" spans="1:17" hidden="1" x14ac:dyDescent="0.3">
      <c r="A31" s="7">
        <v>6895</v>
      </c>
      <c r="B31" s="3" t="s">
        <v>26</v>
      </c>
      <c r="C31" s="3" t="s">
        <v>36</v>
      </c>
      <c r="D31" s="3" t="str">
        <f t="shared" si="1"/>
        <v>brian.mwangi@email.com</v>
      </c>
      <c r="E31" s="3" t="s">
        <v>44</v>
      </c>
      <c r="F31" s="3">
        <v>59</v>
      </c>
      <c r="G31" s="3" t="str">
        <f t="shared" si="2"/>
        <v>Adult</v>
      </c>
      <c r="H31" s="3">
        <f t="shared" si="0"/>
        <v>26</v>
      </c>
      <c r="I31" s="3" t="s">
        <v>75</v>
      </c>
      <c r="J31" s="4">
        <v>44826</v>
      </c>
      <c r="K31" s="3" t="s">
        <v>721</v>
      </c>
      <c r="L31" s="3" t="s">
        <v>726</v>
      </c>
      <c r="M31" s="3" t="s">
        <v>732</v>
      </c>
      <c r="N31" s="3" t="s">
        <v>747</v>
      </c>
      <c r="O31" s="3" t="s">
        <v>757</v>
      </c>
      <c r="P31" s="3">
        <v>9969.75</v>
      </c>
      <c r="Q31" s="8" t="s">
        <v>760</v>
      </c>
    </row>
    <row r="32" spans="1:17" hidden="1" x14ac:dyDescent="0.3">
      <c r="A32" s="7">
        <v>5436</v>
      </c>
      <c r="B32" s="3" t="s">
        <v>19</v>
      </c>
      <c r="C32" s="3" t="s">
        <v>39</v>
      </c>
      <c r="D32" s="3" t="str">
        <f t="shared" si="1"/>
        <v>michael.kuria@email.com</v>
      </c>
      <c r="E32" s="3" t="s">
        <v>44</v>
      </c>
      <c r="F32" s="3">
        <v>51</v>
      </c>
      <c r="G32" s="3" t="str">
        <f t="shared" si="2"/>
        <v>Adult</v>
      </c>
      <c r="H32" s="3">
        <f t="shared" si="0"/>
        <v>34</v>
      </c>
      <c r="I32" s="3" t="s">
        <v>76</v>
      </c>
      <c r="J32" s="4">
        <v>44466</v>
      </c>
      <c r="K32" s="3" t="s">
        <v>719</v>
      </c>
      <c r="L32" s="3" t="s">
        <v>728</v>
      </c>
      <c r="M32" s="3" t="s">
        <v>734</v>
      </c>
      <c r="N32" s="3" t="s">
        <v>747</v>
      </c>
      <c r="O32" s="3" t="s">
        <v>758</v>
      </c>
      <c r="P32" s="3">
        <v>38022.44</v>
      </c>
      <c r="Q32" s="8" t="s">
        <v>759</v>
      </c>
    </row>
    <row r="33" spans="1:17" hidden="1" x14ac:dyDescent="0.3">
      <c r="A33" s="7">
        <v>1576</v>
      </c>
      <c r="B33" s="3" t="s">
        <v>19</v>
      </c>
      <c r="C33" s="3" t="s">
        <v>41</v>
      </c>
      <c r="D33" s="3" t="str">
        <f t="shared" si="1"/>
        <v>michael.obuya@email.com</v>
      </c>
      <c r="E33" s="3" t="s">
        <v>44</v>
      </c>
      <c r="F33" s="3">
        <v>83</v>
      </c>
      <c r="G33" s="3" t="str">
        <f t="shared" si="2"/>
        <v>Senior</v>
      </c>
      <c r="H33" s="3">
        <f t="shared" si="0"/>
        <v>2</v>
      </c>
      <c r="I33" s="3" t="s">
        <v>77</v>
      </c>
      <c r="J33" s="4">
        <v>44523</v>
      </c>
      <c r="K33" s="3" t="s">
        <v>722</v>
      </c>
      <c r="L33" s="3" t="s">
        <v>725</v>
      </c>
      <c r="M33" s="3" t="s">
        <v>742</v>
      </c>
      <c r="N33" s="3" t="s">
        <v>749</v>
      </c>
      <c r="O33" s="3" t="s">
        <v>755</v>
      </c>
      <c r="P33" s="3">
        <v>15178.18</v>
      </c>
      <c r="Q33" s="8" t="s">
        <v>759</v>
      </c>
    </row>
    <row r="34" spans="1:17" hidden="1" x14ac:dyDescent="0.3">
      <c r="A34" s="7">
        <v>1268</v>
      </c>
      <c r="B34" s="3" t="s">
        <v>23</v>
      </c>
      <c r="C34" s="3" t="s">
        <v>36</v>
      </c>
      <c r="D34" s="3" t="str">
        <f t="shared" si="1"/>
        <v>peter.mwangi@email.com</v>
      </c>
      <c r="E34" s="3" t="s">
        <v>44</v>
      </c>
      <c r="F34" s="3">
        <v>78</v>
      </c>
      <c r="G34" s="3" t="str">
        <f t="shared" si="2"/>
        <v>Senior</v>
      </c>
      <c r="H34" s="3">
        <f t="shared" si="0"/>
        <v>7</v>
      </c>
      <c r="I34" s="3" t="s">
        <v>78</v>
      </c>
      <c r="J34" s="4">
        <v>44760</v>
      </c>
      <c r="K34" s="3" t="s">
        <v>719</v>
      </c>
      <c r="L34" s="3" t="s">
        <v>728</v>
      </c>
      <c r="M34" s="3" t="s">
        <v>733</v>
      </c>
      <c r="N34" s="3" t="s">
        <v>749</v>
      </c>
      <c r="O34" s="3" t="s">
        <v>756</v>
      </c>
      <c r="P34" s="3">
        <v>34274.46</v>
      </c>
      <c r="Q34" s="8" t="s">
        <v>760</v>
      </c>
    </row>
    <row r="35" spans="1:17" hidden="1" x14ac:dyDescent="0.3">
      <c r="A35" s="7">
        <v>2638</v>
      </c>
      <c r="B35" s="3" t="s">
        <v>23</v>
      </c>
      <c r="C35" s="3" t="s">
        <v>29</v>
      </c>
      <c r="D35" s="3" t="str">
        <f t="shared" si="1"/>
        <v>peter.mutua@email.com</v>
      </c>
      <c r="E35" s="3" t="s">
        <v>45</v>
      </c>
      <c r="F35" s="3">
        <v>45</v>
      </c>
      <c r="G35" s="3" t="str">
        <f t="shared" si="2"/>
        <v>Adult</v>
      </c>
      <c r="H35" s="3">
        <f t="shared" si="0"/>
        <v>40</v>
      </c>
      <c r="I35" s="3" t="s">
        <v>79</v>
      </c>
      <c r="J35" s="4">
        <v>45706</v>
      </c>
      <c r="K35" s="3" t="s">
        <v>718</v>
      </c>
      <c r="L35" s="3" t="s">
        <v>730</v>
      </c>
      <c r="M35" s="3" t="s">
        <v>743</v>
      </c>
      <c r="N35" s="3" t="s">
        <v>748</v>
      </c>
      <c r="O35" s="3" t="s">
        <v>758</v>
      </c>
      <c r="P35" s="3">
        <v>8349.81</v>
      </c>
      <c r="Q35" s="8" t="s">
        <v>759</v>
      </c>
    </row>
    <row r="36" spans="1:17" hidden="1" x14ac:dyDescent="0.3">
      <c r="A36" s="7">
        <v>8556</v>
      </c>
      <c r="B36" s="3" t="s">
        <v>17</v>
      </c>
      <c r="C36" s="3" t="s">
        <v>35</v>
      </c>
      <c r="D36" s="3" t="str">
        <f t="shared" si="1"/>
        <v>anne.mugambi@email.com</v>
      </c>
      <c r="E36" s="3" t="s">
        <v>45</v>
      </c>
      <c r="F36" s="3">
        <v>79</v>
      </c>
      <c r="G36" s="3" t="str">
        <f t="shared" si="2"/>
        <v>Senior</v>
      </c>
      <c r="H36" s="3">
        <f t="shared" si="0"/>
        <v>6</v>
      </c>
      <c r="I36" s="3" t="s">
        <v>80</v>
      </c>
      <c r="J36" s="4">
        <v>44179</v>
      </c>
      <c r="K36" s="3" t="s">
        <v>722</v>
      </c>
      <c r="L36" s="3" t="s">
        <v>728</v>
      </c>
      <c r="M36" s="3" t="s">
        <v>738</v>
      </c>
      <c r="N36" s="3" t="s">
        <v>750</v>
      </c>
      <c r="O36" s="3" t="s">
        <v>757</v>
      </c>
      <c r="P36" s="3">
        <v>31349.89</v>
      </c>
      <c r="Q36" s="8" t="s">
        <v>760</v>
      </c>
    </row>
    <row r="37" spans="1:17" hidden="1" x14ac:dyDescent="0.3">
      <c r="A37" s="7">
        <v>5098</v>
      </c>
      <c r="B37" s="3" t="s">
        <v>28</v>
      </c>
      <c r="C37" s="3" t="s">
        <v>31</v>
      </c>
      <c r="D37" s="3" t="str">
        <f t="shared" si="1"/>
        <v>mary.kamau@email.com</v>
      </c>
      <c r="E37" s="3" t="s">
        <v>44</v>
      </c>
      <c r="F37" s="3">
        <v>13</v>
      </c>
      <c r="G37" s="3" t="str">
        <f t="shared" si="2"/>
        <v>Teenager</v>
      </c>
      <c r="H37" s="3">
        <f t="shared" si="0"/>
        <v>72</v>
      </c>
      <c r="I37" s="3" t="s">
        <v>81</v>
      </c>
      <c r="J37" s="4">
        <v>43889</v>
      </c>
      <c r="K37" s="3" t="s">
        <v>723</v>
      </c>
      <c r="L37" s="3" t="s">
        <v>725</v>
      </c>
      <c r="M37" s="3" t="s">
        <v>731</v>
      </c>
      <c r="N37" s="3" t="s">
        <v>751</v>
      </c>
      <c r="O37" s="3" t="s">
        <v>754</v>
      </c>
      <c r="P37" s="3">
        <v>26535.91</v>
      </c>
      <c r="Q37" s="8" t="s">
        <v>759</v>
      </c>
    </row>
    <row r="38" spans="1:17" hidden="1" x14ac:dyDescent="0.3">
      <c r="A38" s="7">
        <v>3171</v>
      </c>
      <c r="B38" s="3" t="s">
        <v>21</v>
      </c>
      <c r="C38" s="3" t="s">
        <v>42</v>
      </c>
      <c r="D38" s="3" t="str">
        <f t="shared" si="1"/>
        <v>grace.ouma@email.com</v>
      </c>
      <c r="E38" s="3" t="s">
        <v>45</v>
      </c>
      <c r="F38" s="3">
        <v>47</v>
      </c>
      <c r="G38" s="3" t="str">
        <f t="shared" si="2"/>
        <v>Adult</v>
      </c>
      <c r="H38" s="3">
        <f t="shared" si="0"/>
        <v>38</v>
      </c>
      <c r="I38" s="3" t="s">
        <v>82</v>
      </c>
      <c r="J38" s="4">
        <v>44861</v>
      </c>
      <c r="K38" s="3" t="s">
        <v>720</v>
      </c>
      <c r="L38" s="3" t="s">
        <v>727</v>
      </c>
      <c r="M38" s="3" t="s">
        <v>744</v>
      </c>
      <c r="N38" s="3" t="s">
        <v>752</v>
      </c>
      <c r="O38" s="3" t="s">
        <v>753</v>
      </c>
      <c r="P38" s="3">
        <v>42870.17</v>
      </c>
      <c r="Q38" s="8" t="s">
        <v>761</v>
      </c>
    </row>
    <row r="39" spans="1:17" hidden="1" x14ac:dyDescent="0.3">
      <c r="A39" s="7">
        <v>4379</v>
      </c>
      <c r="B39" s="3" t="s">
        <v>14</v>
      </c>
      <c r="C39" s="3" t="s">
        <v>33</v>
      </c>
      <c r="D39" s="3" t="str">
        <f t="shared" si="1"/>
        <v>jane.kiplagat@email.com</v>
      </c>
      <c r="E39" s="3" t="s">
        <v>45</v>
      </c>
      <c r="F39" s="3">
        <v>9</v>
      </c>
      <c r="G39" s="3" t="str">
        <f t="shared" si="2"/>
        <v>Child</v>
      </c>
      <c r="H39" s="3">
        <f t="shared" si="0"/>
        <v>76</v>
      </c>
      <c r="I39" s="3" t="s">
        <v>83</v>
      </c>
      <c r="J39" s="4">
        <v>44283</v>
      </c>
      <c r="K39" s="3" t="s">
        <v>724</v>
      </c>
      <c r="L39" s="3" t="s">
        <v>727</v>
      </c>
      <c r="M39" s="3" t="s">
        <v>745</v>
      </c>
      <c r="N39" s="3" t="s">
        <v>747</v>
      </c>
      <c r="O39" s="3" t="s">
        <v>756</v>
      </c>
      <c r="P39" s="3">
        <v>25052.77</v>
      </c>
      <c r="Q39" s="8" t="s">
        <v>761</v>
      </c>
    </row>
    <row r="40" spans="1:17" hidden="1" x14ac:dyDescent="0.3">
      <c r="A40" s="7">
        <v>2300</v>
      </c>
      <c r="B40" s="3" t="s">
        <v>16</v>
      </c>
      <c r="C40" s="3" t="s">
        <v>35</v>
      </c>
      <c r="D40" s="3" t="str">
        <f t="shared" si="1"/>
        <v>john.mugambi@email.com</v>
      </c>
      <c r="E40" s="3" t="s">
        <v>44</v>
      </c>
      <c r="F40" s="3">
        <v>1</v>
      </c>
      <c r="G40" s="3" t="str">
        <f t="shared" si="2"/>
        <v>Child</v>
      </c>
      <c r="H40" s="3">
        <f t="shared" si="0"/>
        <v>84</v>
      </c>
      <c r="I40" s="3" t="s">
        <v>84</v>
      </c>
      <c r="J40" s="4">
        <v>44808</v>
      </c>
      <c r="K40" s="3" t="s">
        <v>722</v>
      </c>
      <c r="L40" s="3" t="s">
        <v>726</v>
      </c>
      <c r="M40" s="3" t="s">
        <v>745</v>
      </c>
      <c r="N40" s="3" t="s">
        <v>747</v>
      </c>
      <c r="O40" s="3" t="s">
        <v>758</v>
      </c>
      <c r="P40" s="3">
        <v>23956.63</v>
      </c>
      <c r="Q40" s="8" t="s">
        <v>761</v>
      </c>
    </row>
    <row r="41" spans="1:17" hidden="1" x14ac:dyDescent="0.3">
      <c r="A41" s="7">
        <v>9838</v>
      </c>
      <c r="B41" s="3" t="s">
        <v>21</v>
      </c>
      <c r="C41" s="3" t="s">
        <v>35</v>
      </c>
      <c r="D41" s="3" t="str">
        <f t="shared" si="1"/>
        <v>grace.mugambi@email.com</v>
      </c>
      <c r="E41" s="3" t="s">
        <v>45</v>
      </c>
      <c r="F41" s="3">
        <v>36</v>
      </c>
      <c r="G41" s="3" t="str">
        <f t="shared" si="2"/>
        <v>Adult</v>
      </c>
      <c r="H41" s="3">
        <f t="shared" si="0"/>
        <v>49</v>
      </c>
      <c r="I41" s="3" t="s">
        <v>85</v>
      </c>
      <c r="J41" s="4">
        <v>43842</v>
      </c>
      <c r="K41" s="3" t="s">
        <v>723</v>
      </c>
      <c r="L41" s="3" t="s">
        <v>726</v>
      </c>
      <c r="M41" s="3" t="s">
        <v>732</v>
      </c>
      <c r="N41" s="3" t="s">
        <v>747</v>
      </c>
      <c r="O41" s="3" t="s">
        <v>757</v>
      </c>
      <c r="P41" s="3">
        <v>10149.540000000001</v>
      </c>
      <c r="Q41" s="8" t="s">
        <v>759</v>
      </c>
    </row>
    <row r="42" spans="1:17" hidden="1" x14ac:dyDescent="0.3">
      <c r="A42" s="7">
        <v>4027</v>
      </c>
      <c r="B42" s="3" t="s">
        <v>21</v>
      </c>
      <c r="C42" s="3" t="s">
        <v>29</v>
      </c>
      <c r="D42" s="3" t="str">
        <f t="shared" si="1"/>
        <v>grace.mutua@email.com</v>
      </c>
      <c r="E42" s="3" t="s">
        <v>44</v>
      </c>
      <c r="F42" s="3">
        <v>54</v>
      </c>
      <c r="G42" s="3" t="str">
        <f t="shared" si="2"/>
        <v>Adult</v>
      </c>
      <c r="H42" s="3">
        <f t="shared" si="0"/>
        <v>31</v>
      </c>
      <c r="I42" s="3" t="s">
        <v>86</v>
      </c>
      <c r="J42" s="4">
        <v>44889</v>
      </c>
      <c r="K42" s="3" t="s">
        <v>720</v>
      </c>
      <c r="L42" s="3" t="s">
        <v>728</v>
      </c>
      <c r="M42" s="3" t="s">
        <v>739</v>
      </c>
      <c r="N42" s="3" t="s">
        <v>751</v>
      </c>
      <c r="O42" s="3" t="s">
        <v>753</v>
      </c>
      <c r="P42" s="3">
        <v>18836</v>
      </c>
      <c r="Q42" s="8" t="s">
        <v>759</v>
      </c>
    </row>
    <row r="43" spans="1:17" hidden="1" x14ac:dyDescent="0.3">
      <c r="A43" s="7">
        <v>1335</v>
      </c>
      <c r="B43" s="3" t="s">
        <v>22</v>
      </c>
      <c r="C43" s="3" t="s">
        <v>35</v>
      </c>
      <c r="D43" s="3" t="str">
        <f t="shared" si="1"/>
        <v>mercy.mugambi@email.com</v>
      </c>
      <c r="E43" s="3" t="s">
        <v>45</v>
      </c>
      <c r="F43" s="3">
        <v>80</v>
      </c>
      <c r="G43" s="3" t="str">
        <f t="shared" si="2"/>
        <v>Senior</v>
      </c>
      <c r="H43" s="3">
        <f t="shared" si="0"/>
        <v>5</v>
      </c>
      <c r="I43" s="3" t="s">
        <v>87</v>
      </c>
      <c r="J43" s="4">
        <v>45210</v>
      </c>
      <c r="K43" s="3" t="s">
        <v>719</v>
      </c>
      <c r="L43" s="3" t="s">
        <v>727</v>
      </c>
      <c r="M43" s="3" t="s">
        <v>735</v>
      </c>
      <c r="N43" s="3" t="s">
        <v>748</v>
      </c>
      <c r="O43" s="3" t="s">
        <v>758</v>
      </c>
      <c r="P43" s="3">
        <v>40237.57</v>
      </c>
      <c r="Q43" s="8" t="s">
        <v>759</v>
      </c>
    </row>
    <row r="44" spans="1:17" hidden="1" x14ac:dyDescent="0.3">
      <c r="A44" s="7">
        <v>5258</v>
      </c>
      <c r="B44" s="3" t="s">
        <v>17</v>
      </c>
      <c r="C44" s="3" t="s">
        <v>37</v>
      </c>
      <c r="D44" s="3" t="str">
        <f t="shared" si="1"/>
        <v>anne.otieno@email.com</v>
      </c>
      <c r="E44" s="3" t="s">
        <v>45</v>
      </c>
      <c r="F44" s="3">
        <v>4</v>
      </c>
      <c r="G44" s="3" t="str">
        <f t="shared" si="2"/>
        <v>Child</v>
      </c>
      <c r="H44" s="3">
        <f t="shared" si="0"/>
        <v>81</v>
      </c>
      <c r="I44" s="3" t="s">
        <v>88</v>
      </c>
      <c r="J44" s="4">
        <v>45698</v>
      </c>
      <c r="K44" s="3" t="s">
        <v>720</v>
      </c>
      <c r="L44" s="3" t="s">
        <v>730</v>
      </c>
      <c r="M44" s="3" t="s">
        <v>740</v>
      </c>
      <c r="N44" s="3" t="s">
        <v>752</v>
      </c>
      <c r="O44" s="3" t="s">
        <v>758</v>
      </c>
      <c r="P44" s="3">
        <v>47942.51</v>
      </c>
      <c r="Q44" s="8" t="s">
        <v>759</v>
      </c>
    </row>
    <row r="45" spans="1:17" hidden="1" x14ac:dyDescent="0.3">
      <c r="A45" s="7">
        <v>6651</v>
      </c>
      <c r="B45" s="3" t="s">
        <v>28</v>
      </c>
      <c r="C45" s="3" t="s">
        <v>42</v>
      </c>
      <c r="D45" s="3" t="str">
        <f t="shared" si="1"/>
        <v>mary.ouma@email.com</v>
      </c>
      <c r="E45" s="3" t="s">
        <v>45</v>
      </c>
      <c r="F45" s="3">
        <v>68</v>
      </c>
      <c r="G45" s="3" t="str">
        <f t="shared" si="2"/>
        <v>Senior</v>
      </c>
      <c r="H45" s="3">
        <f t="shared" si="0"/>
        <v>17</v>
      </c>
      <c r="I45" s="3" t="s">
        <v>89</v>
      </c>
      <c r="J45" s="4">
        <v>45103</v>
      </c>
      <c r="K45" s="3" t="s">
        <v>723</v>
      </c>
      <c r="L45" s="3" t="s">
        <v>728</v>
      </c>
      <c r="M45" s="3" t="s">
        <v>735</v>
      </c>
      <c r="N45" s="3" t="s">
        <v>750</v>
      </c>
      <c r="O45" s="3" t="s">
        <v>754</v>
      </c>
      <c r="P45" s="3">
        <v>8343.43</v>
      </c>
      <c r="Q45" s="8" t="s">
        <v>761</v>
      </c>
    </row>
    <row r="46" spans="1:17" hidden="1" x14ac:dyDescent="0.3">
      <c r="A46" s="7">
        <v>3182</v>
      </c>
      <c r="B46" s="3" t="s">
        <v>23</v>
      </c>
      <c r="C46" s="3" t="s">
        <v>43</v>
      </c>
      <c r="D46" s="3" t="str">
        <f t="shared" si="1"/>
        <v>peter.chebet@email.com</v>
      </c>
      <c r="E46" s="3" t="s">
        <v>44</v>
      </c>
      <c r="F46" s="3">
        <v>29</v>
      </c>
      <c r="G46" s="3" t="str">
        <f t="shared" si="2"/>
        <v>Adult</v>
      </c>
      <c r="H46" s="3">
        <f t="shared" si="0"/>
        <v>56</v>
      </c>
      <c r="I46" s="3" t="s">
        <v>90</v>
      </c>
      <c r="J46" s="4">
        <v>45648</v>
      </c>
      <c r="K46" s="3" t="s">
        <v>721</v>
      </c>
      <c r="L46" s="3" t="s">
        <v>725</v>
      </c>
      <c r="M46" s="3" t="s">
        <v>742</v>
      </c>
      <c r="N46" s="3" t="s">
        <v>747</v>
      </c>
      <c r="O46" s="3" t="s">
        <v>754</v>
      </c>
      <c r="P46" s="3">
        <v>38707.699999999997</v>
      </c>
      <c r="Q46" s="8" t="s">
        <v>760</v>
      </c>
    </row>
    <row r="47" spans="1:17" hidden="1" x14ac:dyDescent="0.3">
      <c r="A47" s="7">
        <v>1558</v>
      </c>
      <c r="B47" s="3" t="s">
        <v>24</v>
      </c>
      <c r="C47" s="3" t="s">
        <v>39</v>
      </c>
      <c r="D47" s="3" t="str">
        <f t="shared" si="1"/>
        <v>esther.kuria@email.com</v>
      </c>
      <c r="E47" s="3" t="s">
        <v>44</v>
      </c>
      <c r="F47" s="3">
        <v>22</v>
      </c>
      <c r="G47" s="3" t="str">
        <f t="shared" si="2"/>
        <v>Adult</v>
      </c>
      <c r="H47" s="3">
        <f t="shared" si="0"/>
        <v>63</v>
      </c>
      <c r="I47" s="3" t="s">
        <v>91</v>
      </c>
      <c r="J47" s="4">
        <v>44143</v>
      </c>
      <c r="K47" s="3" t="s">
        <v>724</v>
      </c>
      <c r="L47" s="3" t="s">
        <v>728</v>
      </c>
      <c r="M47" s="3" t="s">
        <v>742</v>
      </c>
      <c r="N47" s="3" t="s">
        <v>747</v>
      </c>
      <c r="O47" s="3" t="s">
        <v>755</v>
      </c>
      <c r="P47" s="3">
        <v>21362.51</v>
      </c>
      <c r="Q47" s="8" t="s">
        <v>760</v>
      </c>
    </row>
    <row r="48" spans="1:17" hidden="1" x14ac:dyDescent="0.3">
      <c r="A48" s="7">
        <v>2818</v>
      </c>
      <c r="B48" s="3" t="s">
        <v>17</v>
      </c>
      <c r="C48" s="3" t="s">
        <v>30</v>
      </c>
      <c r="D48" s="3" t="str">
        <f t="shared" si="1"/>
        <v>anne.atieno@email.com</v>
      </c>
      <c r="E48" s="3" t="s">
        <v>44</v>
      </c>
      <c r="F48" s="3">
        <v>5</v>
      </c>
      <c r="G48" s="3" t="str">
        <f t="shared" si="2"/>
        <v>Child</v>
      </c>
      <c r="H48" s="3">
        <f t="shared" si="0"/>
        <v>80</v>
      </c>
      <c r="I48" s="3" t="s">
        <v>92</v>
      </c>
      <c r="J48" s="4">
        <v>44070</v>
      </c>
      <c r="K48" s="3" t="s">
        <v>724</v>
      </c>
      <c r="L48" s="3" t="s">
        <v>730</v>
      </c>
      <c r="M48" s="3" t="s">
        <v>733</v>
      </c>
      <c r="N48" s="3" t="s">
        <v>748</v>
      </c>
      <c r="O48" s="3" t="s">
        <v>757</v>
      </c>
      <c r="P48" s="3">
        <v>39883.67</v>
      </c>
      <c r="Q48" s="8" t="s">
        <v>760</v>
      </c>
    </row>
    <row r="49" spans="1:17" hidden="1" x14ac:dyDescent="0.3">
      <c r="A49" s="7">
        <v>9508</v>
      </c>
      <c r="B49" s="3" t="s">
        <v>16</v>
      </c>
      <c r="C49" s="3" t="s">
        <v>42</v>
      </c>
      <c r="D49" s="3" t="str">
        <f t="shared" si="1"/>
        <v>john.ouma@email.com</v>
      </c>
      <c r="E49" s="3" t="s">
        <v>45</v>
      </c>
      <c r="F49" s="3">
        <v>64</v>
      </c>
      <c r="G49" s="3" t="str">
        <f t="shared" si="2"/>
        <v>Senior</v>
      </c>
      <c r="H49" s="3">
        <f t="shared" si="0"/>
        <v>21</v>
      </c>
      <c r="I49" s="3" t="s">
        <v>93</v>
      </c>
      <c r="J49" s="4">
        <v>45126</v>
      </c>
      <c r="K49" s="3" t="s">
        <v>721</v>
      </c>
      <c r="L49" s="3" t="s">
        <v>725</v>
      </c>
      <c r="M49" s="3" t="s">
        <v>737</v>
      </c>
      <c r="N49" s="3" t="s">
        <v>746</v>
      </c>
      <c r="O49" s="3" t="s">
        <v>754</v>
      </c>
      <c r="P49" s="3">
        <v>1494.75</v>
      </c>
      <c r="Q49" s="8" t="s">
        <v>761</v>
      </c>
    </row>
    <row r="50" spans="1:17" hidden="1" x14ac:dyDescent="0.3">
      <c r="A50" s="7">
        <v>3869</v>
      </c>
      <c r="B50" s="3" t="s">
        <v>25</v>
      </c>
      <c r="C50" s="3" t="s">
        <v>37</v>
      </c>
      <c r="D50" s="3" t="str">
        <f t="shared" si="1"/>
        <v>paul.otieno@email.com</v>
      </c>
      <c r="E50" s="3" t="s">
        <v>44</v>
      </c>
      <c r="F50" s="3">
        <v>4</v>
      </c>
      <c r="G50" s="3" t="str">
        <f t="shared" si="2"/>
        <v>Child</v>
      </c>
      <c r="H50" s="3">
        <f t="shared" si="0"/>
        <v>81</v>
      </c>
      <c r="I50" s="3" t="s">
        <v>94</v>
      </c>
      <c r="J50" s="4">
        <v>44492</v>
      </c>
      <c r="K50" s="3" t="s">
        <v>720</v>
      </c>
      <c r="L50" s="3" t="s">
        <v>726</v>
      </c>
      <c r="M50" s="3" t="s">
        <v>733</v>
      </c>
      <c r="N50" s="3" t="s">
        <v>748</v>
      </c>
      <c r="O50" s="3" t="s">
        <v>754</v>
      </c>
      <c r="P50" s="3">
        <v>47987.7</v>
      </c>
      <c r="Q50" s="8" t="s">
        <v>761</v>
      </c>
    </row>
    <row r="51" spans="1:17" hidden="1" x14ac:dyDescent="0.3">
      <c r="A51" s="7">
        <v>8286</v>
      </c>
      <c r="B51" s="3" t="s">
        <v>24</v>
      </c>
      <c r="C51" s="3" t="s">
        <v>42</v>
      </c>
      <c r="D51" s="3" t="str">
        <f t="shared" si="1"/>
        <v>esther.ouma@email.com</v>
      </c>
      <c r="E51" s="3" t="s">
        <v>45</v>
      </c>
      <c r="F51" s="3">
        <v>66</v>
      </c>
      <c r="G51" s="3" t="str">
        <f t="shared" si="2"/>
        <v>Senior</v>
      </c>
      <c r="H51" s="3">
        <f t="shared" si="0"/>
        <v>19</v>
      </c>
      <c r="I51" s="3" t="s">
        <v>95</v>
      </c>
      <c r="J51" s="4">
        <v>44490</v>
      </c>
      <c r="K51" s="3" t="s">
        <v>720</v>
      </c>
      <c r="L51" s="3" t="s">
        <v>728</v>
      </c>
      <c r="M51" s="3" t="s">
        <v>738</v>
      </c>
      <c r="N51" s="3" t="s">
        <v>750</v>
      </c>
      <c r="O51" s="3" t="s">
        <v>754</v>
      </c>
      <c r="P51" s="3">
        <v>44702.49</v>
      </c>
      <c r="Q51" s="8" t="s">
        <v>760</v>
      </c>
    </row>
    <row r="52" spans="1:17" hidden="1" x14ac:dyDescent="0.3">
      <c r="A52" s="7">
        <v>9078</v>
      </c>
      <c r="B52" s="3" t="s">
        <v>15</v>
      </c>
      <c r="C52" s="3" t="s">
        <v>37</v>
      </c>
      <c r="D52" s="3" t="str">
        <f t="shared" si="1"/>
        <v>james.otieno@email.com</v>
      </c>
      <c r="E52" s="3" t="s">
        <v>44</v>
      </c>
      <c r="F52" s="3">
        <v>82</v>
      </c>
      <c r="G52" s="3" t="str">
        <f t="shared" si="2"/>
        <v>Senior</v>
      </c>
      <c r="H52" s="3">
        <f t="shared" si="0"/>
        <v>3</v>
      </c>
      <c r="I52" s="3" t="s">
        <v>96</v>
      </c>
      <c r="J52" s="4">
        <v>44295</v>
      </c>
      <c r="K52" s="3" t="s">
        <v>722</v>
      </c>
      <c r="L52" s="3" t="s">
        <v>725</v>
      </c>
      <c r="M52" s="3" t="s">
        <v>737</v>
      </c>
      <c r="N52" s="3" t="s">
        <v>752</v>
      </c>
      <c r="O52" s="3" t="s">
        <v>756</v>
      </c>
      <c r="P52" s="3">
        <v>22014.54</v>
      </c>
      <c r="Q52" s="8" t="s">
        <v>760</v>
      </c>
    </row>
    <row r="53" spans="1:17" hidden="1" x14ac:dyDescent="0.3">
      <c r="A53" s="7">
        <v>3361</v>
      </c>
      <c r="B53" s="3" t="s">
        <v>20</v>
      </c>
      <c r="C53" s="3" t="s">
        <v>33</v>
      </c>
      <c r="D53" s="3" t="str">
        <f t="shared" si="1"/>
        <v>kevin.kiplagat@email.com</v>
      </c>
      <c r="E53" s="3" t="s">
        <v>45</v>
      </c>
      <c r="F53" s="3">
        <v>80</v>
      </c>
      <c r="G53" s="3" t="str">
        <f t="shared" si="2"/>
        <v>Senior</v>
      </c>
      <c r="H53" s="3">
        <f t="shared" si="0"/>
        <v>5</v>
      </c>
      <c r="I53" s="3" t="s">
        <v>97</v>
      </c>
      <c r="J53" s="4">
        <v>45587</v>
      </c>
      <c r="K53" s="3" t="s">
        <v>720</v>
      </c>
      <c r="L53" s="3" t="s">
        <v>727</v>
      </c>
      <c r="M53" s="3" t="s">
        <v>743</v>
      </c>
      <c r="N53" s="3" t="s">
        <v>748</v>
      </c>
      <c r="O53" s="3" t="s">
        <v>758</v>
      </c>
      <c r="P53" s="3">
        <v>14744.45</v>
      </c>
      <c r="Q53" s="8" t="s">
        <v>759</v>
      </c>
    </row>
    <row r="54" spans="1:17" hidden="1" x14ac:dyDescent="0.3">
      <c r="A54" s="7">
        <v>1135</v>
      </c>
      <c r="B54" s="3" t="s">
        <v>18</v>
      </c>
      <c r="C54" s="3" t="s">
        <v>35</v>
      </c>
      <c r="D54" s="3" t="str">
        <f t="shared" si="1"/>
        <v>susan.mugambi@email.com</v>
      </c>
      <c r="E54" s="3" t="s">
        <v>45</v>
      </c>
      <c r="F54" s="3">
        <v>38</v>
      </c>
      <c r="G54" s="3" t="str">
        <f t="shared" si="2"/>
        <v>Adult</v>
      </c>
      <c r="H54" s="3">
        <f t="shared" si="0"/>
        <v>47</v>
      </c>
      <c r="I54" s="3" t="s">
        <v>98</v>
      </c>
      <c r="J54" s="4">
        <v>43965</v>
      </c>
      <c r="K54" s="3" t="s">
        <v>722</v>
      </c>
      <c r="L54" s="3" t="s">
        <v>726</v>
      </c>
      <c r="M54" s="3" t="s">
        <v>741</v>
      </c>
      <c r="N54" s="3" t="s">
        <v>750</v>
      </c>
      <c r="O54" s="3" t="s">
        <v>753</v>
      </c>
      <c r="P54" s="3">
        <v>24136.18</v>
      </c>
      <c r="Q54" s="8" t="s">
        <v>760</v>
      </c>
    </row>
    <row r="55" spans="1:17" hidden="1" x14ac:dyDescent="0.3">
      <c r="A55" s="7">
        <v>7717</v>
      </c>
      <c r="B55" s="3" t="s">
        <v>23</v>
      </c>
      <c r="C55" s="3" t="s">
        <v>41</v>
      </c>
      <c r="D55" s="3" t="str">
        <f t="shared" si="1"/>
        <v>peter.obuya@email.com</v>
      </c>
      <c r="E55" s="3" t="s">
        <v>45</v>
      </c>
      <c r="F55" s="3">
        <v>33</v>
      </c>
      <c r="G55" s="3" t="str">
        <f t="shared" si="2"/>
        <v>Adult</v>
      </c>
      <c r="H55" s="3">
        <f t="shared" si="0"/>
        <v>52</v>
      </c>
      <c r="I55" s="3" t="s">
        <v>99</v>
      </c>
      <c r="J55" s="4">
        <v>44271</v>
      </c>
      <c r="K55" s="3" t="s">
        <v>721</v>
      </c>
      <c r="L55" s="3" t="s">
        <v>725</v>
      </c>
      <c r="M55" s="3" t="s">
        <v>741</v>
      </c>
      <c r="N55" s="3" t="s">
        <v>749</v>
      </c>
      <c r="O55" s="3" t="s">
        <v>753</v>
      </c>
      <c r="P55" s="3">
        <v>44719.66</v>
      </c>
      <c r="Q55" s="8" t="s">
        <v>761</v>
      </c>
    </row>
    <row r="56" spans="1:17" hidden="1" x14ac:dyDescent="0.3">
      <c r="A56" s="7">
        <v>9738</v>
      </c>
      <c r="B56" s="3" t="s">
        <v>15</v>
      </c>
      <c r="C56" s="3" t="s">
        <v>29</v>
      </c>
      <c r="D56" s="3" t="str">
        <f t="shared" si="1"/>
        <v>james.mutua@email.com</v>
      </c>
      <c r="E56" s="3" t="s">
        <v>44</v>
      </c>
      <c r="F56" s="3">
        <v>77</v>
      </c>
      <c r="G56" s="3" t="str">
        <f t="shared" si="2"/>
        <v>Senior</v>
      </c>
      <c r="H56" s="3">
        <f t="shared" si="0"/>
        <v>8</v>
      </c>
      <c r="I56" s="3" t="s">
        <v>100</v>
      </c>
      <c r="J56" s="4">
        <v>45678</v>
      </c>
      <c r="K56" s="3" t="s">
        <v>718</v>
      </c>
      <c r="L56" s="3" t="s">
        <v>725</v>
      </c>
      <c r="M56" s="3" t="s">
        <v>739</v>
      </c>
      <c r="N56" s="3" t="s">
        <v>749</v>
      </c>
      <c r="O56" s="3" t="s">
        <v>757</v>
      </c>
      <c r="P56" s="3">
        <v>40551.32</v>
      </c>
      <c r="Q56" s="8" t="s">
        <v>761</v>
      </c>
    </row>
    <row r="57" spans="1:17" hidden="1" x14ac:dyDescent="0.3">
      <c r="A57" s="7">
        <v>1832</v>
      </c>
      <c r="B57" s="3" t="s">
        <v>26</v>
      </c>
      <c r="C57" s="3" t="s">
        <v>43</v>
      </c>
      <c r="D57" s="3" t="str">
        <f t="shared" si="1"/>
        <v>brian.chebet@email.com</v>
      </c>
      <c r="E57" s="3" t="s">
        <v>45</v>
      </c>
      <c r="F57" s="3">
        <v>20</v>
      </c>
      <c r="G57" s="3" t="str">
        <f t="shared" si="2"/>
        <v>Adult</v>
      </c>
      <c r="H57" s="3">
        <f t="shared" si="0"/>
        <v>65</v>
      </c>
      <c r="I57" s="3" t="s">
        <v>101</v>
      </c>
      <c r="J57" s="4">
        <v>43947</v>
      </c>
      <c r="K57" s="3" t="s">
        <v>721</v>
      </c>
      <c r="L57" s="3" t="s">
        <v>729</v>
      </c>
      <c r="M57" s="3" t="s">
        <v>741</v>
      </c>
      <c r="N57" s="3" t="s">
        <v>752</v>
      </c>
      <c r="O57" s="3" t="s">
        <v>755</v>
      </c>
      <c r="P57" s="3">
        <v>47107.040000000001</v>
      </c>
      <c r="Q57" s="8" t="s">
        <v>759</v>
      </c>
    </row>
    <row r="58" spans="1:17" hidden="1" x14ac:dyDescent="0.3">
      <c r="A58" s="7">
        <v>6720</v>
      </c>
      <c r="B58" s="3" t="s">
        <v>15</v>
      </c>
      <c r="C58" s="3" t="s">
        <v>43</v>
      </c>
      <c r="D58" s="3" t="str">
        <f t="shared" si="1"/>
        <v>james.chebet@email.com</v>
      </c>
      <c r="E58" s="3" t="s">
        <v>44</v>
      </c>
      <c r="F58" s="3">
        <v>7</v>
      </c>
      <c r="G58" s="3" t="str">
        <f t="shared" si="2"/>
        <v>Child</v>
      </c>
      <c r="H58" s="3">
        <f t="shared" si="0"/>
        <v>78</v>
      </c>
      <c r="I58" s="3" t="s">
        <v>102</v>
      </c>
      <c r="J58" s="4">
        <v>44142</v>
      </c>
      <c r="K58" s="3" t="s">
        <v>719</v>
      </c>
      <c r="L58" s="3" t="s">
        <v>728</v>
      </c>
      <c r="M58" s="3" t="s">
        <v>744</v>
      </c>
      <c r="N58" s="3" t="s">
        <v>750</v>
      </c>
      <c r="O58" s="3" t="s">
        <v>756</v>
      </c>
      <c r="P58" s="3">
        <v>7084.66</v>
      </c>
      <c r="Q58" s="8" t="s">
        <v>759</v>
      </c>
    </row>
    <row r="59" spans="1:17" hidden="1" x14ac:dyDescent="0.3">
      <c r="A59" s="7">
        <v>8247</v>
      </c>
      <c r="B59" s="3" t="s">
        <v>15</v>
      </c>
      <c r="C59" s="3" t="s">
        <v>31</v>
      </c>
      <c r="D59" s="3" t="str">
        <f t="shared" si="1"/>
        <v>james.kamau@email.com</v>
      </c>
      <c r="E59" s="3" t="s">
        <v>45</v>
      </c>
      <c r="F59" s="3">
        <v>76</v>
      </c>
      <c r="G59" s="3" t="str">
        <f t="shared" si="2"/>
        <v>Senior</v>
      </c>
      <c r="H59" s="3">
        <f t="shared" si="0"/>
        <v>9</v>
      </c>
      <c r="I59" s="3" t="s">
        <v>103</v>
      </c>
      <c r="J59" s="4">
        <v>45347</v>
      </c>
      <c r="K59" s="3" t="s">
        <v>719</v>
      </c>
      <c r="L59" s="3" t="s">
        <v>729</v>
      </c>
      <c r="M59" s="3" t="s">
        <v>739</v>
      </c>
      <c r="N59" s="3" t="s">
        <v>746</v>
      </c>
      <c r="O59" s="3" t="s">
        <v>756</v>
      </c>
      <c r="P59" s="3">
        <v>40242.82</v>
      </c>
      <c r="Q59" s="8" t="s">
        <v>760</v>
      </c>
    </row>
    <row r="60" spans="1:17" hidden="1" x14ac:dyDescent="0.3">
      <c r="A60" s="7">
        <v>1330</v>
      </c>
      <c r="B60" s="3" t="s">
        <v>20</v>
      </c>
      <c r="C60" s="3" t="s">
        <v>30</v>
      </c>
      <c r="D60" s="3" t="str">
        <f t="shared" si="1"/>
        <v>kevin.atieno@email.com</v>
      </c>
      <c r="E60" s="3" t="s">
        <v>44</v>
      </c>
      <c r="F60" s="3">
        <v>24</v>
      </c>
      <c r="G60" s="3" t="str">
        <f t="shared" si="2"/>
        <v>Adult</v>
      </c>
      <c r="H60" s="3">
        <f t="shared" si="0"/>
        <v>61</v>
      </c>
      <c r="I60" s="3" t="s">
        <v>104</v>
      </c>
      <c r="J60" s="4">
        <v>44080</v>
      </c>
      <c r="K60" s="3" t="s">
        <v>723</v>
      </c>
      <c r="L60" s="3" t="s">
        <v>730</v>
      </c>
      <c r="M60" s="3" t="s">
        <v>733</v>
      </c>
      <c r="N60" s="3" t="s">
        <v>752</v>
      </c>
      <c r="O60" s="3" t="s">
        <v>756</v>
      </c>
      <c r="P60" s="3">
        <v>35095.019999999997</v>
      </c>
      <c r="Q60" s="8" t="s">
        <v>760</v>
      </c>
    </row>
    <row r="61" spans="1:17" hidden="1" x14ac:dyDescent="0.3">
      <c r="A61" s="7">
        <v>9392</v>
      </c>
      <c r="B61" s="3" t="s">
        <v>14</v>
      </c>
      <c r="C61" s="3" t="s">
        <v>31</v>
      </c>
      <c r="D61" s="3" t="str">
        <f t="shared" si="1"/>
        <v>jane.kamau@email.com</v>
      </c>
      <c r="E61" s="3" t="s">
        <v>44</v>
      </c>
      <c r="F61" s="3">
        <v>27</v>
      </c>
      <c r="G61" s="3" t="str">
        <f t="shared" si="2"/>
        <v>Adult</v>
      </c>
      <c r="H61" s="3">
        <f t="shared" si="0"/>
        <v>58</v>
      </c>
      <c r="I61" s="3" t="s">
        <v>105</v>
      </c>
      <c r="J61" s="4">
        <v>45410</v>
      </c>
      <c r="K61" s="3" t="s">
        <v>719</v>
      </c>
      <c r="L61" s="3" t="s">
        <v>727</v>
      </c>
      <c r="M61" s="3" t="s">
        <v>735</v>
      </c>
      <c r="N61" s="3" t="s">
        <v>751</v>
      </c>
      <c r="O61" s="3" t="s">
        <v>756</v>
      </c>
      <c r="P61" s="3">
        <v>20012.89</v>
      </c>
      <c r="Q61" s="8" t="s">
        <v>761</v>
      </c>
    </row>
    <row r="62" spans="1:17" hidden="1" x14ac:dyDescent="0.3">
      <c r="A62" s="7">
        <v>5686</v>
      </c>
      <c r="B62" s="3" t="s">
        <v>17</v>
      </c>
      <c r="C62" s="3" t="s">
        <v>32</v>
      </c>
      <c r="D62" s="3" t="str">
        <f t="shared" si="1"/>
        <v>anne.odhiambo@email.com</v>
      </c>
      <c r="E62" s="3" t="s">
        <v>45</v>
      </c>
      <c r="F62" s="3">
        <v>5</v>
      </c>
      <c r="G62" s="3" t="str">
        <f t="shared" si="2"/>
        <v>Child</v>
      </c>
      <c r="H62" s="3">
        <f t="shared" si="0"/>
        <v>80</v>
      </c>
      <c r="I62" s="3" t="s">
        <v>106</v>
      </c>
      <c r="J62" s="4">
        <v>45365</v>
      </c>
      <c r="K62" s="3" t="s">
        <v>723</v>
      </c>
      <c r="L62" s="3" t="s">
        <v>727</v>
      </c>
      <c r="M62" s="3" t="s">
        <v>731</v>
      </c>
      <c r="N62" s="3" t="s">
        <v>746</v>
      </c>
      <c r="O62" s="3" t="s">
        <v>753</v>
      </c>
      <c r="P62" s="3">
        <v>4059.84</v>
      </c>
      <c r="Q62" s="8" t="s">
        <v>759</v>
      </c>
    </row>
    <row r="63" spans="1:17" hidden="1" x14ac:dyDescent="0.3">
      <c r="A63" s="7">
        <v>4334</v>
      </c>
      <c r="B63" s="3" t="s">
        <v>22</v>
      </c>
      <c r="C63" s="3" t="s">
        <v>35</v>
      </c>
      <c r="D63" s="3" t="str">
        <f t="shared" si="1"/>
        <v>mercy.mugambi@email.com</v>
      </c>
      <c r="E63" s="3" t="s">
        <v>44</v>
      </c>
      <c r="F63" s="3">
        <v>41</v>
      </c>
      <c r="G63" s="3" t="str">
        <f t="shared" si="2"/>
        <v>Adult</v>
      </c>
      <c r="H63" s="3">
        <f t="shared" si="0"/>
        <v>44</v>
      </c>
      <c r="I63" s="3" t="s">
        <v>107</v>
      </c>
      <c r="J63" s="4">
        <v>44645</v>
      </c>
      <c r="K63" s="3" t="s">
        <v>722</v>
      </c>
      <c r="L63" s="3" t="s">
        <v>730</v>
      </c>
      <c r="M63" s="3" t="s">
        <v>732</v>
      </c>
      <c r="N63" s="3" t="s">
        <v>750</v>
      </c>
      <c r="O63" s="3" t="s">
        <v>756</v>
      </c>
      <c r="P63" s="3">
        <v>46930.400000000001</v>
      </c>
      <c r="Q63" s="8" t="s">
        <v>760</v>
      </c>
    </row>
    <row r="64" spans="1:17" hidden="1" x14ac:dyDescent="0.3">
      <c r="A64" s="7">
        <v>3018</v>
      </c>
      <c r="B64" s="3" t="s">
        <v>26</v>
      </c>
      <c r="C64" s="3" t="s">
        <v>37</v>
      </c>
      <c r="D64" s="3" t="str">
        <f t="shared" si="1"/>
        <v>brian.otieno@email.com</v>
      </c>
      <c r="E64" s="3" t="s">
        <v>45</v>
      </c>
      <c r="F64" s="3">
        <v>6</v>
      </c>
      <c r="G64" s="3" t="str">
        <f t="shared" si="2"/>
        <v>Child</v>
      </c>
      <c r="H64" s="3">
        <f t="shared" si="0"/>
        <v>79</v>
      </c>
      <c r="I64" s="3" t="s">
        <v>108</v>
      </c>
      <c r="J64" s="4">
        <v>45327</v>
      </c>
      <c r="K64" s="3" t="s">
        <v>724</v>
      </c>
      <c r="L64" s="3" t="s">
        <v>727</v>
      </c>
      <c r="M64" s="3" t="s">
        <v>743</v>
      </c>
      <c r="N64" s="3" t="s">
        <v>749</v>
      </c>
      <c r="O64" s="3" t="s">
        <v>754</v>
      </c>
      <c r="P64" s="3">
        <v>43815.29</v>
      </c>
      <c r="Q64" s="8" t="s">
        <v>761</v>
      </c>
    </row>
    <row r="65" spans="1:17" hidden="1" x14ac:dyDescent="0.3">
      <c r="A65" s="7">
        <v>9026</v>
      </c>
      <c r="B65" s="3" t="s">
        <v>18</v>
      </c>
      <c r="C65" s="3" t="s">
        <v>34</v>
      </c>
      <c r="D65" s="3" t="str">
        <f t="shared" si="1"/>
        <v>susan.cherono@email.com</v>
      </c>
      <c r="E65" s="3" t="s">
        <v>45</v>
      </c>
      <c r="F65" s="3">
        <v>35</v>
      </c>
      <c r="G65" s="3" t="str">
        <f t="shared" si="2"/>
        <v>Adult</v>
      </c>
      <c r="H65" s="3">
        <f t="shared" si="0"/>
        <v>50</v>
      </c>
      <c r="I65" s="3" t="s">
        <v>109</v>
      </c>
      <c r="J65" s="4">
        <v>44693</v>
      </c>
      <c r="K65" s="3" t="s">
        <v>718</v>
      </c>
      <c r="L65" s="3" t="s">
        <v>730</v>
      </c>
      <c r="M65" s="3" t="s">
        <v>735</v>
      </c>
      <c r="N65" s="3" t="s">
        <v>748</v>
      </c>
      <c r="O65" s="3" t="s">
        <v>755</v>
      </c>
      <c r="P65" s="3">
        <v>6988.67</v>
      </c>
      <c r="Q65" s="8" t="s">
        <v>760</v>
      </c>
    </row>
    <row r="66" spans="1:17" hidden="1" x14ac:dyDescent="0.3">
      <c r="A66" s="7">
        <v>6586</v>
      </c>
      <c r="B66" s="3" t="s">
        <v>15</v>
      </c>
      <c r="C66" s="3" t="s">
        <v>34</v>
      </c>
      <c r="D66" s="3" t="str">
        <f t="shared" si="1"/>
        <v>james.cherono@email.com</v>
      </c>
      <c r="E66" s="3" t="s">
        <v>45</v>
      </c>
      <c r="F66" s="3">
        <v>49</v>
      </c>
      <c r="G66" s="3" t="str">
        <f t="shared" si="2"/>
        <v>Adult</v>
      </c>
      <c r="H66" s="3">
        <f t="shared" ref="H66:H129" si="3">MAX( F66:F737) - (F66)</f>
        <v>36</v>
      </c>
      <c r="I66" s="3" t="s">
        <v>110</v>
      </c>
      <c r="J66" s="4">
        <v>45323</v>
      </c>
      <c r="K66" s="3" t="s">
        <v>721</v>
      </c>
      <c r="L66" s="3" t="s">
        <v>726</v>
      </c>
      <c r="M66" s="3" t="s">
        <v>743</v>
      </c>
      <c r="N66" s="3" t="s">
        <v>751</v>
      </c>
      <c r="O66" s="3" t="s">
        <v>757</v>
      </c>
      <c r="P66" s="3">
        <v>44291.95</v>
      </c>
      <c r="Q66" s="8" t="s">
        <v>761</v>
      </c>
    </row>
    <row r="67" spans="1:17" hidden="1" x14ac:dyDescent="0.3">
      <c r="A67" s="7">
        <v>4130</v>
      </c>
      <c r="B67" s="3" t="s">
        <v>14</v>
      </c>
      <c r="C67" s="3" t="s">
        <v>29</v>
      </c>
      <c r="D67" s="3" t="str">
        <f t="shared" ref="D67:D130" si="4">LOWER(CONCATENATE(B67,".",C67,"@email.com"))</f>
        <v>jane.mutua@email.com</v>
      </c>
      <c r="E67" s="3" t="s">
        <v>44</v>
      </c>
      <c r="F67" s="3">
        <v>41</v>
      </c>
      <c r="G67" s="3" t="str">
        <f t="shared" ref="G67:G130" si="5">IF(F67&lt;=12,"Child",IF(F67&lt;=19,"Teenager",IF(F67&lt;=60,"Adult","Senior")))</f>
        <v>Adult</v>
      </c>
      <c r="H67" s="3">
        <f t="shared" si="3"/>
        <v>44</v>
      </c>
      <c r="I67" s="3" t="s">
        <v>111</v>
      </c>
      <c r="J67" s="4">
        <v>44891</v>
      </c>
      <c r="K67" s="3" t="s">
        <v>719</v>
      </c>
      <c r="L67" s="3" t="s">
        <v>729</v>
      </c>
      <c r="M67" s="3" t="s">
        <v>743</v>
      </c>
      <c r="N67" s="3" t="s">
        <v>746</v>
      </c>
      <c r="O67" s="3" t="s">
        <v>754</v>
      </c>
      <c r="P67" s="3">
        <v>33968.89</v>
      </c>
      <c r="Q67" s="8" t="s">
        <v>761</v>
      </c>
    </row>
    <row r="68" spans="1:17" hidden="1" x14ac:dyDescent="0.3">
      <c r="A68" s="7">
        <v>9452</v>
      </c>
      <c r="B68" s="3" t="s">
        <v>19</v>
      </c>
      <c r="C68" s="3" t="s">
        <v>32</v>
      </c>
      <c r="D68" s="3" t="str">
        <f t="shared" si="4"/>
        <v>michael.odhiambo@email.com</v>
      </c>
      <c r="E68" s="3" t="s">
        <v>45</v>
      </c>
      <c r="F68" s="3">
        <v>7</v>
      </c>
      <c r="G68" s="3" t="str">
        <f t="shared" si="5"/>
        <v>Child</v>
      </c>
      <c r="H68" s="3">
        <f t="shared" si="3"/>
        <v>78</v>
      </c>
      <c r="I68" s="3" t="s">
        <v>112</v>
      </c>
      <c r="J68" s="4">
        <v>44616</v>
      </c>
      <c r="K68" s="3" t="s">
        <v>721</v>
      </c>
      <c r="L68" s="3" t="s">
        <v>729</v>
      </c>
      <c r="M68" s="3" t="s">
        <v>745</v>
      </c>
      <c r="N68" s="3" t="s">
        <v>749</v>
      </c>
      <c r="O68" s="3" t="s">
        <v>756</v>
      </c>
      <c r="P68" s="3">
        <v>37912.89</v>
      </c>
      <c r="Q68" s="8" t="s">
        <v>760</v>
      </c>
    </row>
    <row r="69" spans="1:17" hidden="1" x14ac:dyDescent="0.3">
      <c r="A69" s="7">
        <v>4282</v>
      </c>
      <c r="B69" s="3" t="s">
        <v>18</v>
      </c>
      <c r="C69" s="3" t="s">
        <v>34</v>
      </c>
      <c r="D69" s="3" t="str">
        <f t="shared" si="4"/>
        <v>susan.cherono@email.com</v>
      </c>
      <c r="E69" s="3" t="s">
        <v>44</v>
      </c>
      <c r="F69" s="3">
        <v>4</v>
      </c>
      <c r="G69" s="3" t="str">
        <f t="shared" si="5"/>
        <v>Child</v>
      </c>
      <c r="H69" s="3">
        <f t="shared" si="3"/>
        <v>81</v>
      </c>
      <c r="I69" s="3" t="s">
        <v>113</v>
      </c>
      <c r="J69" s="4">
        <v>44035</v>
      </c>
      <c r="K69" s="3" t="s">
        <v>723</v>
      </c>
      <c r="L69" s="3" t="s">
        <v>725</v>
      </c>
      <c r="M69" s="3" t="s">
        <v>731</v>
      </c>
      <c r="N69" s="3" t="s">
        <v>752</v>
      </c>
      <c r="O69" s="3" t="s">
        <v>754</v>
      </c>
      <c r="P69" s="3">
        <v>48178.13</v>
      </c>
      <c r="Q69" s="8" t="s">
        <v>760</v>
      </c>
    </row>
    <row r="70" spans="1:17" hidden="1" x14ac:dyDescent="0.3">
      <c r="A70" s="7">
        <v>3980</v>
      </c>
      <c r="B70" s="3" t="s">
        <v>17</v>
      </c>
      <c r="C70" s="3" t="s">
        <v>40</v>
      </c>
      <c r="D70" s="3" t="str">
        <f t="shared" si="4"/>
        <v>anne.wanjiru@email.com</v>
      </c>
      <c r="E70" s="3" t="s">
        <v>44</v>
      </c>
      <c r="F70" s="3">
        <v>73</v>
      </c>
      <c r="G70" s="3" t="str">
        <f t="shared" si="5"/>
        <v>Senior</v>
      </c>
      <c r="H70" s="3">
        <f t="shared" si="3"/>
        <v>12</v>
      </c>
      <c r="I70" s="3" t="s">
        <v>114</v>
      </c>
      <c r="J70" s="4">
        <v>44797</v>
      </c>
      <c r="K70" s="3" t="s">
        <v>718</v>
      </c>
      <c r="L70" s="3" t="s">
        <v>727</v>
      </c>
      <c r="M70" s="3" t="s">
        <v>736</v>
      </c>
      <c r="N70" s="3" t="s">
        <v>751</v>
      </c>
      <c r="O70" s="3" t="s">
        <v>753</v>
      </c>
      <c r="P70" s="3">
        <v>8300.49</v>
      </c>
      <c r="Q70" s="8" t="s">
        <v>760</v>
      </c>
    </row>
    <row r="71" spans="1:17" hidden="1" x14ac:dyDescent="0.3">
      <c r="A71" s="7">
        <v>8412</v>
      </c>
      <c r="B71" s="3" t="s">
        <v>25</v>
      </c>
      <c r="C71" s="3" t="s">
        <v>31</v>
      </c>
      <c r="D71" s="3" t="str">
        <f t="shared" si="4"/>
        <v>paul.kamau@email.com</v>
      </c>
      <c r="E71" s="3" t="s">
        <v>45</v>
      </c>
      <c r="F71" s="3">
        <v>56</v>
      </c>
      <c r="G71" s="3" t="str">
        <f t="shared" si="5"/>
        <v>Adult</v>
      </c>
      <c r="H71" s="3">
        <f t="shared" si="3"/>
        <v>29</v>
      </c>
      <c r="I71" s="3" t="s">
        <v>115</v>
      </c>
      <c r="J71" s="4">
        <v>44651</v>
      </c>
      <c r="K71" s="3" t="s">
        <v>719</v>
      </c>
      <c r="L71" s="3" t="s">
        <v>728</v>
      </c>
      <c r="M71" s="3" t="s">
        <v>745</v>
      </c>
      <c r="N71" s="3" t="s">
        <v>747</v>
      </c>
      <c r="O71" s="3" t="s">
        <v>757</v>
      </c>
      <c r="P71" s="3">
        <v>30244.58</v>
      </c>
      <c r="Q71" s="8" t="s">
        <v>761</v>
      </c>
    </row>
    <row r="72" spans="1:17" hidden="1" x14ac:dyDescent="0.3">
      <c r="A72" s="7">
        <v>7045</v>
      </c>
      <c r="B72" s="3" t="s">
        <v>26</v>
      </c>
      <c r="C72" s="3" t="s">
        <v>35</v>
      </c>
      <c r="D72" s="3" t="str">
        <f t="shared" si="4"/>
        <v>brian.mugambi@email.com</v>
      </c>
      <c r="E72" s="3" t="s">
        <v>44</v>
      </c>
      <c r="F72" s="3">
        <v>38</v>
      </c>
      <c r="G72" s="3" t="str">
        <f t="shared" si="5"/>
        <v>Adult</v>
      </c>
      <c r="H72" s="3">
        <f t="shared" si="3"/>
        <v>47</v>
      </c>
      <c r="I72" s="3" t="s">
        <v>116</v>
      </c>
      <c r="J72" s="4">
        <v>44627</v>
      </c>
      <c r="K72" s="3" t="s">
        <v>723</v>
      </c>
      <c r="L72" s="3" t="s">
        <v>726</v>
      </c>
      <c r="M72" s="3" t="s">
        <v>741</v>
      </c>
      <c r="N72" s="3" t="s">
        <v>750</v>
      </c>
      <c r="O72" s="3" t="s">
        <v>753</v>
      </c>
      <c r="P72" s="3">
        <v>29313.67</v>
      </c>
      <c r="Q72" s="8" t="s">
        <v>761</v>
      </c>
    </row>
    <row r="73" spans="1:17" hidden="1" x14ac:dyDescent="0.3">
      <c r="A73" s="7">
        <v>4467</v>
      </c>
      <c r="B73" s="3" t="s">
        <v>15</v>
      </c>
      <c r="C73" s="3" t="s">
        <v>33</v>
      </c>
      <c r="D73" s="3" t="str">
        <f t="shared" si="4"/>
        <v>james.kiplagat@email.com</v>
      </c>
      <c r="E73" s="3" t="s">
        <v>44</v>
      </c>
      <c r="F73" s="3">
        <v>59</v>
      </c>
      <c r="G73" s="3" t="str">
        <f t="shared" si="5"/>
        <v>Adult</v>
      </c>
      <c r="H73" s="3">
        <f t="shared" si="3"/>
        <v>26</v>
      </c>
      <c r="I73" s="3" t="s">
        <v>117</v>
      </c>
      <c r="J73" s="4">
        <v>45118</v>
      </c>
      <c r="K73" s="3" t="s">
        <v>718</v>
      </c>
      <c r="L73" s="3" t="s">
        <v>725</v>
      </c>
      <c r="M73" s="3" t="s">
        <v>734</v>
      </c>
      <c r="N73" s="3" t="s">
        <v>749</v>
      </c>
      <c r="O73" s="3" t="s">
        <v>754</v>
      </c>
      <c r="P73" s="3">
        <v>27153.88</v>
      </c>
      <c r="Q73" s="8" t="s">
        <v>761</v>
      </c>
    </row>
    <row r="74" spans="1:17" hidden="1" x14ac:dyDescent="0.3">
      <c r="A74" s="7">
        <v>6662</v>
      </c>
      <c r="B74" s="3" t="s">
        <v>19</v>
      </c>
      <c r="C74" s="3" t="s">
        <v>31</v>
      </c>
      <c r="D74" s="3" t="str">
        <f t="shared" si="4"/>
        <v>michael.kamau@email.com</v>
      </c>
      <c r="E74" s="3" t="s">
        <v>44</v>
      </c>
      <c r="F74" s="3">
        <v>77</v>
      </c>
      <c r="G74" s="3" t="str">
        <f t="shared" si="5"/>
        <v>Senior</v>
      </c>
      <c r="H74" s="3">
        <f t="shared" si="3"/>
        <v>8</v>
      </c>
      <c r="I74" s="3" t="s">
        <v>118</v>
      </c>
      <c r="J74" s="4">
        <v>44514</v>
      </c>
      <c r="K74" s="3" t="s">
        <v>719</v>
      </c>
      <c r="L74" s="3" t="s">
        <v>726</v>
      </c>
      <c r="M74" s="3" t="s">
        <v>743</v>
      </c>
      <c r="N74" s="3" t="s">
        <v>751</v>
      </c>
      <c r="O74" s="3" t="s">
        <v>758</v>
      </c>
      <c r="P74" s="3">
        <v>40877.519999999997</v>
      </c>
      <c r="Q74" s="8" t="s">
        <v>761</v>
      </c>
    </row>
    <row r="75" spans="1:17" hidden="1" x14ac:dyDescent="0.3">
      <c r="A75" s="7">
        <v>1443</v>
      </c>
      <c r="B75" s="3" t="s">
        <v>25</v>
      </c>
      <c r="C75" s="3" t="s">
        <v>30</v>
      </c>
      <c r="D75" s="3" t="str">
        <f t="shared" si="4"/>
        <v>paul.atieno@email.com</v>
      </c>
      <c r="E75" s="3" t="s">
        <v>44</v>
      </c>
      <c r="F75" s="3">
        <v>25</v>
      </c>
      <c r="G75" s="3" t="str">
        <f t="shared" si="5"/>
        <v>Adult</v>
      </c>
      <c r="H75" s="3">
        <f t="shared" si="3"/>
        <v>60</v>
      </c>
      <c r="I75" s="3" t="s">
        <v>119</v>
      </c>
      <c r="J75" s="4">
        <v>45544</v>
      </c>
      <c r="K75" s="3" t="s">
        <v>720</v>
      </c>
      <c r="L75" s="3" t="s">
        <v>729</v>
      </c>
      <c r="M75" s="3" t="s">
        <v>733</v>
      </c>
      <c r="N75" s="3" t="s">
        <v>747</v>
      </c>
      <c r="O75" s="3" t="s">
        <v>756</v>
      </c>
      <c r="P75" s="3">
        <v>39279.07</v>
      </c>
      <c r="Q75" s="8" t="s">
        <v>761</v>
      </c>
    </row>
    <row r="76" spans="1:17" hidden="1" x14ac:dyDescent="0.3">
      <c r="A76" s="7">
        <v>5174</v>
      </c>
      <c r="B76" s="3" t="s">
        <v>17</v>
      </c>
      <c r="C76" s="3" t="s">
        <v>41</v>
      </c>
      <c r="D76" s="3" t="str">
        <f t="shared" si="4"/>
        <v>anne.obuya@email.com</v>
      </c>
      <c r="E76" s="3" t="s">
        <v>45</v>
      </c>
      <c r="F76" s="3">
        <v>76</v>
      </c>
      <c r="G76" s="3" t="str">
        <f t="shared" si="5"/>
        <v>Senior</v>
      </c>
      <c r="H76" s="3">
        <f t="shared" si="3"/>
        <v>9</v>
      </c>
      <c r="I76" s="3" t="s">
        <v>120</v>
      </c>
      <c r="J76" s="4">
        <v>45088</v>
      </c>
      <c r="K76" s="3" t="s">
        <v>720</v>
      </c>
      <c r="L76" s="3" t="s">
        <v>725</v>
      </c>
      <c r="M76" s="3" t="s">
        <v>741</v>
      </c>
      <c r="N76" s="3" t="s">
        <v>746</v>
      </c>
      <c r="O76" s="3" t="s">
        <v>754</v>
      </c>
      <c r="P76" s="3">
        <v>16586.79</v>
      </c>
      <c r="Q76" s="8" t="s">
        <v>759</v>
      </c>
    </row>
    <row r="77" spans="1:17" hidden="1" x14ac:dyDescent="0.3">
      <c r="A77" s="7">
        <v>3232</v>
      </c>
      <c r="B77" s="3" t="s">
        <v>19</v>
      </c>
      <c r="C77" s="3" t="s">
        <v>43</v>
      </c>
      <c r="D77" s="3" t="str">
        <f t="shared" si="4"/>
        <v>michael.chebet@email.com</v>
      </c>
      <c r="E77" s="3" t="s">
        <v>44</v>
      </c>
      <c r="F77" s="3">
        <v>75</v>
      </c>
      <c r="G77" s="3" t="str">
        <f t="shared" si="5"/>
        <v>Senior</v>
      </c>
      <c r="H77" s="3">
        <f t="shared" si="3"/>
        <v>10</v>
      </c>
      <c r="I77" s="3" t="s">
        <v>121</v>
      </c>
      <c r="J77" s="4">
        <v>44536</v>
      </c>
      <c r="K77" s="3" t="s">
        <v>718</v>
      </c>
      <c r="L77" s="3" t="s">
        <v>727</v>
      </c>
      <c r="M77" s="3" t="s">
        <v>741</v>
      </c>
      <c r="N77" s="3" t="s">
        <v>751</v>
      </c>
      <c r="O77" s="3" t="s">
        <v>753</v>
      </c>
      <c r="P77" s="3">
        <v>36101.54</v>
      </c>
      <c r="Q77" s="8" t="s">
        <v>761</v>
      </c>
    </row>
    <row r="78" spans="1:17" hidden="1" x14ac:dyDescent="0.3">
      <c r="A78" s="7">
        <v>5254</v>
      </c>
      <c r="B78" s="3" t="s">
        <v>14</v>
      </c>
      <c r="C78" s="3" t="s">
        <v>34</v>
      </c>
      <c r="D78" s="3" t="str">
        <f t="shared" si="4"/>
        <v>jane.cherono@email.com</v>
      </c>
      <c r="E78" s="3" t="s">
        <v>45</v>
      </c>
      <c r="F78" s="3">
        <v>25</v>
      </c>
      <c r="G78" s="3" t="str">
        <f t="shared" si="5"/>
        <v>Adult</v>
      </c>
      <c r="H78" s="3">
        <f t="shared" si="3"/>
        <v>60</v>
      </c>
      <c r="I78" s="3" t="s">
        <v>122</v>
      </c>
      <c r="J78" s="4">
        <v>43914</v>
      </c>
      <c r="K78" s="3" t="s">
        <v>724</v>
      </c>
      <c r="L78" s="3" t="s">
        <v>729</v>
      </c>
      <c r="M78" s="3" t="s">
        <v>735</v>
      </c>
      <c r="N78" s="3" t="s">
        <v>749</v>
      </c>
      <c r="O78" s="3" t="s">
        <v>756</v>
      </c>
      <c r="P78" s="3">
        <v>49155.08</v>
      </c>
      <c r="Q78" s="8" t="s">
        <v>760</v>
      </c>
    </row>
    <row r="79" spans="1:17" hidden="1" x14ac:dyDescent="0.3">
      <c r="A79" s="7">
        <v>6594</v>
      </c>
      <c r="B79" s="3" t="s">
        <v>24</v>
      </c>
      <c r="C79" s="3" t="s">
        <v>32</v>
      </c>
      <c r="D79" s="3" t="str">
        <f t="shared" si="4"/>
        <v>esther.odhiambo@email.com</v>
      </c>
      <c r="E79" s="3" t="s">
        <v>45</v>
      </c>
      <c r="F79" s="3">
        <v>57</v>
      </c>
      <c r="G79" s="3" t="str">
        <f t="shared" si="5"/>
        <v>Adult</v>
      </c>
      <c r="H79" s="3">
        <f t="shared" si="3"/>
        <v>28</v>
      </c>
      <c r="I79" s="3" t="s">
        <v>123</v>
      </c>
      <c r="J79" s="4">
        <v>45475</v>
      </c>
      <c r="K79" s="3" t="s">
        <v>723</v>
      </c>
      <c r="L79" s="3" t="s">
        <v>725</v>
      </c>
      <c r="M79" s="3" t="s">
        <v>734</v>
      </c>
      <c r="N79" s="3" t="s">
        <v>752</v>
      </c>
      <c r="O79" s="3" t="s">
        <v>757</v>
      </c>
      <c r="P79" s="3">
        <v>48139.21</v>
      </c>
      <c r="Q79" s="8" t="s">
        <v>760</v>
      </c>
    </row>
    <row r="80" spans="1:17" hidden="1" x14ac:dyDescent="0.3">
      <c r="A80" s="7">
        <v>9888</v>
      </c>
      <c r="B80" s="3" t="s">
        <v>25</v>
      </c>
      <c r="C80" s="3" t="s">
        <v>32</v>
      </c>
      <c r="D80" s="3" t="str">
        <f t="shared" si="4"/>
        <v>paul.odhiambo@email.com</v>
      </c>
      <c r="E80" s="3" t="s">
        <v>45</v>
      </c>
      <c r="F80" s="3">
        <v>84</v>
      </c>
      <c r="G80" s="3" t="str">
        <f t="shared" si="5"/>
        <v>Senior</v>
      </c>
      <c r="H80" s="3">
        <f t="shared" si="3"/>
        <v>1</v>
      </c>
      <c r="I80" s="3" t="s">
        <v>124</v>
      </c>
      <c r="J80" s="4">
        <v>45455</v>
      </c>
      <c r="K80" s="3" t="s">
        <v>723</v>
      </c>
      <c r="L80" s="3" t="s">
        <v>728</v>
      </c>
      <c r="M80" s="3" t="s">
        <v>735</v>
      </c>
      <c r="N80" s="3" t="s">
        <v>748</v>
      </c>
      <c r="O80" s="3" t="s">
        <v>754</v>
      </c>
      <c r="P80" s="3">
        <v>37360.519999999997</v>
      </c>
      <c r="Q80" s="8" t="s">
        <v>760</v>
      </c>
    </row>
    <row r="81" spans="1:17" hidden="1" x14ac:dyDescent="0.3">
      <c r="A81" s="7">
        <v>2195</v>
      </c>
      <c r="B81" s="3" t="s">
        <v>25</v>
      </c>
      <c r="C81" s="3" t="s">
        <v>43</v>
      </c>
      <c r="D81" s="3" t="str">
        <f t="shared" si="4"/>
        <v>paul.chebet@email.com</v>
      </c>
      <c r="E81" s="3" t="s">
        <v>44</v>
      </c>
      <c r="F81" s="3">
        <v>47</v>
      </c>
      <c r="G81" s="3" t="str">
        <f t="shared" si="5"/>
        <v>Adult</v>
      </c>
      <c r="H81" s="3">
        <f t="shared" si="3"/>
        <v>38</v>
      </c>
      <c r="I81" s="3" t="s">
        <v>125</v>
      </c>
      <c r="J81" s="4">
        <v>45006</v>
      </c>
      <c r="K81" s="3" t="s">
        <v>718</v>
      </c>
      <c r="L81" s="3" t="s">
        <v>727</v>
      </c>
      <c r="M81" s="3" t="s">
        <v>739</v>
      </c>
      <c r="N81" s="3" t="s">
        <v>750</v>
      </c>
      <c r="O81" s="3" t="s">
        <v>758</v>
      </c>
      <c r="P81" s="3">
        <v>38542.230000000003</v>
      </c>
      <c r="Q81" s="8" t="s">
        <v>760</v>
      </c>
    </row>
    <row r="82" spans="1:17" hidden="1" x14ac:dyDescent="0.3">
      <c r="A82" s="7">
        <v>9403</v>
      </c>
      <c r="B82" s="3" t="s">
        <v>15</v>
      </c>
      <c r="C82" s="3" t="s">
        <v>36</v>
      </c>
      <c r="D82" s="3" t="str">
        <f t="shared" si="4"/>
        <v>james.mwangi@email.com</v>
      </c>
      <c r="E82" s="3" t="s">
        <v>44</v>
      </c>
      <c r="F82" s="3">
        <v>69</v>
      </c>
      <c r="G82" s="3" t="str">
        <f t="shared" si="5"/>
        <v>Senior</v>
      </c>
      <c r="H82" s="3">
        <f t="shared" si="3"/>
        <v>16</v>
      </c>
      <c r="I82" s="3" t="s">
        <v>126</v>
      </c>
      <c r="J82" s="4">
        <v>45005</v>
      </c>
      <c r="K82" s="3" t="s">
        <v>720</v>
      </c>
      <c r="L82" s="3" t="s">
        <v>725</v>
      </c>
      <c r="M82" s="3" t="s">
        <v>740</v>
      </c>
      <c r="N82" s="3" t="s">
        <v>747</v>
      </c>
      <c r="O82" s="3" t="s">
        <v>756</v>
      </c>
      <c r="P82" s="3">
        <v>3082.54</v>
      </c>
      <c r="Q82" s="8" t="s">
        <v>761</v>
      </c>
    </row>
    <row r="83" spans="1:17" hidden="1" x14ac:dyDescent="0.3">
      <c r="A83" s="7">
        <v>4731</v>
      </c>
      <c r="B83" s="3" t="s">
        <v>21</v>
      </c>
      <c r="C83" s="3" t="s">
        <v>30</v>
      </c>
      <c r="D83" s="3" t="str">
        <f t="shared" si="4"/>
        <v>grace.atieno@email.com</v>
      </c>
      <c r="E83" s="3" t="s">
        <v>45</v>
      </c>
      <c r="F83" s="3">
        <v>59</v>
      </c>
      <c r="G83" s="3" t="str">
        <f t="shared" si="5"/>
        <v>Adult</v>
      </c>
      <c r="H83" s="3">
        <f t="shared" si="3"/>
        <v>26</v>
      </c>
      <c r="I83" s="3" t="s">
        <v>127</v>
      </c>
      <c r="J83" s="4">
        <v>45441</v>
      </c>
      <c r="K83" s="3" t="s">
        <v>723</v>
      </c>
      <c r="L83" s="3" t="s">
        <v>728</v>
      </c>
      <c r="M83" s="3" t="s">
        <v>735</v>
      </c>
      <c r="N83" s="3" t="s">
        <v>751</v>
      </c>
      <c r="O83" s="3" t="s">
        <v>758</v>
      </c>
      <c r="P83" s="3">
        <v>26427.3</v>
      </c>
      <c r="Q83" s="8" t="s">
        <v>761</v>
      </c>
    </row>
    <row r="84" spans="1:17" hidden="1" x14ac:dyDescent="0.3">
      <c r="A84" s="7">
        <v>7746</v>
      </c>
      <c r="B84" s="3" t="s">
        <v>24</v>
      </c>
      <c r="C84" s="3" t="s">
        <v>31</v>
      </c>
      <c r="D84" s="3" t="str">
        <f t="shared" si="4"/>
        <v>esther.kamau@email.com</v>
      </c>
      <c r="E84" s="3" t="s">
        <v>44</v>
      </c>
      <c r="F84" s="3">
        <v>80</v>
      </c>
      <c r="G84" s="3" t="str">
        <f t="shared" si="5"/>
        <v>Senior</v>
      </c>
      <c r="H84" s="3">
        <f t="shared" si="3"/>
        <v>5</v>
      </c>
      <c r="I84" s="3" t="s">
        <v>128</v>
      </c>
      <c r="J84" s="4">
        <v>44420</v>
      </c>
      <c r="K84" s="3" t="s">
        <v>721</v>
      </c>
      <c r="L84" s="3" t="s">
        <v>729</v>
      </c>
      <c r="M84" s="3" t="s">
        <v>737</v>
      </c>
      <c r="N84" s="3" t="s">
        <v>746</v>
      </c>
      <c r="O84" s="3" t="s">
        <v>753</v>
      </c>
      <c r="P84" s="3">
        <v>14316.51</v>
      </c>
      <c r="Q84" s="8" t="s">
        <v>760</v>
      </c>
    </row>
    <row r="85" spans="1:17" hidden="1" x14ac:dyDescent="0.3">
      <c r="A85" s="7">
        <v>9050</v>
      </c>
      <c r="B85" s="3" t="s">
        <v>22</v>
      </c>
      <c r="C85" s="3" t="s">
        <v>30</v>
      </c>
      <c r="D85" s="3" t="str">
        <f t="shared" si="4"/>
        <v>mercy.atieno@email.com</v>
      </c>
      <c r="E85" s="3" t="s">
        <v>44</v>
      </c>
      <c r="F85" s="3">
        <v>24</v>
      </c>
      <c r="G85" s="3" t="str">
        <f t="shared" si="5"/>
        <v>Adult</v>
      </c>
      <c r="H85" s="3">
        <f t="shared" si="3"/>
        <v>61</v>
      </c>
      <c r="I85" s="3" t="s">
        <v>129</v>
      </c>
      <c r="J85" s="4">
        <v>44004</v>
      </c>
      <c r="K85" s="3" t="s">
        <v>720</v>
      </c>
      <c r="L85" s="3" t="s">
        <v>730</v>
      </c>
      <c r="M85" s="3" t="s">
        <v>741</v>
      </c>
      <c r="N85" s="3" t="s">
        <v>750</v>
      </c>
      <c r="O85" s="3" t="s">
        <v>756</v>
      </c>
      <c r="P85" s="3">
        <v>20018.990000000002</v>
      </c>
      <c r="Q85" s="8" t="s">
        <v>761</v>
      </c>
    </row>
    <row r="86" spans="1:17" hidden="1" x14ac:dyDescent="0.3">
      <c r="A86" s="7">
        <v>7521</v>
      </c>
      <c r="B86" s="3" t="s">
        <v>26</v>
      </c>
      <c r="C86" s="3" t="s">
        <v>33</v>
      </c>
      <c r="D86" s="3" t="str">
        <f t="shared" si="4"/>
        <v>brian.kiplagat@email.com</v>
      </c>
      <c r="E86" s="3" t="s">
        <v>44</v>
      </c>
      <c r="F86" s="3">
        <v>76</v>
      </c>
      <c r="G86" s="3" t="str">
        <f t="shared" si="5"/>
        <v>Senior</v>
      </c>
      <c r="H86" s="3">
        <f t="shared" si="3"/>
        <v>9</v>
      </c>
      <c r="I86" s="3" t="s">
        <v>130</v>
      </c>
      <c r="J86" s="4">
        <v>45734</v>
      </c>
      <c r="K86" s="3" t="s">
        <v>723</v>
      </c>
      <c r="L86" s="3" t="s">
        <v>730</v>
      </c>
      <c r="M86" s="3" t="s">
        <v>745</v>
      </c>
      <c r="N86" s="3" t="s">
        <v>750</v>
      </c>
      <c r="O86" s="3" t="s">
        <v>754</v>
      </c>
      <c r="P86" s="3">
        <v>5496.75</v>
      </c>
      <c r="Q86" s="8" t="s">
        <v>760</v>
      </c>
    </row>
    <row r="87" spans="1:17" hidden="1" x14ac:dyDescent="0.3">
      <c r="A87" s="7">
        <v>7535</v>
      </c>
      <c r="B87" s="3" t="s">
        <v>15</v>
      </c>
      <c r="C87" s="3" t="s">
        <v>36</v>
      </c>
      <c r="D87" s="3" t="str">
        <f t="shared" si="4"/>
        <v>james.mwangi@email.com</v>
      </c>
      <c r="E87" s="3" t="s">
        <v>44</v>
      </c>
      <c r="F87" s="3">
        <v>17</v>
      </c>
      <c r="G87" s="3" t="str">
        <f t="shared" si="5"/>
        <v>Teenager</v>
      </c>
      <c r="H87" s="3">
        <f t="shared" si="3"/>
        <v>68</v>
      </c>
      <c r="I87" s="3" t="s">
        <v>131</v>
      </c>
      <c r="J87" s="4">
        <v>44870</v>
      </c>
      <c r="K87" s="3" t="s">
        <v>721</v>
      </c>
      <c r="L87" s="3" t="s">
        <v>725</v>
      </c>
      <c r="M87" s="3" t="s">
        <v>736</v>
      </c>
      <c r="N87" s="3" t="s">
        <v>752</v>
      </c>
      <c r="O87" s="3" t="s">
        <v>755</v>
      </c>
      <c r="P87" s="3">
        <v>9865.5400000000009</v>
      </c>
      <c r="Q87" s="8" t="s">
        <v>760</v>
      </c>
    </row>
    <row r="88" spans="1:17" hidden="1" x14ac:dyDescent="0.3">
      <c r="A88" s="7">
        <v>3273</v>
      </c>
      <c r="B88" s="3" t="s">
        <v>14</v>
      </c>
      <c r="C88" s="3" t="s">
        <v>36</v>
      </c>
      <c r="D88" s="3" t="str">
        <f t="shared" si="4"/>
        <v>jane.mwangi@email.com</v>
      </c>
      <c r="E88" s="3" t="s">
        <v>45</v>
      </c>
      <c r="F88" s="3">
        <v>6</v>
      </c>
      <c r="G88" s="3" t="str">
        <f t="shared" si="5"/>
        <v>Child</v>
      </c>
      <c r="H88" s="3">
        <f t="shared" si="3"/>
        <v>79</v>
      </c>
      <c r="I88" s="3" t="s">
        <v>132</v>
      </c>
      <c r="J88" s="4">
        <v>44018</v>
      </c>
      <c r="K88" s="3" t="s">
        <v>718</v>
      </c>
      <c r="L88" s="3" t="s">
        <v>730</v>
      </c>
      <c r="M88" s="3" t="s">
        <v>742</v>
      </c>
      <c r="N88" s="3" t="s">
        <v>751</v>
      </c>
      <c r="O88" s="3" t="s">
        <v>755</v>
      </c>
      <c r="P88" s="3">
        <v>12718.53</v>
      </c>
      <c r="Q88" s="8" t="s">
        <v>760</v>
      </c>
    </row>
    <row r="89" spans="1:17" hidden="1" x14ac:dyDescent="0.3">
      <c r="A89" s="7">
        <v>8196</v>
      </c>
      <c r="B89" s="3" t="s">
        <v>15</v>
      </c>
      <c r="C89" s="3" t="s">
        <v>32</v>
      </c>
      <c r="D89" s="3" t="str">
        <f t="shared" si="4"/>
        <v>james.odhiambo@email.com</v>
      </c>
      <c r="E89" s="3" t="s">
        <v>45</v>
      </c>
      <c r="F89" s="3">
        <v>8</v>
      </c>
      <c r="G89" s="3" t="str">
        <f t="shared" si="5"/>
        <v>Child</v>
      </c>
      <c r="H89" s="3">
        <f t="shared" si="3"/>
        <v>77</v>
      </c>
      <c r="I89" s="3" t="s">
        <v>133</v>
      </c>
      <c r="J89" s="4">
        <v>44429</v>
      </c>
      <c r="K89" s="3" t="s">
        <v>718</v>
      </c>
      <c r="L89" s="3" t="s">
        <v>725</v>
      </c>
      <c r="M89" s="3" t="s">
        <v>743</v>
      </c>
      <c r="N89" s="3" t="s">
        <v>750</v>
      </c>
      <c r="O89" s="3" t="s">
        <v>756</v>
      </c>
      <c r="P89" s="3">
        <v>46854.67</v>
      </c>
      <c r="Q89" s="8" t="s">
        <v>759</v>
      </c>
    </row>
    <row r="90" spans="1:17" hidden="1" x14ac:dyDescent="0.3">
      <c r="A90" s="7">
        <v>3110</v>
      </c>
      <c r="B90" s="3" t="s">
        <v>18</v>
      </c>
      <c r="C90" s="3" t="s">
        <v>33</v>
      </c>
      <c r="D90" s="3" t="str">
        <f t="shared" si="4"/>
        <v>susan.kiplagat@email.com</v>
      </c>
      <c r="E90" s="3" t="s">
        <v>44</v>
      </c>
      <c r="F90" s="3">
        <v>71</v>
      </c>
      <c r="G90" s="3" t="str">
        <f t="shared" si="5"/>
        <v>Senior</v>
      </c>
      <c r="H90" s="3">
        <f t="shared" si="3"/>
        <v>14</v>
      </c>
      <c r="I90" s="3" t="s">
        <v>134</v>
      </c>
      <c r="J90" s="4">
        <v>44990</v>
      </c>
      <c r="K90" s="3" t="s">
        <v>721</v>
      </c>
      <c r="L90" s="3" t="s">
        <v>727</v>
      </c>
      <c r="M90" s="3" t="s">
        <v>745</v>
      </c>
      <c r="N90" s="3" t="s">
        <v>750</v>
      </c>
      <c r="O90" s="3" t="s">
        <v>757</v>
      </c>
      <c r="P90" s="3">
        <v>35351.980000000003</v>
      </c>
      <c r="Q90" s="8" t="s">
        <v>759</v>
      </c>
    </row>
    <row r="91" spans="1:17" hidden="1" x14ac:dyDescent="0.3">
      <c r="A91" s="7">
        <v>1367</v>
      </c>
      <c r="B91" s="3" t="s">
        <v>18</v>
      </c>
      <c r="C91" s="3" t="s">
        <v>34</v>
      </c>
      <c r="D91" s="3" t="str">
        <f t="shared" si="4"/>
        <v>susan.cherono@email.com</v>
      </c>
      <c r="E91" s="3" t="s">
        <v>44</v>
      </c>
      <c r="F91" s="3">
        <v>4</v>
      </c>
      <c r="G91" s="3" t="str">
        <f t="shared" si="5"/>
        <v>Child</v>
      </c>
      <c r="H91" s="3">
        <f t="shared" si="3"/>
        <v>81</v>
      </c>
      <c r="I91" s="3" t="s">
        <v>135</v>
      </c>
      <c r="J91" s="4">
        <v>44001</v>
      </c>
      <c r="K91" s="3" t="s">
        <v>722</v>
      </c>
      <c r="L91" s="3" t="s">
        <v>726</v>
      </c>
      <c r="M91" s="3" t="s">
        <v>731</v>
      </c>
      <c r="N91" s="3" t="s">
        <v>746</v>
      </c>
      <c r="O91" s="3" t="s">
        <v>757</v>
      </c>
      <c r="P91" s="3">
        <v>42747.21</v>
      </c>
      <c r="Q91" s="8" t="s">
        <v>761</v>
      </c>
    </row>
    <row r="92" spans="1:17" x14ac:dyDescent="0.3">
      <c r="A92" s="7">
        <v>3580</v>
      </c>
      <c r="B92" s="3" t="s">
        <v>22</v>
      </c>
      <c r="C92" s="3" t="s">
        <v>29</v>
      </c>
      <c r="D92" s="3" t="str">
        <f t="shared" si="4"/>
        <v>mercy.mutua@email.com</v>
      </c>
      <c r="E92" s="3" t="s">
        <v>44</v>
      </c>
      <c r="F92" s="3">
        <v>14</v>
      </c>
      <c r="G92" s="3" t="str">
        <f t="shared" si="5"/>
        <v>Teenager</v>
      </c>
      <c r="H92" s="3">
        <f t="shared" si="3"/>
        <v>71</v>
      </c>
      <c r="I92" s="3" t="s">
        <v>136</v>
      </c>
      <c r="J92" s="4">
        <v>45511</v>
      </c>
      <c r="K92" s="3" t="s">
        <v>722</v>
      </c>
      <c r="L92" s="3" t="s">
        <v>727</v>
      </c>
      <c r="M92" s="3" t="s">
        <v>740</v>
      </c>
      <c r="N92" s="3" t="s">
        <v>748</v>
      </c>
      <c r="O92" s="3" t="s">
        <v>754</v>
      </c>
      <c r="P92" s="3">
        <v>12857.62</v>
      </c>
      <c r="Q92" s="8" t="s">
        <v>760</v>
      </c>
    </row>
    <row r="93" spans="1:17" hidden="1" x14ac:dyDescent="0.3">
      <c r="A93" s="7">
        <v>2393</v>
      </c>
      <c r="B93" s="3" t="s">
        <v>28</v>
      </c>
      <c r="C93" s="3" t="s">
        <v>34</v>
      </c>
      <c r="D93" s="3" t="str">
        <f t="shared" si="4"/>
        <v>mary.cherono@email.com</v>
      </c>
      <c r="E93" s="3" t="s">
        <v>44</v>
      </c>
      <c r="F93" s="3">
        <v>10</v>
      </c>
      <c r="G93" s="3" t="str">
        <f t="shared" si="5"/>
        <v>Child</v>
      </c>
      <c r="H93" s="3">
        <f t="shared" si="3"/>
        <v>75</v>
      </c>
      <c r="I93" s="3" t="s">
        <v>137</v>
      </c>
      <c r="J93" s="4">
        <v>44932</v>
      </c>
      <c r="K93" s="3" t="s">
        <v>723</v>
      </c>
      <c r="L93" s="3" t="s">
        <v>727</v>
      </c>
      <c r="M93" s="3" t="s">
        <v>743</v>
      </c>
      <c r="N93" s="3" t="s">
        <v>747</v>
      </c>
      <c r="O93" s="3" t="s">
        <v>758</v>
      </c>
      <c r="P93" s="3">
        <v>803.85</v>
      </c>
      <c r="Q93" s="8" t="s">
        <v>759</v>
      </c>
    </row>
    <row r="94" spans="1:17" hidden="1" x14ac:dyDescent="0.3">
      <c r="A94" s="7">
        <v>5260</v>
      </c>
      <c r="B94" s="3" t="s">
        <v>15</v>
      </c>
      <c r="C94" s="3" t="s">
        <v>37</v>
      </c>
      <c r="D94" s="3" t="str">
        <f t="shared" si="4"/>
        <v>james.otieno@email.com</v>
      </c>
      <c r="E94" s="3" t="s">
        <v>45</v>
      </c>
      <c r="F94" s="3">
        <v>58</v>
      </c>
      <c r="G94" s="3" t="str">
        <f t="shared" si="5"/>
        <v>Adult</v>
      </c>
      <c r="H94" s="3">
        <f t="shared" si="3"/>
        <v>27</v>
      </c>
      <c r="I94" s="3" t="s">
        <v>138</v>
      </c>
      <c r="J94" s="4">
        <v>44598</v>
      </c>
      <c r="K94" s="3" t="s">
        <v>723</v>
      </c>
      <c r="L94" s="3" t="s">
        <v>729</v>
      </c>
      <c r="M94" s="3" t="s">
        <v>739</v>
      </c>
      <c r="N94" s="3" t="s">
        <v>747</v>
      </c>
      <c r="O94" s="3" t="s">
        <v>753</v>
      </c>
      <c r="P94" s="3">
        <v>13138.08</v>
      </c>
      <c r="Q94" s="8" t="s">
        <v>759</v>
      </c>
    </row>
    <row r="95" spans="1:17" hidden="1" x14ac:dyDescent="0.3">
      <c r="A95" s="7">
        <v>4725</v>
      </c>
      <c r="B95" s="3" t="s">
        <v>21</v>
      </c>
      <c r="C95" s="3" t="s">
        <v>38</v>
      </c>
      <c r="D95" s="3" t="str">
        <f t="shared" si="4"/>
        <v>grace.njeri@email.com</v>
      </c>
      <c r="E95" s="3" t="s">
        <v>44</v>
      </c>
      <c r="F95" s="3">
        <v>35</v>
      </c>
      <c r="G95" s="3" t="str">
        <f t="shared" si="5"/>
        <v>Adult</v>
      </c>
      <c r="H95" s="3">
        <f t="shared" si="3"/>
        <v>50</v>
      </c>
      <c r="I95" s="3" t="s">
        <v>139</v>
      </c>
      <c r="J95" s="4">
        <v>43964</v>
      </c>
      <c r="K95" s="3" t="s">
        <v>719</v>
      </c>
      <c r="L95" s="3" t="s">
        <v>725</v>
      </c>
      <c r="M95" s="3" t="s">
        <v>732</v>
      </c>
      <c r="N95" s="3" t="s">
        <v>747</v>
      </c>
      <c r="O95" s="3" t="s">
        <v>753</v>
      </c>
      <c r="P95" s="3">
        <v>30355.74</v>
      </c>
      <c r="Q95" s="8" t="s">
        <v>760</v>
      </c>
    </row>
    <row r="96" spans="1:17" hidden="1" x14ac:dyDescent="0.3">
      <c r="A96" s="7">
        <v>1945</v>
      </c>
      <c r="B96" s="3" t="s">
        <v>27</v>
      </c>
      <c r="C96" s="3" t="s">
        <v>36</v>
      </c>
      <c r="D96" s="3" t="str">
        <f t="shared" si="4"/>
        <v>david.mwangi@email.com</v>
      </c>
      <c r="E96" s="3" t="s">
        <v>45</v>
      </c>
      <c r="F96" s="3">
        <v>9</v>
      </c>
      <c r="G96" s="3" t="str">
        <f t="shared" si="5"/>
        <v>Child</v>
      </c>
      <c r="H96" s="3">
        <f t="shared" si="3"/>
        <v>76</v>
      </c>
      <c r="I96" s="3" t="s">
        <v>140</v>
      </c>
      <c r="J96" s="4">
        <v>44851</v>
      </c>
      <c r="K96" s="3" t="s">
        <v>724</v>
      </c>
      <c r="L96" s="3" t="s">
        <v>725</v>
      </c>
      <c r="M96" s="3" t="s">
        <v>742</v>
      </c>
      <c r="N96" s="3" t="s">
        <v>749</v>
      </c>
      <c r="O96" s="3" t="s">
        <v>757</v>
      </c>
      <c r="P96" s="3">
        <v>4026.46</v>
      </c>
      <c r="Q96" s="8" t="s">
        <v>760</v>
      </c>
    </row>
    <row r="97" spans="1:17" hidden="1" x14ac:dyDescent="0.3">
      <c r="A97" s="7">
        <v>8057</v>
      </c>
      <c r="B97" s="3" t="s">
        <v>26</v>
      </c>
      <c r="C97" s="3" t="s">
        <v>41</v>
      </c>
      <c r="D97" s="3" t="str">
        <f t="shared" si="4"/>
        <v>brian.obuya@email.com</v>
      </c>
      <c r="E97" s="3" t="s">
        <v>45</v>
      </c>
      <c r="F97" s="3">
        <v>55</v>
      </c>
      <c r="G97" s="3" t="str">
        <f t="shared" si="5"/>
        <v>Adult</v>
      </c>
      <c r="H97" s="3">
        <f t="shared" si="3"/>
        <v>30</v>
      </c>
      <c r="I97" s="3" t="s">
        <v>141</v>
      </c>
      <c r="J97" s="4">
        <v>44142</v>
      </c>
      <c r="K97" s="3" t="s">
        <v>724</v>
      </c>
      <c r="L97" s="3" t="s">
        <v>728</v>
      </c>
      <c r="M97" s="3" t="s">
        <v>739</v>
      </c>
      <c r="N97" s="3" t="s">
        <v>750</v>
      </c>
      <c r="O97" s="3" t="s">
        <v>754</v>
      </c>
      <c r="P97" s="3">
        <v>10632.87</v>
      </c>
      <c r="Q97" s="8" t="s">
        <v>760</v>
      </c>
    </row>
    <row r="98" spans="1:17" hidden="1" x14ac:dyDescent="0.3">
      <c r="A98" s="7">
        <v>7130</v>
      </c>
      <c r="B98" s="3" t="s">
        <v>24</v>
      </c>
      <c r="C98" s="3" t="s">
        <v>43</v>
      </c>
      <c r="D98" s="3" t="str">
        <f t="shared" si="4"/>
        <v>esther.chebet@email.com</v>
      </c>
      <c r="E98" s="3" t="s">
        <v>44</v>
      </c>
      <c r="F98" s="3">
        <v>24</v>
      </c>
      <c r="G98" s="3" t="str">
        <f t="shared" si="5"/>
        <v>Adult</v>
      </c>
      <c r="H98" s="3">
        <f t="shared" si="3"/>
        <v>61</v>
      </c>
      <c r="I98" s="3" t="s">
        <v>142</v>
      </c>
      <c r="J98" s="4">
        <v>44742</v>
      </c>
      <c r="K98" s="3" t="s">
        <v>720</v>
      </c>
      <c r="L98" s="3" t="s">
        <v>730</v>
      </c>
      <c r="M98" s="3" t="s">
        <v>744</v>
      </c>
      <c r="N98" s="3" t="s">
        <v>752</v>
      </c>
      <c r="O98" s="3" t="s">
        <v>753</v>
      </c>
      <c r="P98" s="3">
        <v>43475.14</v>
      </c>
      <c r="Q98" s="8" t="s">
        <v>759</v>
      </c>
    </row>
    <row r="99" spans="1:17" hidden="1" x14ac:dyDescent="0.3">
      <c r="A99" s="7">
        <v>8348</v>
      </c>
      <c r="B99" s="3" t="s">
        <v>22</v>
      </c>
      <c r="C99" s="3" t="s">
        <v>40</v>
      </c>
      <c r="D99" s="3" t="str">
        <f t="shared" si="4"/>
        <v>mercy.wanjiru@email.com</v>
      </c>
      <c r="E99" s="3" t="s">
        <v>45</v>
      </c>
      <c r="F99" s="3">
        <v>2</v>
      </c>
      <c r="G99" s="3" t="str">
        <f t="shared" si="5"/>
        <v>Child</v>
      </c>
      <c r="H99" s="3">
        <f t="shared" si="3"/>
        <v>83</v>
      </c>
      <c r="I99" s="3" t="s">
        <v>143</v>
      </c>
      <c r="J99" s="4">
        <v>45244</v>
      </c>
      <c r="K99" s="3" t="s">
        <v>723</v>
      </c>
      <c r="L99" s="3" t="s">
        <v>726</v>
      </c>
      <c r="M99" s="3" t="s">
        <v>735</v>
      </c>
      <c r="N99" s="3" t="s">
        <v>749</v>
      </c>
      <c r="O99" s="3" t="s">
        <v>755</v>
      </c>
      <c r="P99" s="3">
        <v>35087.35</v>
      </c>
      <c r="Q99" s="8" t="s">
        <v>761</v>
      </c>
    </row>
    <row r="100" spans="1:17" hidden="1" x14ac:dyDescent="0.3">
      <c r="A100" s="7">
        <v>8281</v>
      </c>
      <c r="B100" s="3" t="s">
        <v>22</v>
      </c>
      <c r="C100" s="3" t="s">
        <v>32</v>
      </c>
      <c r="D100" s="3" t="str">
        <f t="shared" si="4"/>
        <v>mercy.odhiambo@email.com</v>
      </c>
      <c r="E100" s="3" t="s">
        <v>44</v>
      </c>
      <c r="F100" s="3">
        <v>77</v>
      </c>
      <c r="G100" s="3" t="str">
        <f t="shared" si="5"/>
        <v>Senior</v>
      </c>
      <c r="H100" s="3">
        <f t="shared" si="3"/>
        <v>8</v>
      </c>
      <c r="I100" s="3" t="s">
        <v>144</v>
      </c>
      <c r="J100" s="4">
        <v>44160</v>
      </c>
      <c r="K100" s="3" t="s">
        <v>721</v>
      </c>
      <c r="L100" s="3" t="s">
        <v>726</v>
      </c>
      <c r="M100" s="3" t="s">
        <v>745</v>
      </c>
      <c r="N100" s="3" t="s">
        <v>747</v>
      </c>
      <c r="O100" s="3" t="s">
        <v>755</v>
      </c>
      <c r="P100" s="3">
        <v>4532.5600000000004</v>
      </c>
      <c r="Q100" s="8" t="s">
        <v>760</v>
      </c>
    </row>
    <row r="101" spans="1:17" hidden="1" x14ac:dyDescent="0.3">
      <c r="A101" s="7">
        <v>8677</v>
      </c>
      <c r="B101" s="3" t="s">
        <v>28</v>
      </c>
      <c r="C101" s="3" t="s">
        <v>35</v>
      </c>
      <c r="D101" s="3" t="str">
        <f t="shared" si="4"/>
        <v>mary.mugambi@email.com</v>
      </c>
      <c r="E101" s="3" t="s">
        <v>44</v>
      </c>
      <c r="F101" s="3">
        <v>13</v>
      </c>
      <c r="G101" s="3" t="str">
        <f t="shared" si="5"/>
        <v>Teenager</v>
      </c>
      <c r="H101" s="3">
        <f t="shared" si="3"/>
        <v>72</v>
      </c>
      <c r="I101" s="3" t="s">
        <v>145</v>
      </c>
      <c r="J101" s="4">
        <v>44219</v>
      </c>
      <c r="K101" s="3" t="s">
        <v>722</v>
      </c>
      <c r="L101" s="3" t="s">
        <v>728</v>
      </c>
      <c r="M101" s="3" t="s">
        <v>741</v>
      </c>
      <c r="N101" s="3" t="s">
        <v>746</v>
      </c>
      <c r="O101" s="3" t="s">
        <v>757</v>
      </c>
      <c r="P101" s="3">
        <v>23463.919999999998</v>
      </c>
      <c r="Q101" s="8" t="s">
        <v>761</v>
      </c>
    </row>
    <row r="102" spans="1:17" hidden="1" x14ac:dyDescent="0.3">
      <c r="A102" s="7">
        <v>3325</v>
      </c>
      <c r="B102" s="3" t="s">
        <v>14</v>
      </c>
      <c r="C102" s="3" t="s">
        <v>39</v>
      </c>
      <c r="D102" s="3" t="str">
        <f t="shared" si="4"/>
        <v>jane.kuria@email.com</v>
      </c>
      <c r="E102" s="3" t="s">
        <v>44</v>
      </c>
      <c r="F102" s="3">
        <v>9</v>
      </c>
      <c r="G102" s="3" t="str">
        <f t="shared" si="5"/>
        <v>Child</v>
      </c>
      <c r="H102" s="3">
        <f t="shared" si="3"/>
        <v>76</v>
      </c>
      <c r="I102" s="3" t="s">
        <v>146</v>
      </c>
      <c r="J102" s="4">
        <v>44554</v>
      </c>
      <c r="K102" s="3" t="s">
        <v>721</v>
      </c>
      <c r="L102" s="3" t="s">
        <v>725</v>
      </c>
      <c r="M102" s="3" t="s">
        <v>734</v>
      </c>
      <c r="N102" s="3" t="s">
        <v>749</v>
      </c>
      <c r="O102" s="3" t="s">
        <v>758</v>
      </c>
      <c r="P102" s="3">
        <v>33927.53</v>
      </c>
      <c r="Q102" s="8" t="s">
        <v>761</v>
      </c>
    </row>
    <row r="103" spans="1:17" hidden="1" x14ac:dyDescent="0.3">
      <c r="A103" s="7">
        <v>5868</v>
      </c>
      <c r="B103" s="3" t="s">
        <v>22</v>
      </c>
      <c r="C103" s="3" t="s">
        <v>34</v>
      </c>
      <c r="D103" s="3" t="str">
        <f t="shared" si="4"/>
        <v>mercy.cherono@email.com</v>
      </c>
      <c r="E103" s="3" t="s">
        <v>45</v>
      </c>
      <c r="F103" s="3">
        <v>34</v>
      </c>
      <c r="G103" s="3" t="str">
        <f t="shared" si="5"/>
        <v>Adult</v>
      </c>
      <c r="H103" s="3">
        <f t="shared" si="3"/>
        <v>51</v>
      </c>
      <c r="I103" s="3" t="s">
        <v>147</v>
      </c>
      <c r="J103" s="4">
        <v>44401</v>
      </c>
      <c r="K103" s="3" t="s">
        <v>723</v>
      </c>
      <c r="L103" s="3" t="s">
        <v>728</v>
      </c>
      <c r="M103" s="3" t="s">
        <v>743</v>
      </c>
      <c r="N103" s="3" t="s">
        <v>749</v>
      </c>
      <c r="O103" s="3" t="s">
        <v>758</v>
      </c>
      <c r="P103" s="3">
        <v>31917.21</v>
      </c>
      <c r="Q103" s="8" t="s">
        <v>761</v>
      </c>
    </row>
    <row r="104" spans="1:17" hidden="1" x14ac:dyDescent="0.3">
      <c r="A104" s="7">
        <v>5696</v>
      </c>
      <c r="B104" s="3" t="s">
        <v>15</v>
      </c>
      <c r="C104" s="3" t="s">
        <v>38</v>
      </c>
      <c r="D104" s="3" t="str">
        <f t="shared" si="4"/>
        <v>james.njeri@email.com</v>
      </c>
      <c r="E104" s="3" t="s">
        <v>45</v>
      </c>
      <c r="F104" s="3">
        <v>63</v>
      </c>
      <c r="G104" s="3" t="str">
        <f t="shared" si="5"/>
        <v>Senior</v>
      </c>
      <c r="H104" s="3">
        <f t="shared" si="3"/>
        <v>22</v>
      </c>
      <c r="I104" s="3" t="s">
        <v>148</v>
      </c>
      <c r="J104" s="4">
        <v>44040</v>
      </c>
      <c r="K104" s="3" t="s">
        <v>723</v>
      </c>
      <c r="L104" s="3" t="s">
        <v>729</v>
      </c>
      <c r="M104" s="3" t="s">
        <v>740</v>
      </c>
      <c r="N104" s="3" t="s">
        <v>752</v>
      </c>
      <c r="O104" s="3" t="s">
        <v>755</v>
      </c>
      <c r="P104" s="3">
        <v>37565.300000000003</v>
      </c>
      <c r="Q104" s="8" t="s">
        <v>760</v>
      </c>
    </row>
    <row r="105" spans="1:17" hidden="1" x14ac:dyDescent="0.3">
      <c r="A105" s="7">
        <v>5649</v>
      </c>
      <c r="B105" s="3" t="s">
        <v>26</v>
      </c>
      <c r="C105" s="3" t="s">
        <v>41</v>
      </c>
      <c r="D105" s="3" t="str">
        <f t="shared" si="4"/>
        <v>brian.obuya@email.com</v>
      </c>
      <c r="E105" s="3" t="s">
        <v>44</v>
      </c>
      <c r="F105" s="3">
        <v>72</v>
      </c>
      <c r="G105" s="3" t="str">
        <f t="shared" si="5"/>
        <v>Senior</v>
      </c>
      <c r="H105" s="3">
        <f t="shared" si="3"/>
        <v>13</v>
      </c>
      <c r="I105" s="3" t="s">
        <v>149</v>
      </c>
      <c r="J105" s="4">
        <v>43970</v>
      </c>
      <c r="K105" s="3" t="s">
        <v>719</v>
      </c>
      <c r="L105" s="3" t="s">
        <v>730</v>
      </c>
      <c r="M105" s="3" t="s">
        <v>742</v>
      </c>
      <c r="N105" s="3" t="s">
        <v>751</v>
      </c>
      <c r="O105" s="3" t="s">
        <v>758</v>
      </c>
      <c r="P105" s="3">
        <v>46791.6</v>
      </c>
      <c r="Q105" s="8" t="s">
        <v>759</v>
      </c>
    </row>
    <row r="106" spans="1:17" hidden="1" x14ac:dyDescent="0.3">
      <c r="A106" s="7">
        <v>6022</v>
      </c>
      <c r="B106" s="3" t="s">
        <v>15</v>
      </c>
      <c r="C106" s="3" t="s">
        <v>42</v>
      </c>
      <c r="D106" s="3" t="str">
        <f t="shared" si="4"/>
        <v>james.ouma@email.com</v>
      </c>
      <c r="E106" s="3" t="s">
        <v>44</v>
      </c>
      <c r="F106" s="3">
        <v>79</v>
      </c>
      <c r="G106" s="3" t="str">
        <f t="shared" si="5"/>
        <v>Senior</v>
      </c>
      <c r="H106" s="3">
        <f t="shared" si="3"/>
        <v>6</v>
      </c>
      <c r="I106" s="3" t="s">
        <v>150</v>
      </c>
      <c r="J106" s="4">
        <v>45302</v>
      </c>
      <c r="K106" s="3" t="s">
        <v>722</v>
      </c>
      <c r="L106" s="3" t="s">
        <v>727</v>
      </c>
      <c r="M106" s="3" t="s">
        <v>732</v>
      </c>
      <c r="N106" s="3" t="s">
        <v>748</v>
      </c>
      <c r="O106" s="3" t="s">
        <v>758</v>
      </c>
      <c r="P106" s="3">
        <v>42363.45</v>
      </c>
      <c r="Q106" s="8" t="s">
        <v>759</v>
      </c>
    </row>
    <row r="107" spans="1:17" hidden="1" x14ac:dyDescent="0.3">
      <c r="A107" s="7">
        <v>4086</v>
      </c>
      <c r="B107" s="3" t="s">
        <v>28</v>
      </c>
      <c r="C107" s="3" t="s">
        <v>41</v>
      </c>
      <c r="D107" s="3" t="str">
        <f t="shared" si="4"/>
        <v>mary.obuya@email.com</v>
      </c>
      <c r="E107" s="3" t="s">
        <v>44</v>
      </c>
      <c r="F107" s="3">
        <v>41</v>
      </c>
      <c r="G107" s="3" t="str">
        <f t="shared" si="5"/>
        <v>Adult</v>
      </c>
      <c r="H107" s="3">
        <f t="shared" si="3"/>
        <v>44</v>
      </c>
      <c r="I107" s="3" t="s">
        <v>151</v>
      </c>
      <c r="J107" s="4">
        <v>45698</v>
      </c>
      <c r="K107" s="3" t="s">
        <v>720</v>
      </c>
      <c r="L107" s="3" t="s">
        <v>725</v>
      </c>
      <c r="M107" s="3" t="s">
        <v>738</v>
      </c>
      <c r="N107" s="3" t="s">
        <v>750</v>
      </c>
      <c r="O107" s="3" t="s">
        <v>755</v>
      </c>
      <c r="P107" s="3">
        <v>32409.17</v>
      </c>
      <c r="Q107" s="8" t="s">
        <v>761</v>
      </c>
    </row>
    <row r="108" spans="1:17" hidden="1" x14ac:dyDescent="0.3">
      <c r="A108" s="7">
        <v>4239</v>
      </c>
      <c r="B108" s="3" t="s">
        <v>24</v>
      </c>
      <c r="C108" s="3" t="s">
        <v>43</v>
      </c>
      <c r="D108" s="3" t="str">
        <f t="shared" si="4"/>
        <v>esther.chebet@email.com</v>
      </c>
      <c r="E108" s="3" t="s">
        <v>44</v>
      </c>
      <c r="F108" s="3">
        <v>64</v>
      </c>
      <c r="G108" s="3" t="str">
        <f t="shared" si="5"/>
        <v>Senior</v>
      </c>
      <c r="H108" s="3">
        <f t="shared" si="3"/>
        <v>21</v>
      </c>
      <c r="I108" s="3" t="s">
        <v>152</v>
      </c>
      <c r="J108" s="4">
        <v>45162</v>
      </c>
      <c r="K108" s="3" t="s">
        <v>721</v>
      </c>
      <c r="L108" s="3" t="s">
        <v>725</v>
      </c>
      <c r="M108" s="3" t="s">
        <v>731</v>
      </c>
      <c r="N108" s="3" t="s">
        <v>750</v>
      </c>
      <c r="O108" s="3" t="s">
        <v>753</v>
      </c>
      <c r="P108" s="3">
        <v>27970.25</v>
      </c>
      <c r="Q108" s="8" t="s">
        <v>759</v>
      </c>
    </row>
    <row r="109" spans="1:17" hidden="1" x14ac:dyDescent="0.3">
      <c r="A109" s="7">
        <v>2264</v>
      </c>
      <c r="B109" s="3" t="s">
        <v>24</v>
      </c>
      <c r="C109" s="3" t="s">
        <v>32</v>
      </c>
      <c r="D109" s="3" t="str">
        <f t="shared" si="4"/>
        <v>esther.odhiambo@email.com</v>
      </c>
      <c r="E109" s="3" t="s">
        <v>44</v>
      </c>
      <c r="F109" s="3">
        <v>54</v>
      </c>
      <c r="G109" s="3" t="str">
        <f t="shared" si="5"/>
        <v>Adult</v>
      </c>
      <c r="H109" s="3">
        <f t="shared" si="3"/>
        <v>31</v>
      </c>
      <c r="I109" s="3" t="s">
        <v>153</v>
      </c>
      <c r="J109" s="4">
        <v>44615</v>
      </c>
      <c r="K109" s="3" t="s">
        <v>718</v>
      </c>
      <c r="L109" s="3" t="s">
        <v>726</v>
      </c>
      <c r="M109" s="3" t="s">
        <v>744</v>
      </c>
      <c r="N109" s="3" t="s">
        <v>746</v>
      </c>
      <c r="O109" s="3" t="s">
        <v>758</v>
      </c>
      <c r="P109" s="3">
        <v>21999.68</v>
      </c>
      <c r="Q109" s="8" t="s">
        <v>761</v>
      </c>
    </row>
    <row r="110" spans="1:17" hidden="1" x14ac:dyDescent="0.3">
      <c r="A110" s="7">
        <v>5871</v>
      </c>
      <c r="B110" s="3" t="s">
        <v>24</v>
      </c>
      <c r="C110" s="3" t="s">
        <v>39</v>
      </c>
      <c r="D110" s="3" t="str">
        <f t="shared" si="4"/>
        <v>esther.kuria@email.com</v>
      </c>
      <c r="E110" s="3" t="s">
        <v>45</v>
      </c>
      <c r="F110" s="3">
        <v>62</v>
      </c>
      <c r="G110" s="3" t="str">
        <f t="shared" si="5"/>
        <v>Senior</v>
      </c>
      <c r="H110" s="3">
        <f t="shared" si="3"/>
        <v>23</v>
      </c>
      <c r="I110" s="3" t="s">
        <v>154</v>
      </c>
      <c r="J110" s="4">
        <v>45567</v>
      </c>
      <c r="K110" s="3" t="s">
        <v>721</v>
      </c>
      <c r="L110" s="3" t="s">
        <v>726</v>
      </c>
      <c r="M110" s="3" t="s">
        <v>745</v>
      </c>
      <c r="N110" s="3" t="s">
        <v>748</v>
      </c>
      <c r="O110" s="3" t="s">
        <v>755</v>
      </c>
      <c r="P110" s="3">
        <v>11653.59</v>
      </c>
      <c r="Q110" s="8" t="s">
        <v>759</v>
      </c>
    </row>
    <row r="111" spans="1:17" hidden="1" x14ac:dyDescent="0.3">
      <c r="A111" s="7">
        <v>6179</v>
      </c>
      <c r="B111" s="3" t="s">
        <v>28</v>
      </c>
      <c r="C111" s="3" t="s">
        <v>29</v>
      </c>
      <c r="D111" s="3" t="str">
        <f t="shared" si="4"/>
        <v>mary.mutua@email.com</v>
      </c>
      <c r="E111" s="3" t="s">
        <v>44</v>
      </c>
      <c r="F111" s="3">
        <v>6</v>
      </c>
      <c r="G111" s="3" t="str">
        <f t="shared" si="5"/>
        <v>Child</v>
      </c>
      <c r="H111" s="3">
        <f t="shared" si="3"/>
        <v>79</v>
      </c>
      <c r="I111" s="3" t="s">
        <v>155</v>
      </c>
      <c r="J111" s="4">
        <v>43858</v>
      </c>
      <c r="K111" s="3" t="s">
        <v>719</v>
      </c>
      <c r="L111" s="3" t="s">
        <v>728</v>
      </c>
      <c r="M111" s="3" t="s">
        <v>740</v>
      </c>
      <c r="N111" s="3" t="s">
        <v>747</v>
      </c>
      <c r="O111" s="3" t="s">
        <v>754</v>
      </c>
      <c r="P111" s="3">
        <v>28212.12</v>
      </c>
      <c r="Q111" s="8" t="s">
        <v>761</v>
      </c>
    </row>
    <row r="112" spans="1:17" hidden="1" x14ac:dyDescent="0.3">
      <c r="A112" s="7">
        <v>1459</v>
      </c>
      <c r="B112" s="3" t="s">
        <v>15</v>
      </c>
      <c r="C112" s="3" t="s">
        <v>34</v>
      </c>
      <c r="D112" s="3" t="str">
        <f t="shared" si="4"/>
        <v>james.cherono@email.com</v>
      </c>
      <c r="E112" s="3" t="s">
        <v>44</v>
      </c>
      <c r="F112" s="3">
        <v>9</v>
      </c>
      <c r="G112" s="3" t="str">
        <f t="shared" si="5"/>
        <v>Child</v>
      </c>
      <c r="H112" s="3">
        <f t="shared" si="3"/>
        <v>76</v>
      </c>
      <c r="I112" s="3" t="s">
        <v>156</v>
      </c>
      <c r="J112" s="4">
        <v>44522</v>
      </c>
      <c r="K112" s="3" t="s">
        <v>719</v>
      </c>
      <c r="L112" s="3" t="s">
        <v>726</v>
      </c>
      <c r="M112" s="3" t="s">
        <v>739</v>
      </c>
      <c r="N112" s="3" t="s">
        <v>747</v>
      </c>
      <c r="O112" s="3" t="s">
        <v>755</v>
      </c>
      <c r="P112" s="3">
        <v>26232.27</v>
      </c>
      <c r="Q112" s="8" t="s">
        <v>760</v>
      </c>
    </row>
    <row r="113" spans="1:17" hidden="1" x14ac:dyDescent="0.3">
      <c r="A113" s="7">
        <v>2136</v>
      </c>
      <c r="B113" s="3" t="s">
        <v>28</v>
      </c>
      <c r="C113" s="3" t="s">
        <v>43</v>
      </c>
      <c r="D113" s="3" t="str">
        <f t="shared" si="4"/>
        <v>mary.chebet@email.com</v>
      </c>
      <c r="E113" s="3" t="s">
        <v>44</v>
      </c>
      <c r="F113" s="3">
        <v>47</v>
      </c>
      <c r="G113" s="3" t="str">
        <f t="shared" si="5"/>
        <v>Adult</v>
      </c>
      <c r="H113" s="3">
        <f t="shared" si="3"/>
        <v>38</v>
      </c>
      <c r="I113" s="3" t="s">
        <v>157</v>
      </c>
      <c r="J113" s="4">
        <v>44793</v>
      </c>
      <c r="K113" s="3" t="s">
        <v>718</v>
      </c>
      <c r="L113" s="3" t="s">
        <v>725</v>
      </c>
      <c r="M113" s="3" t="s">
        <v>744</v>
      </c>
      <c r="N113" s="3" t="s">
        <v>746</v>
      </c>
      <c r="O113" s="3" t="s">
        <v>754</v>
      </c>
      <c r="P113" s="3">
        <v>40700.47</v>
      </c>
      <c r="Q113" s="8" t="s">
        <v>759</v>
      </c>
    </row>
    <row r="114" spans="1:17" hidden="1" x14ac:dyDescent="0.3">
      <c r="A114" s="7">
        <v>5047</v>
      </c>
      <c r="B114" s="3" t="s">
        <v>20</v>
      </c>
      <c r="C114" s="3" t="s">
        <v>38</v>
      </c>
      <c r="D114" s="3" t="str">
        <f t="shared" si="4"/>
        <v>kevin.njeri@email.com</v>
      </c>
      <c r="E114" s="3" t="s">
        <v>44</v>
      </c>
      <c r="F114" s="3">
        <v>9</v>
      </c>
      <c r="G114" s="3" t="str">
        <f t="shared" si="5"/>
        <v>Child</v>
      </c>
      <c r="H114" s="3">
        <f t="shared" si="3"/>
        <v>76</v>
      </c>
      <c r="I114" s="3" t="s">
        <v>158</v>
      </c>
      <c r="J114" s="4">
        <v>44327</v>
      </c>
      <c r="K114" s="3" t="s">
        <v>719</v>
      </c>
      <c r="L114" s="3" t="s">
        <v>729</v>
      </c>
      <c r="M114" s="3" t="s">
        <v>739</v>
      </c>
      <c r="N114" s="3" t="s">
        <v>752</v>
      </c>
      <c r="O114" s="3" t="s">
        <v>753</v>
      </c>
      <c r="P114" s="3">
        <v>32647.18</v>
      </c>
      <c r="Q114" s="8" t="s">
        <v>761</v>
      </c>
    </row>
    <row r="115" spans="1:17" hidden="1" x14ac:dyDescent="0.3">
      <c r="A115" s="7">
        <v>1699</v>
      </c>
      <c r="B115" s="3" t="s">
        <v>21</v>
      </c>
      <c r="C115" s="3" t="s">
        <v>38</v>
      </c>
      <c r="D115" s="3" t="str">
        <f t="shared" si="4"/>
        <v>grace.njeri@email.com</v>
      </c>
      <c r="E115" s="3" t="s">
        <v>44</v>
      </c>
      <c r="F115" s="3">
        <v>76</v>
      </c>
      <c r="G115" s="3" t="str">
        <f t="shared" si="5"/>
        <v>Senior</v>
      </c>
      <c r="H115" s="3">
        <f t="shared" si="3"/>
        <v>9</v>
      </c>
      <c r="I115" s="3" t="s">
        <v>159</v>
      </c>
      <c r="J115" s="4">
        <v>44664</v>
      </c>
      <c r="K115" s="3" t="s">
        <v>722</v>
      </c>
      <c r="L115" s="3" t="s">
        <v>725</v>
      </c>
      <c r="M115" s="3" t="s">
        <v>744</v>
      </c>
      <c r="N115" s="3" t="s">
        <v>747</v>
      </c>
      <c r="O115" s="3" t="s">
        <v>754</v>
      </c>
      <c r="P115" s="3">
        <v>36831.57</v>
      </c>
      <c r="Q115" s="8" t="s">
        <v>760</v>
      </c>
    </row>
    <row r="116" spans="1:17" hidden="1" x14ac:dyDescent="0.3">
      <c r="A116" s="7">
        <v>5067</v>
      </c>
      <c r="B116" s="3" t="s">
        <v>19</v>
      </c>
      <c r="C116" s="3" t="s">
        <v>29</v>
      </c>
      <c r="D116" s="3" t="str">
        <f t="shared" si="4"/>
        <v>michael.mutua@email.com</v>
      </c>
      <c r="E116" s="3" t="s">
        <v>45</v>
      </c>
      <c r="F116" s="3">
        <v>63</v>
      </c>
      <c r="G116" s="3" t="str">
        <f t="shared" si="5"/>
        <v>Senior</v>
      </c>
      <c r="H116" s="3">
        <f t="shared" si="3"/>
        <v>22</v>
      </c>
      <c r="I116" s="3" t="s">
        <v>160</v>
      </c>
      <c r="J116" s="4">
        <v>44887</v>
      </c>
      <c r="K116" s="3" t="s">
        <v>720</v>
      </c>
      <c r="L116" s="3" t="s">
        <v>726</v>
      </c>
      <c r="M116" s="3" t="s">
        <v>744</v>
      </c>
      <c r="N116" s="3" t="s">
        <v>752</v>
      </c>
      <c r="O116" s="3" t="s">
        <v>756</v>
      </c>
      <c r="P116" s="3">
        <v>47015.71</v>
      </c>
      <c r="Q116" s="8" t="s">
        <v>761</v>
      </c>
    </row>
    <row r="117" spans="1:17" hidden="1" x14ac:dyDescent="0.3">
      <c r="A117" s="7">
        <v>1022</v>
      </c>
      <c r="B117" s="3" t="s">
        <v>17</v>
      </c>
      <c r="C117" s="3" t="s">
        <v>41</v>
      </c>
      <c r="D117" s="3" t="str">
        <f t="shared" si="4"/>
        <v>anne.obuya@email.com</v>
      </c>
      <c r="E117" s="3" t="s">
        <v>45</v>
      </c>
      <c r="F117" s="3">
        <v>1</v>
      </c>
      <c r="G117" s="3" t="str">
        <f t="shared" si="5"/>
        <v>Child</v>
      </c>
      <c r="H117" s="3">
        <f t="shared" si="3"/>
        <v>84</v>
      </c>
      <c r="I117" s="3" t="s">
        <v>161</v>
      </c>
      <c r="J117" s="4">
        <v>44480</v>
      </c>
      <c r="K117" s="3" t="s">
        <v>724</v>
      </c>
      <c r="L117" s="3" t="s">
        <v>725</v>
      </c>
      <c r="M117" s="3" t="s">
        <v>743</v>
      </c>
      <c r="N117" s="3" t="s">
        <v>751</v>
      </c>
      <c r="O117" s="3" t="s">
        <v>754</v>
      </c>
      <c r="P117" s="3">
        <v>30564.58</v>
      </c>
      <c r="Q117" s="8" t="s">
        <v>761</v>
      </c>
    </row>
    <row r="118" spans="1:17" hidden="1" x14ac:dyDescent="0.3">
      <c r="A118" s="7">
        <v>8502</v>
      </c>
      <c r="B118" s="3" t="s">
        <v>27</v>
      </c>
      <c r="C118" s="3" t="s">
        <v>39</v>
      </c>
      <c r="D118" s="3" t="str">
        <f t="shared" si="4"/>
        <v>david.kuria@email.com</v>
      </c>
      <c r="E118" s="3" t="s">
        <v>44</v>
      </c>
      <c r="F118" s="3">
        <v>31</v>
      </c>
      <c r="G118" s="3" t="str">
        <f t="shared" si="5"/>
        <v>Adult</v>
      </c>
      <c r="H118" s="3">
        <f t="shared" si="3"/>
        <v>54</v>
      </c>
      <c r="I118" s="3" t="s">
        <v>162</v>
      </c>
      <c r="J118" s="4">
        <v>45279</v>
      </c>
      <c r="K118" s="3" t="s">
        <v>721</v>
      </c>
      <c r="L118" s="3" t="s">
        <v>727</v>
      </c>
      <c r="M118" s="3" t="s">
        <v>742</v>
      </c>
      <c r="N118" s="3" t="s">
        <v>751</v>
      </c>
      <c r="O118" s="3" t="s">
        <v>755</v>
      </c>
      <c r="P118" s="3">
        <v>7010.28</v>
      </c>
      <c r="Q118" s="8" t="s">
        <v>759</v>
      </c>
    </row>
    <row r="119" spans="1:17" hidden="1" x14ac:dyDescent="0.3">
      <c r="A119" s="7">
        <v>6208</v>
      </c>
      <c r="B119" s="3" t="s">
        <v>27</v>
      </c>
      <c r="C119" s="3" t="s">
        <v>41</v>
      </c>
      <c r="D119" s="3" t="str">
        <f t="shared" si="4"/>
        <v>david.obuya@email.com</v>
      </c>
      <c r="E119" s="3" t="s">
        <v>44</v>
      </c>
      <c r="F119" s="3">
        <v>45</v>
      </c>
      <c r="G119" s="3" t="str">
        <f t="shared" si="5"/>
        <v>Adult</v>
      </c>
      <c r="H119" s="3">
        <f t="shared" si="3"/>
        <v>40</v>
      </c>
      <c r="I119" s="3" t="s">
        <v>163</v>
      </c>
      <c r="J119" s="4">
        <v>44050</v>
      </c>
      <c r="K119" s="3" t="s">
        <v>724</v>
      </c>
      <c r="L119" s="3" t="s">
        <v>727</v>
      </c>
      <c r="M119" s="3" t="s">
        <v>745</v>
      </c>
      <c r="N119" s="3" t="s">
        <v>747</v>
      </c>
      <c r="O119" s="3" t="s">
        <v>753</v>
      </c>
      <c r="P119" s="3">
        <v>15528.64</v>
      </c>
      <c r="Q119" s="8" t="s">
        <v>759</v>
      </c>
    </row>
    <row r="120" spans="1:17" hidden="1" x14ac:dyDescent="0.3">
      <c r="A120" s="7">
        <v>3902</v>
      </c>
      <c r="B120" s="3" t="s">
        <v>27</v>
      </c>
      <c r="C120" s="3" t="s">
        <v>38</v>
      </c>
      <c r="D120" s="3" t="str">
        <f t="shared" si="4"/>
        <v>david.njeri@email.com</v>
      </c>
      <c r="E120" s="3" t="s">
        <v>45</v>
      </c>
      <c r="F120" s="3">
        <v>55</v>
      </c>
      <c r="G120" s="3" t="str">
        <f t="shared" si="5"/>
        <v>Adult</v>
      </c>
      <c r="H120" s="3">
        <f t="shared" si="3"/>
        <v>30</v>
      </c>
      <c r="I120" s="3" t="s">
        <v>164</v>
      </c>
      <c r="J120" s="4">
        <v>45195</v>
      </c>
      <c r="K120" s="3" t="s">
        <v>721</v>
      </c>
      <c r="L120" s="3" t="s">
        <v>726</v>
      </c>
      <c r="M120" s="3" t="s">
        <v>743</v>
      </c>
      <c r="N120" s="3" t="s">
        <v>750</v>
      </c>
      <c r="O120" s="3" t="s">
        <v>754</v>
      </c>
      <c r="P120" s="3">
        <v>23916.19</v>
      </c>
      <c r="Q120" s="8" t="s">
        <v>761</v>
      </c>
    </row>
    <row r="121" spans="1:17" hidden="1" x14ac:dyDescent="0.3">
      <c r="A121" s="7">
        <v>1902</v>
      </c>
      <c r="B121" s="3" t="s">
        <v>21</v>
      </c>
      <c r="C121" s="3" t="s">
        <v>36</v>
      </c>
      <c r="D121" s="3" t="str">
        <f t="shared" si="4"/>
        <v>grace.mwangi@email.com</v>
      </c>
      <c r="E121" s="3" t="s">
        <v>45</v>
      </c>
      <c r="F121" s="3">
        <v>7</v>
      </c>
      <c r="G121" s="3" t="str">
        <f t="shared" si="5"/>
        <v>Child</v>
      </c>
      <c r="H121" s="3">
        <f t="shared" si="3"/>
        <v>78</v>
      </c>
      <c r="I121" s="3" t="s">
        <v>165</v>
      </c>
      <c r="J121" s="4">
        <v>44699</v>
      </c>
      <c r="K121" s="3" t="s">
        <v>718</v>
      </c>
      <c r="L121" s="3" t="s">
        <v>730</v>
      </c>
      <c r="M121" s="3" t="s">
        <v>732</v>
      </c>
      <c r="N121" s="3" t="s">
        <v>751</v>
      </c>
      <c r="O121" s="3" t="s">
        <v>758</v>
      </c>
      <c r="P121" s="3">
        <v>38423.25</v>
      </c>
      <c r="Q121" s="8" t="s">
        <v>759</v>
      </c>
    </row>
    <row r="122" spans="1:17" hidden="1" x14ac:dyDescent="0.3">
      <c r="A122" s="7">
        <v>1767</v>
      </c>
      <c r="B122" s="3" t="s">
        <v>28</v>
      </c>
      <c r="C122" s="3" t="s">
        <v>42</v>
      </c>
      <c r="D122" s="3" t="str">
        <f t="shared" si="4"/>
        <v>mary.ouma@email.com</v>
      </c>
      <c r="E122" s="3" t="s">
        <v>45</v>
      </c>
      <c r="F122" s="3">
        <v>8</v>
      </c>
      <c r="G122" s="3" t="str">
        <f t="shared" si="5"/>
        <v>Child</v>
      </c>
      <c r="H122" s="3">
        <f t="shared" si="3"/>
        <v>77</v>
      </c>
      <c r="I122" s="3" t="s">
        <v>166</v>
      </c>
      <c r="J122" s="4">
        <v>44432</v>
      </c>
      <c r="K122" s="3" t="s">
        <v>719</v>
      </c>
      <c r="L122" s="3" t="s">
        <v>729</v>
      </c>
      <c r="M122" s="3" t="s">
        <v>738</v>
      </c>
      <c r="N122" s="3" t="s">
        <v>746</v>
      </c>
      <c r="O122" s="3" t="s">
        <v>754</v>
      </c>
      <c r="P122" s="3">
        <v>26392.9</v>
      </c>
      <c r="Q122" s="8" t="s">
        <v>761</v>
      </c>
    </row>
    <row r="123" spans="1:17" hidden="1" x14ac:dyDescent="0.3">
      <c r="A123" s="7">
        <v>7870</v>
      </c>
      <c r="B123" s="3" t="s">
        <v>21</v>
      </c>
      <c r="C123" s="3" t="s">
        <v>35</v>
      </c>
      <c r="D123" s="3" t="str">
        <f t="shared" si="4"/>
        <v>grace.mugambi@email.com</v>
      </c>
      <c r="E123" s="3" t="s">
        <v>45</v>
      </c>
      <c r="F123" s="3">
        <v>79</v>
      </c>
      <c r="G123" s="3" t="str">
        <f t="shared" si="5"/>
        <v>Senior</v>
      </c>
      <c r="H123" s="3">
        <f t="shared" si="3"/>
        <v>6</v>
      </c>
      <c r="I123" s="3" t="s">
        <v>167</v>
      </c>
      <c r="J123" s="4">
        <v>44979</v>
      </c>
      <c r="K123" s="3" t="s">
        <v>719</v>
      </c>
      <c r="L123" s="3" t="s">
        <v>727</v>
      </c>
      <c r="M123" s="3" t="s">
        <v>738</v>
      </c>
      <c r="N123" s="3" t="s">
        <v>746</v>
      </c>
      <c r="O123" s="3" t="s">
        <v>754</v>
      </c>
      <c r="P123" s="3">
        <v>14079.72</v>
      </c>
      <c r="Q123" s="8" t="s">
        <v>761</v>
      </c>
    </row>
    <row r="124" spans="1:17" hidden="1" x14ac:dyDescent="0.3">
      <c r="A124" s="7">
        <v>1809</v>
      </c>
      <c r="B124" s="3" t="s">
        <v>14</v>
      </c>
      <c r="C124" s="3" t="s">
        <v>38</v>
      </c>
      <c r="D124" s="3" t="str">
        <f t="shared" si="4"/>
        <v>jane.njeri@email.com</v>
      </c>
      <c r="E124" s="3" t="s">
        <v>44</v>
      </c>
      <c r="F124" s="3">
        <v>1</v>
      </c>
      <c r="G124" s="3" t="str">
        <f t="shared" si="5"/>
        <v>Child</v>
      </c>
      <c r="H124" s="3">
        <f t="shared" si="3"/>
        <v>84</v>
      </c>
      <c r="I124" s="3" t="s">
        <v>168</v>
      </c>
      <c r="J124" s="4">
        <v>44800</v>
      </c>
      <c r="K124" s="3" t="s">
        <v>719</v>
      </c>
      <c r="L124" s="3" t="s">
        <v>730</v>
      </c>
      <c r="M124" s="3" t="s">
        <v>738</v>
      </c>
      <c r="N124" s="3" t="s">
        <v>747</v>
      </c>
      <c r="O124" s="3" t="s">
        <v>754</v>
      </c>
      <c r="P124" s="3">
        <v>26184.43</v>
      </c>
      <c r="Q124" s="8" t="s">
        <v>760</v>
      </c>
    </row>
    <row r="125" spans="1:17" hidden="1" x14ac:dyDescent="0.3">
      <c r="A125" s="7">
        <v>8125</v>
      </c>
      <c r="B125" s="3" t="s">
        <v>15</v>
      </c>
      <c r="C125" s="3" t="s">
        <v>34</v>
      </c>
      <c r="D125" s="3" t="str">
        <f t="shared" si="4"/>
        <v>james.cherono@email.com</v>
      </c>
      <c r="E125" s="3" t="s">
        <v>44</v>
      </c>
      <c r="F125" s="3">
        <v>41</v>
      </c>
      <c r="G125" s="3" t="str">
        <f t="shared" si="5"/>
        <v>Adult</v>
      </c>
      <c r="H125" s="3">
        <f t="shared" si="3"/>
        <v>44</v>
      </c>
      <c r="I125" s="3" t="s">
        <v>169</v>
      </c>
      <c r="J125" s="4">
        <v>44798</v>
      </c>
      <c r="K125" s="3" t="s">
        <v>720</v>
      </c>
      <c r="L125" s="3" t="s">
        <v>726</v>
      </c>
      <c r="M125" s="3" t="s">
        <v>739</v>
      </c>
      <c r="N125" s="3" t="s">
        <v>748</v>
      </c>
      <c r="O125" s="3" t="s">
        <v>754</v>
      </c>
      <c r="P125" s="3">
        <v>31504.93</v>
      </c>
      <c r="Q125" s="8" t="s">
        <v>759</v>
      </c>
    </row>
    <row r="126" spans="1:17" hidden="1" x14ac:dyDescent="0.3">
      <c r="A126" s="7">
        <v>7625</v>
      </c>
      <c r="B126" s="3" t="s">
        <v>25</v>
      </c>
      <c r="C126" s="3" t="s">
        <v>36</v>
      </c>
      <c r="D126" s="3" t="str">
        <f t="shared" si="4"/>
        <v>paul.mwangi@email.com</v>
      </c>
      <c r="E126" s="3" t="s">
        <v>45</v>
      </c>
      <c r="F126" s="3">
        <v>44</v>
      </c>
      <c r="G126" s="3" t="str">
        <f t="shared" si="5"/>
        <v>Adult</v>
      </c>
      <c r="H126" s="3">
        <f t="shared" si="3"/>
        <v>41</v>
      </c>
      <c r="I126" s="3" t="s">
        <v>170</v>
      </c>
      <c r="J126" s="4">
        <v>45349</v>
      </c>
      <c r="K126" s="3" t="s">
        <v>722</v>
      </c>
      <c r="L126" s="3" t="s">
        <v>729</v>
      </c>
      <c r="M126" s="3" t="s">
        <v>731</v>
      </c>
      <c r="N126" s="3" t="s">
        <v>752</v>
      </c>
      <c r="O126" s="3" t="s">
        <v>756</v>
      </c>
      <c r="P126" s="3">
        <v>44724.26</v>
      </c>
      <c r="Q126" s="8" t="s">
        <v>759</v>
      </c>
    </row>
    <row r="127" spans="1:17" hidden="1" x14ac:dyDescent="0.3">
      <c r="A127" s="7">
        <v>1940</v>
      </c>
      <c r="B127" s="3" t="s">
        <v>19</v>
      </c>
      <c r="C127" s="3" t="s">
        <v>38</v>
      </c>
      <c r="D127" s="3" t="str">
        <f t="shared" si="4"/>
        <v>michael.njeri@email.com</v>
      </c>
      <c r="E127" s="3" t="s">
        <v>44</v>
      </c>
      <c r="F127" s="3">
        <v>75</v>
      </c>
      <c r="G127" s="3" t="str">
        <f t="shared" si="5"/>
        <v>Senior</v>
      </c>
      <c r="H127" s="3">
        <f t="shared" si="3"/>
        <v>10</v>
      </c>
      <c r="I127" s="3" t="s">
        <v>171</v>
      </c>
      <c r="J127" s="4">
        <v>44379</v>
      </c>
      <c r="K127" s="3" t="s">
        <v>719</v>
      </c>
      <c r="L127" s="3" t="s">
        <v>725</v>
      </c>
      <c r="M127" s="3" t="s">
        <v>745</v>
      </c>
      <c r="N127" s="3" t="s">
        <v>752</v>
      </c>
      <c r="O127" s="3" t="s">
        <v>758</v>
      </c>
      <c r="P127" s="3">
        <v>27428.21</v>
      </c>
      <c r="Q127" s="8" t="s">
        <v>759</v>
      </c>
    </row>
    <row r="128" spans="1:17" hidden="1" x14ac:dyDescent="0.3">
      <c r="A128" s="7">
        <v>6017</v>
      </c>
      <c r="B128" s="3" t="s">
        <v>24</v>
      </c>
      <c r="C128" s="3" t="s">
        <v>38</v>
      </c>
      <c r="D128" s="3" t="str">
        <f t="shared" si="4"/>
        <v>esther.njeri@email.com</v>
      </c>
      <c r="E128" s="3" t="s">
        <v>45</v>
      </c>
      <c r="F128" s="3">
        <v>74</v>
      </c>
      <c r="G128" s="3" t="str">
        <f t="shared" si="5"/>
        <v>Senior</v>
      </c>
      <c r="H128" s="3">
        <f t="shared" si="3"/>
        <v>11</v>
      </c>
      <c r="I128" s="3" t="s">
        <v>172</v>
      </c>
      <c r="J128" s="4">
        <v>44742</v>
      </c>
      <c r="K128" s="3" t="s">
        <v>718</v>
      </c>
      <c r="L128" s="3" t="s">
        <v>729</v>
      </c>
      <c r="M128" s="3" t="s">
        <v>732</v>
      </c>
      <c r="N128" s="3" t="s">
        <v>746</v>
      </c>
      <c r="O128" s="3" t="s">
        <v>758</v>
      </c>
      <c r="P128" s="3">
        <v>25837.71</v>
      </c>
      <c r="Q128" s="8" t="s">
        <v>761</v>
      </c>
    </row>
    <row r="129" spans="1:17" hidden="1" x14ac:dyDescent="0.3">
      <c r="A129" s="7">
        <v>1798</v>
      </c>
      <c r="B129" s="3" t="s">
        <v>18</v>
      </c>
      <c r="C129" s="3" t="s">
        <v>36</v>
      </c>
      <c r="D129" s="3" t="str">
        <f t="shared" si="4"/>
        <v>susan.mwangi@email.com</v>
      </c>
      <c r="E129" s="3" t="s">
        <v>44</v>
      </c>
      <c r="F129" s="3">
        <v>76</v>
      </c>
      <c r="G129" s="3" t="str">
        <f t="shared" si="5"/>
        <v>Senior</v>
      </c>
      <c r="H129" s="3">
        <f t="shared" si="3"/>
        <v>9</v>
      </c>
      <c r="I129" s="3" t="s">
        <v>173</v>
      </c>
      <c r="J129" s="4">
        <v>45338</v>
      </c>
      <c r="K129" s="3" t="s">
        <v>718</v>
      </c>
      <c r="L129" s="3" t="s">
        <v>730</v>
      </c>
      <c r="M129" s="3" t="s">
        <v>741</v>
      </c>
      <c r="N129" s="3" t="s">
        <v>752</v>
      </c>
      <c r="O129" s="3" t="s">
        <v>755</v>
      </c>
      <c r="P129" s="3">
        <v>27913.09</v>
      </c>
      <c r="Q129" s="8" t="s">
        <v>760</v>
      </c>
    </row>
    <row r="130" spans="1:17" hidden="1" x14ac:dyDescent="0.3">
      <c r="A130" s="7">
        <v>2315</v>
      </c>
      <c r="B130" s="3" t="s">
        <v>16</v>
      </c>
      <c r="C130" s="3" t="s">
        <v>30</v>
      </c>
      <c r="D130" s="3" t="str">
        <f t="shared" si="4"/>
        <v>john.atieno@email.com</v>
      </c>
      <c r="E130" s="3" t="s">
        <v>44</v>
      </c>
      <c r="F130" s="3">
        <v>22</v>
      </c>
      <c r="G130" s="3" t="str">
        <f t="shared" si="5"/>
        <v>Adult</v>
      </c>
      <c r="H130" s="3">
        <f t="shared" ref="H130:H193" si="6">MAX( F130:F801) - (F130)</f>
        <v>63</v>
      </c>
      <c r="I130" s="3" t="s">
        <v>174</v>
      </c>
      <c r="J130" s="4">
        <v>44891</v>
      </c>
      <c r="K130" s="3" t="s">
        <v>720</v>
      </c>
      <c r="L130" s="3" t="s">
        <v>726</v>
      </c>
      <c r="M130" s="3" t="s">
        <v>741</v>
      </c>
      <c r="N130" s="3" t="s">
        <v>748</v>
      </c>
      <c r="O130" s="3" t="s">
        <v>756</v>
      </c>
      <c r="P130" s="3">
        <v>5669.23</v>
      </c>
      <c r="Q130" s="8" t="s">
        <v>761</v>
      </c>
    </row>
    <row r="131" spans="1:17" hidden="1" x14ac:dyDescent="0.3">
      <c r="A131" s="7">
        <v>6663</v>
      </c>
      <c r="B131" s="3" t="s">
        <v>19</v>
      </c>
      <c r="C131" s="3" t="s">
        <v>43</v>
      </c>
      <c r="D131" s="3" t="str">
        <f t="shared" ref="D131:D194" si="7">LOWER(CONCATENATE(B131,".",C131,"@email.com"))</f>
        <v>michael.chebet@email.com</v>
      </c>
      <c r="E131" s="3" t="s">
        <v>45</v>
      </c>
      <c r="F131" s="3">
        <v>7</v>
      </c>
      <c r="G131" s="3" t="str">
        <f t="shared" ref="G131:G194" si="8">IF(F131&lt;=12,"Child",IF(F131&lt;=19,"Teenager",IF(F131&lt;=60,"Adult","Senior")))</f>
        <v>Child</v>
      </c>
      <c r="H131" s="3">
        <f t="shared" si="6"/>
        <v>78</v>
      </c>
      <c r="I131" s="3" t="s">
        <v>175</v>
      </c>
      <c r="J131" s="4">
        <v>45509</v>
      </c>
      <c r="K131" s="3" t="s">
        <v>718</v>
      </c>
      <c r="L131" s="3" t="s">
        <v>727</v>
      </c>
      <c r="M131" s="3" t="s">
        <v>744</v>
      </c>
      <c r="N131" s="3" t="s">
        <v>748</v>
      </c>
      <c r="O131" s="3" t="s">
        <v>758</v>
      </c>
      <c r="P131" s="3">
        <v>44607.5</v>
      </c>
      <c r="Q131" s="8" t="s">
        <v>759</v>
      </c>
    </row>
    <row r="132" spans="1:17" hidden="1" x14ac:dyDescent="0.3">
      <c r="A132" s="7">
        <v>7549</v>
      </c>
      <c r="B132" s="3" t="s">
        <v>17</v>
      </c>
      <c r="C132" s="3" t="s">
        <v>36</v>
      </c>
      <c r="D132" s="3" t="str">
        <f t="shared" si="7"/>
        <v>anne.mwangi@email.com</v>
      </c>
      <c r="E132" s="3" t="s">
        <v>44</v>
      </c>
      <c r="F132" s="3">
        <v>63</v>
      </c>
      <c r="G132" s="3" t="str">
        <f t="shared" si="8"/>
        <v>Senior</v>
      </c>
      <c r="H132" s="3">
        <f t="shared" si="6"/>
        <v>22</v>
      </c>
      <c r="I132" s="3" t="s">
        <v>176</v>
      </c>
      <c r="J132" s="4">
        <v>44927</v>
      </c>
      <c r="K132" s="3" t="s">
        <v>719</v>
      </c>
      <c r="L132" s="3" t="s">
        <v>729</v>
      </c>
      <c r="M132" s="3" t="s">
        <v>733</v>
      </c>
      <c r="N132" s="3" t="s">
        <v>748</v>
      </c>
      <c r="O132" s="3" t="s">
        <v>755</v>
      </c>
      <c r="P132" s="3">
        <v>43154.96</v>
      </c>
      <c r="Q132" s="8" t="s">
        <v>760</v>
      </c>
    </row>
    <row r="133" spans="1:17" hidden="1" x14ac:dyDescent="0.3">
      <c r="A133" s="7">
        <v>5136</v>
      </c>
      <c r="B133" s="3" t="s">
        <v>24</v>
      </c>
      <c r="C133" s="3" t="s">
        <v>38</v>
      </c>
      <c r="D133" s="3" t="str">
        <f t="shared" si="7"/>
        <v>esther.njeri@email.com</v>
      </c>
      <c r="E133" s="3" t="s">
        <v>44</v>
      </c>
      <c r="F133" s="3">
        <v>49</v>
      </c>
      <c r="G133" s="3" t="str">
        <f t="shared" si="8"/>
        <v>Adult</v>
      </c>
      <c r="H133" s="3">
        <f t="shared" si="6"/>
        <v>36</v>
      </c>
      <c r="I133" s="3" t="s">
        <v>177</v>
      </c>
      <c r="J133" s="4">
        <v>45522</v>
      </c>
      <c r="K133" s="3" t="s">
        <v>720</v>
      </c>
      <c r="L133" s="3" t="s">
        <v>725</v>
      </c>
      <c r="M133" s="3" t="s">
        <v>735</v>
      </c>
      <c r="N133" s="3" t="s">
        <v>749</v>
      </c>
      <c r="O133" s="3" t="s">
        <v>755</v>
      </c>
      <c r="P133" s="3">
        <v>13095.74</v>
      </c>
      <c r="Q133" s="8" t="s">
        <v>759</v>
      </c>
    </row>
    <row r="134" spans="1:17" hidden="1" x14ac:dyDescent="0.3">
      <c r="A134" s="7">
        <v>7570</v>
      </c>
      <c r="B134" s="3" t="s">
        <v>19</v>
      </c>
      <c r="C134" s="3" t="s">
        <v>32</v>
      </c>
      <c r="D134" s="3" t="str">
        <f t="shared" si="7"/>
        <v>michael.odhiambo@email.com</v>
      </c>
      <c r="E134" s="3" t="s">
        <v>44</v>
      </c>
      <c r="F134" s="3">
        <v>78</v>
      </c>
      <c r="G134" s="3" t="str">
        <f t="shared" si="8"/>
        <v>Senior</v>
      </c>
      <c r="H134" s="3">
        <f t="shared" si="6"/>
        <v>7</v>
      </c>
      <c r="I134" s="3" t="s">
        <v>178</v>
      </c>
      <c r="J134" s="4">
        <v>43871</v>
      </c>
      <c r="K134" s="3" t="s">
        <v>719</v>
      </c>
      <c r="L134" s="3" t="s">
        <v>730</v>
      </c>
      <c r="M134" s="3" t="s">
        <v>736</v>
      </c>
      <c r="N134" s="3" t="s">
        <v>746</v>
      </c>
      <c r="O134" s="3" t="s">
        <v>753</v>
      </c>
      <c r="P134" s="3">
        <v>47548.38</v>
      </c>
      <c r="Q134" s="8" t="s">
        <v>761</v>
      </c>
    </row>
    <row r="135" spans="1:17" hidden="1" x14ac:dyDescent="0.3">
      <c r="A135" s="7">
        <v>1215</v>
      </c>
      <c r="B135" s="3" t="s">
        <v>25</v>
      </c>
      <c r="C135" s="3" t="s">
        <v>39</v>
      </c>
      <c r="D135" s="3" t="str">
        <f t="shared" si="7"/>
        <v>paul.kuria@email.com</v>
      </c>
      <c r="E135" s="3" t="s">
        <v>45</v>
      </c>
      <c r="F135" s="3">
        <v>75</v>
      </c>
      <c r="G135" s="3" t="str">
        <f t="shared" si="8"/>
        <v>Senior</v>
      </c>
      <c r="H135" s="3">
        <f t="shared" si="6"/>
        <v>10</v>
      </c>
      <c r="I135" s="3" t="s">
        <v>179</v>
      </c>
      <c r="J135" s="4">
        <v>44497</v>
      </c>
      <c r="K135" s="3" t="s">
        <v>722</v>
      </c>
      <c r="L135" s="3" t="s">
        <v>729</v>
      </c>
      <c r="M135" s="3" t="s">
        <v>740</v>
      </c>
      <c r="N135" s="3" t="s">
        <v>750</v>
      </c>
      <c r="O135" s="3" t="s">
        <v>756</v>
      </c>
      <c r="P135" s="3">
        <v>45169.52</v>
      </c>
      <c r="Q135" s="8" t="s">
        <v>760</v>
      </c>
    </row>
    <row r="136" spans="1:17" hidden="1" x14ac:dyDescent="0.3">
      <c r="A136" s="7">
        <v>7189</v>
      </c>
      <c r="B136" s="3" t="s">
        <v>28</v>
      </c>
      <c r="C136" s="3" t="s">
        <v>38</v>
      </c>
      <c r="D136" s="3" t="str">
        <f t="shared" si="7"/>
        <v>mary.njeri@email.com</v>
      </c>
      <c r="E136" s="3" t="s">
        <v>45</v>
      </c>
      <c r="F136" s="3">
        <v>76</v>
      </c>
      <c r="G136" s="3" t="str">
        <f t="shared" si="8"/>
        <v>Senior</v>
      </c>
      <c r="H136" s="3">
        <f t="shared" si="6"/>
        <v>9</v>
      </c>
      <c r="I136" s="3" t="s">
        <v>180</v>
      </c>
      <c r="J136" s="4">
        <v>45161</v>
      </c>
      <c r="K136" s="3" t="s">
        <v>721</v>
      </c>
      <c r="L136" s="3" t="s">
        <v>730</v>
      </c>
      <c r="M136" s="3" t="s">
        <v>740</v>
      </c>
      <c r="N136" s="3" t="s">
        <v>751</v>
      </c>
      <c r="O136" s="3" t="s">
        <v>755</v>
      </c>
      <c r="P136" s="3">
        <v>7203.54</v>
      </c>
      <c r="Q136" s="8" t="s">
        <v>760</v>
      </c>
    </row>
    <row r="137" spans="1:17" hidden="1" x14ac:dyDescent="0.3">
      <c r="A137" s="7">
        <v>6362</v>
      </c>
      <c r="B137" s="3" t="s">
        <v>18</v>
      </c>
      <c r="C137" s="3" t="s">
        <v>35</v>
      </c>
      <c r="D137" s="3" t="str">
        <f t="shared" si="7"/>
        <v>susan.mugambi@email.com</v>
      </c>
      <c r="E137" s="3" t="s">
        <v>45</v>
      </c>
      <c r="F137" s="3">
        <v>71</v>
      </c>
      <c r="G137" s="3" t="str">
        <f t="shared" si="8"/>
        <v>Senior</v>
      </c>
      <c r="H137" s="3">
        <f t="shared" si="6"/>
        <v>14</v>
      </c>
      <c r="I137" s="3" t="s">
        <v>181</v>
      </c>
      <c r="J137" s="4">
        <v>44422</v>
      </c>
      <c r="K137" s="3" t="s">
        <v>722</v>
      </c>
      <c r="L137" s="3" t="s">
        <v>729</v>
      </c>
      <c r="M137" s="3" t="s">
        <v>739</v>
      </c>
      <c r="N137" s="3" t="s">
        <v>750</v>
      </c>
      <c r="O137" s="3" t="s">
        <v>756</v>
      </c>
      <c r="P137" s="3">
        <v>47066.46</v>
      </c>
      <c r="Q137" s="8" t="s">
        <v>760</v>
      </c>
    </row>
    <row r="138" spans="1:17" hidden="1" x14ac:dyDescent="0.3">
      <c r="A138" s="7">
        <v>4298</v>
      </c>
      <c r="B138" s="3" t="s">
        <v>15</v>
      </c>
      <c r="C138" s="3" t="s">
        <v>38</v>
      </c>
      <c r="D138" s="3" t="str">
        <f t="shared" si="7"/>
        <v>james.njeri@email.com</v>
      </c>
      <c r="E138" s="3" t="s">
        <v>45</v>
      </c>
      <c r="F138" s="3">
        <v>8</v>
      </c>
      <c r="G138" s="3" t="str">
        <f t="shared" si="8"/>
        <v>Child</v>
      </c>
      <c r="H138" s="3">
        <f t="shared" si="6"/>
        <v>77</v>
      </c>
      <c r="I138" s="3" t="s">
        <v>182</v>
      </c>
      <c r="J138" s="4">
        <v>45127</v>
      </c>
      <c r="K138" s="3" t="s">
        <v>720</v>
      </c>
      <c r="L138" s="3" t="s">
        <v>728</v>
      </c>
      <c r="M138" s="3" t="s">
        <v>745</v>
      </c>
      <c r="N138" s="3" t="s">
        <v>746</v>
      </c>
      <c r="O138" s="3" t="s">
        <v>754</v>
      </c>
      <c r="P138" s="3">
        <v>43618.29</v>
      </c>
      <c r="Q138" s="8" t="s">
        <v>759</v>
      </c>
    </row>
    <row r="139" spans="1:17" hidden="1" x14ac:dyDescent="0.3">
      <c r="A139" s="7">
        <v>8337</v>
      </c>
      <c r="B139" s="3" t="s">
        <v>18</v>
      </c>
      <c r="C139" s="3" t="s">
        <v>43</v>
      </c>
      <c r="D139" s="3" t="str">
        <f t="shared" si="7"/>
        <v>susan.chebet@email.com</v>
      </c>
      <c r="E139" s="3" t="s">
        <v>45</v>
      </c>
      <c r="F139" s="3">
        <v>36</v>
      </c>
      <c r="G139" s="3" t="str">
        <f t="shared" si="8"/>
        <v>Adult</v>
      </c>
      <c r="H139" s="3">
        <f t="shared" si="6"/>
        <v>49</v>
      </c>
      <c r="I139" s="3" t="s">
        <v>183</v>
      </c>
      <c r="J139" s="4">
        <v>44044</v>
      </c>
      <c r="K139" s="3" t="s">
        <v>719</v>
      </c>
      <c r="L139" s="3" t="s">
        <v>726</v>
      </c>
      <c r="M139" s="3" t="s">
        <v>745</v>
      </c>
      <c r="N139" s="3" t="s">
        <v>749</v>
      </c>
      <c r="O139" s="3" t="s">
        <v>758</v>
      </c>
      <c r="P139" s="3">
        <v>29269.599999999999</v>
      </c>
      <c r="Q139" s="8" t="s">
        <v>761</v>
      </c>
    </row>
    <row r="140" spans="1:17" hidden="1" x14ac:dyDescent="0.3">
      <c r="A140" s="7">
        <v>6365</v>
      </c>
      <c r="B140" s="3" t="s">
        <v>20</v>
      </c>
      <c r="C140" s="3" t="s">
        <v>34</v>
      </c>
      <c r="D140" s="3" t="str">
        <f t="shared" si="7"/>
        <v>kevin.cherono@email.com</v>
      </c>
      <c r="E140" s="3" t="s">
        <v>45</v>
      </c>
      <c r="F140" s="3">
        <v>61</v>
      </c>
      <c r="G140" s="3" t="str">
        <f t="shared" si="8"/>
        <v>Senior</v>
      </c>
      <c r="H140" s="3">
        <f t="shared" si="6"/>
        <v>24</v>
      </c>
      <c r="I140" s="3" t="s">
        <v>184</v>
      </c>
      <c r="J140" s="4">
        <v>45735</v>
      </c>
      <c r="K140" s="3" t="s">
        <v>722</v>
      </c>
      <c r="L140" s="3" t="s">
        <v>725</v>
      </c>
      <c r="M140" s="3" t="s">
        <v>732</v>
      </c>
      <c r="N140" s="3" t="s">
        <v>750</v>
      </c>
      <c r="O140" s="3" t="s">
        <v>754</v>
      </c>
      <c r="P140" s="3">
        <v>33254.04</v>
      </c>
      <c r="Q140" s="8" t="s">
        <v>759</v>
      </c>
    </row>
    <row r="141" spans="1:17" hidden="1" x14ac:dyDescent="0.3">
      <c r="A141" s="7">
        <v>9071</v>
      </c>
      <c r="B141" s="3" t="s">
        <v>26</v>
      </c>
      <c r="C141" s="3" t="s">
        <v>32</v>
      </c>
      <c r="D141" s="3" t="str">
        <f t="shared" si="7"/>
        <v>brian.odhiambo@email.com</v>
      </c>
      <c r="E141" s="3" t="s">
        <v>44</v>
      </c>
      <c r="F141" s="3">
        <v>56</v>
      </c>
      <c r="G141" s="3" t="str">
        <f t="shared" si="8"/>
        <v>Adult</v>
      </c>
      <c r="H141" s="3">
        <f t="shared" si="6"/>
        <v>29</v>
      </c>
      <c r="I141" s="3" t="s">
        <v>185</v>
      </c>
      <c r="J141" s="4">
        <v>45283</v>
      </c>
      <c r="K141" s="3" t="s">
        <v>721</v>
      </c>
      <c r="L141" s="3" t="s">
        <v>728</v>
      </c>
      <c r="M141" s="3" t="s">
        <v>740</v>
      </c>
      <c r="N141" s="3" t="s">
        <v>751</v>
      </c>
      <c r="O141" s="3" t="s">
        <v>758</v>
      </c>
      <c r="P141" s="3">
        <v>49546.21</v>
      </c>
      <c r="Q141" s="8" t="s">
        <v>759</v>
      </c>
    </row>
    <row r="142" spans="1:17" hidden="1" x14ac:dyDescent="0.3">
      <c r="A142" s="7">
        <v>9179</v>
      </c>
      <c r="B142" s="3" t="s">
        <v>19</v>
      </c>
      <c r="C142" s="3" t="s">
        <v>41</v>
      </c>
      <c r="D142" s="3" t="str">
        <f t="shared" si="7"/>
        <v>michael.obuya@email.com</v>
      </c>
      <c r="E142" s="3" t="s">
        <v>44</v>
      </c>
      <c r="F142" s="3">
        <v>26</v>
      </c>
      <c r="G142" s="3" t="str">
        <f t="shared" si="8"/>
        <v>Adult</v>
      </c>
      <c r="H142" s="3">
        <f t="shared" si="6"/>
        <v>59</v>
      </c>
      <c r="I142" s="3" t="s">
        <v>186</v>
      </c>
      <c r="J142" s="4">
        <v>45115</v>
      </c>
      <c r="K142" s="3" t="s">
        <v>724</v>
      </c>
      <c r="L142" s="3" t="s">
        <v>729</v>
      </c>
      <c r="M142" s="3" t="s">
        <v>743</v>
      </c>
      <c r="N142" s="3" t="s">
        <v>750</v>
      </c>
      <c r="O142" s="3" t="s">
        <v>755</v>
      </c>
      <c r="P142" s="3">
        <v>11068.98</v>
      </c>
      <c r="Q142" s="8" t="s">
        <v>761</v>
      </c>
    </row>
    <row r="143" spans="1:17" hidden="1" x14ac:dyDescent="0.3">
      <c r="A143" s="7">
        <v>9259</v>
      </c>
      <c r="B143" s="3" t="s">
        <v>19</v>
      </c>
      <c r="C143" s="3" t="s">
        <v>41</v>
      </c>
      <c r="D143" s="3" t="str">
        <f t="shared" si="7"/>
        <v>michael.obuya@email.com</v>
      </c>
      <c r="E143" s="3" t="s">
        <v>44</v>
      </c>
      <c r="F143" s="3">
        <v>37</v>
      </c>
      <c r="G143" s="3" t="str">
        <f t="shared" si="8"/>
        <v>Adult</v>
      </c>
      <c r="H143" s="3">
        <f t="shared" si="6"/>
        <v>48</v>
      </c>
      <c r="I143" s="3" t="s">
        <v>187</v>
      </c>
      <c r="J143" s="4">
        <v>45420</v>
      </c>
      <c r="K143" s="3" t="s">
        <v>719</v>
      </c>
      <c r="L143" s="3" t="s">
        <v>730</v>
      </c>
      <c r="M143" s="3" t="s">
        <v>745</v>
      </c>
      <c r="N143" s="3" t="s">
        <v>746</v>
      </c>
      <c r="O143" s="3" t="s">
        <v>755</v>
      </c>
      <c r="P143" s="3">
        <v>8217.86</v>
      </c>
      <c r="Q143" s="8" t="s">
        <v>760</v>
      </c>
    </row>
    <row r="144" spans="1:17" hidden="1" x14ac:dyDescent="0.3">
      <c r="A144" s="7">
        <v>5943</v>
      </c>
      <c r="B144" s="3" t="s">
        <v>26</v>
      </c>
      <c r="C144" s="3" t="s">
        <v>35</v>
      </c>
      <c r="D144" s="3" t="str">
        <f t="shared" si="7"/>
        <v>brian.mugambi@email.com</v>
      </c>
      <c r="E144" s="3" t="s">
        <v>45</v>
      </c>
      <c r="F144" s="3">
        <v>61</v>
      </c>
      <c r="G144" s="3" t="str">
        <f t="shared" si="8"/>
        <v>Senior</v>
      </c>
      <c r="H144" s="3">
        <f t="shared" si="6"/>
        <v>24</v>
      </c>
      <c r="I144" s="3" t="s">
        <v>188</v>
      </c>
      <c r="J144" s="4">
        <v>44312</v>
      </c>
      <c r="K144" s="3" t="s">
        <v>724</v>
      </c>
      <c r="L144" s="3" t="s">
        <v>729</v>
      </c>
      <c r="M144" s="3" t="s">
        <v>732</v>
      </c>
      <c r="N144" s="3" t="s">
        <v>748</v>
      </c>
      <c r="O144" s="3" t="s">
        <v>756</v>
      </c>
      <c r="P144" s="3">
        <v>17117.2</v>
      </c>
      <c r="Q144" s="8" t="s">
        <v>760</v>
      </c>
    </row>
    <row r="145" spans="1:17" hidden="1" x14ac:dyDescent="0.3">
      <c r="A145" s="7">
        <v>1804</v>
      </c>
      <c r="B145" s="3" t="s">
        <v>23</v>
      </c>
      <c r="C145" s="3" t="s">
        <v>36</v>
      </c>
      <c r="D145" s="3" t="str">
        <f t="shared" si="7"/>
        <v>peter.mwangi@email.com</v>
      </c>
      <c r="E145" s="3" t="s">
        <v>45</v>
      </c>
      <c r="F145" s="3">
        <v>37</v>
      </c>
      <c r="G145" s="3" t="str">
        <f t="shared" si="8"/>
        <v>Adult</v>
      </c>
      <c r="H145" s="3">
        <f t="shared" si="6"/>
        <v>48</v>
      </c>
      <c r="I145" s="3" t="s">
        <v>189</v>
      </c>
      <c r="J145" s="4">
        <v>45247</v>
      </c>
      <c r="K145" s="3" t="s">
        <v>722</v>
      </c>
      <c r="L145" s="3" t="s">
        <v>728</v>
      </c>
      <c r="M145" s="3" t="s">
        <v>744</v>
      </c>
      <c r="N145" s="3" t="s">
        <v>748</v>
      </c>
      <c r="O145" s="3" t="s">
        <v>758</v>
      </c>
      <c r="P145" s="3">
        <v>43410.96</v>
      </c>
      <c r="Q145" s="8" t="s">
        <v>759</v>
      </c>
    </row>
    <row r="146" spans="1:17" hidden="1" x14ac:dyDescent="0.3">
      <c r="A146" s="7">
        <v>6346</v>
      </c>
      <c r="B146" s="3" t="s">
        <v>19</v>
      </c>
      <c r="C146" s="3" t="s">
        <v>39</v>
      </c>
      <c r="D146" s="3" t="str">
        <f t="shared" si="7"/>
        <v>michael.kuria@email.com</v>
      </c>
      <c r="E146" s="3" t="s">
        <v>45</v>
      </c>
      <c r="F146" s="3">
        <v>38</v>
      </c>
      <c r="G146" s="3" t="str">
        <f t="shared" si="8"/>
        <v>Adult</v>
      </c>
      <c r="H146" s="3">
        <f t="shared" si="6"/>
        <v>47</v>
      </c>
      <c r="I146" s="3" t="s">
        <v>190</v>
      </c>
      <c r="J146" s="4">
        <v>45726</v>
      </c>
      <c r="K146" s="3" t="s">
        <v>722</v>
      </c>
      <c r="L146" s="3" t="s">
        <v>725</v>
      </c>
      <c r="M146" s="3" t="s">
        <v>734</v>
      </c>
      <c r="N146" s="3" t="s">
        <v>749</v>
      </c>
      <c r="O146" s="3" t="s">
        <v>758</v>
      </c>
      <c r="P146" s="3">
        <v>48877.88</v>
      </c>
      <c r="Q146" s="8" t="s">
        <v>760</v>
      </c>
    </row>
    <row r="147" spans="1:17" hidden="1" x14ac:dyDescent="0.3">
      <c r="A147" s="7">
        <v>5946</v>
      </c>
      <c r="B147" s="3" t="s">
        <v>19</v>
      </c>
      <c r="C147" s="3" t="s">
        <v>32</v>
      </c>
      <c r="D147" s="3" t="str">
        <f t="shared" si="7"/>
        <v>michael.odhiambo@email.com</v>
      </c>
      <c r="E147" s="3" t="s">
        <v>44</v>
      </c>
      <c r="F147" s="3">
        <v>23</v>
      </c>
      <c r="G147" s="3" t="str">
        <f t="shared" si="8"/>
        <v>Adult</v>
      </c>
      <c r="H147" s="3">
        <f t="shared" si="6"/>
        <v>62</v>
      </c>
      <c r="I147" s="3" t="s">
        <v>191</v>
      </c>
      <c r="J147" s="4">
        <v>44774</v>
      </c>
      <c r="K147" s="3" t="s">
        <v>722</v>
      </c>
      <c r="L147" s="3" t="s">
        <v>728</v>
      </c>
      <c r="M147" s="3" t="s">
        <v>745</v>
      </c>
      <c r="N147" s="3" t="s">
        <v>750</v>
      </c>
      <c r="O147" s="3" t="s">
        <v>758</v>
      </c>
      <c r="P147" s="3">
        <v>36660.03</v>
      </c>
      <c r="Q147" s="8" t="s">
        <v>761</v>
      </c>
    </row>
    <row r="148" spans="1:17" hidden="1" x14ac:dyDescent="0.3">
      <c r="A148" s="7">
        <v>4931</v>
      </c>
      <c r="B148" s="3" t="s">
        <v>21</v>
      </c>
      <c r="C148" s="3" t="s">
        <v>33</v>
      </c>
      <c r="D148" s="3" t="str">
        <f t="shared" si="7"/>
        <v>grace.kiplagat@email.com</v>
      </c>
      <c r="E148" s="3" t="s">
        <v>44</v>
      </c>
      <c r="F148" s="3">
        <v>78</v>
      </c>
      <c r="G148" s="3" t="str">
        <f t="shared" si="8"/>
        <v>Senior</v>
      </c>
      <c r="H148" s="3">
        <f t="shared" si="6"/>
        <v>7</v>
      </c>
      <c r="I148" s="3" t="s">
        <v>192</v>
      </c>
      <c r="J148" s="4">
        <v>45112</v>
      </c>
      <c r="K148" s="3" t="s">
        <v>723</v>
      </c>
      <c r="L148" s="3" t="s">
        <v>729</v>
      </c>
      <c r="M148" s="3" t="s">
        <v>744</v>
      </c>
      <c r="N148" s="3" t="s">
        <v>746</v>
      </c>
      <c r="O148" s="3" t="s">
        <v>754</v>
      </c>
      <c r="P148" s="3">
        <v>48314.31</v>
      </c>
      <c r="Q148" s="8" t="s">
        <v>760</v>
      </c>
    </row>
    <row r="149" spans="1:17" hidden="1" x14ac:dyDescent="0.3">
      <c r="A149" s="7">
        <v>4858</v>
      </c>
      <c r="B149" s="3" t="s">
        <v>26</v>
      </c>
      <c r="C149" s="3" t="s">
        <v>34</v>
      </c>
      <c r="D149" s="3" t="str">
        <f t="shared" si="7"/>
        <v>brian.cherono@email.com</v>
      </c>
      <c r="E149" s="3" t="s">
        <v>44</v>
      </c>
      <c r="F149" s="3">
        <v>23</v>
      </c>
      <c r="G149" s="3" t="str">
        <f t="shared" si="8"/>
        <v>Adult</v>
      </c>
      <c r="H149" s="3">
        <f t="shared" si="6"/>
        <v>62</v>
      </c>
      <c r="I149" s="3" t="s">
        <v>193</v>
      </c>
      <c r="J149" s="4">
        <v>45075</v>
      </c>
      <c r="K149" s="3" t="s">
        <v>719</v>
      </c>
      <c r="L149" s="3" t="s">
        <v>726</v>
      </c>
      <c r="M149" s="3" t="s">
        <v>731</v>
      </c>
      <c r="N149" s="3" t="s">
        <v>750</v>
      </c>
      <c r="O149" s="3" t="s">
        <v>756</v>
      </c>
      <c r="P149" s="3">
        <v>2019.89</v>
      </c>
      <c r="Q149" s="8" t="s">
        <v>759</v>
      </c>
    </row>
    <row r="150" spans="1:17" hidden="1" x14ac:dyDescent="0.3">
      <c r="A150" s="7">
        <v>3996</v>
      </c>
      <c r="B150" s="3" t="s">
        <v>15</v>
      </c>
      <c r="C150" s="3" t="s">
        <v>35</v>
      </c>
      <c r="D150" s="3" t="str">
        <f t="shared" si="7"/>
        <v>james.mugambi@email.com</v>
      </c>
      <c r="E150" s="3" t="s">
        <v>44</v>
      </c>
      <c r="F150" s="3">
        <v>5</v>
      </c>
      <c r="G150" s="3" t="str">
        <f t="shared" si="8"/>
        <v>Child</v>
      </c>
      <c r="H150" s="3">
        <f t="shared" si="6"/>
        <v>80</v>
      </c>
      <c r="I150" s="3" t="s">
        <v>194</v>
      </c>
      <c r="J150" s="4">
        <v>44580</v>
      </c>
      <c r="K150" s="3" t="s">
        <v>722</v>
      </c>
      <c r="L150" s="3" t="s">
        <v>730</v>
      </c>
      <c r="M150" s="3" t="s">
        <v>732</v>
      </c>
      <c r="N150" s="3" t="s">
        <v>749</v>
      </c>
      <c r="O150" s="3" t="s">
        <v>758</v>
      </c>
      <c r="P150" s="3">
        <v>48561.279999999999</v>
      </c>
      <c r="Q150" s="8" t="s">
        <v>761</v>
      </c>
    </row>
    <row r="151" spans="1:17" hidden="1" x14ac:dyDescent="0.3">
      <c r="A151" s="7">
        <v>9579</v>
      </c>
      <c r="B151" s="3" t="s">
        <v>15</v>
      </c>
      <c r="C151" s="3" t="s">
        <v>36</v>
      </c>
      <c r="D151" s="3" t="str">
        <f t="shared" si="7"/>
        <v>james.mwangi@email.com</v>
      </c>
      <c r="E151" s="3" t="s">
        <v>44</v>
      </c>
      <c r="F151" s="3">
        <v>50</v>
      </c>
      <c r="G151" s="3" t="str">
        <f t="shared" si="8"/>
        <v>Adult</v>
      </c>
      <c r="H151" s="3">
        <f t="shared" si="6"/>
        <v>35</v>
      </c>
      <c r="I151" s="3" t="s">
        <v>195</v>
      </c>
      <c r="J151" s="4">
        <v>44255</v>
      </c>
      <c r="K151" s="3" t="s">
        <v>724</v>
      </c>
      <c r="L151" s="3" t="s">
        <v>727</v>
      </c>
      <c r="M151" s="3" t="s">
        <v>739</v>
      </c>
      <c r="N151" s="3" t="s">
        <v>751</v>
      </c>
      <c r="O151" s="3" t="s">
        <v>755</v>
      </c>
      <c r="P151" s="3">
        <v>33518.839999999997</v>
      </c>
      <c r="Q151" s="8" t="s">
        <v>760</v>
      </c>
    </row>
    <row r="152" spans="1:17" hidden="1" x14ac:dyDescent="0.3">
      <c r="A152" s="7">
        <v>8793</v>
      </c>
      <c r="B152" s="3" t="s">
        <v>23</v>
      </c>
      <c r="C152" s="3" t="s">
        <v>34</v>
      </c>
      <c r="D152" s="3" t="str">
        <f t="shared" si="7"/>
        <v>peter.cherono@email.com</v>
      </c>
      <c r="E152" s="3" t="s">
        <v>45</v>
      </c>
      <c r="F152" s="3">
        <v>51</v>
      </c>
      <c r="G152" s="3" t="str">
        <f t="shared" si="8"/>
        <v>Adult</v>
      </c>
      <c r="H152" s="3">
        <f t="shared" si="6"/>
        <v>34</v>
      </c>
      <c r="I152" s="3" t="s">
        <v>196</v>
      </c>
      <c r="J152" s="4">
        <v>45615</v>
      </c>
      <c r="K152" s="3" t="s">
        <v>719</v>
      </c>
      <c r="L152" s="3" t="s">
        <v>727</v>
      </c>
      <c r="M152" s="3" t="s">
        <v>745</v>
      </c>
      <c r="N152" s="3" t="s">
        <v>749</v>
      </c>
      <c r="O152" s="3" t="s">
        <v>755</v>
      </c>
      <c r="P152" s="3">
        <v>8808.98</v>
      </c>
      <c r="Q152" s="8" t="s">
        <v>761</v>
      </c>
    </row>
    <row r="153" spans="1:17" hidden="1" x14ac:dyDescent="0.3">
      <c r="A153" s="7">
        <v>8046</v>
      </c>
      <c r="B153" s="3" t="s">
        <v>18</v>
      </c>
      <c r="C153" s="3" t="s">
        <v>43</v>
      </c>
      <c r="D153" s="3" t="str">
        <f t="shared" si="7"/>
        <v>susan.chebet@email.com</v>
      </c>
      <c r="E153" s="3" t="s">
        <v>45</v>
      </c>
      <c r="F153" s="3">
        <v>38</v>
      </c>
      <c r="G153" s="3" t="str">
        <f t="shared" si="8"/>
        <v>Adult</v>
      </c>
      <c r="H153" s="3">
        <f t="shared" si="6"/>
        <v>47</v>
      </c>
      <c r="I153" s="3" t="s">
        <v>197</v>
      </c>
      <c r="J153" s="4">
        <v>44316</v>
      </c>
      <c r="K153" s="3" t="s">
        <v>720</v>
      </c>
      <c r="L153" s="3" t="s">
        <v>728</v>
      </c>
      <c r="M153" s="3" t="s">
        <v>736</v>
      </c>
      <c r="N153" s="3" t="s">
        <v>749</v>
      </c>
      <c r="O153" s="3" t="s">
        <v>755</v>
      </c>
      <c r="P153" s="3">
        <v>45309.64</v>
      </c>
      <c r="Q153" s="8" t="s">
        <v>761</v>
      </c>
    </row>
    <row r="154" spans="1:17" hidden="1" x14ac:dyDescent="0.3">
      <c r="A154" s="7">
        <v>1254</v>
      </c>
      <c r="B154" s="3" t="s">
        <v>23</v>
      </c>
      <c r="C154" s="3" t="s">
        <v>39</v>
      </c>
      <c r="D154" s="3" t="str">
        <f t="shared" si="7"/>
        <v>peter.kuria@email.com</v>
      </c>
      <c r="E154" s="3" t="s">
        <v>44</v>
      </c>
      <c r="F154" s="3">
        <v>64</v>
      </c>
      <c r="G154" s="3" t="str">
        <f t="shared" si="8"/>
        <v>Senior</v>
      </c>
      <c r="H154" s="3">
        <f t="shared" si="6"/>
        <v>21</v>
      </c>
      <c r="I154" s="3" t="s">
        <v>198</v>
      </c>
      <c r="J154" s="4">
        <v>44411</v>
      </c>
      <c r="K154" s="3" t="s">
        <v>722</v>
      </c>
      <c r="L154" s="3" t="s">
        <v>725</v>
      </c>
      <c r="M154" s="3" t="s">
        <v>743</v>
      </c>
      <c r="N154" s="3" t="s">
        <v>748</v>
      </c>
      <c r="O154" s="3" t="s">
        <v>754</v>
      </c>
      <c r="P154" s="3">
        <v>19890.87</v>
      </c>
      <c r="Q154" s="8" t="s">
        <v>759</v>
      </c>
    </row>
    <row r="155" spans="1:17" hidden="1" x14ac:dyDescent="0.3">
      <c r="A155" s="7">
        <v>1882</v>
      </c>
      <c r="B155" s="3" t="s">
        <v>21</v>
      </c>
      <c r="C155" s="3" t="s">
        <v>35</v>
      </c>
      <c r="D155" s="3" t="str">
        <f t="shared" si="7"/>
        <v>grace.mugambi@email.com</v>
      </c>
      <c r="E155" s="3" t="s">
        <v>45</v>
      </c>
      <c r="F155" s="3">
        <v>37</v>
      </c>
      <c r="G155" s="3" t="str">
        <f t="shared" si="8"/>
        <v>Adult</v>
      </c>
      <c r="H155" s="3">
        <f t="shared" si="6"/>
        <v>48</v>
      </c>
      <c r="I155" s="3" t="s">
        <v>199</v>
      </c>
      <c r="J155" s="4">
        <v>44032</v>
      </c>
      <c r="K155" s="3" t="s">
        <v>723</v>
      </c>
      <c r="L155" s="3" t="s">
        <v>729</v>
      </c>
      <c r="M155" s="3" t="s">
        <v>743</v>
      </c>
      <c r="N155" s="3" t="s">
        <v>747</v>
      </c>
      <c r="O155" s="3" t="s">
        <v>755</v>
      </c>
      <c r="P155" s="3">
        <v>24853.42</v>
      </c>
      <c r="Q155" s="8" t="s">
        <v>761</v>
      </c>
    </row>
    <row r="156" spans="1:17" hidden="1" x14ac:dyDescent="0.3">
      <c r="A156" s="7">
        <v>7922</v>
      </c>
      <c r="B156" s="3" t="s">
        <v>14</v>
      </c>
      <c r="C156" s="3" t="s">
        <v>32</v>
      </c>
      <c r="D156" s="3" t="str">
        <f t="shared" si="7"/>
        <v>jane.odhiambo@email.com</v>
      </c>
      <c r="E156" s="3" t="s">
        <v>45</v>
      </c>
      <c r="F156" s="3">
        <v>13</v>
      </c>
      <c r="G156" s="3" t="str">
        <f t="shared" si="8"/>
        <v>Teenager</v>
      </c>
      <c r="H156" s="3">
        <f t="shared" si="6"/>
        <v>72</v>
      </c>
      <c r="I156" s="3" t="s">
        <v>200</v>
      </c>
      <c r="J156" s="4">
        <v>44904</v>
      </c>
      <c r="K156" s="3" t="s">
        <v>721</v>
      </c>
      <c r="L156" s="3" t="s">
        <v>729</v>
      </c>
      <c r="M156" s="3" t="s">
        <v>735</v>
      </c>
      <c r="N156" s="3" t="s">
        <v>749</v>
      </c>
      <c r="O156" s="3" t="s">
        <v>753</v>
      </c>
      <c r="P156" s="3">
        <v>26147.99</v>
      </c>
      <c r="Q156" s="8" t="s">
        <v>759</v>
      </c>
    </row>
    <row r="157" spans="1:17" hidden="1" x14ac:dyDescent="0.3">
      <c r="A157" s="7">
        <v>3793</v>
      </c>
      <c r="B157" s="3" t="s">
        <v>20</v>
      </c>
      <c r="C157" s="3" t="s">
        <v>33</v>
      </c>
      <c r="D157" s="3" t="str">
        <f t="shared" si="7"/>
        <v>kevin.kiplagat@email.com</v>
      </c>
      <c r="E157" s="3" t="s">
        <v>45</v>
      </c>
      <c r="F157" s="3">
        <v>57</v>
      </c>
      <c r="G157" s="3" t="str">
        <f t="shared" si="8"/>
        <v>Adult</v>
      </c>
      <c r="H157" s="3">
        <f t="shared" si="6"/>
        <v>28</v>
      </c>
      <c r="I157" s="3" t="s">
        <v>201</v>
      </c>
      <c r="J157" s="4">
        <v>45240</v>
      </c>
      <c r="K157" s="3" t="s">
        <v>718</v>
      </c>
      <c r="L157" s="3" t="s">
        <v>726</v>
      </c>
      <c r="M157" s="3" t="s">
        <v>737</v>
      </c>
      <c r="N157" s="3" t="s">
        <v>747</v>
      </c>
      <c r="O157" s="3" t="s">
        <v>755</v>
      </c>
      <c r="P157" s="3">
        <v>23792.45</v>
      </c>
      <c r="Q157" s="8" t="s">
        <v>760</v>
      </c>
    </row>
    <row r="158" spans="1:17" hidden="1" x14ac:dyDescent="0.3">
      <c r="A158" s="7">
        <v>7132</v>
      </c>
      <c r="B158" s="3" t="s">
        <v>27</v>
      </c>
      <c r="C158" s="3" t="s">
        <v>34</v>
      </c>
      <c r="D158" s="3" t="str">
        <f t="shared" si="7"/>
        <v>david.cherono@email.com</v>
      </c>
      <c r="E158" s="3" t="s">
        <v>44</v>
      </c>
      <c r="F158" s="3">
        <v>20</v>
      </c>
      <c r="G158" s="3" t="str">
        <f t="shared" si="8"/>
        <v>Adult</v>
      </c>
      <c r="H158" s="3">
        <f t="shared" si="6"/>
        <v>65</v>
      </c>
      <c r="I158" s="3" t="s">
        <v>202</v>
      </c>
      <c r="J158" s="4">
        <v>44199</v>
      </c>
      <c r="K158" s="3" t="s">
        <v>720</v>
      </c>
      <c r="L158" s="3" t="s">
        <v>726</v>
      </c>
      <c r="M158" s="3" t="s">
        <v>733</v>
      </c>
      <c r="N158" s="3" t="s">
        <v>749</v>
      </c>
      <c r="O158" s="3" t="s">
        <v>756</v>
      </c>
      <c r="P158" s="3">
        <v>47329.78</v>
      </c>
      <c r="Q158" s="8" t="s">
        <v>759</v>
      </c>
    </row>
    <row r="159" spans="1:17" hidden="1" x14ac:dyDescent="0.3">
      <c r="A159" s="7">
        <v>2950</v>
      </c>
      <c r="B159" s="3" t="s">
        <v>23</v>
      </c>
      <c r="C159" s="3" t="s">
        <v>42</v>
      </c>
      <c r="D159" s="3" t="str">
        <f t="shared" si="7"/>
        <v>peter.ouma@email.com</v>
      </c>
      <c r="E159" s="3" t="s">
        <v>44</v>
      </c>
      <c r="F159" s="3">
        <v>1</v>
      </c>
      <c r="G159" s="3" t="str">
        <f t="shared" si="8"/>
        <v>Child</v>
      </c>
      <c r="H159" s="3">
        <f t="shared" si="6"/>
        <v>84</v>
      </c>
      <c r="I159" s="3" t="s">
        <v>203</v>
      </c>
      <c r="J159" s="4">
        <v>44958</v>
      </c>
      <c r="K159" s="3" t="s">
        <v>720</v>
      </c>
      <c r="L159" s="3" t="s">
        <v>726</v>
      </c>
      <c r="M159" s="3" t="s">
        <v>740</v>
      </c>
      <c r="N159" s="3" t="s">
        <v>747</v>
      </c>
      <c r="O159" s="3" t="s">
        <v>756</v>
      </c>
      <c r="P159" s="3">
        <v>8214.1299999999992</v>
      </c>
      <c r="Q159" s="8" t="s">
        <v>761</v>
      </c>
    </row>
    <row r="160" spans="1:17" hidden="1" x14ac:dyDescent="0.3">
      <c r="A160" s="7">
        <v>1678</v>
      </c>
      <c r="B160" s="3" t="s">
        <v>22</v>
      </c>
      <c r="C160" s="3" t="s">
        <v>31</v>
      </c>
      <c r="D160" s="3" t="str">
        <f t="shared" si="7"/>
        <v>mercy.kamau@email.com</v>
      </c>
      <c r="E160" s="3" t="s">
        <v>45</v>
      </c>
      <c r="F160" s="3">
        <v>82</v>
      </c>
      <c r="G160" s="3" t="str">
        <f t="shared" si="8"/>
        <v>Senior</v>
      </c>
      <c r="H160" s="3">
        <f t="shared" si="6"/>
        <v>3</v>
      </c>
      <c r="I160" s="3" t="s">
        <v>204</v>
      </c>
      <c r="J160" s="4">
        <v>44019</v>
      </c>
      <c r="K160" s="3" t="s">
        <v>724</v>
      </c>
      <c r="L160" s="3" t="s">
        <v>729</v>
      </c>
      <c r="M160" s="3" t="s">
        <v>731</v>
      </c>
      <c r="N160" s="3" t="s">
        <v>750</v>
      </c>
      <c r="O160" s="3" t="s">
        <v>758</v>
      </c>
      <c r="P160" s="3">
        <v>31284.09</v>
      </c>
      <c r="Q160" s="8" t="s">
        <v>759</v>
      </c>
    </row>
    <row r="161" spans="1:17" hidden="1" x14ac:dyDescent="0.3">
      <c r="A161" s="7">
        <v>6916</v>
      </c>
      <c r="B161" s="3" t="s">
        <v>18</v>
      </c>
      <c r="C161" s="3" t="s">
        <v>31</v>
      </c>
      <c r="D161" s="3" t="str">
        <f t="shared" si="7"/>
        <v>susan.kamau@email.com</v>
      </c>
      <c r="E161" s="3" t="s">
        <v>44</v>
      </c>
      <c r="F161" s="3">
        <v>3</v>
      </c>
      <c r="G161" s="3" t="str">
        <f t="shared" si="8"/>
        <v>Child</v>
      </c>
      <c r="H161" s="3">
        <f t="shared" si="6"/>
        <v>82</v>
      </c>
      <c r="I161" s="3" t="s">
        <v>205</v>
      </c>
      <c r="J161" s="4">
        <v>44265</v>
      </c>
      <c r="K161" s="3" t="s">
        <v>718</v>
      </c>
      <c r="L161" s="3" t="s">
        <v>728</v>
      </c>
      <c r="M161" s="3" t="s">
        <v>741</v>
      </c>
      <c r="N161" s="3" t="s">
        <v>749</v>
      </c>
      <c r="O161" s="3" t="s">
        <v>758</v>
      </c>
      <c r="P161" s="3">
        <v>21820.25</v>
      </c>
      <c r="Q161" s="8" t="s">
        <v>759</v>
      </c>
    </row>
    <row r="162" spans="1:17" hidden="1" x14ac:dyDescent="0.3">
      <c r="A162" s="7">
        <v>4017</v>
      </c>
      <c r="B162" s="3" t="s">
        <v>15</v>
      </c>
      <c r="C162" s="3" t="s">
        <v>32</v>
      </c>
      <c r="D162" s="3" t="str">
        <f t="shared" si="7"/>
        <v>james.odhiambo@email.com</v>
      </c>
      <c r="E162" s="3" t="s">
        <v>44</v>
      </c>
      <c r="F162" s="3">
        <v>46</v>
      </c>
      <c r="G162" s="3" t="str">
        <f t="shared" si="8"/>
        <v>Adult</v>
      </c>
      <c r="H162" s="3">
        <f t="shared" si="6"/>
        <v>39</v>
      </c>
      <c r="I162" s="3" t="s">
        <v>206</v>
      </c>
      <c r="J162" s="4">
        <v>44653</v>
      </c>
      <c r="K162" s="3" t="s">
        <v>724</v>
      </c>
      <c r="L162" s="3" t="s">
        <v>726</v>
      </c>
      <c r="M162" s="3" t="s">
        <v>731</v>
      </c>
      <c r="N162" s="3" t="s">
        <v>752</v>
      </c>
      <c r="O162" s="3" t="s">
        <v>756</v>
      </c>
      <c r="P162" s="3">
        <v>10162.549999999999</v>
      </c>
      <c r="Q162" s="8" t="s">
        <v>759</v>
      </c>
    </row>
    <row r="163" spans="1:17" hidden="1" x14ac:dyDescent="0.3">
      <c r="A163" s="7">
        <v>9896</v>
      </c>
      <c r="B163" s="3" t="s">
        <v>26</v>
      </c>
      <c r="C163" s="3" t="s">
        <v>32</v>
      </c>
      <c r="D163" s="3" t="str">
        <f t="shared" si="7"/>
        <v>brian.odhiambo@email.com</v>
      </c>
      <c r="E163" s="3" t="s">
        <v>44</v>
      </c>
      <c r="F163" s="3">
        <v>3</v>
      </c>
      <c r="G163" s="3" t="str">
        <f t="shared" si="8"/>
        <v>Child</v>
      </c>
      <c r="H163" s="3">
        <f t="shared" si="6"/>
        <v>82</v>
      </c>
      <c r="I163" s="3" t="s">
        <v>207</v>
      </c>
      <c r="J163" s="4">
        <v>44241</v>
      </c>
      <c r="K163" s="3" t="s">
        <v>721</v>
      </c>
      <c r="L163" s="3" t="s">
        <v>726</v>
      </c>
      <c r="M163" s="3" t="s">
        <v>737</v>
      </c>
      <c r="N163" s="3" t="s">
        <v>746</v>
      </c>
      <c r="O163" s="3" t="s">
        <v>755</v>
      </c>
      <c r="P163" s="3">
        <v>28135.919999999998</v>
      </c>
      <c r="Q163" s="8" t="s">
        <v>761</v>
      </c>
    </row>
    <row r="164" spans="1:17" hidden="1" x14ac:dyDescent="0.3">
      <c r="A164" s="7">
        <v>3064</v>
      </c>
      <c r="B164" s="3" t="s">
        <v>19</v>
      </c>
      <c r="C164" s="3" t="s">
        <v>41</v>
      </c>
      <c r="D164" s="3" t="str">
        <f t="shared" si="7"/>
        <v>michael.obuya@email.com</v>
      </c>
      <c r="E164" s="3" t="s">
        <v>45</v>
      </c>
      <c r="F164" s="3">
        <v>42</v>
      </c>
      <c r="G164" s="3" t="str">
        <f t="shared" si="8"/>
        <v>Adult</v>
      </c>
      <c r="H164" s="3">
        <f t="shared" si="6"/>
        <v>43</v>
      </c>
      <c r="I164" s="3" t="s">
        <v>208</v>
      </c>
      <c r="J164" s="4">
        <v>44115</v>
      </c>
      <c r="K164" s="3" t="s">
        <v>720</v>
      </c>
      <c r="L164" s="3" t="s">
        <v>726</v>
      </c>
      <c r="M164" s="3" t="s">
        <v>738</v>
      </c>
      <c r="N164" s="3" t="s">
        <v>750</v>
      </c>
      <c r="O164" s="3" t="s">
        <v>755</v>
      </c>
      <c r="P164" s="3">
        <v>26365.279999999999</v>
      </c>
      <c r="Q164" s="8" t="s">
        <v>759</v>
      </c>
    </row>
    <row r="165" spans="1:17" hidden="1" x14ac:dyDescent="0.3">
      <c r="A165" s="7">
        <v>5703</v>
      </c>
      <c r="B165" s="3" t="s">
        <v>18</v>
      </c>
      <c r="C165" s="3" t="s">
        <v>40</v>
      </c>
      <c r="D165" s="3" t="str">
        <f t="shared" si="7"/>
        <v>susan.wanjiru@email.com</v>
      </c>
      <c r="E165" s="3" t="s">
        <v>44</v>
      </c>
      <c r="F165" s="3">
        <v>79</v>
      </c>
      <c r="G165" s="3" t="str">
        <f t="shared" si="8"/>
        <v>Senior</v>
      </c>
      <c r="H165" s="3">
        <f t="shared" si="6"/>
        <v>6</v>
      </c>
      <c r="I165" s="3" t="s">
        <v>209</v>
      </c>
      <c r="J165" s="4">
        <v>45011</v>
      </c>
      <c r="K165" s="3" t="s">
        <v>723</v>
      </c>
      <c r="L165" s="3" t="s">
        <v>726</v>
      </c>
      <c r="M165" s="3" t="s">
        <v>738</v>
      </c>
      <c r="N165" s="3" t="s">
        <v>752</v>
      </c>
      <c r="O165" s="3" t="s">
        <v>754</v>
      </c>
      <c r="P165" s="3">
        <v>1454.3</v>
      </c>
      <c r="Q165" s="8" t="s">
        <v>760</v>
      </c>
    </row>
    <row r="166" spans="1:17" hidden="1" x14ac:dyDescent="0.3">
      <c r="A166" s="7">
        <v>2334</v>
      </c>
      <c r="B166" s="3" t="s">
        <v>24</v>
      </c>
      <c r="C166" s="3" t="s">
        <v>31</v>
      </c>
      <c r="D166" s="3" t="str">
        <f t="shared" si="7"/>
        <v>esther.kamau@email.com</v>
      </c>
      <c r="E166" s="3" t="s">
        <v>45</v>
      </c>
      <c r="F166" s="3">
        <v>60</v>
      </c>
      <c r="G166" s="3" t="str">
        <f t="shared" si="8"/>
        <v>Adult</v>
      </c>
      <c r="H166" s="3">
        <f t="shared" si="6"/>
        <v>25</v>
      </c>
      <c r="I166" s="3" t="s">
        <v>210</v>
      </c>
      <c r="J166" s="4">
        <v>44423</v>
      </c>
      <c r="K166" s="3" t="s">
        <v>724</v>
      </c>
      <c r="L166" s="3" t="s">
        <v>728</v>
      </c>
      <c r="M166" s="3" t="s">
        <v>743</v>
      </c>
      <c r="N166" s="3" t="s">
        <v>747</v>
      </c>
      <c r="O166" s="3" t="s">
        <v>754</v>
      </c>
      <c r="P166" s="3">
        <v>36292.800000000003</v>
      </c>
      <c r="Q166" s="8" t="s">
        <v>760</v>
      </c>
    </row>
    <row r="167" spans="1:17" hidden="1" x14ac:dyDescent="0.3">
      <c r="A167" s="7">
        <v>8447</v>
      </c>
      <c r="B167" s="3" t="s">
        <v>22</v>
      </c>
      <c r="C167" s="3" t="s">
        <v>41</v>
      </c>
      <c r="D167" s="3" t="str">
        <f t="shared" si="7"/>
        <v>mercy.obuya@email.com</v>
      </c>
      <c r="E167" s="3" t="s">
        <v>44</v>
      </c>
      <c r="F167" s="3">
        <v>6</v>
      </c>
      <c r="G167" s="3" t="str">
        <f t="shared" si="8"/>
        <v>Child</v>
      </c>
      <c r="H167" s="3">
        <f t="shared" si="6"/>
        <v>79</v>
      </c>
      <c r="I167" s="3" t="s">
        <v>211</v>
      </c>
      <c r="J167" s="4">
        <v>45498</v>
      </c>
      <c r="K167" s="3" t="s">
        <v>721</v>
      </c>
      <c r="L167" s="3" t="s">
        <v>727</v>
      </c>
      <c r="M167" s="3" t="s">
        <v>738</v>
      </c>
      <c r="N167" s="3" t="s">
        <v>751</v>
      </c>
      <c r="O167" s="3" t="s">
        <v>757</v>
      </c>
      <c r="P167" s="3">
        <v>4631.8</v>
      </c>
      <c r="Q167" s="8" t="s">
        <v>760</v>
      </c>
    </row>
    <row r="168" spans="1:17" hidden="1" x14ac:dyDescent="0.3">
      <c r="A168" s="7">
        <v>5176</v>
      </c>
      <c r="B168" s="3" t="s">
        <v>22</v>
      </c>
      <c r="C168" s="3" t="s">
        <v>38</v>
      </c>
      <c r="D168" s="3" t="str">
        <f t="shared" si="7"/>
        <v>mercy.njeri@email.com</v>
      </c>
      <c r="E168" s="3" t="s">
        <v>44</v>
      </c>
      <c r="F168" s="3">
        <v>52</v>
      </c>
      <c r="G168" s="3" t="str">
        <f t="shared" si="8"/>
        <v>Adult</v>
      </c>
      <c r="H168" s="3">
        <f t="shared" si="6"/>
        <v>33</v>
      </c>
      <c r="I168" s="3" t="s">
        <v>212</v>
      </c>
      <c r="J168" s="4">
        <v>44857</v>
      </c>
      <c r="K168" s="3" t="s">
        <v>721</v>
      </c>
      <c r="L168" s="3" t="s">
        <v>729</v>
      </c>
      <c r="M168" s="3" t="s">
        <v>734</v>
      </c>
      <c r="N168" s="3" t="s">
        <v>746</v>
      </c>
      <c r="O168" s="3" t="s">
        <v>757</v>
      </c>
      <c r="P168" s="3">
        <v>15256.85</v>
      </c>
      <c r="Q168" s="8" t="s">
        <v>761</v>
      </c>
    </row>
    <row r="169" spans="1:17" x14ac:dyDescent="0.3">
      <c r="A169" s="7">
        <v>6398</v>
      </c>
      <c r="B169" s="3" t="s">
        <v>16</v>
      </c>
      <c r="C169" s="3" t="s">
        <v>30</v>
      </c>
      <c r="D169" s="3" t="str">
        <f t="shared" si="7"/>
        <v>john.atieno@email.com</v>
      </c>
      <c r="E169" s="3" t="s">
        <v>45</v>
      </c>
      <c r="F169" s="3">
        <v>42</v>
      </c>
      <c r="G169" s="3" t="str">
        <f t="shared" si="8"/>
        <v>Adult</v>
      </c>
      <c r="H169" s="3">
        <f t="shared" si="6"/>
        <v>43</v>
      </c>
      <c r="I169" s="3" t="s">
        <v>213</v>
      </c>
      <c r="J169" s="4">
        <v>45345</v>
      </c>
      <c r="K169" s="3" t="s">
        <v>722</v>
      </c>
      <c r="L169" s="3" t="s">
        <v>729</v>
      </c>
      <c r="M169" s="3" t="s">
        <v>743</v>
      </c>
      <c r="N169" s="3" t="s">
        <v>748</v>
      </c>
      <c r="O169" s="3" t="s">
        <v>757</v>
      </c>
      <c r="P169" s="3">
        <v>5842.76</v>
      </c>
      <c r="Q169" s="8" t="s">
        <v>760</v>
      </c>
    </row>
    <row r="170" spans="1:17" hidden="1" x14ac:dyDescent="0.3">
      <c r="A170" s="7">
        <v>3215</v>
      </c>
      <c r="B170" s="3" t="s">
        <v>15</v>
      </c>
      <c r="C170" s="3" t="s">
        <v>42</v>
      </c>
      <c r="D170" s="3" t="str">
        <f t="shared" si="7"/>
        <v>james.ouma@email.com</v>
      </c>
      <c r="E170" s="3" t="s">
        <v>45</v>
      </c>
      <c r="F170" s="3">
        <v>68</v>
      </c>
      <c r="G170" s="3" t="str">
        <f t="shared" si="8"/>
        <v>Senior</v>
      </c>
      <c r="H170" s="3">
        <f t="shared" si="6"/>
        <v>17</v>
      </c>
      <c r="I170" s="3" t="s">
        <v>214</v>
      </c>
      <c r="J170" s="4">
        <v>43928</v>
      </c>
      <c r="K170" s="3" t="s">
        <v>723</v>
      </c>
      <c r="L170" s="3" t="s">
        <v>727</v>
      </c>
      <c r="M170" s="3" t="s">
        <v>736</v>
      </c>
      <c r="N170" s="3" t="s">
        <v>748</v>
      </c>
      <c r="O170" s="3" t="s">
        <v>753</v>
      </c>
      <c r="P170" s="3">
        <v>22090.7</v>
      </c>
      <c r="Q170" s="8" t="s">
        <v>760</v>
      </c>
    </row>
    <row r="171" spans="1:17" hidden="1" x14ac:dyDescent="0.3">
      <c r="A171" s="7">
        <v>9388</v>
      </c>
      <c r="B171" s="3" t="s">
        <v>27</v>
      </c>
      <c r="C171" s="3" t="s">
        <v>42</v>
      </c>
      <c r="D171" s="3" t="str">
        <f t="shared" si="7"/>
        <v>david.ouma@email.com</v>
      </c>
      <c r="E171" s="3" t="s">
        <v>44</v>
      </c>
      <c r="F171" s="3">
        <v>76</v>
      </c>
      <c r="G171" s="3" t="str">
        <f t="shared" si="8"/>
        <v>Senior</v>
      </c>
      <c r="H171" s="3">
        <f t="shared" si="6"/>
        <v>9</v>
      </c>
      <c r="I171" s="3" t="s">
        <v>215</v>
      </c>
      <c r="J171" s="4">
        <v>45192</v>
      </c>
      <c r="K171" s="3" t="s">
        <v>719</v>
      </c>
      <c r="L171" s="3" t="s">
        <v>727</v>
      </c>
      <c r="M171" s="3" t="s">
        <v>740</v>
      </c>
      <c r="N171" s="3" t="s">
        <v>750</v>
      </c>
      <c r="O171" s="3" t="s">
        <v>755</v>
      </c>
      <c r="P171" s="3">
        <v>46633.88</v>
      </c>
      <c r="Q171" s="8" t="s">
        <v>760</v>
      </c>
    </row>
    <row r="172" spans="1:17" hidden="1" x14ac:dyDescent="0.3">
      <c r="A172" s="7">
        <v>9373</v>
      </c>
      <c r="B172" s="3" t="s">
        <v>14</v>
      </c>
      <c r="C172" s="3" t="s">
        <v>43</v>
      </c>
      <c r="D172" s="3" t="str">
        <f t="shared" si="7"/>
        <v>jane.chebet@email.com</v>
      </c>
      <c r="E172" s="3" t="s">
        <v>44</v>
      </c>
      <c r="F172" s="3">
        <v>4</v>
      </c>
      <c r="G172" s="3" t="str">
        <f t="shared" si="8"/>
        <v>Child</v>
      </c>
      <c r="H172" s="3">
        <f t="shared" si="6"/>
        <v>81</v>
      </c>
      <c r="I172" s="3" t="s">
        <v>216</v>
      </c>
      <c r="J172" s="4">
        <v>44132</v>
      </c>
      <c r="K172" s="3" t="s">
        <v>718</v>
      </c>
      <c r="L172" s="3" t="s">
        <v>725</v>
      </c>
      <c r="M172" s="3" t="s">
        <v>740</v>
      </c>
      <c r="N172" s="3" t="s">
        <v>750</v>
      </c>
      <c r="O172" s="3" t="s">
        <v>757</v>
      </c>
      <c r="P172" s="3">
        <v>27646.880000000001</v>
      </c>
      <c r="Q172" s="8" t="s">
        <v>759</v>
      </c>
    </row>
    <row r="173" spans="1:17" hidden="1" x14ac:dyDescent="0.3">
      <c r="A173" s="7">
        <v>8299</v>
      </c>
      <c r="B173" s="3" t="s">
        <v>17</v>
      </c>
      <c r="C173" s="3" t="s">
        <v>32</v>
      </c>
      <c r="D173" s="3" t="str">
        <f t="shared" si="7"/>
        <v>anne.odhiambo@email.com</v>
      </c>
      <c r="E173" s="3" t="s">
        <v>45</v>
      </c>
      <c r="F173" s="3">
        <v>79</v>
      </c>
      <c r="G173" s="3" t="str">
        <f t="shared" si="8"/>
        <v>Senior</v>
      </c>
      <c r="H173" s="3">
        <f t="shared" si="6"/>
        <v>6</v>
      </c>
      <c r="I173" s="3" t="s">
        <v>217</v>
      </c>
      <c r="J173" s="4">
        <v>44242</v>
      </c>
      <c r="K173" s="3" t="s">
        <v>719</v>
      </c>
      <c r="L173" s="3" t="s">
        <v>726</v>
      </c>
      <c r="M173" s="3" t="s">
        <v>737</v>
      </c>
      <c r="N173" s="3" t="s">
        <v>748</v>
      </c>
      <c r="O173" s="3" t="s">
        <v>754</v>
      </c>
      <c r="P173" s="3">
        <v>26279.64</v>
      </c>
      <c r="Q173" s="8" t="s">
        <v>760</v>
      </c>
    </row>
    <row r="174" spans="1:17" hidden="1" x14ac:dyDescent="0.3">
      <c r="A174" s="7">
        <v>4943</v>
      </c>
      <c r="B174" s="3" t="s">
        <v>20</v>
      </c>
      <c r="C174" s="3" t="s">
        <v>31</v>
      </c>
      <c r="D174" s="3" t="str">
        <f t="shared" si="7"/>
        <v>kevin.kamau@email.com</v>
      </c>
      <c r="E174" s="3" t="s">
        <v>44</v>
      </c>
      <c r="F174" s="3">
        <v>13</v>
      </c>
      <c r="G174" s="3" t="str">
        <f t="shared" si="8"/>
        <v>Teenager</v>
      </c>
      <c r="H174" s="3">
        <f t="shared" si="6"/>
        <v>72</v>
      </c>
      <c r="I174" s="3" t="s">
        <v>218</v>
      </c>
      <c r="J174" s="4">
        <v>44833</v>
      </c>
      <c r="K174" s="3" t="s">
        <v>718</v>
      </c>
      <c r="L174" s="3" t="s">
        <v>725</v>
      </c>
      <c r="M174" s="3" t="s">
        <v>744</v>
      </c>
      <c r="N174" s="3" t="s">
        <v>749</v>
      </c>
      <c r="O174" s="3" t="s">
        <v>754</v>
      </c>
      <c r="P174" s="3">
        <v>20876.330000000002</v>
      </c>
      <c r="Q174" s="8" t="s">
        <v>759</v>
      </c>
    </row>
    <row r="175" spans="1:17" hidden="1" x14ac:dyDescent="0.3">
      <c r="A175" s="7">
        <v>3407</v>
      </c>
      <c r="B175" s="3" t="s">
        <v>17</v>
      </c>
      <c r="C175" s="3" t="s">
        <v>41</v>
      </c>
      <c r="D175" s="3" t="str">
        <f t="shared" si="7"/>
        <v>anne.obuya@email.com</v>
      </c>
      <c r="E175" s="3" t="s">
        <v>44</v>
      </c>
      <c r="F175" s="3">
        <v>58</v>
      </c>
      <c r="G175" s="3" t="str">
        <f t="shared" si="8"/>
        <v>Adult</v>
      </c>
      <c r="H175" s="3">
        <f t="shared" si="6"/>
        <v>27</v>
      </c>
      <c r="I175" s="3" t="s">
        <v>219</v>
      </c>
      <c r="J175" s="4">
        <v>45411</v>
      </c>
      <c r="K175" s="3" t="s">
        <v>720</v>
      </c>
      <c r="L175" s="3" t="s">
        <v>728</v>
      </c>
      <c r="M175" s="3" t="s">
        <v>739</v>
      </c>
      <c r="N175" s="3" t="s">
        <v>751</v>
      </c>
      <c r="O175" s="3" t="s">
        <v>755</v>
      </c>
      <c r="P175" s="3">
        <v>5751.39</v>
      </c>
      <c r="Q175" s="8" t="s">
        <v>759</v>
      </c>
    </row>
    <row r="176" spans="1:17" hidden="1" x14ac:dyDescent="0.3">
      <c r="A176" s="7">
        <v>2178</v>
      </c>
      <c r="B176" s="3" t="s">
        <v>21</v>
      </c>
      <c r="C176" s="3" t="s">
        <v>38</v>
      </c>
      <c r="D176" s="3" t="str">
        <f t="shared" si="7"/>
        <v>grace.njeri@email.com</v>
      </c>
      <c r="E176" s="3" t="s">
        <v>44</v>
      </c>
      <c r="F176" s="3">
        <v>66</v>
      </c>
      <c r="G176" s="3" t="str">
        <f t="shared" si="8"/>
        <v>Senior</v>
      </c>
      <c r="H176" s="3">
        <f t="shared" si="6"/>
        <v>19</v>
      </c>
      <c r="I176" s="3" t="s">
        <v>220</v>
      </c>
      <c r="J176" s="4">
        <v>44251</v>
      </c>
      <c r="K176" s="3" t="s">
        <v>720</v>
      </c>
      <c r="L176" s="3" t="s">
        <v>730</v>
      </c>
      <c r="M176" s="3" t="s">
        <v>745</v>
      </c>
      <c r="N176" s="3" t="s">
        <v>746</v>
      </c>
      <c r="O176" s="3" t="s">
        <v>754</v>
      </c>
      <c r="P176" s="3">
        <v>21710.86</v>
      </c>
      <c r="Q176" s="8" t="s">
        <v>759</v>
      </c>
    </row>
    <row r="177" spans="1:17" hidden="1" x14ac:dyDescent="0.3">
      <c r="A177" s="7">
        <v>8604</v>
      </c>
      <c r="B177" s="3" t="s">
        <v>16</v>
      </c>
      <c r="C177" s="3" t="s">
        <v>31</v>
      </c>
      <c r="D177" s="3" t="str">
        <f t="shared" si="7"/>
        <v>john.kamau@email.com</v>
      </c>
      <c r="E177" s="3" t="s">
        <v>44</v>
      </c>
      <c r="F177" s="3">
        <v>74</v>
      </c>
      <c r="G177" s="3" t="str">
        <f t="shared" si="8"/>
        <v>Senior</v>
      </c>
      <c r="H177" s="3">
        <f t="shared" si="6"/>
        <v>11</v>
      </c>
      <c r="I177" s="3" t="s">
        <v>221</v>
      </c>
      <c r="J177" s="4">
        <v>44712</v>
      </c>
      <c r="K177" s="3" t="s">
        <v>724</v>
      </c>
      <c r="L177" s="3" t="s">
        <v>728</v>
      </c>
      <c r="M177" s="3" t="s">
        <v>735</v>
      </c>
      <c r="N177" s="3" t="s">
        <v>749</v>
      </c>
      <c r="O177" s="3" t="s">
        <v>754</v>
      </c>
      <c r="P177" s="3">
        <v>49809.04</v>
      </c>
      <c r="Q177" s="8" t="s">
        <v>759</v>
      </c>
    </row>
    <row r="178" spans="1:17" x14ac:dyDescent="0.3">
      <c r="A178" s="7">
        <v>8179</v>
      </c>
      <c r="B178" s="3" t="s">
        <v>25</v>
      </c>
      <c r="C178" s="3" t="s">
        <v>38</v>
      </c>
      <c r="D178" s="3" t="str">
        <f t="shared" si="7"/>
        <v>paul.njeri@email.com</v>
      </c>
      <c r="E178" s="3" t="s">
        <v>44</v>
      </c>
      <c r="F178" s="3">
        <v>73</v>
      </c>
      <c r="G178" s="3" t="str">
        <f t="shared" si="8"/>
        <v>Senior</v>
      </c>
      <c r="H178" s="3">
        <f t="shared" si="6"/>
        <v>12</v>
      </c>
      <c r="I178" s="3" t="s">
        <v>222</v>
      </c>
      <c r="J178" s="4">
        <v>44285</v>
      </c>
      <c r="K178" s="3" t="s">
        <v>721</v>
      </c>
      <c r="L178" s="3" t="s">
        <v>725</v>
      </c>
      <c r="M178" s="3" t="s">
        <v>741</v>
      </c>
      <c r="N178" s="3" t="s">
        <v>748</v>
      </c>
      <c r="O178" s="3" t="s">
        <v>755</v>
      </c>
      <c r="P178" s="3">
        <v>43219.49</v>
      </c>
      <c r="Q178" s="8" t="s">
        <v>760</v>
      </c>
    </row>
    <row r="179" spans="1:17" hidden="1" x14ac:dyDescent="0.3">
      <c r="A179" s="7">
        <v>7131</v>
      </c>
      <c r="B179" s="3" t="s">
        <v>16</v>
      </c>
      <c r="C179" s="3" t="s">
        <v>35</v>
      </c>
      <c r="D179" s="3" t="str">
        <f t="shared" si="7"/>
        <v>john.mugambi@email.com</v>
      </c>
      <c r="E179" s="3" t="s">
        <v>44</v>
      </c>
      <c r="F179" s="3">
        <v>59</v>
      </c>
      <c r="G179" s="3" t="str">
        <f t="shared" si="8"/>
        <v>Adult</v>
      </c>
      <c r="H179" s="3">
        <f t="shared" si="6"/>
        <v>26</v>
      </c>
      <c r="I179" s="3" t="s">
        <v>223</v>
      </c>
      <c r="J179" s="4">
        <v>44793</v>
      </c>
      <c r="K179" s="3" t="s">
        <v>722</v>
      </c>
      <c r="L179" s="3" t="s">
        <v>730</v>
      </c>
      <c r="M179" s="3" t="s">
        <v>743</v>
      </c>
      <c r="N179" s="3" t="s">
        <v>748</v>
      </c>
      <c r="O179" s="3" t="s">
        <v>754</v>
      </c>
      <c r="P179" s="3">
        <v>24747.1</v>
      </c>
      <c r="Q179" s="8" t="s">
        <v>759</v>
      </c>
    </row>
    <row r="180" spans="1:17" hidden="1" x14ac:dyDescent="0.3">
      <c r="A180" s="7">
        <v>3638</v>
      </c>
      <c r="B180" s="3" t="s">
        <v>27</v>
      </c>
      <c r="C180" s="3" t="s">
        <v>43</v>
      </c>
      <c r="D180" s="3" t="str">
        <f t="shared" si="7"/>
        <v>david.chebet@email.com</v>
      </c>
      <c r="E180" s="3" t="s">
        <v>45</v>
      </c>
      <c r="F180" s="3">
        <v>68</v>
      </c>
      <c r="G180" s="3" t="str">
        <f t="shared" si="8"/>
        <v>Senior</v>
      </c>
      <c r="H180" s="3">
        <f t="shared" si="6"/>
        <v>17</v>
      </c>
      <c r="I180" s="3" t="s">
        <v>224</v>
      </c>
      <c r="J180" s="4">
        <v>44013</v>
      </c>
      <c r="K180" s="3" t="s">
        <v>721</v>
      </c>
      <c r="L180" s="3" t="s">
        <v>728</v>
      </c>
      <c r="M180" s="3" t="s">
        <v>744</v>
      </c>
      <c r="N180" s="3" t="s">
        <v>748</v>
      </c>
      <c r="O180" s="3" t="s">
        <v>758</v>
      </c>
      <c r="P180" s="3">
        <v>22374.73</v>
      </c>
      <c r="Q180" s="8" t="s">
        <v>759</v>
      </c>
    </row>
    <row r="181" spans="1:17" hidden="1" x14ac:dyDescent="0.3">
      <c r="A181" s="7">
        <v>3445</v>
      </c>
      <c r="B181" s="3" t="s">
        <v>20</v>
      </c>
      <c r="C181" s="3" t="s">
        <v>34</v>
      </c>
      <c r="D181" s="3" t="str">
        <f t="shared" si="7"/>
        <v>kevin.cherono@email.com</v>
      </c>
      <c r="E181" s="3" t="s">
        <v>44</v>
      </c>
      <c r="F181" s="3">
        <v>83</v>
      </c>
      <c r="G181" s="3" t="str">
        <f t="shared" si="8"/>
        <v>Senior</v>
      </c>
      <c r="H181" s="3">
        <f t="shared" si="6"/>
        <v>2</v>
      </c>
      <c r="I181" s="3" t="s">
        <v>225</v>
      </c>
      <c r="J181" s="4">
        <v>44638</v>
      </c>
      <c r="K181" s="3" t="s">
        <v>721</v>
      </c>
      <c r="L181" s="3" t="s">
        <v>726</v>
      </c>
      <c r="M181" s="3" t="s">
        <v>741</v>
      </c>
      <c r="N181" s="3" t="s">
        <v>749</v>
      </c>
      <c r="O181" s="3" t="s">
        <v>757</v>
      </c>
      <c r="P181" s="3">
        <v>43420.82</v>
      </c>
      <c r="Q181" s="8" t="s">
        <v>761</v>
      </c>
    </row>
    <row r="182" spans="1:17" hidden="1" x14ac:dyDescent="0.3">
      <c r="A182" s="7">
        <v>5199</v>
      </c>
      <c r="B182" s="3" t="s">
        <v>27</v>
      </c>
      <c r="C182" s="3" t="s">
        <v>42</v>
      </c>
      <c r="D182" s="3" t="str">
        <f t="shared" si="7"/>
        <v>david.ouma@email.com</v>
      </c>
      <c r="E182" s="3" t="s">
        <v>44</v>
      </c>
      <c r="F182" s="3">
        <v>23</v>
      </c>
      <c r="G182" s="3" t="str">
        <f t="shared" si="8"/>
        <v>Adult</v>
      </c>
      <c r="H182" s="3">
        <f t="shared" si="6"/>
        <v>62</v>
      </c>
      <c r="I182" s="3" t="s">
        <v>226</v>
      </c>
      <c r="J182" s="4">
        <v>44752</v>
      </c>
      <c r="K182" s="3" t="s">
        <v>721</v>
      </c>
      <c r="L182" s="3" t="s">
        <v>726</v>
      </c>
      <c r="M182" s="3" t="s">
        <v>741</v>
      </c>
      <c r="N182" s="3" t="s">
        <v>747</v>
      </c>
      <c r="O182" s="3" t="s">
        <v>755</v>
      </c>
      <c r="P182" s="3">
        <v>43306.2</v>
      </c>
      <c r="Q182" s="8" t="s">
        <v>760</v>
      </c>
    </row>
    <row r="183" spans="1:17" hidden="1" x14ac:dyDescent="0.3">
      <c r="A183" s="7">
        <v>2618</v>
      </c>
      <c r="B183" s="3" t="s">
        <v>14</v>
      </c>
      <c r="C183" s="3" t="s">
        <v>39</v>
      </c>
      <c r="D183" s="3" t="str">
        <f t="shared" si="7"/>
        <v>jane.kuria@email.com</v>
      </c>
      <c r="E183" s="3" t="s">
        <v>45</v>
      </c>
      <c r="F183" s="3">
        <v>5</v>
      </c>
      <c r="G183" s="3" t="str">
        <f t="shared" si="8"/>
        <v>Child</v>
      </c>
      <c r="H183" s="3">
        <f t="shared" si="6"/>
        <v>80</v>
      </c>
      <c r="I183" s="3" t="s">
        <v>227</v>
      </c>
      <c r="J183" s="4">
        <v>44265</v>
      </c>
      <c r="K183" s="3" t="s">
        <v>724</v>
      </c>
      <c r="L183" s="3" t="s">
        <v>726</v>
      </c>
      <c r="M183" s="3" t="s">
        <v>736</v>
      </c>
      <c r="N183" s="3" t="s">
        <v>751</v>
      </c>
      <c r="O183" s="3" t="s">
        <v>754</v>
      </c>
      <c r="P183" s="3">
        <v>3025.38</v>
      </c>
      <c r="Q183" s="8" t="s">
        <v>761</v>
      </c>
    </row>
    <row r="184" spans="1:17" hidden="1" x14ac:dyDescent="0.3">
      <c r="A184" s="7">
        <v>6694</v>
      </c>
      <c r="B184" s="3" t="s">
        <v>18</v>
      </c>
      <c r="C184" s="3" t="s">
        <v>40</v>
      </c>
      <c r="D184" s="3" t="str">
        <f t="shared" si="7"/>
        <v>susan.wanjiru@email.com</v>
      </c>
      <c r="E184" s="3" t="s">
        <v>45</v>
      </c>
      <c r="F184" s="3">
        <v>30</v>
      </c>
      <c r="G184" s="3" t="str">
        <f t="shared" si="8"/>
        <v>Adult</v>
      </c>
      <c r="H184" s="3">
        <f t="shared" si="6"/>
        <v>55</v>
      </c>
      <c r="I184" s="3" t="s">
        <v>228</v>
      </c>
      <c r="J184" s="4">
        <v>43897</v>
      </c>
      <c r="K184" s="3" t="s">
        <v>722</v>
      </c>
      <c r="L184" s="3" t="s">
        <v>725</v>
      </c>
      <c r="M184" s="3" t="s">
        <v>734</v>
      </c>
      <c r="N184" s="3" t="s">
        <v>747</v>
      </c>
      <c r="O184" s="3" t="s">
        <v>754</v>
      </c>
      <c r="P184" s="3">
        <v>27732.09</v>
      </c>
      <c r="Q184" s="8" t="s">
        <v>761</v>
      </c>
    </row>
    <row r="185" spans="1:17" hidden="1" x14ac:dyDescent="0.3">
      <c r="A185" s="7">
        <v>4515</v>
      </c>
      <c r="B185" s="3" t="s">
        <v>27</v>
      </c>
      <c r="C185" s="3" t="s">
        <v>35</v>
      </c>
      <c r="D185" s="3" t="str">
        <f t="shared" si="7"/>
        <v>david.mugambi@email.com</v>
      </c>
      <c r="E185" s="3" t="s">
        <v>44</v>
      </c>
      <c r="F185" s="3">
        <v>65</v>
      </c>
      <c r="G185" s="3" t="str">
        <f t="shared" si="8"/>
        <v>Senior</v>
      </c>
      <c r="H185" s="3">
        <f t="shared" si="6"/>
        <v>20</v>
      </c>
      <c r="I185" s="3" t="s">
        <v>229</v>
      </c>
      <c r="J185" s="4">
        <v>44573</v>
      </c>
      <c r="K185" s="3" t="s">
        <v>723</v>
      </c>
      <c r="L185" s="3" t="s">
        <v>729</v>
      </c>
      <c r="M185" s="3" t="s">
        <v>742</v>
      </c>
      <c r="N185" s="3" t="s">
        <v>746</v>
      </c>
      <c r="O185" s="3" t="s">
        <v>755</v>
      </c>
      <c r="P185" s="3">
        <v>43256.54</v>
      </c>
      <c r="Q185" s="8" t="s">
        <v>760</v>
      </c>
    </row>
    <row r="186" spans="1:17" hidden="1" x14ac:dyDescent="0.3">
      <c r="A186" s="7">
        <v>4306</v>
      </c>
      <c r="B186" s="3" t="s">
        <v>14</v>
      </c>
      <c r="C186" s="3" t="s">
        <v>31</v>
      </c>
      <c r="D186" s="3" t="str">
        <f t="shared" si="7"/>
        <v>jane.kamau@email.com</v>
      </c>
      <c r="E186" s="3" t="s">
        <v>45</v>
      </c>
      <c r="F186" s="3">
        <v>58</v>
      </c>
      <c r="G186" s="3" t="str">
        <f t="shared" si="8"/>
        <v>Adult</v>
      </c>
      <c r="H186" s="3">
        <f t="shared" si="6"/>
        <v>27</v>
      </c>
      <c r="I186" s="3" t="s">
        <v>230</v>
      </c>
      <c r="J186" s="4">
        <v>44006</v>
      </c>
      <c r="K186" s="3" t="s">
        <v>723</v>
      </c>
      <c r="L186" s="3" t="s">
        <v>726</v>
      </c>
      <c r="M186" s="3" t="s">
        <v>735</v>
      </c>
      <c r="N186" s="3" t="s">
        <v>752</v>
      </c>
      <c r="O186" s="3" t="s">
        <v>758</v>
      </c>
      <c r="P186" s="3">
        <v>8186.52</v>
      </c>
      <c r="Q186" s="8" t="s">
        <v>759</v>
      </c>
    </row>
    <row r="187" spans="1:17" hidden="1" x14ac:dyDescent="0.3">
      <c r="A187" s="7">
        <v>3562</v>
      </c>
      <c r="B187" s="3" t="s">
        <v>23</v>
      </c>
      <c r="C187" s="3" t="s">
        <v>32</v>
      </c>
      <c r="D187" s="3" t="str">
        <f t="shared" si="7"/>
        <v>peter.odhiambo@email.com</v>
      </c>
      <c r="E187" s="3" t="s">
        <v>44</v>
      </c>
      <c r="F187" s="3">
        <v>18</v>
      </c>
      <c r="G187" s="3" t="str">
        <f t="shared" si="8"/>
        <v>Teenager</v>
      </c>
      <c r="H187" s="3">
        <f t="shared" si="6"/>
        <v>67</v>
      </c>
      <c r="I187" s="3" t="s">
        <v>231</v>
      </c>
      <c r="J187" s="4">
        <v>45319</v>
      </c>
      <c r="K187" s="3" t="s">
        <v>724</v>
      </c>
      <c r="L187" s="3" t="s">
        <v>730</v>
      </c>
      <c r="M187" s="3" t="s">
        <v>732</v>
      </c>
      <c r="N187" s="3" t="s">
        <v>750</v>
      </c>
      <c r="O187" s="3" t="s">
        <v>758</v>
      </c>
      <c r="P187" s="3">
        <v>30532.07</v>
      </c>
      <c r="Q187" s="8" t="s">
        <v>759</v>
      </c>
    </row>
    <row r="188" spans="1:17" hidden="1" x14ac:dyDescent="0.3">
      <c r="A188" s="7">
        <v>2789</v>
      </c>
      <c r="B188" s="3" t="s">
        <v>18</v>
      </c>
      <c r="C188" s="3" t="s">
        <v>40</v>
      </c>
      <c r="D188" s="3" t="str">
        <f t="shared" si="7"/>
        <v>susan.wanjiru@email.com</v>
      </c>
      <c r="E188" s="3" t="s">
        <v>45</v>
      </c>
      <c r="F188" s="3">
        <v>57</v>
      </c>
      <c r="G188" s="3" t="str">
        <f t="shared" si="8"/>
        <v>Adult</v>
      </c>
      <c r="H188" s="3">
        <f t="shared" si="6"/>
        <v>28</v>
      </c>
      <c r="I188" s="3" t="s">
        <v>232</v>
      </c>
      <c r="J188" s="4">
        <v>45577</v>
      </c>
      <c r="K188" s="3" t="s">
        <v>719</v>
      </c>
      <c r="L188" s="3" t="s">
        <v>725</v>
      </c>
      <c r="M188" s="3" t="s">
        <v>744</v>
      </c>
      <c r="N188" s="3" t="s">
        <v>751</v>
      </c>
      <c r="O188" s="3" t="s">
        <v>755</v>
      </c>
      <c r="P188" s="3">
        <v>4097.0600000000004</v>
      </c>
      <c r="Q188" s="8" t="s">
        <v>759</v>
      </c>
    </row>
    <row r="189" spans="1:17" hidden="1" x14ac:dyDescent="0.3">
      <c r="A189" s="7">
        <v>7985</v>
      </c>
      <c r="B189" s="3" t="s">
        <v>20</v>
      </c>
      <c r="C189" s="3" t="s">
        <v>34</v>
      </c>
      <c r="D189" s="3" t="str">
        <f t="shared" si="7"/>
        <v>kevin.cherono@email.com</v>
      </c>
      <c r="E189" s="3" t="s">
        <v>44</v>
      </c>
      <c r="F189" s="3">
        <v>5</v>
      </c>
      <c r="G189" s="3" t="str">
        <f t="shared" si="8"/>
        <v>Child</v>
      </c>
      <c r="H189" s="3">
        <f t="shared" si="6"/>
        <v>80</v>
      </c>
      <c r="I189" s="3" t="s">
        <v>233</v>
      </c>
      <c r="J189" s="4">
        <v>45210</v>
      </c>
      <c r="K189" s="3" t="s">
        <v>724</v>
      </c>
      <c r="L189" s="3" t="s">
        <v>730</v>
      </c>
      <c r="M189" s="3" t="s">
        <v>745</v>
      </c>
      <c r="N189" s="3" t="s">
        <v>747</v>
      </c>
      <c r="O189" s="3" t="s">
        <v>757</v>
      </c>
      <c r="P189" s="3">
        <v>24294.36</v>
      </c>
      <c r="Q189" s="8" t="s">
        <v>760</v>
      </c>
    </row>
    <row r="190" spans="1:17" hidden="1" x14ac:dyDescent="0.3">
      <c r="A190" s="7">
        <v>8326</v>
      </c>
      <c r="B190" s="3" t="s">
        <v>23</v>
      </c>
      <c r="C190" s="3" t="s">
        <v>33</v>
      </c>
      <c r="D190" s="3" t="str">
        <f t="shared" si="7"/>
        <v>peter.kiplagat@email.com</v>
      </c>
      <c r="E190" s="3" t="s">
        <v>45</v>
      </c>
      <c r="F190" s="3">
        <v>45</v>
      </c>
      <c r="G190" s="3" t="str">
        <f t="shared" si="8"/>
        <v>Adult</v>
      </c>
      <c r="H190" s="3">
        <f t="shared" si="6"/>
        <v>40</v>
      </c>
      <c r="I190" s="3" t="s">
        <v>234</v>
      </c>
      <c r="J190" s="4">
        <v>44654</v>
      </c>
      <c r="K190" s="3" t="s">
        <v>722</v>
      </c>
      <c r="L190" s="3" t="s">
        <v>726</v>
      </c>
      <c r="M190" s="3" t="s">
        <v>736</v>
      </c>
      <c r="N190" s="3" t="s">
        <v>747</v>
      </c>
      <c r="O190" s="3" t="s">
        <v>754</v>
      </c>
      <c r="P190" s="3">
        <v>40856.269999999997</v>
      </c>
      <c r="Q190" s="8" t="s">
        <v>759</v>
      </c>
    </row>
    <row r="191" spans="1:17" hidden="1" x14ac:dyDescent="0.3">
      <c r="A191" s="7">
        <v>6989</v>
      </c>
      <c r="B191" s="3" t="s">
        <v>24</v>
      </c>
      <c r="C191" s="3" t="s">
        <v>32</v>
      </c>
      <c r="D191" s="3" t="str">
        <f t="shared" si="7"/>
        <v>esther.odhiambo@email.com</v>
      </c>
      <c r="E191" s="3" t="s">
        <v>44</v>
      </c>
      <c r="F191" s="3">
        <v>10</v>
      </c>
      <c r="G191" s="3" t="str">
        <f t="shared" si="8"/>
        <v>Child</v>
      </c>
      <c r="H191" s="3">
        <f t="shared" si="6"/>
        <v>75</v>
      </c>
      <c r="I191" s="3" t="s">
        <v>235</v>
      </c>
      <c r="J191" s="4">
        <v>44534</v>
      </c>
      <c r="K191" s="3" t="s">
        <v>724</v>
      </c>
      <c r="L191" s="3" t="s">
        <v>726</v>
      </c>
      <c r="M191" s="3" t="s">
        <v>741</v>
      </c>
      <c r="N191" s="3" t="s">
        <v>746</v>
      </c>
      <c r="O191" s="3" t="s">
        <v>758</v>
      </c>
      <c r="P191" s="3">
        <v>2547.75</v>
      </c>
      <c r="Q191" s="8" t="s">
        <v>759</v>
      </c>
    </row>
    <row r="192" spans="1:17" hidden="1" x14ac:dyDescent="0.3">
      <c r="A192" s="7">
        <v>6784</v>
      </c>
      <c r="B192" s="3" t="s">
        <v>19</v>
      </c>
      <c r="C192" s="3" t="s">
        <v>33</v>
      </c>
      <c r="D192" s="3" t="str">
        <f t="shared" si="7"/>
        <v>michael.kiplagat@email.com</v>
      </c>
      <c r="E192" s="3" t="s">
        <v>44</v>
      </c>
      <c r="F192" s="3">
        <v>48</v>
      </c>
      <c r="G192" s="3" t="str">
        <f t="shared" si="8"/>
        <v>Adult</v>
      </c>
      <c r="H192" s="3">
        <f t="shared" si="6"/>
        <v>37</v>
      </c>
      <c r="I192" s="3" t="s">
        <v>236</v>
      </c>
      <c r="J192" s="4">
        <v>45246</v>
      </c>
      <c r="K192" s="3" t="s">
        <v>718</v>
      </c>
      <c r="L192" s="3" t="s">
        <v>730</v>
      </c>
      <c r="M192" s="3" t="s">
        <v>731</v>
      </c>
      <c r="N192" s="3" t="s">
        <v>748</v>
      </c>
      <c r="O192" s="3" t="s">
        <v>756</v>
      </c>
      <c r="P192" s="3">
        <v>20024.060000000001</v>
      </c>
      <c r="Q192" s="8" t="s">
        <v>760</v>
      </c>
    </row>
    <row r="193" spans="1:17" hidden="1" x14ac:dyDescent="0.3">
      <c r="A193" s="7">
        <v>9963</v>
      </c>
      <c r="B193" s="3" t="s">
        <v>18</v>
      </c>
      <c r="C193" s="3" t="s">
        <v>37</v>
      </c>
      <c r="D193" s="3" t="str">
        <f t="shared" si="7"/>
        <v>susan.otieno@email.com</v>
      </c>
      <c r="E193" s="3" t="s">
        <v>44</v>
      </c>
      <c r="F193" s="3">
        <v>37</v>
      </c>
      <c r="G193" s="3" t="str">
        <f t="shared" si="8"/>
        <v>Adult</v>
      </c>
      <c r="H193" s="3">
        <f t="shared" si="6"/>
        <v>48</v>
      </c>
      <c r="I193" s="3" t="s">
        <v>237</v>
      </c>
      <c r="J193" s="4">
        <v>44480</v>
      </c>
      <c r="K193" s="3" t="s">
        <v>719</v>
      </c>
      <c r="L193" s="3" t="s">
        <v>728</v>
      </c>
      <c r="M193" s="3" t="s">
        <v>741</v>
      </c>
      <c r="N193" s="3" t="s">
        <v>749</v>
      </c>
      <c r="O193" s="3" t="s">
        <v>754</v>
      </c>
      <c r="P193" s="3">
        <v>22054.1</v>
      </c>
      <c r="Q193" s="8" t="s">
        <v>761</v>
      </c>
    </row>
    <row r="194" spans="1:17" hidden="1" x14ac:dyDescent="0.3">
      <c r="A194" s="7">
        <v>4174</v>
      </c>
      <c r="B194" s="3" t="s">
        <v>21</v>
      </c>
      <c r="C194" s="3" t="s">
        <v>35</v>
      </c>
      <c r="D194" s="3" t="str">
        <f t="shared" si="7"/>
        <v>grace.mugambi@email.com</v>
      </c>
      <c r="E194" s="3" t="s">
        <v>44</v>
      </c>
      <c r="F194" s="3">
        <v>79</v>
      </c>
      <c r="G194" s="3" t="str">
        <f t="shared" si="8"/>
        <v>Senior</v>
      </c>
      <c r="H194" s="3">
        <f t="shared" ref="H194:H257" si="9">MAX( F194:F865) - (F194)</f>
        <v>6</v>
      </c>
      <c r="I194" s="3" t="s">
        <v>238</v>
      </c>
      <c r="J194" s="4">
        <v>44427</v>
      </c>
      <c r="K194" s="3" t="s">
        <v>719</v>
      </c>
      <c r="L194" s="3" t="s">
        <v>729</v>
      </c>
      <c r="M194" s="3" t="s">
        <v>743</v>
      </c>
      <c r="N194" s="3" t="s">
        <v>750</v>
      </c>
      <c r="O194" s="3" t="s">
        <v>756</v>
      </c>
      <c r="P194" s="3">
        <v>12832.67</v>
      </c>
      <c r="Q194" s="8" t="s">
        <v>759</v>
      </c>
    </row>
    <row r="195" spans="1:17" hidden="1" x14ac:dyDescent="0.3">
      <c r="A195" s="7">
        <v>5505</v>
      </c>
      <c r="B195" s="3" t="s">
        <v>27</v>
      </c>
      <c r="C195" s="3" t="s">
        <v>33</v>
      </c>
      <c r="D195" s="3" t="str">
        <f t="shared" ref="D195:D258" si="10">LOWER(CONCATENATE(B195,".",C195,"@email.com"))</f>
        <v>david.kiplagat@email.com</v>
      </c>
      <c r="E195" s="3" t="s">
        <v>45</v>
      </c>
      <c r="F195" s="3">
        <v>83</v>
      </c>
      <c r="G195" s="3" t="str">
        <f t="shared" ref="G195:G258" si="11">IF(F195&lt;=12,"Child",IF(F195&lt;=19,"Teenager",IF(F195&lt;=60,"Adult","Senior")))</f>
        <v>Senior</v>
      </c>
      <c r="H195" s="3">
        <f t="shared" si="9"/>
        <v>2</v>
      </c>
      <c r="I195" s="3" t="s">
        <v>239</v>
      </c>
      <c r="J195" s="4">
        <v>44248</v>
      </c>
      <c r="K195" s="3" t="s">
        <v>720</v>
      </c>
      <c r="L195" s="3" t="s">
        <v>727</v>
      </c>
      <c r="M195" s="3" t="s">
        <v>744</v>
      </c>
      <c r="N195" s="3" t="s">
        <v>747</v>
      </c>
      <c r="O195" s="3" t="s">
        <v>754</v>
      </c>
      <c r="P195" s="3">
        <v>28857.23</v>
      </c>
      <c r="Q195" s="8" t="s">
        <v>759</v>
      </c>
    </row>
    <row r="196" spans="1:17" hidden="1" x14ac:dyDescent="0.3">
      <c r="A196" s="7">
        <v>9208</v>
      </c>
      <c r="B196" s="3" t="s">
        <v>16</v>
      </c>
      <c r="C196" s="3" t="s">
        <v>31</v>
      </c>
      <c r="D196" s="3" t="str">
        <f t="shared" si="10"/>
        <v>john.kamau@email.com</v>
      </c>
      <c r="E196" s="3" t="s">
        <v>44</v>
      </c>
      <c r="F196" s="3">
        <v>77</v>
      </c>
      <c r="G196" s="3" t="str">
        <f t="shared" si="11"/>
        <v>Senior</v>
      </c>
      <c r="H196" s="3">
        <f t="shared" si="9"/>
        <v>8</v>
      </c>
      <c r="I196" s="3" t="s">
        <v>240</v>
      </c>
      <c r="J196" s="4">
        <v>44968</v>
      </c>
      <c r="K196" s="3" t="s">
        <v>724</v>
      </c>
      <c r="L196" s="3" t="s">
        <v>730</v>
      </c>
      <c r="M196" s="3" t="s">
        <v>736</v>
      </c>
      <c r="N196" s="3" t="s">
        <v>749</v>
      </c>
      <c r="O196" s="3" t="s">
        <v>753</v>
      </c>
      <c r="P196" s="3">
        <v>19828.12</v>
      </c>
      <c r="Q196" s="8" t="s">
        <v>761</v>
      </c>
    </row>
    <row r="197" spans="1:17" hidden="1" x14ac:dyDescent="0.3">
      <c r="A197" s="7">
        <v>3600</v>
      </c>
      <c r="B197" s="3" t="s">
        <v>16</v>
      </c>
      <c r="C197" s="3" t="s">
        <v>41</v>
      </c>
      <c r="D197" s="3" t="str">
        <f t="shared" si="10"/>
        <v>john.obuya@email.com</v>
      </c>
      <c r="E197" s="3" t="s">
        <v>44</v>
      </c>
      <c r="F197" s="3">
        <v>85</v>
      </c>
      <c r="G197" s="3" t="str">
        <f t="shared" si="11"/>
        <v>Senior</v>
      </c>
      <c r="H197" s="3">
        <f t="shared" si="9"/>
        <v>0</v>
      </c>
      <c r="I197" s="3" t="s">
        <v>241</v>
      </c>
      <c r="J197" s="4">
        <v>44948</v>
      </c>
      <c r="K197" s="3" t="s">
        <v>722</v>
      </c>
      <c r="L197" s="3" t="s">
        <v>725</v>
      </c>
      <c r="M197" s="3" t="s">
        <v>745</v>
      </c>
      <c r="N197" s="3" t="s">
        <v>747</v>
      </c>
      <c r="O197" s="3" t="s">
        <v>755</v>
      </c>
      <c r="P197" s="3">
        <v>29515.599999999999</v>
      </c>
      <c r="Q197" s="8" t="s">
        <v>760</v>
      </c>
    </row>
    <row r="198" spans="1:17" hidden="1" x14ac:dyDescent="0.3">
      <c r="A198" s="7">
        <v>6606</v>
      </c>
      <c r="B198" s="3" t="s">
        <v>27</v>
      </c>
      <c r="C198" s="3" t="s">
        <v>34</v>
      </c>
      <c r="D198" s="3" t="str">
        <f t="shared" si="10"/>
        <v>david.cherono@email.com</v>
      </c>
      <c r="E198" s="3" t="s">
        <v>45</v>
      </c>
      <c r="F198" s="3">
        <v>37</v>
      </c>
      <c r="G198" s="3" t="str">
        <f t="shared" si="11"/>
        <v>Adult</v>
      </c>
      <c r="H198" s="3">
        <f t="shared" si="9"/>
        <v>48</v>
      </c>
      <c r="I198" s="3" t="s">
        <v>242</v>
      </c>
      <c r="J198" s="4">
        <v>43845</v>
      </c>
      <c r="K198" s="3" t="s">
        <v>724</v>
      </c>
      <c r="L198" s="3" t="s">
        <v>725</v>
      </c>
      <c r="M198" s="3" t="s">
        <v>735</v>
      </c>
      <c r="N198" s="3" t="s">
        <v>751</v>
      </c>
      <c r="O198" s="3" t="s">
        <v>758</v>
      </c>
      <c r="P198" s="3">
        <v>33844.050000000003</v>
      </c>
      <c r="Q198" s="8" t="s">
        <v>761</v>
      </c>
    </row>
    <row r="199" spans="1:17" hidden="1" x14ac:dyDescent="0.3">
      <c r="A199" s="7">
        <v>7725</v>
      </c>
      <c r="B199" s="3" t="s">
        <v>18</v>
      </c>
      <c r="C199" s="3" t="s">
        <v>32</v>
      </c>
      <c r="D199" s="3" t="str">
        <f t="shared" si="10"/>
        <v>susan.odhiambo@email.com</v>
      </c>
      <c r="E199" s="3" t="s">
        <v>44</v>
      </c>
      <c r="F199" s="3">
        <v>6</v>
      </c>
      <c r="G199" s="3" t="str">
        <f t="shared" si="11"/>
        <v>Child</v>
      </c>
      <c r="H199" s="3">
        <f t="shared" si="9"/>
        <v>79</v>
      </c>
      <c r="I199" s="3" t="s">
        <v>243</v>
      </c>
      <c r="J199" s="4">
        <v>45498</v>
      </c>
      <c r="K199" s="3" t="s">
        <v>720</v>
      </c>
      <c r="L199" s="3" t="s">
        <v>726</v>
      </c>
      <c r="M199" s="3" t="s">
        <v>742</v>
      </c>
      <c r="N199" s="3" t="s">
        <v>750</v>
      </c>
      <c r="O199" s="3" t="s">
        <v>755</v>
      </c>
      <c r="P199" s="3">
        <v>20240.849999999999</v>
      </c>
      <c r="Q199" s="8" t="s">
        <v>760</v>
      </c>
    </row>
    <row r="200" spans="1:17" hidden="1" x14ac:dyDescent="0.3">
      <c r="A200" s="7">
        <v>7537</v>
      </c>
      <c r="B200" s="3" t="s">
        <v>22</v>
      </c>
      <c r="C200" s="3" t="s">
        <v>42</v>
      </c>
      <c r="D200" s="3" t="str">
        <f t="shared" si="10"/>
        <v>mercy.ouma@email.com</v>
      </c>
      <c r="E200" s="3" t="s">
        <v>44</v>
      </c>
      <c r="F200" s="3">
        <v>5</v>
      </c>
      <c r="G200" s="3" t="str">
        <f t="shared" si="11"/>
        <v>Child</v>
      </c>
      <c r="H200" s="3">
        <f t="shared" si="9"/>
        <v>80</v>
      </c>
      <c r="I200" s="3" t="s">
        <v>244</v>
      </c>
      <c r="J200" s="4">
        <v>44569</v>
      </c>
      <c r="K200" s="3" t="s">
        <v>721</v>
      </c>
      <c r="L200" s="3" t="s">
        <v>726</v>
      </c>
      <c r="M200" s="3" t="s">
        <v>743</v>
      </c>
      <c r="N200" s="3" t="s">
        <v>751</v>
      </c>
      <c r="O200" s="3" t="s">
        <v>755</v>
      </c>
      <c r="P200" s="3">
        <v>17655.78</v>
      </c>
      <c r="Q200" s="8" t="s">
        <v>761</v>
      </c>
    </row>
    <row r="201" spans="1:17" hidden="1" x14ac:dyDescent="0.3">
      <c r="A201" s="7">
        <v>7297</v>
      </c>
      <c r="B201" s="3" t="s">
        <v>23</v>
      </c>
      <c r="C201" s="3" t="s">
        <v>41</v>
      </c>
      <c r="D201" s="3" t="str">
        <f t="shared" si="10"/>
        <v>peter.obuya@email.com</v>
      </c>
      <c r="E201" s="3" t="s">
        <v>45</v>
      </c>
      <c r="F201" s="3">
        <v>6</v>
      </c>
      <c r="G201" s="3" t="str">
        <f t="shared" si="11"/>
        <v>Child</v>
      </c>
      <c r="H201" s="3">
        <f t="shared" si="9"/>
        <v>79</v>
      </c>
      <c r="I201" s="3" t="s">
        <v>245</v>
      </c>
      <c r="J201" s="4">
        <v>43893</v>
      </c>
      <c r="K201" s="3" t="s">
        <v>721</v>
      </c>
      <c r="L201" s="3" t="s">
        <v>728</v>
      </c>
      <c r="M201" s="3" t="s">
        <v>734</v>
      </c>
      <c r="N201" s="3" t="s">
        <v>750</v>
      </c>
      <c r="O201" s="3" t="s">
        <v>756</v>
      </c>
      <c r="P201" s="3">
        <v>4300.3599999999997</v>
      </c>
      <c r="Q201" s="8" t="s">
        <v>761</v>
      </c>
    </row>
    <row r="202" spans="1:17" hidden="1" x14ac:dyDescent="0.3">
      <c r="A202" s="7">
        <v>1968</v>
      </c>
      <c r="B202" s="3" t="s">
        <v>24</v>
      </c>
      <c r="C202" s="3" t="s">
        <v>32</v>
      </c>
      <c r="D202" s="3" t="str">
        <f t="shared" si="10"/>
        <v>esther.odhiambo@email.com</v>
      </c>
      <c r="E202" s="3" t="s">
        <v>45</v>
      </c>
      <c r="F202" s="3">
        <v>8</v>
      </c>
      <c r="G202" s="3" t="str">
        <f t="shared" si="11"/>
        <v>Child</v>
      </c>
      <c r="H202" s="3">
        <f t="shared" si="9"/>
        <v>77</v>
      </c>
      <c r="I202" s="3" t="s">
        <v>246</v>
      </c>
      <c r="J202" s="4">
        <v>44293</v>
      </c>
      <c r="K202" s="3" t="s">
        <v>721</v>
      </c>
      <c r="L202" s="3" t="s">
        <v>727</v>
      </c>
      <c r="M202" s="3" t="s">
        <v>735</v>
      </c>
      <c r="N202" s="3" t="s">
        <v>750</v>
      </c>
      <c r="O202" s="3" t="s">
        <v>754</v>
      </c>
      <c r="P202" s="3">
        <v>41553.629999999997</v>
      </c>
      <c r="Q202" s="8" t="s">
        <v>759</v>
      </c>
    </row>
    <row r="203" spans="1:17" hidden="1" x14ac:dyDescent="0.3">
      <c r="A203" s="7">
        <v>6360</v>
      </c>
      <c r="B203" s="3" t="s">
        <v>14</v>
      </c>
      <c r="C203" s="3" t="s">
        <v>35</v>
      </c>
      <c r="D203" s="3" t="str">
        <f t="shared" si="10"/>
        <v>jane.mugambi@email.com</v>
      </c>
      <c r="E203" s="3" t="s">
        <v>45</v>
      </c>
      <c r="F203" s="3">
        <v>8</v>
      </c>
      <c r="G203" s="3" t="str">
        <f t="shared" si="11"/>
        <v>Child</v>
      </c>
      <c r="H203" s="3">
        <f t="shared" si="9"/>
        <v>77</v>
      </c>
      <c r="I203" s="3" t="s">
        <v>247</v>
      </c>
      <c r="J203" s="4">
        <v>44805</v>
      </c>
      <c r="K203" s="3" t="s">
        <v>720</v>
      </c>
      <c r="L203" s="3" t="s">
        <v>726</v>
      </c>
      <c r="M203" s="3" t="s">
        <v>737</v>
      </c>
      <c r="N203" s="3" t="s">
        <v>748</v>
      </c>
      <c r="O203" s="3" t="s">
        <v>757</v>
      </c>
      <c r="P203" s="3">
        <v>35486.550000000003</v>
      </c>
      <c r="Q203" s="8" t="s">
        <v>760</v>
      </c>
    </row>
    <row r="204" spans="1:17" hidden="1" x14ac:dyDescent="0.3">
      <c r="A204" s="7">
        <v>8421</v>
      </c>
      <c r="B204" s="3" t="s">
        <v>17</v>
      </c>
      <c r="C204" s="3" t="s">
        <v>32</v>
      </c>
      <c r="D204" s="3" t="str">
        <f t="shared" si="10"/>
        <v>anne.odhiambo@email.com</v>
      </c>
      <c r="E204" s="3" t="s">
        <v>44</v>
      </c>
      <c r="F204" s="3">
        <v>64</v>
      </c>
      <c r="G204" s="3" t="str">
        <f t="shared" si="11"/>
        <v>Senior</v>
      </c>
      <c r="H204" s="3">
        <f t="shared" si="9"/>
        <v>21</v>
      </c>
      <c r="I204" s="3" t="s">
        <v>248</v>
      </c>
      <c r="J204" s="4">
        <v>45654</v>
      </c>
      <c r="K204" s="3" t="s">
        <v>724</v>
      </c>
      <c r="L204" s="3" t="s">
        <v>728</v>
      </c>
      <c r="M204" s="3" t="s">
        <v>740</v>
      </c>
      <c r="N204" s="3" t="s">
        <v>746</v>
      </c>
      <c r="O204" s="3" t="s">
        <v>757</v>
      </c>
      <c r="P204" s="3">
        <v>38007.29</v>
      </c>
      <c r="Q204" s="8" t="s">
        <v>759</v>
      </c>
    </row>
    <row r="205" spans="1:17" hidden="1" x14ac:dyDescent="0.3">
      <c r="A205" s="7">
        <v>9013</v>
      </c>
      <c r="B205" s="3" t="s">
        <v>18</v>
      </c>
      <c r="C205" s="3" t="s">
        <v>42</v>
      </c>
      <c r="D205" s="3" t="str">
        <f t="shared" si="10"/>
        <v>susan.ouma@email.com</v>
      </c>
      <c r="E205" s="3" t="s">
        <v>45</v>
      </c>
      <c r="F205" s="3">
        <v>79</v>
      </c>
      <c r="G205" s="3" t="str">
        <f t="shared" si="11"/>
        <v>Senior</v>
      </c>
      <c r="H205" s="3">
        <f t="shared" si="9"/>
        <v>6</v>
      </c>
      <c r="I205" s="3" t="s">
        <v>249</v>
      </c>
      <c r="J205" s="4">
        <v>45678</v>
      </c>
      <c r="K205" s="3" t="s">
        <v>720</v>
      </c>
      <c r="L205" s="3" t="s">
        <v>725</v>
      </c>
      <c r="M205" s="3" t="s">
        <v>737</v>
      </c>
      <c r="N205" s="3" t="s">
        <v>748</v>
      </c>
      <c r="O205" s="3" t="s">
        <v>753</v>
      </c>
      <c r="P205" s="3">
        <v>37283.86</v>
      </c>
      <c r="Q205" s="8" t="s">
        <v>761</v>
      </c>
    </row>
    <row r="206" spans="1:17" hidden="1" x14ac:dyDescent="0.3">
      <c r="A206" s="7">
        <v>9460</v>
      </c>
      <c r="B206" s="3" t="s">
        <v>24</v>
      </c>
      <c r="C206" s="3" t="s">
        <v>42</v>
      </c>
      <c r="D206" s="3" t="str">
        <f t="shared" si="10"/>
        <v>esther.ouma@email.com</v>
      </c>
      <c r="E206" s="3" t="s">
        <v>45</v>
      </c>
      <c r="F206" s="3">
        <v>80</v>
      </c>
      <c r="G206" s="3" t="str">
        <f t="shared" si="11"/>
        <v>Senior</v>
      </c>
      <c r="H206" s="3">
        <f t="shared" si="9"/>
        <v>5</v>
      </c>
      <c r="I206" s="3" t="s">
        <v>250</v>
      </c>
      <c r="J206" s="4">
        <v>45350</v>
      </c>
      <c r="K206" s="3" t="s">
        <v>723</v>
      </c>
      <c r="L206" s="3" t="s">
        <v>729</v>
      </c>
      <c r="M206" s="3" t="s">
        <v>733</v>
      </c>
      <c r="N206" s="3" t="s">
        <v>746</v>
      </c>
      <c r="O206" s="3" t="s">
        <v>755</v>
      </c>
      <c r="P206" s="3">
        <v>28871.37</v>
      </c>
      <c r="Q206" s="8" t="s">
        <v>761</v>
      </c>
    </row>
    <row r="207" spans="1:17" hidden="1" x14ac:dyDescent="0.3">
      <c r="A207" s="7">
        <v>1621</v>
      </c>
      <c r="B207" s="3" t="s">
        <v>15</v>
      </c>
      <c r="C207" s="3" t="s">
        <v>34</v>
      </c>
      <c r="D207" s="3" t="str">
        <f t="shared" si="10"/>
        <v>james.cherono@email.com</v>
      </c>
      <c r="E207" s="3" t="s">
        <v>44</v>
      </c>
      <c r="F207" s="3">
        <v>44</v>
      </c>
      <c r="G207" s="3" t="str">
        <f t="shared" si="11"/>
        <v>Adult</v>
      </c>
      <c r="H207" s="3">
        <f t="shared" si="9"/>
        <v>41</v>
      </c>
      <c r="I207" s="3" t="s">
        <v>251</v>
      </c>
      <c r="J207" s="4">
        <v>44065</v>
      </c>
      <c r="K207" s="3" t="s">
        <v>720</v>
      </c>
      <c r="L207" s="3" t="s">
        <v>729</v>
      </c>
      <c r="M207" s="3" t="s">
        <v>731</v>
      </c>
      <c r="N207" s="3" t="s">
        <v>749</v>
      </c>
      <c r="O207" s="3" t="s">
        <v>754</v>
      </c>
      <c r="P207" s="3">
        <v>13222.06</v>
      </c>
      <c r="Q207" s="8" t="s">
        <v>760</v>
      </c>
    </row>
    <row r="208" spans="1:17" hidden="1" x14ac:dyDescent="0.3">
      <c r="A208" s="7">
        <v>3031</v>
      </c>
      <c r="B208" s="3" t="s">
        <v>25</v>
      </c>
      <c r="C208" s="3" t="s">
        <v>35</v>
      </c>
      <c r="D208" s="3" t="str">
        <f t="shared" si="10"/>
        <v>paul.mugambi@email.com</v>
      </c>
      <c r="E208" s="3" t="s">
        <v>45</v>
      </c>
      <c r="F208" s="3">
        <v>30</v>
      </c>
      <c r="G208" s="3" t="str">
        <f t="shared" si="11"/>
        <v>Adult</v>
      </c>
      <c r="H208" s="3">
        <f t="shared" si="9"/>
        <v>55</v>
      </c>
      <c r="I208" s="3" t="s">
        <v>252</v>
      </c>
      <c r="J208" s="4">
        <v>45149</v>
      </c>
      <c r="K208" s="3" t="s">
        <v>721</v>
      </c>
      <c r="L208" s="3" t="s">
        <v>726</v>
      </c>
      <c r="M208" s="3" t="s">
        <v>738</v>
      </c>
      <c r="N208" s="3" t="s">
        <v>746</v>
      </c>
      <c r="O208" s="3" t="s">
        <v>755</v>
      </c>
      <c r="P208" s="3">
        <v>23931.599999999999</v>
      </c>
      <c r="Q208" s="8" t="s">
        <v>759</v>
      </c>
    </row>
    <row r="209" spans="1:17" hidden="1" x14ac:dyDescent="0.3">
      <c r="A209" s="7">
        <v>2478</v>
      </c>
      <c r="B209" s="3" t="s">
        <v>14</v>
      </c>
      <c r="C209" s="3" t="s">
        <v>40</v>
      </c>
      <c r="D209" s="3" t="str">
        <f t="shared" si="10"/>
        <v>jane.wanjiru@email.com</v>
      </c>
      <c r="E209" s="3" t="s">
        <v>45</v>
      </c>
      <c r="F209" s="3">
        <v>31</v>
      </c>
      <c r="G209" s="3" t="str">
        <f t="shared" si="11"/>
        <v>Adult</v>
      </c>
      <c r="H209" s="3">
        <f t="shared" si="9"/>
        <v>54</v>
      </c>
      <c r="I209" s="3" t="s">
        <v>253</v>
      </c>
      <c r="J209" s="4">
        <v>44093</v>
      </c>
      <c r="K209" s="3" t="s">
        <v>719</v>
      </c>
      <c r="L209" s="3" t="s">
        <v>730</v>
      </c>
      <c r="M209" s="3" t="s">
        <v>742</v>
      </c>
      <c r="N209" s="3" t="s">
        <v>749</v>
      </c>
      <c r="O209" s="3" t="s">
        <v>753</v>
      </c>
      <c r="P209" s="3">
        <v>35143.89</v>
      </c>
      <c r="Q209" s="8" t="s">
        <v>761</v>
      </c>
    </row>
    <row r="210" spans="1:17" hidden="1" x14ac:dyDescent="0.3">
      <c r="A210" s="7">
        <v>6868</v>
      </c>
      <c r="B210" s="3" t="s">
        <v>15</v>
      </c>
      <c r="C210" s="3" t="s">
        <v>42</v>
      </c>
      <c r="D210" s="3" t="str">
        <f t="shared" si="10"/>
        <v>james.ouma@email.com</v>
      </c>
      <c r="E210" s="3" t="s">
        <v>45</v>
      </c>
      <c r="F210" s="3">
        <v>26</v>
      </c>
      <c r="G210" s="3" t="str">
        <f t="shared" si="11"/>
        <v>Adult</v>
      </c>
      <c r="H210" s="3">
        <f t="shared" si="9"/>
        <v>59</v>
      </c>
      <c r="I210" s="3" t="s">
        <v>254</v>
      </c>
      <c r="J210" s="4">
        <v>45123</v>
      </c>
      <c r="K210" s="3" t="s">
        <v>718</v>
      </c>
      <c r="L210" s="3" t="s">
        <v>730</v>
      </c>
      <c r="M210" s="3" t="s">
        <v>738</v>
      </c>
      <c r="N210" s="3" t="s">
        <v>751</v>
      </c>
      <c r="O210" s="3" t="s">
        <v>754</v>
      </c>
      <c r="P210" s="3">
        <v>46384.14</v>
      </c>
      <c r="Q210" s="8" t="s">
        <v>761</v>
      </c>
    </row>
    <row r="211" spans="1:17" hidden="1" x14ac:dyDescent="0.3">
      <c r="A211" s="7">
        <v>2586</v>
      </c>
      <c r="B211" s="3" t="s">
        <v>20</v>
      </c>
      <c r="C211" s="3" t="s">
        <v>39</v>
      </c>
      <c r="D211" s="3" t="str">
        <f t="shared" si="10"/>
        <v>kevin.kuria@email.com</v>
      </c>
      <c r="E211" s="3" t="s">
        <v>45</v>
      </c>
      <c r="F211" s="3">
        <v>41</v>
      </c>
      <c r="G211" s="3" t="str">
        <f t="shared" si="11"/>
        <v>Adult</v>
      </c>
      <c r="H211" s="3">
        <f t="shared" si="9"/>
        <v>44</v>
      </c>
      <c r="I211" s="3" t="s">
        <v>255</v>
      </c>
      <c r="J211" s="4">
        <v>44006</v>
      </c>
      <c r="K211" s="3" t="s">
        <v>720</v>
      </c>
      <c r="L211" s="3" t="s">
        <v>726</v>
      </c>
      <c r="M211" s="3" t="s">
        <v>744</v>
      </c>
      <c r="N211" s="3" t="s">
        <v>746</v>
      </c>
      <c r="O211" s="3" t="s">
        <v>756</v>
      </c>
      <c r="P211" s="3">
        <v>39737.089999999997</v>
      </c>
      <c r="Q211" s="8" t="s">
        <v>760</v>
      </c>
    </row>
    <row r="212" spans="1:17" hidden="1" x14ac:dyDescent="0.3">
      <c r="A212" s="7">
        <v>1811</v>
      </c>
      <c r="B212" s="3" t="s">
        <v>15</v>
      </c>
      <c r="C212" s="3" t="s">
        <v>42</v>
      </c>
      <c r="D212" s="3" t="str">
        <f t="shared" si="10"/>
        <v>james.ouma@email.com</v>
      </c>
      <c r="E212" s="3" t="s">
        <v>45</v>
      </c>
      <c r="F212" s="3">
        <v>29</v>
      </c>
      <c r="G212" s="3" t="str">
        <f t="shared" si="11"/>
        <v>Adult</v>
      </c>
      <c r="H212" s="3">
        <f t="shared" si="9"/>
        <v>56</v>
      </c>
      <c r="I212" s="3" t="s">
        <v>256</v>
      </c>
      <c r="J212" s="4">
        <v>44621</v>
      </c>
      <c r="K212" s="3" t="s">
        <v>720</v>
      </c>
      <c r="L212" s="3" t="s">
        <v>727</v>
      </c>
      <c r="M212" s="3" t="s">
        <v>735</v>
      </c>
      <c r="N212" s="3" t="s">
        <v>750</v>
      </c>
      <c r="O212" s="3" t="s">
        <v>754</v>
      </c>
      <c r="P212" s="3">
        <v>36917.660000000003</v>
      </c>
      <c r="Q212" s="8" t="s">
        <v>760</v>
      </c>
    </row>
    <row r="213" spans="1:17" hidden="1" x14ac:dyDescent="0.3">
      <c r="A213" s="7">
        <v>3474</v>
      </c>
      <c r="B213" s="3" t="s">
        <v>14</v>
      </c>
      <c r="C213" s="3" t="s">
        <v>29</v>
      </c>
      <c r="D213" s="3" t="str">
        <f t="shared" si="10"/>
        <v>jane.mutua@email.com</v>
      </c>
      <c r="E213" s="3" t="s">
        <v>45</v>
      </c>
      <c r="F213" s="3">
        <v>42</v>
      </c>
      <c r="G213" s="3" t="str">
        <f t="shared" si="11"/>
        <v>Adult</v>
      </c>
      <c r="H213" s="3">
        <f t="shared" si="9"/>
        <v>43</v>
      </c>
      <c r="I213" s="3" t="s">
        <v>257</v>
      </c>
      <c r="J213" s="4">
        <v>44904</v>
      </c>
      <c r="K213" s="3" t="s">
        <v>724</v>
      </c>
      <c r="L213" s="3" t="s">
        <v>726</v>
      </c>
      <c r="M213" s="3" t="s">
        <v>734</v>
      </c>
      <c r="N213" s="3" t="s">
        <v>752</v>
      </c>
      <c r="O213" s="3" t="s">
        <v>754</v>
      </c>
      <c r="P213" s="3">
        <v>25443.69</v>
      </c>
      <c r="Q213" s="8" t="s">
        <v>761</v>
      </c>
    </row>
    <row r="214" spans="1:17" hidden="1" x14ac:dyDescent="0.3">
      <c r="A214" s="7">
        <v>8169</v>
      </c>
      <c r="B214" s="3" t="s">
        <v>23</v>
      </c>
      <c r="C214" s="3" t="s">
        <v>38</v>
      </c>
      <c r="D214" s="3" t="str">
        <f t="shared" si="10"/>
        <v>peter.njeri@email.com</v>
      </c>
      <c r="E214" s="3" t="s">
        <v>45</v>
      </c>
      <c r="F214" s="3">
        <v>67</v>
      </c>
      <c r="G214" s="3" t="str">
        <f t="shared" si="11"/>
        <v>Senior</v>
      </c>
      <c r="H214" s="3">
        <f t="shared" si="9"/>
        <v>18</v>
      </c>
      <c r="I214" s="3" t="s">
        <v>258</v>
      </c>
      <c r="J214" s="4">
        <v>44360</v>
      </c>
      <c r="K214" s="3" t="s">
        <v>724</v>
      </c>
      <c r="L214" s="3" t="s">
        <v>726</v>
      </c>
      <c r="M214" s="3" t="s">
        <v>731</v>
      </c>
      <c r="N214" s="3" t="s">
        <v>750</v>
      </c>
      <c r="O214" s="3" t="s">
        <v>754</v>
      </c>
      <c r="P214" s="3">
        <v>18560.099999999999</v>
      </c>
      <c r="Q214" s="8" t="s">
        <v>759</v>
      </c>
    </row>
    <row r="215" spans="1:17" hidden="1" x14ac:dyDescent="0.3">
      <c r="A215" s="7">
        <v>7201</v>
      </c>
      <c r="B215" s="3" t="s">
        <v>24</v>
      </c>
      <c r="C215" s="3" t="s">
        <v>37</v>
      </c>
      <c r="D215" s="3" t="str">
        <f t="shared" si="10"/>
        <v>esther.otieno@email.com</v>
      </c>
      <c r="E215" s="3" t="s">
        <v>45</v>
      </c>
      <c r="F215" s="3">
        <v>39</v>
      </c>
      <c r="G215" s="3" t="str">
        <f t="shared" si="11"/>
        <v>Adult</v>
      </c>
      <c r="H215" s="3">
        <f t="shared" si="9"/>
        <v>46</v>
      </c>
      <c r="I215" s="3" t="s">
        <v>259</v>
      </c>
      <c r="J215" s="4">
        <v>45275</v>
      </c>
      <c r="K215" s="3" t="s">
        <v>719</v>
      </c>
      <c r="L215" s="3" t="s">
        <v>726</v>
      </c>
      <c r="M215" s="3" t="s">
        <v>733</v>
      </c>
      <c r="N215" s="3" t="s">
        <v>752</v>
      </c>
      <c r="O215" s="3" t="s">
        <v>753</v>
      </c>
      <c r="P215" s="3">
        <v>38828.6</v>
      </c>
      <c r="Q215" s="8" t="s">
        <v>759</v>
      </c>
    </row>
    <row r="216" spans="1:17" hidden="1" x14ac:dyDescent="0.3">
      <c r="A216" s="7">
        <v>5992</v>
      </c>
      <c r="B216" s="3" t="s">
        <v>26</v>
      </c>
      <c r="C216" s="3" t="s">
        <v>31</v>
      </c>
      <c r="D216" s="3" t="str">
        <f t="shared" si="10"/>
        <v>brian.kamau@email.com</v>
      </c>
      <c r="E216" s="3" t="s">
        <v>44</v>
      </c>
      <c r="F216" s="3">
        <v>12</v>
      </c>
      <c r="G216" s="3" t="str">
        <f t="shared" si="11"/>
        <v>Child</v>
      </c>
      <c r="H216" s="3">
        <f t="shared" si="9"/>
        <v>73</v>
      </c>
      <c r="I216" s="3" t="s">
        <v>260</v>
      </c>
      <c r="J216" s="4">
        <v>44780</v>
      </c>
      <c r="K216" s="3" t="s">
        <v>718</v>
      </c>
      <c r="L216" s="3" t="s">
        <v>729</v>
      </c>
      <c r="M216" s="3" t="s">
        <v>734</v>
      </c>
      <c r="N216" s="3" t="s">
        <v>751</v>
      </c>
      <c r="O216" s="3" t="s">
        <v>753</v>
      </c>
      <c r="P216" s="3">
        <v>1178.33</v>
      </c>
      <c r="Q216" s="8" t="s">
        <v>759</v>
      </c>
    </row>
    <row r="217" spans="1:17" hidden="1" x14ac:dyDescent="0.3">
      <c r="A217" s="7">
        <v>7876</v>
      </c>
      <c r="B217" s="3" t="s">
        <v>19</v>
      </c>
      <c r="C217" s="3" t="s">
        <v>43</v>
      </c>
      <c r="D217" s="3" t="str">
        <f t="shared" si="10"/>
        <v>michael.chebet@email.com</v>
      </c>
      <c r="E217" s="3" t="s">
        <v>44</v>
      </c>
      <c r="F217" s="3">
        <v>79</v>
      </c>
      <c r="G217" s="3" t="str">
        <f t="shared" si="11"/>
        <v>Senior</v>
      </c>
      <c r="H217" s="3">
        <f t="shared" si="9"/>
        <v>6</v>
      </c>
      <c r="I217" s="3" t="s">
        <v>261</v>
      </c>
      <c r="J217" s="4">
        <v>45261</v>
      </c>
      <c r="K217" s="3" t="s">
        <v>722</v>
      </c>
      <c r="L217" s="3" t="s">
        <v>728</v>
      </c>
      <c r="M217" s="3" t="s">
        <v>739</v>
      </c>
      <c r="N217" s="3" t="s">
        <v>747</v>
      </c>
      <c r="O217" s="3" t="s">
        <v>758</v>
      </c>
      <c r="P217" s="3">
        <v>20349.14</v>
      </c>
      <c r="Q217" s="8" t="s">
        <v>761</v>
      </c>
    </row>
    <row r="218" spans="1:17" hidden="1" x14ac:dyDescent="0.3">
      <c r="A218" s="7">
        <v>1651</v>
      </c>
      <c r="B218" s="3" t="s">
        <v>28</v>
      </c>
      <c r="C218" s="3" t="s">
        <v>34</v>
      </c>
      <c r="D218" s="3" t="str">
        <f t="shared" si="10"/>
        <v>mary.cherono@email.com</v>
      </c>
      <c r="E218" s="3" t="s">
        <v>44</v>
      </c>
      <c r="F218" s="3">
        <v>85</v>
      </c>
      <c r="G218" s="3" t="str">
        <f t="shared" si="11"/>
        <v>Senior</v>
      </c>
      <c r="H218" s="3">
        <f t="shared" si="9"/>
        <v>0</v>
      </c>
      <c r="I218" s="3" t="s">
        <v>262</v>
      </c>
      <c r="J218" s="4">
        <v>45637</v>
      </c>
      <c r="K218" s="3" t="s">
        <v>720</v>
      </c>
      <c r="L218" s="3" t="s">
        <v>725</v>
      </c>
      <c r="M218" s="3" t="s">
        <v>736</v>
      </c>
      <c r="N218" s="3" t="s">
        <v>747</v>
      </c>
      <c r="O218" s="3" t="s">
        <v>755</v>
      </c>
      <c r="P218" s="3">
        <v>48185.61</v>
      </c>
      <c r="Q218" s="8" t="s">
        <v>760</v>
      </c>
    </row>
    <row r="219" spans="1:17" hidden="1" x14ac:dyDescent="0.3">
      <c r="A219" s="7">
        <v>3809</v>
      </c>
      <c r="B219" s="3" t="s">
        <v>25</v>
      </c>
      <c r="C219" s="3" t="s">
        <v>43</v>
      </c>
      <c r="D219" s="3" t="str">
        <f t="shared" si="10"/>
        <v>paul.chebet@email.com</v>
      </c>
      <c r="E219" s="3" t="s">
        <v>44</v>
      </c>
      <c r="F219" s="3">
        <v>24</v>
      </c>
      <c r="G219" s="3" t="str">
        <f t="shared" si="11"/>
        <v>Adult</v>
      </c>
      <c r="H219" s="3">
        <f t="shared" si="9"/>
        <v>61</v>
      </c>
      <c r="I219" s="3" t="s">
        <v>263</v>
      </c>
      <c r="J219" s="4">
        <v>45671</v>
      </c>
      <c r="K219" s="3" t="s">
        <v>724</v>
      </c>
      <c r="L219" s="3" t="s">
        <v>728</v>
      </c>
      <c r="M219" s="3" t="s">
        <v>731</v>
      </c>
      <c r="N219" s="3" t="s">
        <v>746</v>
      </c>
      <c r="O219" s="3" t="s">
        <v>757</v>
      </c>
      <c r="P219" s="3">
        <v>34004.44</v>
      </c>
      <c r="Q219" s="8" t="s">
        <v>759</v>
      </c>
    </row>
    <row r="220" spans="1:17" hidden="1" x14ac:dyDescent="0.3">
      <c r="A220" s="7">
        <v>4655</v>
      </c>
      <c r="B220" s="3" t="s">
        <v>14</v>
      </c>
      <c r="C220" s="3" t="s">
        <v>38</v>
      </c>
      <c r="D220" s="3" t="str">
        <f t="shared" si="10"/>
        <v>jane.njeri@email.com</v>
      </c>
      <c r="E220" s="3" t="s">
        <v>44</v>
      </c>
      <c r="F220" s="3">
        <v>72</v>
      </c>
      <c r="G220" s="3" t="str">
        <f t="shared" si="11"/>
        <v>Senior</v>
      </c>
      <c r="H220" s="3">
        <f t="shared" si="9"/>
        <v>13</v>
      </c>
      <c r="I220" s="3" t="s">
        <v>264</v>
      </c>
      <c r="J220" s="4">
        <v>44167</v>
      </c>
      <c r="K220" s="3" t="s">
        <v>724</v>
      </c>
      <c r="L220" s="3" t="s">
        <v>727</v>
      </c>
      <c r="M220" s="3" t="s">
        <v>740</v>
      </c>
      <c r="N220" s="3" t="s">
        <v>746</v>
      </c>
      <c r="O220" s="3" t="s">
        <v>753</v>
      </c>
      <c r="P220" s="3">
        <v>6618.19</v>
      </c>
      <c r="Q220" s="8" t="s">
        <v>760</v>
      </c>
    </row>
    <row r="221" spans="1:17" hidden="1" x14ac:dyDescent="0.3">
      <c r="A221" s="7">
        <v>2302</v>
      </c>
      <c r="B221" s="3" t="s">
        <v>14</v>
      </c>
      <c r="C221" s="3" t="s">
        <v>30</v>
      </c>
      <c r="D221" s="3" t="str">
        <f t="shared" si="10"/>
        <v>jane.atieno@email.com</v>
      </c>
      <c r="E221" s="3" t="s">
        <v>44</v>
      </c>
      <c r="F221" s="3">
        <v>55</v>
      </c>
      <c r="G221" s="3" t="str">
        <f t="shared" si="11"/>
        <v>Adult</v>
      </c>
      <c r="H221" s="3">
        <f t="shared" si="9"/>
        <v>30</v>
      </c>
      <c r="I221" s="3" t="s">
        <v>265</v>
      </c>
      <c r="J221" s="4">
        <v>45329</v>
      </c>
      <c r="K221" s="3" t="s">
        <v>719</v>
      </c>
      <c r="L221" s="3" t="s">
        <v>725</v>
      </c>
      <c r="M221" s="3" t="s">
        <v>741</v>
      </c>
      <c r="N221" s="3" t="s">
        <v>752</v>
      </c>
      <c r="O221" s="3" t="s">
        <v>758</v>
      </c>
      <c r="P221" s="3">
        <v>43358.03</v>
      </c>
      <c r="Q221" s="8" t="s">
        <v>759</v>
      </c>
    </row>
    <row r="222" spans="1:17" hidden="1" x14ac:dyDescent="0.3">
      <c r="A222" s="7">
        <v>3142</v>
      </c>
      <c r="B222" s="3" t="s">
        <v>19</v>
      </c>
      <c r="C222" s="3" t="s">
        <v>40</v>
      </c>
      <c r="D222" s="3" t="str">
        <f t="shared" si="10"/>
        <v>michael.wanjiru@email.com</v>
      </c>
      <c r="E222" s="3" t="s">
        <v>44</v>
      </c>
      <c r="F222" s="3">
        <v>29</v>
      </c>
      <c r="G222" s="3" t="str">
        <f t="shared" si="11"/>
        <v>Adult</v>
      </c>
      <c r="H222" s="3">
        <f t="shared" si="9"/>
        <v>56</v>
      </c>
      <c r="I222" s="3" t="s">
        <v>266</v>
      </c>
      <c r="J222" s="4">
        <v>44551</v>
      </c>
      <c r="K222" s="3" t="s">
        <v>721</v>
      </c>
      <c r="L222" s="3" t="s">
        <v>727</v>
      </c>
      <c r="M222" s="3" t="s">
        <v>739</v>
      </c>
      <c r="N222" s="3" t="s">
        <v>750</v>
      </c>
      <c r="O222" s="3" t="s">
        <v>757</v>
      </c>
      <c r="P222" s="3">
        <v>32053.89</v>
      </c>
      <c r="Q222" s="8" t="s">
        <v>759</v>
      </c>
    </row>
    <row r="223" spans="1:17" hidden="1" x14ac:dyDescent="0.3">
      <c r="A223" s="7">
        <v>9637</v>
      </c>
      <c r="B223" s="3" t="s">
        <v>18</v>
      </c>
      <c r="C223" s="3" t="s">
        <v>35</v>
      </c>
      <c r="D223" s="3" t="str">
        <f t="shared" si="10"/>
        <v>susan.mugambi@email.com</v>
      </c>
      <c r="E223" s="3" t="s">
        <v>44</v>
      </c>
      <c r="F223" s="3">
        <v>27</v>
      </c>
      <c r="G223" s="3" t="str">
        <f t="shared" si="11"/>
        <v>Adult</v>
      </c>
      <c r="H223" s="3">
        <f t="shared" si="9"/>
        <v>58</v>
      </c>
      <c r="I223" s="3" t="s">
        <v>267</v>
      </c>
      <c r="J223" s="4">
        <v>45514</v>
      </c>
      <c r="K223" s="3" t="s">
        <v>724</v>
      </c>
      <c r="L223" s="3" t="s">
        <v>727</v>
      </c>
      <c r="M223" s="3" t="s">
        <v>734</v>
      </c>
      <c r="N223" s="3" t="s">
        <v>749</v>
      </c>
      <c r="O223" s="3" t="s">
        <v>755</v>
      </c>
      <c r="P223" s="3">
        <v>19582.54</v>
      </c>
      <c r="Q223" s="8" t="s">
        <v>761</v>
      </c>
    </row>
    <row r="224" spans="1:17" hidden="1" x14ac:dyDescent="0.3">
      <c r="A224" s="7">
        <v>7450</v>
      </c>
      <c r="B224" s="3" t="s">
        <v>21</v>
      </c>
      <c r="C224" s="3" t="s">
        <v>43</v>
      </c>
      <c r="D224" s="3" t="str">
        <f t="shared" si="10"/>
        <v>grace.chebet@email.com</v>
      </c>
      <c r="E224" s="3" t="s">
        <v>45</v>
      </c>
      <c r="F224" s="3">
        <v>3</v>
      </c>
      <c r="G224" s="3" t="str">
        <f t="shared" si="11"/>
        <v>Child</v>
      </c>
      <c r="H224" s="3">
        <f t="shared" si="9"/>
        <v>82</v>
      </c>
      <c r="I224" s="3" t="s">
        <v>268</v>
      </c>
      <c r="J224" s="4">
        <v>44819</v>
      </c>
      <c r="K224" s="3" t="s">
        <v>723</v>
      </c>
      <c r="L224" s="3" t="s">
        <v>728</v>
      </c>
      <c r="M224" s="3" t="s">
        <v>744</v>
      </c>
      <c r="N224" s="3" t="s">
        <v>747</v>
      </c>
      <c r="O224" s="3" t="s">
        <v>757</v>
      </c>
      <c r="P224" s="3">
        <v>6197.5</v>
      </c>
      <c r="Q224" s="8" t="s">
        <v>759</v>
      </c>
    </row>
    <row r="225" spans="1:17" hidden="1" x14ac:dyDescent="0.3">
      <c r="A225" s="7">
        <v>9743</v>
      </c>
      <c r="B225" s="3" t="s">
        <v>23</v>
      </c>
      <c r="C225" s="3" t="s">
        <v>43</v>
      </c>
      <c r="D225" s="3" t="str">
        <f t="shared" si="10"/>
        <v>peter.chebet@email.com</v>
      </c>
      <c r="E225" s="3" t="s">
        <v>44</v>
      </c>
      <c r="F225" s="3">
        <v>32</v>
      </c>
      <c r="G225" s="3" t="str">
        <f t="shared" si="11"/>
        <v>Adult</v>
      </c>
      <c r="H225" s="3">
        <f t="shared" si="9"/>
        <v>53</v>
      </c>
      <c r="I225" s="3" t="s">
        <v>269</v>
      </c>
      <c r="J225" s="4">
        <v>45483</v>
      </c>
      <c r="K225" s="3" t="s">
        <v>723</v>
      </c>
      <c r="L225" s="3" t="s">
        <v>730</v>
      </c>
      <c r="M225" s="3" t="s">
        <v>744</v>
      </c>
      <c r="N225" s="3" t="s">
        <v>749</v>
      </c>
      <c r="O225" s="3" t="s">
        <v>754</v>
      </c>
      <c r="P225" s="3">
        <v>36083.17</v>
      </c>
      <c r="Q225" s="8" t="s">
        <v>760</v>
      </c>
    </row>
    <row r="226" spans="1:17" hidden="1" x14ac:dyDescent="0.3">
      <c r="A226" s="7">
        <v>2506</v>
      </c>
      <c r="B226" s="3" t="s">
        <v>19</v>
      </c>
      <c r="C226" s="3" t="s">
        <v>42</v>
      </c>
      <c r="D226" s="3" t="str">
        <f t="shared" si="10"/>
        <v>michael.ouma@email.com</v>
      </c>
      <c r="E226" s="3" t="s">
        <v>45</v>
      </c>
      <c r="F226" s="3">
        <v>36</v>
      </c>
      <c r="G226" s="3" t="str">
        <f t="shared" si="11"/>
        <v>Adult</v>
      </c>
      <c r="H226" s="3">
        <f t="shared" si="9"/>
        <v>49</v>
      </c>
      <c r="I226" s="3" t="s">
        <v>270</v>
      </c>
      <c r="J226" s="4">
        <v>44598</v>
      </c>
      <c r="K226" s="3" t="s">
        <v>721</v>
      </c>
      <c r="L226" s="3" t="s">
        <v>729</v>
      </c>
      <c r="M226" s="3" t="s">
        <v>735</v>
      </c>
      <c r="N226" s="3" t="s">
        <v>746</v>
      </c>
      <c r="O226" s="3" t="s">
        <v>758</v>
      </c>
      <c r="P226" s="3">
        <v>31698.01</v>
      </c>
      <c r="Q226" s="8" t="s">
        <v>761</v>
      </c>
    </row>
    <row r="227" spans="1:17" hidden="1" x14ac:dyDescent="0.3">
      <c r="A227" s="7">
        <v>7864</v>
      </c>
      <c r="B227" s="3" t="s">
        <v>24</v>
      </c>
      <c r="C227" s="3" t="s">
        <v>35</v>
      </c>
      <c r="D227" s="3" t="str">
        <f t="shared" si="10"/>
        <v>esther.mugambi@email.com</v>
      </c>
      <c r="E227" s="3" t="s">
        <v>44</v>
      </c>
      <c r="F227" s="3">
        <v>64</v>
      </c>
      <c r="G227" s="3" t="str">
        <f t="shared" si="11"/>
        <v>Senior</v>
      </c>
      <c r="H227" s="3">
        <f t="shared" si="9"/>
        <v>21</v>
      </c>
      <c r="I227" s="3" t="s">
        <v>271</v>
      </c>
      <c r="J227" s="4">
        <v>45117</v>
      </c>
      <c r="K227" s="3" t="s">
        <v>723</v>
      </c>
      <c r="L227" s="3" t="s">
        <v>730</v>
      </c>
      <c r="M227" s="3" t="s">
        <v>738</v>
      </c>
      <c r="N227" s="3" t="s">
        <v>746</v>
      </c>
      <c r="O227" s="3" t="s">
        <v>758</v>
      </c>
      <c r="P227" s="3">
        <v>29324.62</v>
      </c>
      <c r="Q227" s="8" t="s">
        <v>760</v>
      </c>
    </row>
    <row r="228" spans="1:17" hidden="1" x14ac:dyDescent="0.3">
      <c r="A228" s="7">
        <v>8452</v>
      </c>
      <c r="B228" s="3" t="s">
        <v>25</v>
      </c>
      <c r="C228" s="3" t="s">
        <v>42</v>
      </c>
      <c r="D228" s="3" t="str">
        <f t="shared" si="10"/>
        <v>paul.ouma@email.com</v>
      </c>
      <c r="E228" s="3" t="s">
        <v>45</v>
      </c>
      <c r="F228" s="3">
        <v>2</v>
      </c>
      <c r="G228" s="3" t="str">
        <f t="shared" si="11"/>
        <v>Child</v>
      </c>
      <c r="H228" s="3">
        <f t="shared" si="9"/>
        <v>83</v>
      </c>
      <c r="I228" s="3" t="s">
        <v>272</v>
      </c>
      <c r="J228" s="4">
        <v>43831</v>
      </c>
      <c r="K228" s="3" t="s">
        <v>718</v>
      </c>
      <c r="L228" s="3" t="s">
        <v>729</v>
      </c>
      <c r="M228" s="3" t="s">
        <v>745</v>
      </c>
      <c r="N228" s="3" t="s">
        <v>751</v>
      </c>
      <c r="O228" s="3" t="s">
        <v>757</v>
      </c>
      <c r="P228" s="3">
        <v>7891.45</v>
      </c>
      <c r="Q228" s="8" t="s">
        <v>761</v>
      </c>
    </row>
    <row r="229" spans="1:17" hidden="1" x14ac:dyDescent="0.3">
      <c r="A229" s="7">
        <v>3949</v>
      </c>
      <c r="B229" s="3" t="s">
        <v>28</v>
      </c>
      <c r="C229" s="3" t="s">
        <v>37</v>
      </c>
      <c r="D229" s="3" t="str">
        <f t="shared" si="10"/>
        <v>mary.otieno@email.com</v>
      </c>
      <c r="E229" s="3" t="s">
        <v>45</v>
      </c>
      <c r="F229" s="3">
        <v>78</v>
      </c>
      <c r="G229" s="3" t="str">
        <f t="shared" si="11"/>
        <v>Senior</v>
      </c>
      <c r="H229" s="3">
        <f t="shared" si="9"/>
        <v>7</v>
      </c>
      <c r="I229" s="3" t="s">
        <v>273</v>
      </c>
      <c r="J229" s="4">
        <v>45191</v>
      </c>
      <c r="K229" s="3" t="s">
        <v>724</v>
      </c>
      <c r="L229" s="3" t="s">
        <v>727</v>
      </c>
      <c r="M229" s="3" t="s">
        <v>732</v>
      </c>
      <c r="N229" s="3" t="s">
        <v>750</v>
      </c>
      <c r="O229" s="3" t="s">
        <v>753</v>
      </c>
      <c r="P229" s="3">
        <v>40167.9</v>
      </c>
      <c r="Q229" s="8" t="s">
        <v>759</v>
      </c>
    </row>
    <row r="230" spans="1:17" hidden="1" x14ac:dyDescent="0.3">
      <c r="A230" s="7">
        <v>9689</v>
      </c>
      <c r="B230" s="3" t="s">
        <v>21</v>
      </c>
      <c r="C230" s="3" t="s">
        <v>43</v>
      </c>
      <c r="D230" s="3" t="str">
        <f t="shared" si="10"/>
        <v>grace.chebet@email.com</v>
      </c>
      <c r="E230" s="3" t="s">
        <v>44</v>
      </c>
      <c r="F230" s="3">
        <v>36</v>
      </c>
      <c r="G230" s="3" t="str">
        <f t="shared" si="11"/>
        <v>Adult</v>
      </c>
      <c r="H230" s="3">
        <f t="shared" si="9"/>
        <v>49</v>
      </c>
      <c r="I230" s="3" t="s">
        <v>274</v>
      </c>
      <c r="J230" s="4">
        <v>45085</v>
      </c>
      <c r="K230" s="3" t="s">
        <v>720</v>
      </c>
      <c r="L230" s="3" t="s">
        <v>725</v>
      </c>
      <c r="M230" s="3" t="s">
        <v>738</v>
      </c>
      <c r="N230" s="3" t="s">
        <v>747</v>
      </c>
      <c r="O230" s="3" t="s">
        <v>755</v>
      </c>
      <c r="P230" s="3">
        <v>45421.74</v>
      </c>
      <c r="Q230" s="8" t="s">
        <v>759</v>
      </c>
    </row>
    <row r="231" spans="1:17" hidden="1" x14ac:dyDescent="0.3">
      <c r="A231" s="7">
        <v>8327</v>
      </c>
      <c r="B231" s="3" t="s">
        <v>27</v>
      </c>
      <c r="C231" s="3" t="s">
        <v>32</v>
      </c>
      <c r="D231" s="3" t="str">
        <f t="shared" si="10"/>
        <v>david.odhiambo@email.com</v>
      </c>
      <c r="E231" s="3" t="s">
        <v>44</v>
      </c>
      <c r="F231" s="3">
        <v>57</v>
      </c>
      <c r="G231" s="3" t="str">
        <f t="shared" si="11"/>
        <v>Adult</v>
      </c>
      <c r="H231" s="3">
        <f t="shared" si="9"/>
        <v>28</v>
      </c>
      <c r="I231" s="3" t="s">
        <v>275</v>
      </c>
      <c r="J231" s="4">
        <v>44807</v>
      </c>
      <c r="K231" s="3" t="s">
        <v>719</v>
      </c>
      <c r="L231" s="3" t="s">
        <v>730</v>
      </c>
      <c r="M231" s="3" t="s">
        <v>734</v>
      </c>
      <c r="N231" s="3" t="s">
        <v>751</v>
      </c>
      <c r="O231" s="3" t="s">
        <v>756</v>
      </c>
      <c r="P231" s="3">
        <v>23162.03</v>
      </c>
      <c r="Q231" s="8" t="s">
        <v>760</v>
      </c>
    </row>
    <row r="232" spans="1:17" hidden="1" x14ac:dyDescent="0.3">
      <c r="A232" s="7">
        <v>4997</v>
      </c>
      <c r="B232" s="3" t="s">
        <v>20</v>
      </c>
      <c r="C232" s="3" t="s">
        <v>43</v>
      </c>
      <c r="D232" s="3" t="str">
        <f t="shared" si="10"/>
        <v>kevin.chebet@email.com</v>
      </c>
      <c r="E232" s="3" t="s">
        <v>45</v>
      </c>
      <c r="F232" s="3">
        <v>54</v>
      </c>
      <c r="G232" s="3" t="str">
        <f t="shared" si="11"/>
        <v>Adult</v>
      </c>
      <c r="H232" s="3">
        <f t="shared" si="9"/>
        <v>31</v>
      </c>
      <c r="I232" s="3" t="s">
        <v>276</v>
      </c>
      <c r="J232" s="4">
        <v>45352</v>
      </c>
      <c r="K232" s="3" t="s">
        <v>718</v>
      </c>
      <c r="L232" s="3" t="s">
        <v>727</v>
      </c>
      <c r="M232" s="3" t="s">
        <v>736</v>
      </c>
      <c r="N232" s="3" t="s">
        <v>750</v>
      </c>
      <c r="O232" s="3" t="s">
        <v>755</v>
      </c>
      <c r="P232" s="3">
        <v>41317.519999999997</v>
      </c>
      <c r="Q232" s="8" t="s">
        <v>761</v>
      </c>
    </row>
    <row r="233" spans="1:17" hidden="1" x14ac:dyDescent="0.3">
      <c r="A233" s="7">
        <v>1589</v>
      </c>
      <c r="B233" s="3" t="s">
        <v>18</v>
      </c>
      <c r="C233" s="3" t="s">
        <v>34</v>
      </c>
      <c r="D233" s="3" t="str">
        <f t="shared" si="10"/>
        <v>susan.cherono@email.com</v>
      </c>
      <c r="E233" s="3" t="s">
        <v>45</v>
      </c>
      <c r="F233" s="3">
        <v>62</v>
      </c>
      <c r="G233" s="3" t="str">
        <f t="shared" si="11"/>
        <v>Senior</v>
      </c>
      <c r="H233" s="3">
        <f t="shared" si="9"/>
        <v>23</v>
      </c>
      <c r="I233" s="3" t="s">
        <v>277</v>
      </c>
      <c r="J233" s="4">
        <v>44460</v>
      </c>
      <c r="K233" s="3" t="s">
        <v>719</v>
      </c>
      <c r="L233" s="3" t="s">
        <v>730</v>
      </c>
      <c r="M233" s="3" t="s">
        <v>733</v>
      </c>
      <c r="N233" s="3" t="s">
        <v>746</v>
      </c>
      <c r="O233" s="3" t="s">
        <v>753</v>
      </c>
      <c r="P233" s="3">
        <v>574.47</v>
      </c>
      <c r="Q233" s="8" t="s">
        <v>761</v>
      </c>
    </row>
    <row r="234" spans="1:17" hidden="1" x14ac:dyDescent="0.3">
      <c r="A234" s="7">
        <v>7219</v>
      </c>
      <c r="B234" s="3" t="s">
        <v>15</v>
      </c>
      <c r="C234" s="3" t="s">
        <v>40</v>
      </c>
      <c r="D234" s="3" t="str">
        <f t="shared" si="10"/>
        <v>james.wanjiru@email.com</v>
      </c>
      <c r="E234" s="3" t="s">
        <v>45</v>
      </c>
      <c r="F234" s="3">
        <v>13</v>
      </c>
      <c r="G234" s="3" t="str">
        <f t="shared" si="11"/>
        <v>Teenager</v>
      </c>
      <c r="H234" s="3">
        <f t="shared" si="9"/>
        <v>72</v>
      </c>
      <c r="I234" s="3" t="s">
        <v>278</v>
      </c>
      <c r="J234" s="4">
        <v>43924</v>
      </c>
      <c r="K234" s="3" t="s">
        <v>721</v>
      </c>
      <c r="L234" s="3" t="s">
        <v>730</v>
      </c>
      <c r="M234" s="3" t="s">
        <v>732</v>
      </c>
      <c r="N234" s="3" t="s">
        <v>752</v>
      </c>
      <c r="O234" s="3" t="s">
        <v>754</v>
      </c>
      <c r="P234" s="3">
        <v>11218.54</v>
      </c>
      <c r="Q234" s="8" t="s">
        <v>761</v>
      </c>
    </row>
    <row r="235" spans="1:17" hidden="1" x14ac:dyDescent="0.3">
      <c r="A235" s="7">
        <v>1541</v>
      </c>
      <c r="B235" s="3" t="s">
        <v>27</v>
      </c>
      <c r="C235" s="3" t="s">
        <v>40</v>
      </c>
      <c r="D235" s="3" t="str">
        <f t="shared" si="10"/>
        <v>david.wanjiru@email.com</v>
      </c>
      <c r="E235" s="3" t="s">
        <v>44</v>
      </c>
      <c r="F235" s="3">
        <v>59</v>
      </c>
      <c r="G235" s="3" t="str">
        <f t="shared" si="11"/>
        <v>Adult</v>
      </c>
      <c r="H235" s="3">
        <f t="shared" si="9"/>
        <v>26</v>
      </c>
      <c r="I235" s="3" t="s">
        <v>279</v>
      </c>
      <c r="J235" s="4">
        <v>45192</v>
      </c>
      <c r="K235" s="3" t="s">
        <v>723</v>
      </c>
      <c r="L235" s="3" t="s">
        <v>729</v>
      </c>
      <c r="M235" s="3" t="s">
        <v>743</v>
      </c>
      <c r="N235" s="3" t="s">
        <v>747</v>
      </c>
      <c r="O235" s="3" t="s">
        <v>758</v>
      </c>
      <c r="P235" s="3">
        <v>7917.54</v>
      </c>
      <c r="Q235" s="8" t="s">
        <v>759</v>
      </c>
    </row>
    <row r="236" spans="1:17" hidden="1" x14ac:dyDescent="0.3">
      <c r="A236" s="7">
        <v>8581</v>
      </c>
      <c r="B236" s="3" t="s">
        <v>17</v>
      </c>
      <c r="C236" s="3" t="s">
        <v>37</v>
      </c>
      <c r="D236" s="3" t="str">
        <f t="shared" si="10"/>
        <v>anne.otieno@email.com</v>
      </c>
      <c r="E236" s="3" t="s">
        <v>44</v>
      </c>
      <c r="F236" s="3">
        <v>9</v>
      </c>
      <c r="G236" s="3" t="str">
        <f t="shared" si="11"/>
        <v>Child</v>
      </c>
      <c r="H236" s="3">
        <f t="shared" si="9"/>
        <v>76</v>
      </c>
      <c r="I236" s="3" t="s">
        <v>280</v>
      </c>
      <c r="J236" s="4">
        <v>44484</v>
      </c>
      <c r="K236" s="3" t="s">
        <v>720</v>
      </c>
      <c r="L236" s="3" t="s">
        <v>725</v>
      </c>
      <c r="M236" s="3" t="s">
        <v>733</v>
      </c>
      <c r="N236" s="3" t="s">
        <v>752</v>
      </c>
      <c r="O236" s="3" t="s">
        <v>757</v>
      </c>
      <c r="P236" s="3">
        <v>19050.39</v>
      </c>
      <c r="Q236" s="8" t="s">
        <v>760</v>
      </c>
    </row>
    <row r="237" spans="1:17" hidden="1" x14ac:dyDescent="0.3">
      <c r="A237" s="7">
        <v>5251</v>
      </c>
      <c r="B237" s="3" t="s">
        <v>21</v>
      </c>
      <c r="C237" s="3" t="s">
        <v>39</v>
      </c>
      <c r="D237" s="3" t="str">
        <f t="shared" si="10"/>
        <v>grace.kuria@email.com</v>
      </c>
      <c r="E237" s="3" t="s">
        <v>45</v>
      </c>
      <c r="F237" s="3">
        <v>54</v>
      </c>
      <c r="G237" s="3" t="str">
        <f t="shared" si="11"/>
        <v>Adult</v>
      </c>
      <c r="H237" s="3">
        <f t="shared" si="9"/>
        <v>31</v>
      </c>
      <c r="I237" s="3" t="s">
        <v>281</v>
      </c>
      <c r="J237" s="4">
        <v>44335</v>
      </c>
      <c r="K237" s="3" t="s">
        <v>718</v>
      </c>
      <c r="L237" s="3" t="s">
        <v>727</v>
      </c>
      <c r="M237" s="3" t="s">
        <v>740</v>
      </c>
      <c r="N237" s="3" t="s">
        <v>747</v>
      </c>
      <c r="O237" s="3" t="s">
        <v>757</v>
      </c>
      <c r="P237" s="3">
        <v>9797.7900000000009</v>
      </c>
      <c r="Q237" s="8" t="s">
        <v>760</v>
      </c>
    </row>
    <row r="238" spans="1:17" hidden="1" x14ac:dyDescent="0.3">
      <c r="A238" s="7">
        <v>2887</v>
      </c>
      <c r="B238" s="3" t="s">
        <v>20</v>
      </c>
      <c r="C238" s="3" t="s">
        <v>34</v>
      </c>
      <c r="D238" s="3" t="str">
        <f t="shared" si="10"/>
        <v>kevin.cherono@email.com</v>
      </c>
      <c r="E238" s="3" t="s">
        <v>44</v>
      </c>
      <c r="F238" s="3">
        <v>1</v>
      </c>
      <c r="G238" s="3" t="str">
        <f t="shared" si="11"/>
        <v>Child</v>
      </c>
      <c r="H238" s="3">
        <f t="shared" si="9"/>
        <v>84</v>
      </c>
      <c r="I238" s="3" t="s">
        <v>282</v>
      </c>
      <c r="J238" s="4">
        <v>44671</v>
      </c>
      <c r="K238" s="3" t="s">
        <v>722</v>
      </c>
      <c r="L238" s="3" t="s">
        <v>726</v>
      </c>
      <c r="M238" s="3" t="s">
        <v>737</v>
      </c>
      <c r="N238" s="3" t="s">
        <v>752</v>
      </c>
      <c r="O238" s="3" t="s">
        <v>754</v>
      </c>
      <c r="P238" s="3">
        <v>15181.68</v>
      </c>
      <c r="Q238" s="8" t="s">
        <v>760</v>
      </c>
    </row>
    <row r="239" spans="1:17" hidden="1" x14ac:dyDescent="0.3">
      <c r="A239" s="7">
        <v>3687</v>
      </c>
      <c r="B239" s="3" t="s">
        <v>22</v>
      </c>
      <c r="C239" s="3" t="s">
        <v>38</v>
      </c>
      <c r="D239" s="3" t="str">
        <f t="shared" si="10"/>
        <v>mercy.njeri@email.com</v>
      </c>
      <c r="E239" s="3" t="s">
        <v>44</v>
      </c>
      <c r="F239" s="3">
        <v>85</v>
      </c>
      <c r="G239" s="3" t="str">
        <f t="shared" si="11"/>
        <v>Senior</v>
      </c>
      <c r="H239" s="3">
        <f t="shared" si="9"/>
        <v>0</v>
      </c>
      <c r="I239" s="3" t="s">
        <v>283</v>
      </c>
      <c r="J239" s="4">
        <v>44736</v>
      </c>
      <c r="K239" s="3" t="s">
        <v>718</v>
      </c>
      <c r="L239" s="3" t="s">
        <v>726</v>
      </c>
      <c r="M239" s="3" t="s">
        <v>742</v>
      </c>
      <c r="N239" s="3" t="s">
        <v>748</v>
      </c>
      <c r="O239" s="3" t="s">
        <v>758</v>
      </c>
      <c r="P239" s="3">
        <v>30370.19</v>
      </c>
      <c r="Q239" s="8" t="s">
        <v>759</v>
      </c>
    </row>
    <row r="240" spans="1:17" hidden="1" x14ac:dyDescent="0.3">
      <c r="A240" s="7">
        <v>2579</v>
      </c>
      <c r="B240" s="3" t="s">
        <v>18</v>
      </c>
      <c r="C240" s="3" t="s">
        <v>42</v>
      </c>
      <c r="D240" s="3" t="str">
        <f t="shared" si="10"/>
        <v>susan.ouma@email.com</v>
      </c>
      <c r="E240" s="3" t="s">
        <v>44</v>
      </c>
      <c r="F240" s="3">
        <v>69</v>
      </c>
      <c r="G240" s="3" t="str">
        <f t="shared" si="11"/>
        <v>Senior</v>
      </c>
      <c r="H240" s="3">
        <f t="shared" si="9"/>
        <v>16</v>
      </c>
      <c r="I240" s="3" t="s">
        <v>284</v>
      </c>
      <c r="J240" s="4">
        <v>44488</v>
      </c>
      <c r="K240" s="3" t="s">
        <v>724</v>
      </c>
      <c r="L240" s="3" t="s">
        <v>726</v>
      </c>
      <c r="M240" s="3" t="s">
        <v>738</v>
      </c>
      <c r="N240" s="3" t="s">
        <v>748</v>
      </c>
      <c r="O240" s="3" t="s">
        <v>755</v>
      </c>
      <c r="P240" s="3">
        <v>46073.02</v>
      </c>
      <c r="Q240" s="8" t="s">
        <v>760</v>
      </c>
    </row>
    <row r="241" spans="1:17" hidden="1" x14ac:dyDescent="0.3">
      <c r="A241" s="7">
        <v>3576</v>
      </c>
      <c r="B241" s="3" t="s">
        <v>15</v>
      </c>
      <c r="C241" s="3" t="s">
        <v>30</v>
      </c>
      <c r="D241" s="3" t="str">
        <f t="shared" si="10"/>
        <v>james.atieno@email.com</v>
      </c>
      <c r="E241" s="3" t="s">
        <v>45</v>
      </c>
      <c r="F241" s="3">
        <v>77</v>
      </c>
      <c r="G241" s="3" t="str">
        <f t="shared" si="11"/>
        <v>Senior</v>
      </c>
      <c r="H241" s="3">
        <f t="shared" si="9"/>
        <v>8</v>
      </c>
      <c r="I241" s="3" t="s">
        <v>285</v>
      </c>
      <c r="J241" s="4">
        <v>45534</v>
      </c>
      <c r="K241" s="3" t="s">
        <v>719</v>
      </c>
      <c r="L241" s="3" t="s">
        <v>729</v>
      </c>
      <c r="M241" s="3" t="s">
        <v>745</v>
      </c>
      <c r="N241" s="3" t="s">
        <v>752</v>
      </c>
      <c r="O241" s="3" t="s">
        <v>754</v>
      </c>
      <c r="P241" s="3">
        <v>22952.39</v>
      </c>
      <c r="Q241" s="8" t="s">
        <v>761</v>
      </c>
    </row>
    <row r="242" spans="1:17" hidden="1" x14ac:dyDescent="0.3">
      <c r="A242" s="7">
        <v>3268</v>
      </c>
      <c r="B242" s="3" t="s">
        <v>21</v>
      </c>
      <c r="C242" s="3" t="s">
        <v>31</v>
      </c>
      <c r="D242" s="3" t="str">
        <f t="shared" si="10"/>
        <v>grace.kamau@email.com</v>
      </c>
      <c r="E242" s="3" t="s">
        <v>44</v>
      </c>
      <c r="F242" s="3">
        <v>40</v>
      </c>
      <c r="G242" s="3" t="str">
        <f t="shared" si="11"/>
        <v>Adult</v>
      </c>
      <c r="H242" s="3">
        <f t="shared" si="9"/>
        <v>45</v>
      </c>
      <c r="I242" s="3" t="s">
        <v>286</v>
      </c>
      <c r="J242" s="4">
        <v>44270</v>
      </c>
      <c r="K242" s="3" t="s">
        <v>723</v>
      </c>
      <c r="L242" s="3" t="s">
        <v>726</v>
      </c>
      <c r="M242" s="3" t="s">
        <v>741</v>
      </c>
      <c r="N242" s="3" t="s">
        <v>747</v>
      </c>
      <c r="O242" s="3" t="s">
        <v>757</v>
      </c>
      <c r="P242" s="3">
        <v>10240.02</v>
      </c>
      <c r="Q242" s="8" t="s">
        <v>760</v>
      </c>
    </row>
    <row r="243" spans="1:17" hidden="1" x14ac:dyDescent="0.3">
      <c r="A243" s="7">
        <v>7047</v>
      </c>
      <c r="B243" s="3" t="s">
        <v>18</v>
      </c>
      <c r="C243" s="3" t="s">
        <v>42</v>
      </c>
      <c r="D243" s="3" t="str">
        <f t="shared" si="10"/>
        <v>susan.ouma@email.com</v>
      </c>
      <c r="E243" s="3" t="s">
        <v>44</v>
      </c>
      <c r="F243" s="3">
        <v>18</v>
      </c>
      <c r="G243" s="3" t="str">
        <f t="shared" si="11"/>
        <v>Teenager</v>
      </c>
      <c r="H243" s="3">
        <f t="shared" si="9"/>
        <v>67</v>
      </c>
      <c r="I243" s="3" t="s">
        <v>287</v>
      </c>
      <c r="J243" s="4">
        <v>44502</v>
      </c>
      <c r="K243" s="3" t="s">
        <v>719</v>
      </c>
      <c r="L243" s="3" t="s">
        <v>725</v>
      </c>
      <c r="M243" s="3" t="s">
        <v>743</v>
      </c>
      <c r="N243" s="3" t="s">
        <v>746</v>
      </c>
      <c r="O243" s="3" t="s">
        <v>754</v>
      </c>
      <c r="P243" s="3">
        <v>30973.21</v>
      </c>
      <c r="Q243" s="8" t="s">
        <v>761</v>
      </c>
    </row>
    <row r="244" spans="1:17" hidden="1" x14ac:dyDescent="0.3">
      <c r="A244" s="7">
        <v>2514</v>
      </c>
      <c r="B244" s="3" t="s">
        <v>23</v>
      </c>
      <c r="C244" s="3" t="s">
        <v>31</v>
      </c>
      <c r="D244" s="3" t="str">
        <f t="shared" si="10"/>
        <v>peter.kamau@email.com</v>
      </c>
      <c r="E244" s="3" t="s">
        <v>44</v>
      </c>
      <c r="F244" s="3">
        <v>73</v>
      </c>
      <c r="G244" s="3" t="str">
        <f t="shared" si="11"/>
        <v>Senior</v>
      </c>
      <c r="H244" s="3">
        <f t="shared" si="9"/>
        <v>12</v>
      </c>
      <c r="I244" s="3" t="s">
        <v>288</v>
      </c>
      <c r="J244" s="4">
        <v>44860</v>
      </c>
      <c r="K244" s="3" t="s">
        <v>720</v>
      </c>
      <c r="L244" s="3" t="s">
        <v>726</v>
      </c>
      <c r="M244" s="3" t="s">
        <v>734</v>
      </c>
      <c r="N244" s="3" t="s">
        <v>751</v>
      </c>
      <c r="O244" s="3" t="s">
        <v>755</v>
      </c>
      <c r="P244" s="3">
        <v>46642.8</v>
      </c>
      <c r="Q244" s="8" t="s">
        <v>761</v>
      </c>
    </row>
    <row r="245" spans="1:17" hidden="1" x14ac:dyDescent="0.3">
      <c r="A245" s="7">
        <v>8587</v>
      </c>
      <c r="B245" s="3" t="s">
        <v>25</v>
      </c>
      <c r="C245" s="3" t="s">
        <v>34</v>
      </c>
      <c r="D245" s="3" t="str">
        <f t="shared" si="10"/>
        <v>paul.cherono@email.com</v>
      </c>
      <c r="E245" s="3" t="s">
        <v>45</v>
      </c>
      <c r="F245" s="3">
        <v>74</v>
      </c>
      <c r="G245" s="3" t="str">
        <f t="shared" si="11"/>
        <v>Senior</v>
      </c>
      <c r="H245" s="3">
        <f t="shared" si="9"/>
        <v>11</v>
      </c>
      <c r="I245" s="3" t="s">
        <v>289</v>
      </c>
      <c r="J245" s="4">
        <v>44466</v>
      </c>
      <c r="K245" s="3" t="s">
        <v>723</v>
      </c>
      <c r="L245" s="3" t="s">
        <v>726</v>
      </c>
      <c r="M245" s="3" t="s">
        <v>743</v>
      </c>
      <c r="N245" s="3" t="s">
        <v>750</v>
      </c>
      <c r="O245" s="3" t="s">
        <v>755</v>
      </c>
      <c r="P245" s="3">
        <v>35011.660000000003</v>
      </c>
      <c r="Q245" s="8" t="s">
        <v>760</v>
      </c>
    </row>
    <row r="246" spans="1:17" hidden="1" x14ac:dyDescent="0.3">
      <c r="A246" s="7">
        <v>6195</v>
      </c>
      <c r="B246" s="3" t="s">
        <v>14</v>
      </c>
      <c r="C246" s="3" t="s">
        <v>33</v>
      </c>
      <c r="D246" s="3" t="str">
        <f t="shared" si="10"/>
        <v>jane.kiplagat@email.com</v>
      </c>
      <c r="E246" s="3" t="s">
        <v>44</v>
      </c>
      <c r="F246" s="3">
        <v>61</v>
      </c>
      <c r="G246" s="3" t="str">
        <f t="shared" si="11"/>
        <v>Senior</v>
      </c>
      <c r="H246" s="3">
        <f t="shared" si="9"/>
        <v>24</v>
      </c>
      <c r="I246" s="3" t="s">
        <v>290</v>
      </c>
      <c r="J246" s="4">
        <v>43881</v>
      </c>
      <c r="K246" s="3" t="s">
        <v>724</v>
      </c>
      <c r="L246" s="3" t="s">
        <v>728</v>
      </c>
      <c r="M246" s="3" t="s">
        <v>744</v>
      </c>
      <c r="N246" s="3" t="s">
        <v>746</v>
      </c>
      <c r="O246" s="3" t="s">
        <v>754</v>
      </c>
      <c r="P246" s="3">
        <v>25825.74</v>
      </c>
      <c r="Q246" s="8" t="s">
        <v>759</v>
      </c>
    </row>
    <row r="247" spans="1:17" hidden="1" x14ac:dyDescent="0.3">
      <c r="A247" s="7">
        <v>9405</v>
      </c>
      <c r="B247" s="3" t="s">
        <v>19</v>
      </c>
      <c r="C247" s="3" t="s">
        <v>38</v>
      </c>
      <c r="D247" s="3" t="str">
        <f t="shared" si="10"/>
        <v>michael.njeri@email.com</v>
      </c>
      <c r="E247" s="3" t="s">
        <v>44</v>
      </c>
      <c r="F247" s="3">
        <v>17</v>
      </c>
      <c r="G247" s="3" t="str">
        <f t="shared" si="11"/>
        <v>Teenager</v>
      </c>
      <c r="H247" s="3">
        <f t="shared" si="9"/>
        <v>68</v>
      </c>
      <c r="I247" s="3" t="s">
        <v>291</v>
      </c>
      <c r="J247" s="4">
        <v>45680</v>
      </c>
      <c r="K247" s="3" t="s">
        <v>724</v>
      </c>
      <c r="L247" s="3" t="s">
        <v>728</v>
      </c>
      <c r="M247" s="3" t="s">
        <v>741</v>
      </c>
      <c r="N247" s="3" t="s">
        <v>748</v>
      </c>
      <c r="O247" s="3" t="s">
        <v>757</v>
      </c>
      <c r="P247" s="3">
        <v>4567.6099999999997</v>
      </c>
      <c r="Q247" s="8" t="s">
        <v>759</v>
      </c>
    </row>
    <row r="248" spans="1:17" hidden="1" x14ac:dyDescent="0.3">
      <c r="A248" s="7">
        <v>2704</v>
      </c>
      <c r="B248" s="3" t="s">
        <v>22</v>
      </c>
      <c r="C248" s="3" t="s">
        <v>41</v>
      </c>
      <c r="D248" s="3" t="str">
        <f t="shared" si="10"/>
        <v>mercy.obuya@email.com</v>
      </c>
      <c r="E248" s="3" t="s">
        <v>44</v>
      </c>
      <c r="F248" s="3">
        <v>41</v>
      </c>
      <c r="G248" s="3" t="str">
        <f t="shared" si="11"/>
        <v>Adult</v>
      </c>
      <c r="H248" s="3">
        <f t="shared" si="9"/>
        <v>44</v>
      </c>
      <c r="I248" s="3" t="s">
        <v>292</v>
      </c>
      <c r="J248" s="4">
        <v>44571</v>
      </c>
      <c r="K248" s="3" t="s">
        <v>722</v>
      </c>
      <c r="L248" s="3" t="s">
        <v>729</v>
      </c>
      <c r="M248" s="3" t="s">
        <v>742</v>
      </c>
      <c r="N248" s="3" t="s">
        <v>751</v>
      </c>
      <c r="O248" s="3" t="s">
        <v>753</v>
      </c>
      <c r="P248" s="3">
        <v>19970.18</v>
      </c>
      <c r="Q248" s="8" t="s">
        <v>760</v>
      </c>
    </row>
    <row r="249" spans="1:17" hidden="1" x14ac:dyDescent="0.3">
      <c r="A249" s="7">
        <v>4712</v>
      </c>
      <c r="B249" s="3" t="s">
        <v>17</v>
      </c>
      <c r="C249" s="3" t="s">
        <v>31</v>
      </c>
      <c r="D249" s="3" t="str">
        <f t="shared" si="10"/>
        <v>anne.kamau@email.com</v>
      </c>
      <c r="E249" s="3" t="s">
        <v>44</v>
      </c>
      <c r="F249" s="3">
        <v>42</v>
      </c>
      <c r="G249" s="3" t="str">
        <f t="shared" si="11"/>
        <v>Adult</v>
      </c>
      <c r="H249" s="3">
        <f t="shared" si="9"/>
        <v>43</v>
      </c>
      <c r="I249" s="3" t="s">
        <v>293</v>
      </c>
      <c r="J249" s="4">
        <v>45692</v>
      </c>
      <c r="K249" s="3" t="s">
        <v>721</v>
      </c>
      <c r="L249" s="3" t="s">
        <v>729</v>
      </c>
      <c r="M249" s="3" t="s">
        <v>735</v>
      </c>
      <c r="N249" s="3" t="s">
        <v>748</v>
      </c>
      <c r="O249" s="3" t="s">
        <v>756</v>
      </c>
      <c r="P249" s="3">
        <v>4801.57</v>
      </c>
      <c r="Q249" s="8" t="s">
        <v>759</v>
      </c>
    </row>
    <row r="250" spans="1:17" hidden="1" x14ac:dyDescent="0.3">
      <c r="A250" s="7">
        <v>3128</v>
      </c>
      <c r="B250" s="3" t="s">
        <v>27</v>
      </c>
      <c r="C250" s="3" t="s">
        <v>34</v>
      </c>
      <c r="D250" s="3" t="str">
        <f t="shared" si="10"/>
        <v>david.cherono@email.com</v>
      </c>
      <c r="E250" s="3" t="s">
        <v>44</v>
      </c>
      <c r="F250" s="3">
        <v>20</v>
      </c>
      <c r="G250" s="3" t="str">
        <f t="shared" si="11"/>
        <v>Adult</v>
      </c>
      <c r="H250" s="3">
        <f t="shared" si="9"/>
        <v>65</v>
      </c>
      <c r="I250" s="3" t="s">
        <v>294</v>
      </c>
      <c r="J250" s="4">
        <v>44265</v>
      </c>
      <c r="K250" s="3" t="s">
        <v>718</v>
      </c>
      <c r="L250" s="3" t="s">
        <v>728</v>
      </c>
      <c r="M250" s="3" t="s">
        <v>733</v>
      </c>
      <c r="N250" s="3" t="s">
        <v>747</v>
      </c>
      <c r="O250" s="3" t="s">
        <v>757</v>
      </c>
      <c r="P250" s="3">
        <v>41961.01</v>
      </c>
      <c r="Q250" s="8" t="s">
        <v>761</v>
      </c>
    </row>
    <row r="251" spans="1:17" hidden="1" x14ac:dyDescent="0.3">
      <c r="A251" s="7">
        <v>8918</v>
      </c>
      <c r="B251" s="3" t="s">
        <v>20</v>
      </c>
      <c r="C251" s="3" t="s">
        <v>43</v>
      </c>
      <c r="D251" s="3" t="str">
        <f t="shared" si="10"/>
        <v>kevin.chebet@email.com</v>
      </c>
      <c r="E251" s="3" t="s">
        <v>44</v>
      </c>
      <c r="F251" s="3">
        <v>70</v>
      </c>
      <c r="G251" s="3" t="str">
        <f t="shared" si="11"/>
        <v>Senior</v>
      </c>
      <c r="H251" s="3">
        <f t="shared" si="9"/>
        <v>15</v>
      </c>
      <c r="I251" s="3" t="s">
        <v>295</v>
      </c>
      <c r="J251" s="4">
        <v>45396</v>
      </c>
      <c r="K251" s="3" t="s">
        <v>722</v>
      </c>
      <c r="L251" s="3" t="s">
        <v>725</v>
      </c>
      <c r="M251" s="3" t="s">
        <v>739</v>
      </c>
      <c r="N251" s="3" t="s">
        <v>750</v>
      </c>
      <c r="O251" s="3" t="s">
        <v>756</v>
      </c>
      <c r="P251" s="3">
        <v>45750.61</v>
      </c>
      <c r="Q251" s="8" t="s">
        <v>759</v>
      </c>
    </row>
    <row r="252" spans="1:17" hidden="1" x14ac:dyDescent="0.3">
      <c r="A252" s="7">
        <v>9991</v>
      </c>
      <c r="B252" s="3" t="s">
        <v>21</v>
      </c>
      <c r="C252" s="3" t="s">
        <v>42</v>
      </c>
      <c r="D252" s="3" t="str">
        <f t="shared" si="10"/>
        <v>grace.ouma@email.com</v>
      </c>
      <c r="E252" s="3" t="s">
        <v>44</v>
      </c>
      <c r="F252" s="3">
        <v>23</v>
      </c>
      <c r="G252" s="3" t="str">
        <f t="shared" si="11"/>
        <v>Adult</v>
      </c>
      <c r="H252" s="3">
        <f t="shared" si="9"/>
        <v>62</v>
      </c>
      <c r="I252" s="3" t="s">
        <v>296</v>
      </c>
      <c r="J252" s="4">
        <v>43993</v>
      </c>
      <c r="K252" s="3" t="s">
        <v>718</v>
      </c>
      <c r="L252" s="3" t="s">
        <v>730</v>
      </c>
      <c r="M252" s="3" t="s">
        <v>744</v>
      </c>
      <c r="N252" s="3" t="s">
        <v>749</v>
      </c>
      <c r="O252" s="3" t="s">
        <v>756</v>
      </c>
      <c r="P252" s="3">
        <v>35453.22</v>
      </c>
      <c r="Q252" s="8" t="s">
        <v>761</v>
      </c>
    </row>
    <row r="253" spans="1:17" hidden="1" x14ac:dyDescent="0.3">
      <c r="A253" s="7">
        <v>6253</v>
      </c>
      <c r="B253" s="3" t="s">
        <v>21</v>
      </c>
      <c r="C253" s="3" t="s">
        <v>32</v>
      </c>
      <c r="D253" s="3" t="str">
        <f t="shared" si="10"/>
        <v>grace.odhiambo@email.com</v>
      </c>
      <c r="E253" s="3" t="s">
        <v>45</v>
      </c>
      <c r="F253" s="3">
        <v>35</v>
      </c>
      <c r="G253" s="3" t="str">
        <f t="shared" si="11"/>
        <v>Adult</v>
      </c>
      <c r="H253" s="3">
        <f t="shared" si="9"/>
        <v>50</v>
      </c>
      <c r="I253" s="3" t="s">
        <v>297</v>
      </c>
      <c r="J253" s="4">
        <v>45562</v>
      </c>
      <c r="K253" s="3" t="s">
        <v>724</v>
      </c>
      <c r="L253" s="3" t="s">
        <v>725</v>
      </c>
      <c r="M253" s="3" t="s">
        <v>732</v>
      </c>
      <c r="N253" s="3" t="s">
        <v>752</v>
      </c>
      <c r="O253" s="3" t="s">
        <v>754</v>
      </c>
      <c r="P253" s="3">
        <v>26562.87</v>
      </c>
      <c r="Q253" s="8" t="s">
        <v>759</v>
      </c>
    </row>
    <row r="254" spans="1:17" hidden="1" x14ac:dyDescent="0.3">
      <c r="A254" s="7">
        <v>5139</v>
      </c>
      <c r="B254" s="3" t="s">
        <v>21</v>
      </c>
      <c r="C254" s="3" t="s">
        <v>39</v>
      </c>
      <c r="D254" s="3" t="str">
        <f t="shared" si="10"/>
        <v>grace.kuria@email.com</v>
      </c>
      <c r="E254" s="3" t="s">
        <v>45</v>
      </c>
      <c r="F254" s="3">
        <v>75</v>
      </c>
      <c r="G254" s="3" t="str">
        <f t="shared" si="11"/>
        <v>Senior</v>
      </c>
      <c r="H254" s="3">
        <f t="shared" si="9"/>
        <v>10</v>
      </c>
      <c r="I254" s="3" t="s">
        <v>298</v>
      </c>
      <c r="J254" s="4">
        <v>44404</v>
      </c>
      <c r="K254" s="3" t="s">
        <v>721</v>
      </c>
      <c r="L254" s="3" t="s">
        <v>726</v>
      </c>
      <c r="M254" s="3" t="s">
        <v>745</v>
      </c>
      <c r="N254" s="3" t="s">
        <v>751</v>
      </c>
      <c r="O254" s="3" t="s">
        <v>758</v>
      </c>
      <c r="P254" s="3">
        <v>3613.13</v>
      </c>
      <c r="Q254" s="8" t="s">
        <v>761</v>
      </c>
    </row>
    <row r="255" spans="1:17" hidden="1" x14ac:dyDescent="0.3">
      <c r="A255" s="7">
        <v>3137</v>
      </c>
      <c r="B255" s="3" t="s">
        <v>23</v>
      </c>
      <c r="C255" s="3" t="s">
        <v>34</v>
      </c>
      <c r="D255" s="3" t="str">
        <f t="shared" si="10"/>
        <v>peter.cherono@email.com</v>
      </c>
      <c r="E255" s="3" t="s">
        <v>44</v>
      </c>
      <c r="F255" s="3">
        <v>4</v>
      </c>
      <c r="G255" s="3" t="str">
        <f t="shared" si="11"/>
        <v>Child</v>
      </c>
      <c r="H255" s="3">
        <f t="shared" si="9"/>
        <v>81</v>
      </c>
      <c r="I255" s="3" t="s">
        <v>299</v>
      </c>
      <c r="J255" s="4">
        <v>44545</v>
      </c>
      <c r="K255" s="3" t="s">
        <v>724</v>
      </c>
      <c r="L255" s="3" t="s">
        <v>729</v>
      </c>
      <c r="M255" s="3" t="s">
        <v>734</v>
      </c>
      <c r="N255" s="3" t="s">
        <v>746</v>
      </c>
      <c r="O255" s="3" t="s">
        <v>754</v>
      </c>
      <c r="P255" s="3">
        <v>23985.13</v>
      </c>
      <c r="Q255" s="8" t="s">
        <v>760</v>
      </c>
    </row>
    <row r="256" spans="1:17" hidden="1" x14ac:dyDescent="0.3">
      <c r="A256" s="7">
        <v>9604</v>
      </c>
      <c r="B256" s="3" t="s">
        <v>20</v>
      </c>
      <c r="C256" s="3" t="s">
        <v>30</v>
      </c>
      <c r="D256" s="3" t="str">
        <f t="shared" si="10"/>
        <v>kevin.atieno@email.com</v>
      </c>
      <c r="E256" s="3" t="s">
        <v>44</v>
      </c>
      <c r="F256" s="3">
        <v>57</v>
      </c>
      <c r="G256" s="3" t="str">
        <f t="shared" si="11"/>
        <v>Adult</v>
      </c>
      <c r="H256" s="3">
        <f t="shared" si="9"/>
        <v>28</v>
      </c>
      <c r="I256" s="3" t="s">
        <v>300</v>
      </c>
      <c r="J256" s="4">
        <v>45325</v>
      </c>
      <c r="K256" s="3" t="s">
        <v>720</v>
      </c>
      <c r="L256" s="3" t="s">
        <v>726</v>
      </c>
      <c r="M256" s="3" t="s">
        <v>743</v>
      </c>
      <c r="N256" s="3" t="s">
        <v>749</v>
      </c>
      <c r="O256" s="3" t="s">
        <v>758</v>
      </c>
      <c r="P256" s="3">
        <v>46297.54</v>
      </c>
      <c r="Q256" s="8" t="s">
        <v>761</v>
      </c>
    </row>
    <row r="257" spans="1:17" hidden="1" x14ac:dyDescent="0.3">
      <c r="A257" s="7">
        <v>9858</v>
      </c>
      <c r="B257" s="3" t="s">
        <v>16</v>
      </c>
      <c r="C257" s="3" t="s">
        <v>40</v>
      </c>
      <c r="D257" s="3" t="str">
        <f t="shared" si="10"/>
        <v>john.wanjiru@email.com</v>
      </c>
      <c r="E257" s="3" t="s">
        <v>44</v>
      </c>
      <c r="F257" s="3">
        <v>13</v>
      </c>
      <c r="G257" s="3" t="str">
        <f t="shared" si="11"/>
        <v>Teenager</v>
      </c>
      <c r="H257" s="3">
        <f t="shared" si="9"/>
        <v>72</v>
      </c>
      <c r="I257" s="3" t="s">
        <v>301</v>
      </c>
      <c r="J257" s="4">
        <v>44431</v>
      </c>
      <c r="K257" s="3" t="s">
        <v>723</v>
      </c>
      <c r="L257" s="3" t="s">
        <v>729</v>
      </c>
      <c r="M257" s="3" t="s">
        <v>739</v>
      </c>
      <c r="N257" s="3" t="s">
        <v>746</v>
      </c>
      <c r="O257" s="3" t="s">
        <v>753</v>
      </c>
      <c r="P257" s="3">
        <v>43359.79</v>
      </c>
      <c r="Q257" s="8" t="s">
        <v>759</v>
      </c>
    </row>
    <row r="258" spans="1:17" hidden="1" x14ac:dyDescent="0.3">
      <c r="A258" s="7">
        <v>1857</v>
      </c>
      <c r="B258" s="3" t="s">
        <v>27</v>
      </c>
      <c r="C258" s="3" t="s">
        <v>30</v>
      </c>
      <c r="D258" s="3" t="str">
        <f t="shared" si="10"/>
        <v>david.atieno@email.com</v>
      </c>
      <c r="E258" s="3" t="s">
        <v>45</v>
      </c>
      <c r="F258" s="3">
        <v>6</v>
      </c>
      <c r="G258" s="3" t="str">
        <f t="shared" si="11"/>
        <v>Child</v>
      </c>
      <c r="H258" s="3">
        <f t="shared" ref="H258:H321" si="12">MAX( F258:F929) - (F258)</f>
        <v>79</v>
      </c>
      <c r="I258" s="3" t="s">
        <v>302</v>
      </c>
      <c r="J258" s="4">
        <v>45395</v>
      </c>
      <c r="K258" s="3" t="s">
        <v>721</v>
      </c>
      <c r="L258" s="3" t="s">
        <v>726</v>
      </c>
      <c r="M258" s="3" t="s">
        <v>743</v>
      </c>
      <c r="N258" s="3" t="s">
        <v>749</v>
      </c>
      <c r="O258" s="3" t="s">
        <v>756</v>
      </c>
      <c r="P258" s="3">
        <v>15665.59</v>
      </c>
      <c r="Q258" s="8" t="s">
        <v>760</v>
      </c>
    </row>
    <row r="259" spans="1:17" hidden="1" x14ac:dyDescent="0.3">
      <c r="A259" s="7">
        <v>7740</v>
      </c>
      <c r="B259" s="3" t="s">
        <v>18</v>
      </c>
      <c r="C259" s="3" t="s">
        <v>43</v>
      </c>
      <c r="D259" s="3" t="str">
        <f t="shared" ref="D259:D322" si="13">LOWER(CONCATENATE(B259,".",C259,"@email.com"))</f>
        <v>susan.chebet@email.com</v>
      </c>
      <c r="E259" s="3" t="s">
        <v>45</v>
      </c>
      <c r="F259" s="3">
        <v>67</v>
      </c>
      <c r="G259" s="3" t="str">
        <f t="shared" ref="G259:G322" si="14">IF(F259&lt;=12,"Child",IF(F259&lt;=19,"Teenager",IF(F259&lt;=60,"Adult","Senior")))</f>
        <v>Senior</v>
      </c>
      <c r="H259" s="3">
        <f t="shared" si="12"/>
        <v>18</v>
      </c>
      <c r="I259" s="3" t="s">
        <v>303</v>
      </c>
      <c r="J259" s="4">
        <v>44208</v>
      </c>
      <c r="K259" s="3" t="s">
        <v>722</v>
      </c>
      <c r="L259" s="3" t="s">
        <v>728</v>
      </c>
      <c r="M259" s="3" t="s">
        <v>734</v>
      </c>
      <c r="N259" s="3" t="s">
        <v>747</v>
      </c>
      <c r="O259" s="3" t="s">
        <v>754</v>
      </c>
      <c r="P259" s="3">
        <v>33484.089999999997</v>
      </c>
      <c r="Q259" s="8" t="s">
        <v>760</v>
      </c>
    </row>
    <row r="260" spans="1:17" hidden="1" x14ac:dyDescent="0.3">
      <c r="A260" s="7">
        <v>3725</v>
      </c>
      <c r="B260" s="3" t="s">
        <v>24</v>
      </c>
      <c r="C260" s="3" t="s">
        <v>35</v>
      </c>
      <c r="D260" s="3" t="str">
        <f t="shared" si="13"/>
        <v>esther.mugambi@email.com</v>
      </c>
      <c r="E260" s="3" t="s">
        <v>45</v>
      </c>
      <c r="F260" s="3">
        <v>80</v>
      </c>
      <c r="G260" s="3" t="str">
        <f t="shared" si="14"/>
        <v>Senior</v>
      </c>
      <c r="H260" s="3">
        <f t="shared" si="12"/>
        <v>5</v>
      </c>
      <c r="I260" s="3" t="s">
        <v>304</v>
      </c>
      <c r="J260" s="4">
        <v>45020</v>
      </c>
      <c r="K260" s="3" t="s">
        <v>719</v>
      </c>
      <c r="L260" s="3" t="s">
        <v>730</v>
      </c>
      <c r="M260" s="3" t="s">
        <v>733</v>
      </c>
      <c r="N260" s="3" t="s">
        <v>748</v>
      </c>
      <c r="O260" s="3" t="s">
        <v>754</v>
      </c>
      <c r="P260" s="3">
        <v>40360.76</v>
      </c>
      <c r="Q260" s="8" t="s">
        <v>760</v>
      </c>
    </row>
    <row r="261" spans="1:17" hidden="1" x14ac:dyDescent="0.3">
      <c r="A261" s="7">
        <v>2599</v>
      </c>
      <c r="B261" s="3" t="s">
        <v>27</v>
      </c>
      <c r="C261" s="3" t="s">
        <v>42</v>
      </c>
      <c r="D261" s="3" t="str">
        <f t="shared" si="13"/>
        <v>david.ouma@email.com</v>
      </c>
      <c r="E261" s="3" t="s">
        <v>44</v>
      </c>
      <c r="F261" s="3">
        <v>81</v>
      </c>
      <c r="G261" s="3" t="str">
        <f t="shared" si="14"/>
        <v>Senior</v>
      </c>
      <c r="H261" s="3">
        <f t="shared" si="12"/>
        <v>4</v>
      </c>
      <c r="I261" s="3" t="s">
        <v>305</v>
      </c>
      <c r="J261" s="4">
        <v>44558</v>
      </c>
      <c r="K261" s="3" t="s">
        <v>724</v>
      </c>
      <c r="L261" s="3" t="s">
        <v>729</v>
      </c>
      <c r="M261" s="3" t="s">
        <v>735</v>
      </c>
      <c r="N261" s="3" t="s">
        <v>751</v>
      </c>
      <c r="O261" s="3" t="s">
        <v>757</v>
      </c>
      <c r="P261" s="3">
        <v>20536.18</v>
      </c>
      <c r="Q261" s="8" t="s">
        <v>761</v>
      </c>
    </row>
    <row r="262" spans="1:17" hidden="1" x14ac:dyDescent="0.3">
      <c r="A262" s="7">
        <v>1578</v>
      </c>
      <c r="B262" s="3" t="s">
        <v>24</v>
      </c>
      <c r="C262" s="3" t="s">
        <v>29</v>
      </c>
      <c r="D262" s="3" t="str">
        <f t="shared" si="13"/>
        <v>esther.mutua@email.com</v>
      </c>
      <c r="E262" s="3" t="s">
        <v>45</v>
      </c>
      <c r="F262" s="3">
        <v>7</v>
      </c>
      <c r="G262" s="3" t="str">
        <f t="shared" si="14"/>
        <v>Child</v>
      </c>
      <c r="H262" s="3">
        <f t="shared" si="12"/>
        <v>78</v>
      </c>
      <c r="I262" s="3" t="s">
        <v>306</v>
      </c>
      <c r="J262" s="4">
        <v>45621</v>
      </c>
      <c r="K262" s="3" t="s">
        <v>724</v>
      </c>
      <c r="L262" s="3" t="s">
        <v>727</v>
      </c>
      <c r="M262" s="3" t="s">
        <v>732</v>
      </c>
      <c r="N262" s="3" t="s">
        <v>747</v>
      </c>
      <c r="O262" s="3" t="s">
        <v>757</v>
      </c>
      <c r="P262" s="3">
        <v>15743.29</v>
      </c>
      <c r="Q262" s="8" t="s">
        <v>759</v>
      </c>
    </row>
    <row r="263" spans="1:17" hidden="1" x14ac:dyDescent="0.3">
      <c r="A263" s="7">
        <v>4536</v>
      </c>
      <c r="B263" s="3" t="s">
        <v>23</v>
      </c>
      <c r="C263" s="3" t="s">
        <v>43</v>
      </c>
      <c r="D263" s="3" t="str">
        <f t="shared" si="13"/>
        <v>peter.chebet@email.com</v>
      </c>
      <c r="E263" s="3" t="s">
        <v>45</v>
      </c>
      <c r="F263" s="3">
        <v>22</v>
      </c>
      <c r="G263" s="3" t="str">
        <f t="shared" si="14"/>
        <v>Adult</v>
      </c>
      <c r="H263" s="3">
        <f t="shared" si="12"/>
        <v>63</v>
      </c>
      <c r="I263" s="3" t="s">
        <v>307</v>
      </c>
      <c r="J263" s="4">
        <v>44817</v>
      </c>
      <c r="K263" s="3" t="s">
        <v>724</v>
      </c>
      <c r="L263" s="3" t="s">
        <v>729</v>
      </c>
      <c r="M263" s="3" t="s">
        <v>740</v>
      </c>
      <c r="N263" s="3" t="s">
        <v>748</v>
      </c>
      <c r="O263" s="3" t="s">
        <v>755</v>
      </c>
      <c r="P263" s="3">
        <v>34570.79</v>
      </c>
      <c r="Q263" s="8" t="s">
        <v>760</v>
      </c>
    </row>
    <row r="264" spans="1:17" hidden="1" x14ac:dyDescent="0.3">
      <c r="A264" s="7">
        <v>3179</v>
      </c>
      <c r="B264" s="3" t="s">
        <v>15</v>
      </c>
      <c r="C264" s="3" t="s">
        <v>31</v>
      </c>
      <c r="D264" s="3" t="str">
        <f t="shared" si="13"/>
        <v>james.kamau@email.com</v>
      </c>
      <c r="E264" s="3" t="s">
        <v>45</v>
      </c>
      <c r="F264" s="3">
        <v>56</v>
      </c>
      <c r="G264" s="3" t="str">
        <f t="shared" si="14"/>
        <v>Adult</v>
      </c>
      <c r="H264" s="3">
        <f t="shared" si="12"/>
        <v>29</v>
      </c>
      <c r="I264" s="3" t="s">
        <v>308</v>
      </c>
      <c r="J264" s="4">
        <v>44324</v>
      </c>
      <c r="K264" s="3" t="s">
        <v>720</v>
      </c>
      <c r="L264" s="3" t="s">
        <v>730</v>
      </c>
      <c r="M264" s="3" t="s">
        <v>731</v>
      </c>
      <c r="N264" s="3" t="s">
        <v>751</v>
      </c>
      <c r="O264" s="3" t="s">
        <v>755</v>
      </c>
      <c r="P264" s="3">
        <v>14833.17</v>
      </c>
      <c r="Q264" s="8" t="s">
        <v>759</v>
      </c>
    </row>
    <row r="265" spans="1:17" hidden="1" x14ac:dyDescent="0.3">
      <c r="A265" s="7">
        <v>3606</v>
      </c>
      <c r="B265" s="3" t="s">
        <v>18</v>
      </c>
      <c r="C265" s="3" t="s">
        <v>33</v>
      </c>
      <c r="D265" s="3" t="str">
        <f t="shared" si="13"/>
        <v>susan.kiplagat@email.com</v>
      </c>
      <c r="E265" s="3" t="s">
        <v>45</v>
      </c>
      <c r="F265" s="3">
        <v>39</v>
      </c>
      <c r="G265" s="3" t="str">
        <f t="shared" si="14"/>
        <v>Adult</v>
      </c>
      <c r="H265" s="3">
        <f t="shared" si="12"/>
        <v>46</v>
      </c>
      <c r="I265" s="3" t="s">
        <v>309</v>
      </c>
      <c r="J265" s="4">
        <v>45670</v>
      </c>
      <c r="K265" s="3" t="s">
        <v>719</v>
      </c>
      <c r="L265" s="3" t="s">
        <v>729</v>
      </c>
      <c r="M265" s="3" t="s">
        <v>734</v>
      </c>
      <c r="N265" s="3" t="s">
        <v>751</v>
      </c>
      <c r="O265" s="3" t="s">
        <v>756</v>
      </c>
      <c r="P265" s="3">
        <v>46212.97</v>
      </c>
      <c r="Q265" s="8" t="s">
        <v>761</v>
      </c>
    </row>
    <row r="266" spans="1:17" hidden="1" x14ac:dyDescent="0.3">
      <c r="A266" s="7">
        <v>3637</v>
      </c>
      <c r="B266" s="3" t="s">
        <v>26</v>
      </c>
      <c r="C266" s="3" t="s">
        <v>35</v>
      </c>
      <c r="D266" s="3" t="str">
        <f t="shared" si="13"/>
        <v>brian.mugambi@email.com</v>
      </c>
      <c r="E266" s="3" t="s">
        <v>45</v>
      </c>
      <c r="F266" s="3">
        <v>83</v>
      </c>
      <c r="G266" s="3" t="str">
        <f t="shared" si="14"/>
        <v>Senior</v>
      </c>
      <c r="H266" s="3">
        <f t="shared" si="12"/>
        <v>2</v>
      </c>
      <c r="I266" s="3" t="s">
        <v>310</v>
      </c>
      <c r="J266" s="4">
        <v>45563</v>
      </c>
      <c r="K266" s="3" t="s">
        <v>720</v>
      </c>
      <c r="L266" s="3" t="s">
        <v>728</v>
      </c>
      <c r="M266" s="3" t="s">
        <v>731</v>
      </c>
      <c r="N266" s="3" t="s">
        <v>746</v>
      </c>
      <c r="O266" s="3" t="s">
        <v>758</v>
      </c>
      <c r="P266" s="3">
        <v>20117.61</v>
      </c>
      <c r="Q266" s="8" t="s">
        <v>761</v>
      </c>
    </row>
    <row r="267" spans="1:17" hidden="1" x14ac:dyDescent="0.3">
      <c r="A267" s="7">
        <v>5004</v>
      </c>
      <c r="B267" s="3" t="s">
        <v>21</v>
      </c>
      <c r="C267" s="3" t="s">
        <v>32</v>
      </c>
      <c r="D267" s="3" t="str">
        <f t="shared" si="13"/>
        <v>grace.odhiambo@email.com</v>
      </c>
      <c r="E267" s="3" t="s">
        <v>45</v>
      </c>
      <c r="F267" s="3">
        <v>71</v>
      </c>
      <c r="G267" s="3" t="str">
        <f t="shared" si="14"/>
        <v>Senior</v>
      </c>
      <c r="H267" s="3">
        <f t="shared" si="12"/>
        <v>14</v>
      </c>
      <c r="I267" s="3" t="s">
        <v>311</v>
      </c>
      <c r="J267" s="4">
        <v>45615</v>
      </c>
      <c r="K267" s="3" t="s">
        <v>722</v>
      </c>
      <c r="L267" s="3" t="s">
        <v>728</v>
      </c>
      <c r="M267" s="3" t="s">
        <v>743</v>
      </c>
      <c r="N267" s="3" t="s">
        <v>752</v>
      </c>
      <c r="O267" s="3" t="s">
        <v>757</v>
      </c>
      <c r="P267" s="3">
        <v>42631.46</v>
      </c>
      <c r="Q267" s="8" t="s">
        <v>760</v>
      </c>
    </row>
    <row r="268" spans="1:17" hidden="1" x14ac:dyDescent="0.3">
      <c r="A268" s="7">
        <v>7252</v>
      </c>
      <c r="B268" s="3" t="s">
        <v>22</v>
      </c>
      <c r="C268" s="3" t="s">
        <v>38</v>
      </c>
      <c r="D268" s="3" t="str">
        <f t="shared" si="13"/>
        <v>mercy.njeri@email.com</v>
      </c>
      <c r="E268" s="3" t="s">
        <v>44</v>
      </c>
      <c r="F268" s="3">
        <v>61</v>
      </c>
      <c r="G268" s="3" t="str">
        <f t="shared" si="14"/>
        <v>Senior</v>
      </c>
      <c r="H268" s="3">
        <f t="shared" si="12"/>
        <v>24</v>
      </c>
      <c r="I268" s="3" t="s">
        <v>312</v>
      </c>
      <c r="J268" s="4">
        <v>44185</v>
      </c>
      <c r="K268" s="3" t="s">
        <v>721</v>
      </c>
      <c r="L268" s="3" t="s">
        <v>728</v>
      </c>
      <c r="M268" s="3" t="s">
        <v>745</v>
      </c>
      <c r="N268" s="3" t="s">
        <v>752</v>
      </c>
      <c r="O268" s="3" t="s">
        <v>753</v>
      </c>
      <c r="P268" s="3">
        <v>37354.1</v>
      </c>
      <c r="Q268" s="8" t="s">
        <v>760</v>
      </c>
    </row>
    <row r="269" spans="1:17" hidden="1" x14ac:dyDescent="0.3">
      <c r="A269" s="7">
        <v>9772</v>
      </c>
      <c r="B269" s="3" t="s">
        <v>19</v>
      </c>
      <c r="C269" s="3" t="s">
        <v>39</v>
      </c>
      <c r="D269" s="3" t="str">
        <f t="shared" si="13"/>
        <v>michael.kuria@email.com</v>
      </c>
      <c r="E269" s="3" t="s">
        <v>44</v>
      </c>
      <c r="F269" s="3">
        <v>36</v>
      </c>
      <c r="G269" s="3" t="str">
        <f t="shared" si="14"/>
        <v>Adult</v>
      </c>
      <c r="H269" s="3">
        <f t="shared" si="12"/>
        <v>49</v>
      </c>
      <c r="I269" s="3" t="s">
        <v>313</v>
      </c>
      <c r="J269" s="4">
        <v>43994</v>
      </c>
      <c r="K269" s="3" t="s">
        <v>724</v>
      </c>
      <c r="L269" s="3" t="s">
        <v>727</v>
      </c>
      <c r="M269" s="3" t="s">
        <v>740</v>
      </c>
      <c r="N269" s="3" t="s">
        <v>748</v>
      </c>
      <c r="O269" s="3" t="s">
        <v>756</v>
      </c>
      <c r="P269" s="3">
        <v>21162.639999999999</v>
      </c>
      <c r="Q269" s="8" t="s">
        <v>759</v>
      </c>
    </row>
    <row r="270" spans="1:17" hidden="1" x14ac:dyDescent="0.3">
      <c r="A270" s="7">
        <v>7368</v>
      </c>
      <c r="B270" s="3" t="s">
        <v>21</v>
      </c>
      <c r="C270" s="3" t="s">
        <v>31</v>
      </c>
      <c r="D270" s="3" t="str">
        <f t="shared" si="13"/>
        <v>grace.kamau@email.com</v>
      </c>
      <c r="E270" s="3" t="s">
        <v>44</v>
      </c>
      <c r="F270" s="3">
        <v>3</v>
      </c>
      <c r="G270" s="3" t="str">
        <f t="shared" si="14"/>
        <v>Child</v>
      </c>
      <c r="H270" s="3">
        <f t="shared" si="12"/>
        <v>82</v>
      </c>
      <c r="I270" s="3" t="s">
        <v>314</v>
      </c>
      <c r="J270" s="4">
        <v>44665</v>
      </c>
      <c r="K270" s="3" t="s">
        <v>719</v>
      </c>
      <c r="L270" s="3" t="s">
        <v>725</v>
      </c>
      <c r="M270" s="3" t="s">
        <v>742</v>
      </c>
      <c r="N270" s="3" t="s">
        <v>751</v>
      </c>
      <c r="O270" s="3" t="s">
        <v>755</v>
      </c>
      <c r="P270" s="3">
        <v>38809.300000000003</v>
      </c>
      <c r="Q270" s="8" t="s">
        <v>759</v>
      </c>
    </row>
    <row r="271" spans="1:17" hidden="1" x14ac:dyDescent="0.3">
      <c r="A271" s="7">
        <v>8029</v>
      </c>
      <c r="B271" s="3" t="s">
        <v>22</v>
      </c>
      <c r="C271" s="3" t="s">
        <v>34</v>
      </c>
      <c r="D271" s="3" t="str">
        <f t="shared" si="13"/>
        <v>mercy.cherono@email.com</v>
      </c>
      <c r="E271" s="3" t="s">
        <v>44</v>
      </c>
      <c r="F271" s="3">
        <v>55</v>
      </c>
      <c r="G271" s="3" t="str">
        <f t="shared" si="14"/>
        <v>Adult</v>
      </c>
      <c r="H271" s="3">
        <f t="shared" si="12"/>
        <v>30</v>
      </c>
      <c r="I271" s="3" t="s">
        <v>315</v>
      </c>
      <c r="J271" s="4">
        <v>45076</v>
      </c>
      <c r="K271" s="3" t="s">
        <v>724</v>
      </c>
      <c r="L271" s="3" t="s">
        <v>727</v>
      </c>
      <c r="M271" s="3" t="s">
        <v>731</v>
      </c>
      <c r="N271" s="3" t="s">
        <v>748</v>
      </c>
      <c r="O271" s="3" t="s">
        <v>756</v>
      </c>
      <c r="P271" s="3">
        <v>31169.24</v>
      </c>
      <c r="Q271" s="8" t="s">
        <v>759</v>
      </c>
    </row>
    <row r="272" spans="1:17" hidden="1" x14ac:dyDescent="0.3">
      <c r="A272" s="7">
        <v>9155</v>
      </c>
      <c r="B272" s="3" t="s">
        <v>17</v>
      </c>
      <c r="C272" s="3" t="s">
        <v>36</v>
      </c>
      <c r="D272" s="3" t="str">
        <f t="shared" si="13"/>
        <v>anne.mwangi@email.com</v>
      </c>
      <c r="E272" s="3" t="s">
        <v>45</v>
      </c>
      <c r="F272" s="3">
        <v>63</v>
      </c>
      <c r="G272" s="3" t="str">
        <f t="shared" si="14"/>
        <v>Senior</v>
      </c>
      <c r="H272" s="3">
        <f t="shared" si="12"/>
        <v>22</v>
      </c>
      <c r="I272" s="3" t="s">
        <v>316</v>
      </c>
      <c r="J272" s="4">
        <v>44504</v>
      </c>
      <c r="K272" s="3" t="s">
        <v>718</v>
      </c>
      <c r="L272" s="3" t="s">
        <v>728</v>
      </c>
      <c r="M272" s="3" t="s">
        <v>737</v>
      </c>
      <c r="N272" s="3" t="s">
        <v>749</v>
      </c>
      <c r="O272" s="3" t="s">
        <v>754</v>
      </c>
      <c r="P272" s="3">
        <v>29807.23</v>
      </c>
      <c r="Q272" s="8" t="s">
        <v>759</v>
      </c>
    </row>
    <row r="273" spans="1:17" hidden="1" x14ac:dyDescent="0.3">
      <c r="A273" s="7">
        <v>4793</v>
      </c>
      <c r="B273" s="3" t="s">
        <v>25</v>
      </c>
      <c r="C273" s="3" t="s">
        <v>29</v>
      </c>
      <c r="D273" s="3" t="str">
        <f t="shared" si="13"/>
        <v>paul.mutua@email.com</v>
      </c>
      <c r="E273" s="3" t="s">
        <v>44</v>
      </c>
      <c r="F273" s="3">
        <v>11</v>
      </c>
      <c r="G273" s="3" t="str">
        <f t="shared" si="14"/>
        <v>Child</v>
      </c>
      <c r="H273" s="3">
        <f t="shared" si="12"/>
        <v>74</v>
      </c>
      <c r="I273" s="3" t="s">
        <v>317</v>
      </c>
      <c r="J273" s="4">
        <v>44199</v>
      </c>
      <c r="K273" s="3" t="s">
        <v>720</v>
      </c>
      <c r="L273" s="3" t="s">
        <v>725</v>
      </c>
      <c r="M273" s="3" t="s">
        <v>732</v>
      </c>
      <c r="N273" s="3" t="s">
        <v>751</v>
      </c>
      <c r="O273" s="3" t="s">
        <v>757</v>
      </c>
      <c r="P273" s="3">
        <v>14162.22</v>
      </c>
      <c r="Q273" s="8" t="s">
        <v>760</v>
      </c>
    </row>
    <row r="274" spans="1:17" hidden="1" x14ac:dyDescent="0.3">
      <c r="A274" s="7">
        <v>8686</v>
      </c>
      <c r="B274" s="3" t="s">
        <v>17</v>
      </c>
      <c r="C274" s="3" t="s">
        <v>42</v>
      </c>
      <c r="D274" s="3" t="str">
        <f t="shared" si="13"/>
        <v>anne.ouma@email.com</v>
      </c>
      <c r="E274" s="3" t="s">
        <v>45</v>
      </c>
      <c r="F274" s="3">
        <v>54</v>
      </c>
      <c r="G274" s="3" t="str">
        <f t="shared" si="14"/>
        <v>Adult</v>
      </c>
      <c r="H274" s="3">
        <f t="shared" si="12"/>
        <v>31</v>
      </c>
      <c r="I274" s="3" t="s">
        <v>318</v>
      </c>
      <c r="J274" s="4">
        <v>44325</v>
      </c>
      <c r="K274" s="3" t="s">
        <v>724</v>
      </c>
      <c r="L274" s="3" t="s">
        <v>727</v>
      </c>
      <c r="M274" s="3" t="s">
        <v>739</v>
      </c>
      <c r="N274" s="3" t="s">
        <v>751</v>
      </c>
      <c r="O274" s="3" t="s">
        <v>754</v>
      </c>
      <c r="P274" s="3">
        <v>40412.730000000003</v>
      </c>
      <c r="Q274" s="8" t="s">
        <v>760</v>
      </c>
    </row>
    <row r="275" spans="1:17" hidden="1" x14ac:dyDescent="0.3">
      <c r="A275" s="7">
        <v>5018</v>
      </c>
      <c r="B275" s="3" t="s">
        <v>24</v>
      </c>
      <c r="C275" s="3" t="s">
        <v>41</v>
      </c>
      <c r="D275" s="3" t="str">
        <f t="shared" si="13"/>
        <v>esther.obuya@email.com</v>
      </c>
      <c r="E275" s="3" t="s">
        <v>44</v>
      </c>
      <c r="F275" s="3">
        <v>30</v>
      </c>
      <c r="G275" s="3" t="str">
        <f t="shared" si="14"/>
        <v>Adult</v>
      </c>
      <c r="H275" s="3">
        <f t="shared" si="12"/>
        <v>55</v>
      </c>
      <c r="I275" s="3" t="s">
        <v>319</v>
      </c>
      <c r="J275" s="4">
        <v>44444</v>
      </c>
      <c r="K275" s="3" t="s">
        <v>718</v>
      </c>
      <c r="L275" s="3" t="s">
        <v>728</v>
      </c>
      <c r="M275" s="3" t="s">
        <v>740</v>
      </c>
      <c r="N275" s="3" t="s">
        <v>747</v>
      </c>
      <c r="O275" s="3" t="s">
        <v>754</v>
      </c>
      <c r="P275" s="3">
        <v>11101.75</v>
      </c>
      <c r="Q275" s="8" t="s">
        <v>761</v>
      </c>
    </row>
    <row r="276" spans="1:17" hidden="1" x14ac:dyDescent="0.3">
      <c r="A276" s="7">
        <v>4256</v>
      </c>
      <c r="B276" s="3" t="s">
        <v>16</v>
      </c>
      <c r="C276" s="3" t="s">
        <v>29</v>
      </c>
      <c r="D276" s="3" t="str">
        <f t="shared" si="13"/>
        <v>john.mutua@email.com</v>
      </c>
      <c r="E276" s="3" t="s">
        <v>44</v>
      </c>
      <c r="F276" s="3">
        <v>31</v>
      </c>
      <c r="G276" s="3" t="str">
        <f t="shared" si="14"/>
        <v>Adult</v>
      </c>
      <c r="H276" s="3">
        <f t="shared" si="12"/>
        <v>54</v>
      </c>
      <c r="I276" s="3" t="s">
        <v>320</v>
      </c>
      <c r="J276" s="4">
        <v>44824</v>
      </c>
      <c r="K276" s="3" t="s">
        <v>718</v>
      </c>
      <c r="L276" s="3" t="s">
        <v>726</v>
      </c>
      <c r="M276" s="3" t="s">
        <v>742</v>
      </c>
      <c r="N276" s="3" t="s">
        <v>747</v>
      </c>
      <c r="O276" s="3" t="s">
        <v>755</v>
      </c>
      <c r="P276" s="3">
        <v>41302.1</v>
      </c>
      <c r="Q276" s="8" t="s">
        <v>760</v>
      </c>
    </row>
    <row r="277" spans="1:17" hidden="1" x14ac:dyDescent="0.3">
      <c r="A277" s="7">
        <v>8809</v>
      </c>
      <c r="B277" s="3" t="s">
        <v>17</v>
      </c>
      <c r="C277" s="3" t="s">
        <v>41</v>
      </c>
      <c r="D277" s="3" t="str">
        <f t="shared" si="13"/>
        <v>anne.obuya@email.com</v>
      </c>
      <c r="E277" s="3" t="s">
        <v>45</v>
      </c>
      <c r="F277" s="3">
        <v>41</v>
      </c>
      <c r="G277" s="3" t="str">
        <f t="shared" si="14"/>
        <v>Adult</v>
      </c>
      <c r="H277" s="3">
        <f t="shared" si="12"/>
        <v>44</v>
      </c>
      <c r="I277" s="3" t="s">
        <v>321</v>
      </c>
      <c r="J277" s="4">
        <v>44137</v>
      </c>
      <c r="K277" s="3" t="s">
        <v>719</v>
      </c>
      <c r="L277" s="3" t="s">
        <v>730</v>
      </c>
      <c r="M277" s="3" t="s">
        <v>735</v>
      </c>
      <c r="N277" s="3" t="s">
        <v>747</v>
      </c>
      <c r="O277" s="3" t="s">
        <v>753</v>
      </c>
      <c r="P277" s="3">
        <v>18877.060000000001</v>
      </c>
      <c r="Q277" s="8" t="s">
        <v>760</v>
      </c>
    </row>
    <row r="278" spans="1:17" hidden="1" x14ac:dyDescent="0.3">
      <c r="A278" s="7">
        <v>3705</v>
      </c>
      <c r="B278" s="3" t="s">
        <v>24</v>
      </c>
      <c r="C278" s="3" t="s">
        <v>32</v>
      </c>
      <c r="D278" s="3" t="str">
        <f t="shared" si="13"/>
        <v>esther.odhiambo@email.com</v>
      </c>
      <c r="E278" s="3" t="s">
        <v>44</v>
      </c>
      <c r="F278" s="3">
        <v>56</v>
      </c>
      <c r="G278" s="3" t="str">
        <f t="shared" si="14"/>
        <v>Adult</v>
      </c>
      <c r="H278" s="3">
        <f t="shared" si="12"/>
        <v>29</v>
      </c>
      <c r="I278" s="3" t="s">
        <v>322</v>
      </c>
      <c r="J278" s="4">
        <v>45627</v>
      </c>
      <c r="K278" s="3" t="s">
        <v>718</v>
      </c>
      <c r="L278" s="3" t="s">
        <v>728</v>
      </c>
      <c r="M278" s="3" t="s">
        <v>731</v>
      </c>
      <c r="N278" s="3" t="s">
        <v>749</v>
      </c>
      <c r="O278" s="3" t="s">
        <v>758</v>
      </c>
      <c r="P278" s="3">
        <v>25282.06</v>
      </c>
      <c r="Q278" s="8" t="s">
        <v>761</v>
      </c>
    </row>
    <row r="279" spans="1:17" hidden="1" x14ac:dyDescent="0.3">
      <c r="A279" s="7">
        <v>1759</v>
      </c>
      <c r="B279" s="3" t="s">
        <v>20</v>
      </c>
      <c r="C279" s="3" t="s">
        <v>40</v>
      </c>
      <c r="D279" s="3" t="str">
        <f t="shared" si="13"/>
        <v>kevin.wanjiru@email.com</v>
      </c>
      <c r="E279" s="3" t="s">
        <v>44</v>
      </c>
      <c r="F279" s="3">
        <v>17</v>
      </c>
      <c r="G279" s="3" t="str">
        <f t="shared" si="14"/>
        <v>Teenager</v>
      </c>
      <c r="H279" s="3">
        <f t="shared" si="12"/>
        <v>68</v>
      </c>
      <c r="I279" s="3" t="s">
        <v>323</v>
      </c>
      <c r="J279" s="4">
        <v>44779</v>
      </c>
      <c r="K279" s="3" t="s">
        <v>724</v>
      </c>
      <c r="L279" s="3" t="s">
        <v>730</v>
      </c>
      <c r="M279" s="3" t="s">
        <v>741</v>
      </c>
      <c r="N279" s="3" t="s">
        <v>746</v>
      </c>
      <c r="O279" s="3" t="s">
        <v>758</v>
      </c>
      <c r="P279" s="3">
        <v>32906.46</v>
      </c>
      <c r="Q279" s="8" t="s">
        <v>761</v>
      </c>
    </row>
    <row r="280" spans="1:17" hidden="1" x14ac:dyDescent="0.3">
      <c r="A280" s="7">
        <v>4641</v>
      </c>
      <c r="B280" s="3" t="s">
        <v>25</v>
      </c>
      <c r="C280" s="3" t="s">
        <v>33</v>
      </c>
      <c r="D280" s="3" t="str">
        <f t="shared" si="13"/>
        <v>paul.kiplagat@email.com</v>
      </c>
      <c r="E280" s="3" t="s">
        <v>44</v>
      </c>
      <c r="F280" s="3">
        <v>3</v>
      </c>
      <c r="G280" s="3" t="str">
        <f t="shared" si="14"/>
        <v>Child</v>
      </c>
      <c r="H280" s="3">
        <f t="shared" si="12"/>
        <v>82</v>
      </c>
      <c r="I280" s="3" t="s">
        <v>324</v>
      </c>
      <c r="J280" s="4">
        <v>45152</v>
      </c>
      <c r="K280" s="3" t="s">
        <v>719</v>
      </c>
      <c r="L280" s="3" t="s">
        <v>730</v>
      </c>
      <c r="M280" s="3" t="s">
        <v>736</v>
      </c>
      <c r="N280" s="3" t="s">
        <v>747</v>
      </c>
      <c r="O280" s="3" t="s">
        <v>753</v>
      </c>
      <c r="P280" s="3">
        <v>942.89</v>
      </c>
      <c r="Q280" s="8" t="s">
        <v>760</v>
      </c>
    </row>
    <row r="281" spans="1:17" hidden="1" x14ac:dyDescent="0.3">
      <c r="A281" s="7">
        <v>2710</v>
      </c>
      <c r="B281" s="3" t="s">
        <v>25</v>
      </c>
      <c r="C281" s="3" t="s">
        <v>31</v>
      </c>
      <c r="D281" s="3" t="str">
        <f t="shared" si="13"/>
        <v>paul.kamau@email.com</v>
      </c>
      <c r="E281" s="3" t="s">
        <v>44</v>
      </c>
      <c r="F281" s="3">
        <v>71</v>
      </c>
      <c r="G281" s="3" t="str">
        <f t="shared" si="14"/>
        <v>Senior</v>
      </c>
      <c r="H281" s="3">
        <f t="shared" si="12"/>
        <v>14</v>
      </c>
      <c r="I281" s="3" t="s">
        <v>325</v>
      </c>
      <c r="J281" s="4">
        <v>44449</v>
      </c>
      <c r="K281" s="3" t="s">
        <v>722</v>
      </c>
      <c r="L281" s="3" t="s">
        <v>727</v>
      </c>
      <c r="M281" s="3" t="s">
        <v>739</v>
      </c>
      <c r="N281" s="3" t="s">
        <v>752</v>
      </c>
      <c r="O281" s="3" t="s">
        <v>758</v>
      </c>
      <c r="P281" s="3">
        <v>31625.74</v>
      </c>
      <c r="Q281" s="8" t="s">
        <v>759</v>
      </c>
    </row>
    <row r="282" spans="1:17" hidden="1" x14ac:dyDescent="0.3">
      <c r="A282" s="7">
        <v>6745</v>
      </c>
      <c r="B282" s="3" t="s">
        <v>21</v>
      </c>
      <c r="C282" s="3" t="s">
        <v>39</v>
      </c>
      <c r="D282" s="3" t="str">
        <f t="shared" si="13"/>
        <v>grace.kuria@email.com</v>
      </c>
      <c r="E282" s="3" t="s">
        <v>44</v>
      </c>
      <c r="F282" s="3">
        <v>22</v>
      </c>
      <c r="G282" s="3" t="str">
        <f t="shared" si="14"/>
        <v>Adult</v>
      </c>
      <c r="H282" s="3">
        <f t="shared" si="12"/>
        <v>63</v>
      </c>
      <c r="I282" s="3" t="s">
        <v>326</v>
      </c>
      <c r="J282" s="4">
        <v>44325</v>
      </c>
      <c r="K282" s="3" t="s">
        <v>718</v>
      </c>
      <c r="L282" s="3" t="s">
        <v>725</v>
      </c>
      <c r="M282" s="3" t="s">
        <v>733</v>
      </c>
      <c r="N282" s="3" t="s">
        <v>749</v>
      </c>
      <c r="O282" s="3" t="s">
        <v>753</v>
      </c>
      <c r="P282" s="3">
        <v>39891.919999999998</v>
      </c>
      <c r="Q282" s="8" t="s">
        <v>760</v>
      </c>
    </row>
    <row r="283" spans="1:17" hidden="1" x14ac:dyDescent="0.3">
      <c r="A283" s="7">
        <v>2199</v>
      </c>
      <c r="B283" s="3" t="s">
        <v>18</v>
      </c>
      <c r="C283" s="3" t="s">
        <v>43</v>
      </c>
      <c r="D283" s="3" t="str">
        <f t="shared" si="13"/>
        <v>susan.chebet@email.com</v>
      </c>
      <c r="E283" s="3" t="s">
        <v>45</v>
      </c>
      <c r="F283" s="3">
        <v>31</v>
      </c>
      <c r="G283" s="3" t="str">
        <f t="shared" si="14"/>
        <v>Adult</v>
      </c>
      <c r="H283" s="3">
        <f t="shared" si="12"/>
        <v>54</v>
      </c>
      <c r="I283" s="3" t="s">
        <v>327</v>
      </c>
      <c r="J283" s="4">
        <v>44723</v>
      </c>
      <c r="K283" s="3" t="s">
        <v>718</v>
      </c>
      <c r="L283" s="3" t="s">
        <v>730</v>
      </c>
      <c r="M283" s="3" t="s">
        <v>742</v>
      </c>
      <c r="N283" s="3" t="s">
        <v>746</v>
      </c>
      <c r="O283" s="3" t="s">
        <v>757</v>
      </c>
      <c r="P283" s="3">
        <v>15841.46</v>
      </c>
      <c r="Q283" s="8" t="s">
        <v>761</v>
      </c>
    </row>
    <row r="284" spans="1:17" hidden="1" x14ac:dyDescent="0.3">
      <c r="A284" s="7">
        <v>9304</v>
      </c>
      <c r="B284" s="3" t="s">
        <v>20</v>
      </c>
      <c r="C284" s="3" t="s">
        <v>34</v>
      </c>
      <c r="D284" s="3" t="str">
        <f t="shared" si="13"/>
        <v>kevin.cherono@email.com</v>
      </c>
      <c r="E284" s="3" t="s">
        <v>45</v>
      </c>
      <c r="F284" s="3">
        <v>71</v>
      </c>
      <c r="G284" s="3" t="str">
        <f t="shared" si="14"/>
        <v>Senior</v>
      </c>
      <c r="H284" s="3">
        <f t="shared" si="12"/>
        <v>14</v>
      </c>
      <c r="I284" s="3" t="s">
        <v>328</v>
      </c>
      <c r="J284" s="4">
        <v>43846</v>
      </c>
      <c r="K284" s="3" t="s">
        <v>718</v>
      </c>
      <c r="L284" s="3" t="s">
        <v>729</v>
      </c>
      <c r="M284" s="3" t="s">
        <v>744</v>
      </c>
      <c r="N284" s="3" t="s">
        <v>751</v>
      </c>
      <c r="O284" s="3" t="s">
        <v>757</v>
      </c>
      <c r="P284" s="3">
        <v>29558.98</v>
      </c>
      <c r="Q284" s="8" t="s">
        <v>761</v>
      </c>
    </row>
    <row r="285" spans="1:17" hidden="1" x14ac:dyDescent="0.3">
      <c r="A285" s="7">
        <v>7343</v>
      </c>
      <c r="B285" s="3" t="s">
        <v>20</v>
      </c>
      <c r="C285" s="3" t="s">
        <v>32</v>
      </c>
      <c r="D285" s="3" t="str">
        <f t="shared" si="13"/>
        <v>kevin.odhiambo@email.com</v>
      </c>
      <c r="E285" s="3" t="s">
        <v>45</v>
      </c>
      <c r="F285" s="3">
        <v>45</v>
      </c>
      <c r="G285" s="3" t="str">
        <f t="shared" si="14"/>
        <v>Adult</v>
      </c>
      <c r="H285" s="3">
        <f t="shared" si="12"/>
        <v>40</v>
      </c>
      <c r="I285" s="3" t="s">
        <v>329</v>
      </c>
      <c r="J285" s="4">
        <v>45512</v>
      </c>
      <c r="K285" s="3" t="s">
        <v>721</v>
      </c>
      <c r="L285" s="3" t="s">
        <v>727</v>
      </c>
      <c r="M285" s="3" t="s">
        <v>731</v>
      </c>
      <c r="N285" s="3" t="s">
        <v>749</v>
      </c>
      <c r="O285" s="3" t="s">
        <v>758</v>
      </c>
      <c r="P285" s="3">
        <v>41665.269999999997</v>
      </c>
      <c r="Q285" s="8" t="s">
        <v>759</v>
      </c>
    </row>
    <row r="286" spans="1:17" hidden="1" x14ac:dyDescent="0.3">
      <c r="A286" s="7">
        <v>7161</v>
      </c>
      <c r="B286" s="3" t="s">
        <v>23</v>
      </c>
      <c r="C286" s="3" t="s">
        <v>40</v>
      </c>
      <c r="D286" s="3" t="str">
        <f t="shared" si="13"/>
        <v>peter.wanjiru@email.com</v>
      </c>
      <c r="E286" s="3" t="s">
        <v>45</v>
      </c>
      <c r="F286" s="3">
        <v>8</v>
      </c>
      <c r="G286" s="3" t="str">
        <f t="shared" si="14"/>
        <v>Child</v>
      </c>
      <c r="H286" s="3">
        <f t="shared" si="12"/>
        <v>77</v>
      </c>
      <c r="I286" s="3" t="s">
        <v>330</v>
      </c>
      <c r="J286" s="4">
        <v>43844</v>
      </c>
      <c r="K286" s="3" t="s">
        <v>724</v>
      </c>
      <c r="L286" s="3" t="s">
        <v>727</v>
      </c>
      <c r="M286" s="3" t="s">
        <v>733</v>
      </c>
      <c r="N286" s="3" t="s">
        <v>747</v>
      </c>
      <c r="O286" s="3" t="s">
        <v>754</v>
      </c>
      <c r="P286" s="3">
        <v>14125.73</v>
      </c>
      <c r="Q286" s="8" t="s">
        <v>759</v>
      </c>
    </row>
    <row r="287" spans="1:17" hidden="1" x14ac:dyDescent="0.3">
      <c r="A287" s="7">
        <v>8504</v>
      </c>
      <c r="B287" s="3" t="s">
        <v>24</v>
      </c>
      <c r="C287" s="3" t="s">
        <v>33</v>
      </c>
      <c r="D287" s="3" t="str">
        <f t="shared" si="13"/>
        <v>esther.kiplagat@email.com</v>
      </c>
      <c r="E287" s="3" t="s">
        <v>44</v>
      </c>
      <c r="F287" s="3">
        <v>13</v>
      </c>
      <c r="G287" s="3" t="str">
        <f t="shared" si="14"/>
        <v>Teenager</v>
      </c>
      <c r="H287" s="3">
        <f t="shared" si="12"/>
        <v>72</v>
      </c>
      <c r="I287" s="3" t="s">
        <v>331</v>
      </c>
      <c r="J287" s="4">
        <v>45654</v>
      </c>
      <c r="K287" s="3" t="s">
        <v>721</v>
      </c>
      <c r="L287" s="3" t="s">
        <v>725</v>
      </c>
      <c r="M287" s="3" t="s">
        <v>741</v>
      </c>
      <c r="N287" s="3" t="s">
        <v>750</v>
      </c>
      <c r="O287" s="3" t="s">
        <v>755</v>
      </c>
      <c r="P287" s="3">
        <v>5969.8</v>
      </c>
      <c r="Q287" s="8" t="s">
        <v>760</v>
      </c>
    </row>
    <row r="288" spans="1:17" hidden="1" x14ac:dyDescent="0.3">
      <c r="A288" s="7">
        <v>3239</v>
      </c>
      <c r="B288" s="3" t="s">
        <v>26</v>
      </c>
      <c r="C288" s="3" t="s">
        <v>29</v>
      </c>
      <c r="D288" s="3" t="str">
        <f t="shared" si="13"/>
        <v>brian.mutua@email.com</v>
      </c>
      <c r="E288" s="3" t="s">
        <v>45</v>
      </c>
      <c r="F288" s="3">
        <v>10</v>
      </c>
      <c r="G288" s="3" t="str">
        <f t="shared" si="14"/>
        <v>Child</v>
      </c>
      <c r="H288" s="3">
        <f t="shared" si="12"/>
        <v>75</v>
      </c>
      <c r="I288" s="3" t="s">
        <v>332</v>
      </c>
      <c r="J288" s="4">
        <v>44699</v>
      </c>
      <c r="K288" s="3" t="s">
        <v>718</v>
      </c>
      <c r="L288" s="3" t="s">
        <v>725</v>
      </c>
      <c r="M288" s="3" t="s">
        <v>734</v>
      </c>
      <c r="N288" s="3" t="s">
        <v>746</v>
      </c>
      <c r="O288" s="3" t="s">
        <v>754</v>
      </c>
      <c r="P288" s="3">
        <v>43501.63</v>
      </c>
      <c r="Q288" s="8" t="s">
        <v>761</v>
      </c>
    </row>
    <row r="289" spans="1:17" hidden="1" x14ac:dyDescent="0.3">
      <c r="A289" s="7">
        <v>5396</v>
      </c>
      <c r="B289" s="3" t="s">
        <v>14</v>
      </c>
      <c r="C289" s="3" t="s">
        <v>29</v>
      </c>
      <c r="D289" s="3" t="str">
        <f t="shared" si="13"/>
        <v>jane.mutua@email.com</v>
      </c>
      <c r="E289" s="3" t="s">
        <v>45</v>
      </c>
      <c r="F289" s="3">
        <v>77</v>
      </c>
      <c r="G289" s="3" t="str">
        <f t="shared" si="14"/>
        <v>Senior</v>
      </c>
      <c r="H289" s="3">
        <f t="shared" si="12"/>
        <v>8</v>
      </c>
      <c r="I289" s="3" t="s">
        <v>333</v>
      </c>
      <c r="J289" s="4">
        <v>45582</v>
      </c>
      <c r="K289" s="3" t="s">
        <v>719</v>
      </c>
      <c r="L289" s="3" t="s">
        <v>725</v>
      </c>
      <c r="M289" s="3" t="s">
        <v>737</v>
      </c>
      <c r="N289" s="3" t="s">
        <v>750</v>
      </c>
      <c r="O289" s="3" t="s">
        <v>756</v>
      </c>
      <c r="P289" s="3">
        <v>15738.28</v>
      </c>
      <c r="Q289" s="8" t="s">
        <v>760</v>
      </c>
    </row>
    <row r="290" spans="1:17" hidden="1" x14ac:dyDescent="0.3">
      <c r="A290" s="7">
        <v>1730</v>
      </c>
      <c r="B290" s="3" t="s">
        <v>22</v>
      </c>
      <c r="C290" s="3" t="s">
        <v>38</v>
      </c>
      <c r="D290" s="3" t="str">
        <f t="shared" si="13"/>
        <v>mercy.njeri@email.com</v>
      </c>
      <c r="E290" s="3" t="s">
        <v>44</v>
      </c>
      <c r="F290" s="3">
        <v>2</v>
      </c>
      <c r="G290" s="3" t="str">
        <f t="shared" si="14"/>
        <v>Child</v>
      </c>
      <c r="H290" s="3">
        <f t="shared" si="12"/>
        <v>83</v>
      </c>
      <c r="I290" s="3" t="s">
        <v>334</v>
      </c>
      <c r="J290" s="4">
        <v>44626</v>
      </c>
      <c r="K290" s="3" t="s">
        <v>718</v>
      </c>
      <c r="L290" s="3" t="s">
        <v>725</v>
      </c>
      <c r="M290" s="3" t="s">
        <v>736</v>
      </c>
      <c r="N290" s="3" t="s">
        <v>752</v>
      </c>
      <c r="O290" s="3" t="s">
        <v>755</v>
      </c>
      <c r="P290" s="3">
        <v>31865.5</v>
      </c>
      <c r="Q290" s="8" t="s">
        <v>760</v>
      </c>
    </row>
    <row r="291" spans="1:17" hidden="1" x14ac:dyDescent="0.3">
      <c r="A291" s="7">
        <v>4185</v>
      </c>
      <c r="B291" s="3" t="s">
        <v>25</v>
      </c>
      <c r="C291" s="3" t="s">
        <v>38</v>
      </c>
      <c r="D291" s="3" t="str">
        <f t="shared" si="13"/>
        <v>paul.njeri@email.com</v>
      </c>
      <c r="E291" s="3" t="s">
        <v>45</v>
      </c>
      <c r="F291" s="3">
        <v>28</v>
      </c>
      <c r="G291" s="3" t="str">
        <f t="shared" si="14"/>
        <v>Adult</v>
      </c>
      <c r="H291" s="3">
        <f t="shared" si="12"/>
        <v>57</v>
      </c>
      <c r="I291" s="3" t="s">
        <v>335</v>
      </c>
      <c r="J291" s="4">
        <v>44664</v>
      </c>
      <c r="K291" s="3" t="s">
        <v>719</v>
      </c>
      <c r="L291" s="3" t="s">
        <v>730</v>
      </c>
      <c r="M291" s="3" t="s">
        <v>741</v>
      </c>
      <c r="N291" s="3" t="s">
        <v>749</v>
      </c>
      <c r="O291" s="3" t="s">
        <v>758</v>
      </c>
      <c r="P291" s="3">
        <v>28173.439999999999</v>
      </c>
      <c r="Q291" s="8" t="s">
        <v>759</v>
      </c>
    </row>
    <row r="292" spans="1:17" hidden="1" x14ac:dyDescent="0.3">
      <c r="A292" s="7">
        <v>5404</v>
      </c>
      <c r="B292" s="3" t="s">
        <v>17</v>
      </c>
      <c r="C292" s="3" t="s">
        <v>39</v>
      </c>
      <c r="D292" s="3" t="str">
        <f t="shared" si="13"/>
        <v>anne.kuria@email.com</v>
      </c>
      <c r="E292" s="3" t="s">
        <v>44</v>
      </c>
      <c r="F292" s="3">
        <v>67</v>
      </c>
      <c r="G292" s="3" t="str">
        <f t="shared" si="14"/>
        <v>Senior</v>
      </c>
      <c r="H292" s="3">
        <f t="shared" si="12"/>
        <v>18</v>
      </c>
      <c r="I292" s="3" t="s">
        <v>336</v>
      </c>
      <c r="J292" s="4">
        <v>45700</v>
      </c>
      <c r="K292" s="3" t="s">
        <v>720</v>
      </c>
      <c r="L292" s="3" t="s">
        <v>727</v>
      </c>
      <c r="M292" s="3" t="s">
        <v>742</v>
      </c>
      <c r="N292" s="3" t="s">
        <v>746</v>
      </c>
      <c r="O292" s="3" t="s">
        <v>756</v>
      </c>
      <c r="P292" s="3">
        <v>38801.300000000003</v>
      </c>
      <c r="Q292" s="8" t="s">
        <v>759</v>
      </c>
    </row>
    <row r="293" spans="1:17" hidden="1" x14ac:dyDescent="0.3">
      <c r="A293" s="7">
        <v>2702</v>
      </c>
      <c r="B293" s="3" t="s">
        <v>16</v>
      </c>
      <c r="C293" s="3" t="s">
        <v>36</v>
      </c>
      <c r="D293" s="3" t="str">
        <f t="shared" si="13"/>
        <v>john.mwangi@email.com</v>
      </c>
      <c r="E293" s="3" t="s">
        <v>45</v>
      </c>
      <c r="F293" s="3">
        <v>10</v>
      </c>
      <c r="G293" s="3" t="str">
        <f t="shared" si="14"/>
        <v>Child</v>
      </c>
      <c r="H293" s="3">
        <f t="shared" si="12"/>
        <v>75</v>
      </c>
      <c r="I293" s="3" t="s">
        <v>337</v>
      </c>
      <c r="J293" s="4">
        <v>45165</v>
      </c>
      <c r="K293" s="3" t="s">
        <v>721</v>
      </c>
      <c r="L293" s="3" t="s">
        <v>729</v>
      </c>
      <c r="M293" s="3" t="s">
        <v>732</v>
      </c>
      <c r="N293" s="3" t="s">
        <v>752</v>
      </c>
      <c r="O293" s="3" t="s">
        <v>758</v>
      </c>
      <c r="P293" s="3">
        <v>38127.410000000003</v>
      </c>
      <c r="Q293" s="8" t="s">
        <v>759</v>
      </c>
    </row>
    <row r="294" spans="1:17" hidden="1" x14ac:dyDescent="0.3">
      <c r="A294" s="7">
        <v>4819</v>
      </c>
      <c r="B294" s="3" t="s">
        <v>19</v>
      </c>
      <c r="C294" s="3" t="s">
        <v>31</v>
      </c>
      <c r="D294" s="3" t="str">
        <f t="shared" si="13"/>
        <v>michael.kamau@email.com</v>
      </c>
      <c r="E294" s="3" t="s">
        <v>45</v>
      </c>
      <c r="F294" s="3">
        <v>50</v>
      </c>
      <c r="G294" s="3" t="str">
        <f t="shared" si="14"/>
        <v>Adult</v>
      </c>
      <c r="H294" s="3">
        <f t="shared" si="12"/>
        <v>35</v>
      </c>
      <c r="I294" s="3" t="s">
        <v>338</v>
      </c>
      <c r="J294" s="4">
        <v>45100</v>
      </c>
      <c r="K294" s="3" t="s">
        <v>723</v>
      </c>
      <c r="L294" s="3" t="s">
        <v>730</v>
      </c>
      <c r="M294" s="3" t="s">
        <v>740</v>
      </c>
      <c r="N294" s="3" t="s">
        <v>749</v>
      </c>
      <c r="O294" s="3" t="s">
        <v>756</v>
      </c>
      <c r="P294" s="3">
        <v>32435.62</v>
      </c>
      <c r="Q294" s="8" t="s">
        <v>759</v>
      </c>
    </row>
    <row r="295" spans="1:17" hidden="1" x14ac:dyDescent="0.3">
      <c r="A295" s="7">
        <v>9353</v>
      </c>
      <c r="B295" s="3" t="s">
        <v>21</v>
      </c>
      <c r="C295" s="3" t="s">
        <v>29</v>
      </c>
      <c r="D295" s="3" t="str">
        <f t="shared" si="13"/>
        <v>grace.mutua@email.com</v>
      </c>
      <c r="E295" s="3" t="s">
        <v>45</v>
      </c>
      <c r="F295" s="3">
        <v>12</v>
      </c>
      <c r="G295" s="3" t="str">
        <f t="shared" si="14"/>
        <v>Child</v>
      </c>
      <c r="H295" s="3">
        <f t="shared" si="12"/>
        <v>73</v>
      </c>
      <c r="I295" s="3" t="s">
        <v>339</v>
      </c>
      <c r="J295" s="4">
        <v>43995</v>
      </c>
      <c r="K295" s="3" t="s">
        <v>719</v>
      </c>
      <c r="L295" s="3" t="s">
        <v>730</v>
      </c>
      <c r="M295" s="3" t="s">
        <v>745</v>
      </c>
      <c r="N295" s="3" t="s">
        <v>750</v>
      </c>
      <c r="O295" s="3" t="s">
        <v>757</v>
      </c>
      <c r="P295" s="3">
        <v>10321.709999999999</v>
      </c>
      <c r="Q295" s="8" t="s">
        <v>760</v>
      </c>
    </row>
    <row r="296" spans="1:17" hidden="1" x14ac:dyDescent="0.3">
      <c r="A296" s="7">
        <v>7509</v>
      </c>
      <c r="B296" s="3" t="s">
        <v>15</v>
      </c>
      <c r="C296" s="3" t="s">
        <v>38</v>
      </c>
      <c r="D296" s="3" t="str">
        <f t="shared" si="13"/>
        <v>james.njeri@email.com</v>
      </c>
      <c r="E296" s="3" t="s">
        <v>44</v>
      </c>
      <c r="F296" s="3">
        <v>17</v>
      </c>
      <c r="G296" s="3" t="str">
        <f t="shared" si="14"/>
        <v>Teenager</v>
      </c>
      <c r="H296" s="3">
        <f t="shared" si="12"/>
        <v>68</v>
      </c>
      <c r="I296" s="3" t="s">
        <v>340</v>
      </c>
      <c r="J296" s="4">
        <v>44962</v>
      </c>
      <c r="K296" s="3" t="s">
        <v>718</v>
      </c>
      <c r="L296" s="3" t="s">
        <v>730</v>
      </c>
      <c r="M296" s="3" t="s">
        <v>735</v>
      </c>
      <c r="N296" s="3" t="s">
        <v>752</v>
      </c>
      <c r="O296" s="3" t="s">
        <v>754</v>
      </c>
      <c r="P296" s="3">
        <v>24837.52</v>
      </c>
      <c r="Q296" s="8" t="s">
        <v>760</v>
      </c>
    </row>
    <row r="297" spans="1:17" hidden="1" x14ac:dyDescent="0.3">
      <c r="A297" s="7">
        <v>5751</v>
      </c>
      <c r="B297" s="3" t="s">
        <v>16</v>
      </c>
      <c r="C297" s="3" t="s">
        <v>37</v>
      </c>
      <c r="D297" s="3" t="str">
        <f t="shared" si="13"/>
        <v>john.otieno@email.com</v>
      </c>
      <c r="E297" s="3" t="s">
        <v>44</v>
      </c>
      <c r="F297" s="3">
        <v>77</v>
      </c>
      <c r="G297" s="3" t="str">
        <f t="shared" si="14"/>
        <v>Senior</v>
      </c>
      <c r="H297" s="3">
        <f t="shared" si="12"/>
        <v>8</v>
      </c>
      <c r="I297" s="3" t="s">
        <v>341</v>
      </c>
      <c r="J297" s="4">
        <v>44619</v>
      </c>
      <c r="K297" s="3" t="s">
        <v>718</v>
      </c>
      <c r="L297" s="3" t="s">
        <v>728</v>
      </c>
      <c r="M297" s="3" t="s">
        <v>745</v>
      </c>
      <c r="N297" s="3" t="s">
        <v>749</v>
      </c>
      <c r="O297" s="3" t="s">
        <v>758</v>
      </c>
      <c r="P297" s="3">
        <v>18543</v>
      </c>
      <c r="Q297" s="8" t="s">
        <v>760</v>
      </c>
    </row>
    <row r="298" spans="1:17" hidden="1" x14ac:dyDescent="0.3">
      <c r="A298" s="7">
        <v>2471</v>
      </c>
      <c r="B298" s="3" t="s">
        <v>26</v>
      </c>
      <c r="C298" s="3" t="s">
        <v>40</v>
      </c>
      <c r="D298" s="3" t="str">
        <f t="shared" si="13"/>
        <v>brian.wanjiru@email.com</v>
      </c>
      <c r="E298" s="3" t="s">
        <v>44</v>
      </c>
      <c r="F298" s="3">
        <v>67</v>
      </c>
      <c r="G298" s="3" t="str">
        <f t="shared" si="14"/>
        <v>Senior</v>
      </c>
      <c r="H298" s="3">
        <f t="shared" si="12"/>
        <v>18</v>
      </c>
      <c r="I298" s="3" t="s">
        <v>342</v>
      </c>
      <c r="J298" s="4">
        <v>45318</v>
      </c>
      <c r="K298" s="3" t="s">
        <v>721</v>
      </c>
      <c r="L298" s="3" t="s">
        <v>730</v>
      </c>
      <c r="M298" s="3" t="s">
        <v>731</v>
      </c>
      <c r="N298" s="3" t="s">
        <v>749</v>
      </c>
      <c r="O298" s="3" t="s">
        <v>754</v>
      </c>
      <c r="P298" s="3">
        <v>12319.74</v>
      </c>
      <c r="Q298" s="8" t="s">
        <v>760</v>
      </c>
    </row>
    <row r="299" spans="1:17" hidden="1" x14ac:dyDescent="0.3">
      <c r="A299" s="7">
        <v>2991</v>
      </c>
      <c r="B299" s="3" t="s">
        <v>23</v>
      </c>
      <c r="C299" s="3" t="s">
        <v>31</v>
      </c>
      <c r="D299" s="3" t="str">
        <f t="shared" si="13"/>
        <v>peter.kamau@email.com</v>
      </c>
      <c r="E299" s="3" t="s">
        <v>45</v>
      </c>
      <c r="F299" s="3">
        <v>22</v>
      </c>
      <c r="G299" s="3" t="str">
        <f t="shared" si="14"/>
        <v>Adult</v>
      </c>
      <c r="H299" s="3">
        <f t="shared" si="12"/>
        <v>63</v>
      </c>
      <c r="I299" s="3" t="s">
        <v>343</v>
      </c>
      <c r="J299" s="4">
        <v>45294</v>
      </c>
      <c r="K299" s="3" t="s">
        <v>718</v>
      </c>
      <c r="L299" s="3" t="s">
        <v>728</v>
      </c>
      <c r="M299" s="3" t="s">
        <v>731</v>
      </c>
      <c r="N299" s="3" t="s">
        <v>751</v>
      </c>
      <c r="O299" s="3" t="s">
        <v>755</v>
      </c>
      <c r="P299" s="3">
        <v>28323.7</v>
      </c>
      <c r="Q299" s="8" t="s">
        <v>759</v>
      </c>
    </row>
    <row r="300" spans="1:17" x14ac:dyDescent="0.3">
      <c r="A300" s="7">
        <v>8255</v>
      </c>
      <c r="B300" s="3" t="s">
        <v>26</v>
      </c>
      <c r="C300" s="3" t="s">
        <v>30</v>
      </c>
      <c r="D300" s="3" t="str">
        <f t="shared" si="13"/>
        <v>brian.atieno@email.com</v>
      </c>
      <c r="E300" s="3" t="s">
        <v>45</v>
      </c>
      <c r="F300" s="3">
        <v>39</v>
      </c>
      <c r="G300" s="3" t="str">
        <f t="shared" si="14"/>
        <v>Adult</v>
      </c>
      <c r="H300" s="3">
        <f t="shared" si="12"/>
        <v>46</v>
      </c>
      <c r="I300" s="3" t="s">
        <v>344</v>
      </c>
      <c r="J300" s="4">
        <v>44213</v>
      </c>
      <c r="K300" s="3" t="s">
        <v>721</v>
      </c>
      <c r="L300" s="3" t="s">
        <v>729</v>
      </c>
      <c r="M300" s="3" t="s">
        <v>735</v>
      </c>
      <c r="N300" s="3" t="s">
        <v>748</v>
      </c>
      <c r="O300" s="3" t="s">
        <v>757</v>
      </c>
      <c r="P300" s="3">
        <v>41652.480000000003</v>
      </c>
      <c r="Q300" s="8" t="s">
        <v>760</v>
      </c>
    </row>
    <row r="301" spans="1:17" hidden="1" x14ac:dyDescent="0.3">
      <c r="A301" s="7">
        <v>2611</v>
      </c>
      <c r="B301" s="3" t="s">
        <v>17</v>
      </c>
      <c r="C301" s="3" t="s">
        <v>41</v>
      </c>
      <c r="D301" s="3" t="str">
        <f t="shared" si="13"/>
        <v>anne.obuya@email.com</v>
      </c>
      <c r="E301" s="3" t="s">
        <v>44</v>
      </c>
      <c r="F301" s="3">
        <v>33</v>
      </c>
      <c r="G301" s="3" t="str">
        <f t="shared" si="14"/>
        <v>Adult</v>
      </c>
      <c r="H301" s="3">
        <f t="shared" si="12"/>
        <v>52</v>
      </c>
      <c r="I301" s="3" t="s">
        <v>345</v>
      </c>
      <c r="J301" s="4">
        <v>45750</v>
      </c>
      <c r="K301" s="3" t="s">
        <v>721</v>
      </c>
      <c r="L301" s="3" t="s">
        <v>727</v>
      </c>
      <c r="M301" s="3" t="s">
        <v>736</v>
      </c>
      <c r="N301" s="3" t="s">
        <v>751</v>
      </c>
      <c r="O301" s="3" t="s">
        <v>756</v>
      </c>
      <c r="P301" s="3">
        <v>25004.45</v>
      </c>
      <c r="Q301" s="8" t="s">
        <v>759</v>
      </c>
    </row>
    <row r="302" spans="1:17" hidden="1" x14ac:dyDescent="0.3">
      <c r="A302" s="7">
        <v>6950</v>
      </c>
      <c r="B302" s="3" t="s">
        <v>20</v>
      </c>
      <c r="C302" s="3" t="s">
        <v>41</v>
      </c>
      <c r="D302" s="3" t="str">
        <f t="shared" si="13"/>
        <v>kevin.obuya@email.com</v>
      </c>
      <c r="E302" s="3" t="s">
        <v>45</v>
      </c>
      <c r="F302" s="3">
        <v>25</v>
      </c>
      <c r="G302" s="3" t="str">
        <f t="shared" si="14"/>
        <v>Adult</v>
      </c>
      <c r="H302" s="3">
        <f t="shared" si="12"/>
        <v>60</v>
      </c>
      <c r="I302" s="3" t="s">
        <v>346</v>
      </c>
      <c r="J302" s="4">
        <v>44432</v>
      </c>
      <c r="K302" s="3" t="s">
        <v>719</v>
      </c>
      <c r="L302" s="3" t="s">
        <v>729</v>
      </c>
      <c r="M302" s="3" t="s">
        <v>732</v>
      </c>
      <c r="N302" s="3" t="s">
        <v>750</v>
      </c>
      <c r="O302" s="3" t="s">
        <v>753</v>
      </c>
      <c r="P302" s="3">
        <v>8932.76</v>
      </c>
      <c r="Q302" s="8" t="s">
        <v>759</v>
      </c>
    </row>
    <row r="303" spans="1:17" hidden="1" x14ac:dyDescent="0.3">
      <c r="A303" s="7">
        <v>4355</v>
      </c>
      <c r="B303" s="3" t="s">
        <v>22</v>
      </c>
      <c r="C303" s="3" t="s">
        <v>43</v>
      </c>
      <c r="D303" s="3" t="str">
        <f t="shared" si="13"/>
        <v>mercy.chebet@email.com</v>
      </c>
      <c r="E303" s="3" t="s">
        <v>44</v>
      </c>
      <c r="F303" s="3">
        <v>51</v>
      </c>
      <c r="G303" s="3" t="str">
        <f t="shared" si="14"/>
        <v>Adult</v>
      </c>
      <c r="H303" s="3">
        <f t="shared" si="12"/>
        <v>34</v>
      </c>
      <c r="I303" s="3" t="s">
        <v>347</v>
      </c>
      <c r="J303" s="4">
        <v>45330</v>
      </c>
      <c r="K303" s="3" t="s">
        <v>721</v>
      </c>
      <c r="L303" s="3" t="s">
        <v>726</v>
      </c>
      <c r="M303" s="3" t="s">
        <v>734</v>
      </c>
      <c r="N303" s="3" t="s">
        <v>747</v>
      </c>
      <c r="O303" s="3" t="s">
        <v>757</v>
      </c>
      <c r="P303" s="3">
        <v>34461.629999999997</v>
      </c>
      <c r="Q303" s="8" t="s">
        <v>761</v>
      </c>
    </row>
    <row r="304" spans="1:17" hidden="1" x14ac:dyDescent="0.3">
      <c r="A304" s="7">
        <v>7507</v>
      </c>
      <c r="B304" s="3" t="s">
        <v>21</v>
      </c>
      <c r="C304" s="3" t="s">
        <v>33</v>
      </c>
      <c r="D304" s="3" t="str">
        <f t="shared" si="13"/>
        <v>grace.kiplagat@email.com</v>
      </c>
      <c r="E304" s="3" t="s">
        <v>44</v>
      </c>
      <c r="F304" s="3">
        <v>69</v>
      </c>
      <c r="G304" s="3" t="str">
        <f t="shared" si="14"/>
        <v>Senior</v>
      </c>
      <c r="H304" s="3">
        <f t="shared" si="12"/>
        <v>16</v>
      </c>
      <c r="I304" s="3" t="s">
        <v>348</v>
      </c>
      <c r="J304" s="4">
        <v>44273</v>
      </c>
      <c r="K304" s="3" t="s">
        <v>723</v>
      </c>
      <c r="L304" s="3" t="s">
        <v>726</v>
      </c>
      <c r="M304" s="3" t="s">
        <v>733</v>
      </c>
      <c r="N304" s="3" t="s">
        <v>746</v>
      </c>
      <c r="O304" s="3" t="s">
        <v>754</v>
      </c>
      <c r="P304" s="3">
        <v>14853.84</v>
      </c>
      <c r="Q304" s="8" t="s">
        <v>761</v>
      </c>
    </row>
    <row r="305" spans="1:17" hidden="1" x14ac:dyDescent="0.3">
      <c r="A305" s="7">
        <v>4910</v>
      </c>
      <c r="B305" s="3" t="s">
        <v>21</v>
      </c>
      <c r="C305" s="3" t="s">
        <v>33</v>
      </c>
      <c r="D305" s="3" t="str">
        <f t="shared" si="13"/>
        <v>grace.kiplagat@email.com</v>
      </c>
      <c r="E305" s="3" t="s">
        <v>44</v>
      </c>
      <c r="F305" s="3">
        <v>50</v>
      </c>
      <c r="G305" s="3" t="str">
        <f t="shared" si="14"/>
        <v>Adult</v>
      </c>
      <c r="H305" s="3">
        <f t="shared" si="12"/>
        <v>35</v>
      </c>
      <c r="I305" s="3" t="s">
        <v>349</v>
      </c>
      <c r="J305" s="4">
        <v>44320</v>
      </c>
      <c r="K305" s="3" t="s">
        <v>724</v>
      </c>
      <c r="L305" s="3" t="s">
        <v>729</v>
      </c>
      <c r="M305" s="3" t="s">
        <v>734</v>
      </c>
      <c r="N305" s="3" t="s">
        <v>749</v>
      </c>
      <c r="O305" s="3" t="s">
        <v>754</v>
      </c>
      <c r="P305" s="3">
        <v>38390.04</v>
      </c>
      <c r="Q305" s="8" t="s">
        <v>759</v>
      </c>
    </row>
    <row r="306" spans="1:17" hidden="1" x14ac:dyDescent="0.3">
      <c r="A306" s="7">
        <v>5882</v>
      </c>
      <c r="B306" s="3" t="s">
        <v>21</v>
      </c>
      <c r="C306" s="3" t="s">
        <v>41</v>
      </c>
      <c r="D306" s="3" t="str">
        <f t="shared" si="13"/>
        <v>grace.obuya@email.com</v>
      </c>
      <c r="E306" s="3" t="s">
        <v>45</v>
      </c>
      <c r="F306" s="3">
        <v>4</v>
      </c>
      <c r="G306" s="3" t="str">
        <f t="shared" si="14"/>
        <v>Child</v>
      </c>
      <c r="H306" s="3">
        <f t="shared" si="12"/>
        <v>81</v>
      </c>
      <c r="I306" s="3" t="s">
        <v>350</v>
      </c>
      <c r="J306" s="4">
        <v>44825</v>
      </c>
      <c r="K306" s="3" t="s">
        <v>719</v>
      </c>
      <c r="L306" s="3" t="s">
        <v>727</v>
      </c>
      <c r="M306" s="3" t="s">
        <v>738</v>
      </c>
      <c r="N306" s="3" t="s">
        <v>747</v>
      </c>
      <c r="O306" s="3" t="s">
        <v>758</v>
      </c>
      <c r="P306" s="3">
        <v>17101.740000000002</v>
      </c>
      <c r="Q306" s="8" t="s">
        <v>760</v>
      </c>
    </row>
    <row r="307" spans="1:17" hidden="1" x14ac:dyDescent="0.3">
      <c r="A307" s="7">
        <v>6630</v>
      </c>
      <c r="B307" s="3" t="s">
        <v>25</v>
      </c>
      <c r="C307" s="3" t="s">
        <v>30</v>
      </c>
      <c r="D307" s="3" t="str">
        <f t="shared" si="13"/>
        <v>paul.atieno@email.com</v>
      </c>
      <c r="E307" s="3" t="s">
        <v>44</v>
      </c>
      <c r="F307" s="3">
        <v>81</v>
      </c>
      <c r="G307" s="3" t="str">
        <f t="shared" si="14"/>
        <v>Senior</v>
      </c>
      <c r="H307" s="3">
        <f t="shared" si="12"/>
        <v>4</v>
      </c>
      <c r="I307" s="3" t="s">
        <v>351</v>
      </c>
      <c r="J307" s="4">
        <v>44447</v>
      </c>
      <c r="K307" s="3" t="s">
        <v>718</v>
      </c>
      <c r="L307" s="3" t="s">
        <v>729</v>
      </c>
      <c r="M307" s="3" t="s">
        <v>732</v>
      </c>
      <c r="N307" s="3" t="s">
        <v>750</v>
      </c>
      <c r="O307" s="3" t="s">
        <v>755</v>
      </c>
      <c r="P307" s="3">
        <v>27186.04</v>
      </c>
      <c r="Q307" s="8" t="s">
        <v>760</v>
      </c>
    </row>
    <row r="308" spans="1:17" hidden="1" x14ac:dyDescent="0.3">
      <c r="A308" s="7">
        <v>6666</v>
      </c>
      <c r="B308" s="3" t="s">
        <v>22</v>
      </c>
      <c r="C308" s="3" t="s">
        <v>35</v>
      </c>
      <c r="D308" s="3" t="str">
        <f t="shared" si="13"/>
        <v>mercy.mugambi@email.com</v>
      </c>
      <c r="E308" s="3" t="s">
        <v>45</v>
      </c>
      <c r="F308" s="3">
        <v>73</v>
      </c>
      <c r="G308" s="3" t="str">
        <f t="shared" si="14"/>
        <v>Senior</v>
      </c>
      <c r="H308" s="3">
        <f t="shared" si="12"/>
        <v>12</v>
      </c>
      <c r="I308" s="3" t="s">
        <v>352</v>
      </c>
      <c r="J308" s="4">
        <v>45013</v>
      </c>
      <c r="K308" s="3" t="s">
        <v>718</v>
      </c>
      <c r="L308" s="3" t="s">
        <v>725</v>
      </c>
      <c r="M308" s="3" t="s">
        <v>738</v>
      </c>
      <c r="N308" s="3" t="s">
        <v>746</v>
      </c>
      <c r="O308" s="3" t="s">
        <v>754</v>
      </c>
      <c r="P308" s="3">
        <v>19814.419999999998</v>
      </c>
      <c r="Q308" s="8" t="s">
        <v>760</v>
      </c>
    </row>
    <row r="309" spans="1:17" hidden="1" x14ac:dyDescent="0.3">
      <c r="A309" s="7">
        <v>1378</v>
      </c>
      <c r="B309" s="3" t="s">
        <v>28</v>
      </c>
      <c r="C309" s="3" t="s">
        <v>38</v>
      </c>
      <c r="D309" s="3" t="str">
        <f t="shared" si="13"/>
        <v>mary.njeri@email.com</v>
      </c>
      <c r="E309" s="3" t="s">
        <v>45</v>
      </c>
      <c r="F309" s="3">
        <v>7</v>
      </c>
      <c r="G309" s="3" t="str">
        <f t="shared" si="14"/>
        <v>Child</v>
      </c>
      <c r="H309" s="3">
        <f t="shared" si="12"/>
        <v>78</v>
      </c>
      <c r="I309" s="3" t="s">
        <v>353</v>
      </c>
      <c r="J309" s="4">
        <v>43859</v>
      </c>
      <c r="K309" s="3" t="s">
        <v>720</v>
      </c>
      <c r="L309" s="3" t="s">
        <v>730</v>
      </c>
      <c r="M309" s="3" t="s">
        <v>739</v>
      </c>
      <c r="N309" s="3" t="s">
        <v>747</v>
      </c>
      <c r="O309" s="3" t="s">
        <v>753</v>
      </c>
      <c r="P309" s="3">
        <v>44574.49</v>
      </c>
      <c r="Q309" s="8" t="s">
        <v>760</v>
      </c>
    </row>
    <row r="310" spans="1:17" hidden="1" x14ac:dyDescent="0.3">
      <c r="A310" s="7">
        <v>1871</v>
      </c>
      <c r="B310" s="3" t="s">
        <v>20</v>
      </c>
      <c r="C310" s="3" t="s">
        <v>39</v>
      </c>
      <c r="D310" s="3" t="str">
        <f t="shared" si="13"/>
        <v>kevin.kuria@email.com</v>
      </c>
      <c r="E310" s="3" t="s">
        <v>45</v>
      </c>
      <c r="F310" s="3">
        <v>9</v>
      </c>
      <c r="G310" s="3" t="str">
        <f t="shared" si="14"/>
        <v>Child</v>
      </c>
      <c r="H310" s="3">
        <f t="shared" si="12"/>
        <v>76</v>
      </c>
      <c r="I310" s="3" t="s">
        <v>354</v>
      </c>
      <c r="J310" s="4">
        <v>44605</v>
      </c>
      <c r="K310" s="3" t="s">
        <v>722</v>
      </c>
      <c r="L310" s="3" t="s">
        <v>729</v>
      </c>
      <c r="M310" s="3" t="s">
        <v>739</v>
      </c>
      <c r="N310" s="3" t="s">
        <v>751</v>
      </c>
      <c r="O310" s="3" t="s">
        <v>758</v>
      </c>
      <c r="P310" s="3">
        <v>7307.13</v>
      </c>
      <c r="Q310" s="8" t="s">
        <v>760</v>
      </c>
    </row>
    <row r="311" spans="1:17" hidden="1" x14ac:dyDescent="0.3">
      <c r="A311" s="7">
        <v>7305</v>
      </c>
      <c r="B311" s="3" t="s">
        <v>19</v>
      </c>
      <c r="C311" s="3" t="s">
        <v>38</v>
      </c>
      <c r="D311" s="3" t="str">
        <f t="shared" si="13"/>
        <v>michael.njeri@email.com</v>
      </c>
      <c r="E311" s="3" t="s">
        <v>44</v>
      </c>
      <c r="F311" s="3">
        <v>38</v>
      </c>
      <c r="G311" s="3" t="str">
        <f t="shared" si="14"/>
        <v>Adult</v>
      </c>
      <c r="H311" s="3">
        <f t="shared" si="12"/>
        <v>47</v>
      </c>
      <c r="I311" s="3" t="s">
        <v>355</v>
      </c>
      <c r="J311" s="4">
        <v>44098</v>
      </c>
      <c r="K311" s="3" t="s">
        <v>722</v>
      </c>
      <c r="L311" s="3" t="s">
        <v>725</v>
      </c>
      <c r="M311" s="3" t="s">
        <v>740</v>
      </c>
      <c r="N311" s="3" t="s">
        <v>750</v>
      </c>
      <c r="O311" s="3" t="s">
        <v>755</v>
      </c>
      <c r="P311" s="3">
        <v>25885.91</v>
      </c>
      <c r="Q311" s="8" t="s">
        <v>761</v>
      </c>
    </row>
    <row r="312" spans="1:17" hidden="1" x14ac:dyDescent="0.3">
      <c r="A312" s="7">
        <v>8533</v>
      </c>
      <c r="B312" s="3" t="s">
        <v>15</v>
      </c>
      <c r="C312" s="3" t="s">
        <v>30</v>
      </c>
      <c r="D312" s="3" t="str">
        <f t="shared" si="13"/>
        <v>james.atieno@email.com</v>
      </c>
      <c r="E312" s="3" t="s">
        <v>45</v>
      </c>
      <c r="F312" s="3">
        <v>19</v>
      </c>
      <c r="G312" s="3" t="str">
        <f t="shared" si="14"/>
        <v>Teenager</v>
      </c>
      <c r="H312" s="3">
        <f t="shared" si="12"/>
        <v>66</v>
      </c>
      <c r="I312" s="3" t="s">
        <v>356</v>
      </c>
      <c r="J312" s="4">
        <v>45417</v>
      </c>
      <c r="K312" s="3" t="s">
        <v>720</v>
      </c>
      <c r="L312" s="3" t="s">
        <v>726</v>
      </c>
      <c r="M312" s="3" t="s">
        <v>735</v>
      </c>
      <c r="N312" s="3" t="s">
        <v>746</v>
      </c>
      <c r="O312" s="3" t="s">
        <v>758</v>
      </c>
      <c r="P312" s="3">
        <v>1729.44</v>
      </c>
      <c r="Q312" s="8" t="s">
        <v>759</v>
      </c>
    </row>
    <row r="313" spans="1:17" hidden="1" x14ac:dyDescent="0.3">
      <c r="A313" s="7">
        <v>2002</v>
      </c>
      <c r="B313" s="3" t="s">
        <v>17</v>
      </c>
      <c r="C313" s="3" t="s">
        <v>29</v>
      </c>
      <c r="D313" s="3" t="str">
        <f t="shared" si="13"/>
        <v>anne.mutua@email.com</v>
      </c>
      <c r="E313" s="3" t="s">
        <v>44</v>
      </c>
      <c r="F313" s="3">
        <v>31</v>
      </c>
      <c r="G313" s="3" t="str">
        <f t="shared" si="14"/>
        <v>Adult</v>
      </c>
      <c r="H313" s="3">
        <f t="shared" si="12"/>
        <v>54</v>
      </c>
      <c r="I313" s="3" t="s">
        <v>357</v>
      </c>
      <c r="J313" s="4">
        <v>44985</v>
      </c>
      <c r="K313" s="3" t="s">
        <v>720</v>
      </c>
      <c r="L313" s="3" t="s">
        <v>730</v>
      </c>
      <c r="M313" s="3" t="s">
        <v>741</v>
      </c>
      <c r="N313" s="3" t="s">
        <v>752</v>
      </c>
      <c r="O313" s="3" t="s">
        <v>757</v>
      </c>
      <c r="P313" s="3">
        <v>4747.8100000000004</v>
      </c>
      <c r="Q313" s="8" t="s">
        <v>760</v>
      </c>
    </row>
    <row r="314" spans="1:17" hidden="1" x14ac:dyDescent="0.3">
      <c r="A314" s="7">
        <v>3601</v>
      </c>
      <c r="B314" s="3" t="s">
        <v>16</v>
      </c>
      <c r="C314" s="3" t="s">
        <v>39</v>
      </c>
      <c r="D314" s="3" t="str">
        <f t="shared" si="13"/>
        <v>john.kuria@email.com</v>
      </c>
      <c r="E314" s="3" t="s">
        <v>44</v>
      </c>
      <c r="F314" s="3">
        <v>63</v>
      </c>
      <c r="G314" s="3" t="str">
        <f t="shared" si="14"/>
        <v>Senior</v>
      </c>
      <c r="H314" s="3">
        <f t="shared" si="12"/>
        <v>22</v>
      </c>
      <c r="I314" s="3" t="s">
        <v>358</v>
      </c>
      <c r="J314" s="4">
        <v>44267</v>
      </c>
      <c r="K314" s="3" t="s">
        <v>718</v>
      </c>
      <c r="L314" s="3" t="s">
        <v>725</v>
      </c>
      <c r="M314" s="3" t="s">
        <v>741</v>
      </c>
      <c r="N314" s="3" t="s">
        <v>749</v>
      </c>
      <c r="O314" s="3" t="s">
        <v>757</v>
      </c>
      <c r="P314" s="3">
        <v>24954.15</v>
      </c>
      <c r="Q314" s="8" t="s">
        <v>761</v>
      </c>
    </row>
    <row r="315" spans="1:17" hidden="1" x14ac:dyDescent="0.3">
      <c r="A315" s="7">
        <v>5918</v>
      </c>
      <c r="B315" s="3" t="s">
        <v>20</v>
      </c>
      <c r="C315" s="3" t="s">
        <v>42</v>
      </c>
      <c r="D315" s="3" t="str">
        <f t="shared" si="13"/>
        <v>kevin.ouma@email.com</v>
      </c>
      <c r="E315" s="3" t="s">
        <v>45</v>
      </c>
      <c r="F315" s="3">
        <v>53</v>
      </c>
      <c r="G315" s="3" t="str">
        <f t="shared" si="14"/>
        <v>Adult</v>
      </c>
      <c r="H315" s="3">
        <f t="shared" si="12"/>
        <v>32</v>
      </c>
      <c r="I315" s="3" t="s">
        <v>359</v>
      </c>
      <c r="J315" s="4">
        <v>44921</v>
      </c>
      <c r="K315" s="3" t="s">
        <v>719</v>
      </c>
      <c r="L315" s="3" t="s">
        <v>726</v>
      </c>
      <c r="M315" s="3" t="s">
        <v>741</v>
      </c>
      <c r="N315" s="3" t="s">
        <v>749</v>
      </c>
      <c r="O315" s="3" t="s">
        <v>753</v>
      </c>
      <c r="P315" s="3">
        <v>37213.379999999997</v>
      </c>
      <c r="Q315" s="8" t="s">
        <v>759</v>
      </c>
    </row>
    <row r="316" spans="1:17" hidden="1" x14ac:dyDescent="0.3">
      <c r="A316" s="7">
        <v>1331</v>
      </c>
      <c r="B316" s="3" t="s">
        <v>16</v>
      </c>
      <c r="C316" s="3" t="s">
        <v>39</v>
      </c>
      <c r="D316" s="3" t="str">
        <f t="shared" si="13"/>
        <v>john.kuria@email.com</v>
      </c>
      <c r="E316" s="3" t="s">
        <v>45</v>
      </c>
      <c r="F316" s="3">
        <v>28</v>
      </c>
      <c r="G316" s="3" t="str">
        <f t="shared" si="14"/>
        <v>Adult</v>
      </c>
      <c r="H316" s="3">
        <f t="shared" si="12"/>
        <v>57</v>
      </c>
      <c r="I316" s="3" t="s">
        <v>360</v>
      </c>
      <c r="J316" s="4">
        <v>43862</v>
      </c>
      <c r="K316" s="3" t="s">
        <v>719</v>
      </c>
      <c r="L316" s="3" t="s">
        <v>726</v>
      </c>
      <c r="M316" s="3" t="s">
        <v>733</v>
      </c>
      <c r="N316" s="3" t="s">
        <v>750</v>
      </c>
      <c r="O316" s="3" t="s">
        <v>753</v>
      </c>
      <c r="P316" s="3">
        <v>22977.01</v>
      </c>
      <c r="Q316" s="8" t="s">
        <v>760</v>
      </c>
    </row>
    <row r="317" spans="1:17" hidden="1" x14ac:dyDescent="0.3">
      <c r="A317" s="7">
        <v>8997</v>
      </c>
      <c r="B317" s="3" t="s">
        <v>21</v>
      </c>
      <c r="C317" s="3" t="s">
        <v>40</v>
      </c>
      <c r="D317" s="3" t="str">
        <f t="shared" si="13"/>
        <v>grace.wanjiru@email.com</v>
      </c>
      <c r="E317" s="3" t="s">
        <v>45</v>
      </c>
      <c r="F317" s="3">
        <v>75</v>
      </c>
      <c r="G317" s="3" t="str">
        <f t="shared" si="14"/>
        <v>Senior</v>
      </c>
      <c r="H317" s="3">
        <f t="shared" si="12"/>
        <v>10</v>
      </c>
      <c r="I317" s="3" t="s">
        <v>361</v>
      </c>
      <c r="J317" s="4">
        <v>44787</v>
      </c>
      <c r="K317" s="3" t="s">
        <v>722</v>
      </c>
      <c r="L317" s="3" t="s">
        <v>727</v>
      </c>
      <c r="M317" s="3" t="s">
        <v>731</v>
      </c>
      <c r="N317" s="3" t="s">
        <v>746</v>
      </c>
      <c r="O317" s="3" t="s">
        <v>758</v>
      </c>
      <c r="P317" s="3">
        <v>46822.47</v>
      </c>
      <c r="Q317" s="8" t="s">
        <v>759</v>
      </c>
    </row>
    <row r="318" spans="1:17" hidden="1" x14ac:dyDescent="0.3">
      <c r="A318" s="7">
        <v>7362</v>
      </c>
      <c r="B318" s="3" t="s">
        <v>21</v>
      </c>
      <c r="C318" s="3" t="s">
        <v>42</v>
      </c>
      <c r="D318" s="3" t="str">
        <f t="shared" si="13"/>
        <v>grace.ouma@email.com</v>
      </c>
      <c r="E318" s="3" t="s">
        <v>44</v>
      </c>
      <c r="F318" s="3">
        <v>42</v>
      </c>
      <c r="G318" s="3" t="str">
        <f t="shared" si="14"/>
        <v>Adult</v>
      </c>
      <c r="H318" s="3">
        <f t="shared" si="12"/>
        <v>43</v>
      </c>
      <c r="I318" s="3" t="s">
        <v>362</v>
      </c>
      <c r="J318" s="4">
        <v>44648</v>
      </c>
      <c r="K318" s="3" t="s">
        <v>720</v>
      </c>
      <c r="L318" s="3" t="s">
        <v>726</v>
      </c>
      <c r="M318" s="3" t="s">
        <v>741</v>
      </c>
      <c r="N318" s="3" t="s">
        <v>750</v>
      </c>
      <c r="O318" s="3" t="s">
        <v>757</v>
      </c>
      <c r="P318" s="3">
        <v>49720.43</v>
      </c>
      <c r="Q318" s="8" t="s">
        <v>760</v>
      </c>
    </row>
    <row r="319" spans="1:17" hidden="1" x14ac:dyDescent="0.3">
      <c r="A319" s="7">
        <v>4014</v>
      </c>
      <c r="B319" s="3" t="s">
        <v>26</v>
      </c>
      <c r="C319" s="3" t="s">
        <v>29</v>
      </c>
      <c r="D319" s="3" t="str">
        <f t="shared" si="13"/>
        <v>brian.mutua@email.com</v>
      </c>
      <c r="E319" s="3" t="s">
        <v>45</v>
      </c>
      <c r="F319" s="3">
        <v>37</v>
      </c>
      <c r="G319" s="3" t="str">
        <f t="shared" si="14"/>
        <v>Adult</v>
      </c>
      <c r="H319" s="3">
        <f t="shared" si="12"/>
        <v>48</v>
      </c>
      <c r="I319" s="3" t="s">
        <v>363</v>
      </c>
      <c r="J319" s="4">
        <v>44236</v>
      </c>
      <c r="K319" s="3" t="s">
        <v>718</v>
      </c>
      <c r="L319" s="3" t="s">
        <v>729</v>
      </c>
      <c r="M319" s="3" t="s">
        <v>739</v>
      </c>
      <c r="N319" s="3" t="s">
        <v>747</v>
      </c>
      <c r="O319" s="3" t="s">
        <v>755</v>
      </c>
      <c r="P319" s="3">
        <v>29931.27</v>
      </c>
      <c r="Q319" s="8" t="s">
        <v>760</v>
      </c>
    </row>
    <row r="320" spans="1:17" hidden="1" x14ac:dyDescent="0.3">
      <c r="A320" s="7">
        <v>1309</v>
      </c>
      <c r="B320" s="3" t="s">
        <v>28</v>
      </c>
      <c r="C320" s="3" t="s">
        <v>34</v>
      </c>
      <c r="D320" s="3" t="str">
        <f t="shared" si="13"/>
        <v>mary.cherono@email.com</v>
      </c>
      <c r="E320" s="3" t="s">
        <v>44</v>
      </c>
      <c r="F320" s="3">
        <v>68</v>
      </c>
      <c r="G320" s="3" t="str">
        <f t="shared" si="14"/>
        <v>Senior</v>
      </c>
      <c r="H320" s="3">
        <f t="shared" si="12"/>
        <v>17</v>
      </c>
      <c r="I320" s="3" t="s">
        <v>364</v>
      </c>
      <c r="J320" s="4">
        <v>44631</v>
      </c>
      <c r="K320" s="3" t="s">
        <v>720</v>
      </c>
      <c r="L320" s="3" t="s">
        <v>728</v>
      </c>
      <c r="M320" s="3" t="s">
        <v>732</v>
      </c>
      <c r="N320" s="3" t="s">
        <v>746</v>
      </c>
      <c r="O320" s="3" t="s">
        <v>757</v>
      </c>
      <c r="P320" s="3">
        <v>8440.02</v>
      </c>
      <c r="Q320" s="8" t="s">
        <v>761</v>
      </c>
    </row>
    <row r="321" spans="1:17" hidden="1" x14ac:dyDescent="0.3">
      <c r="A321" s="7">
        <v>9067</v>
      </c>
      <c r="B321" s="3" t="s">
        <v>21</v>
      </c>
      <c r="C321" s="3" t="s">
        <v>35</v>
      </c>
      <c r="D321" s="3" t="str">
        <f t="shared" si="13"/>
        <v>grace.mugambi@email.com</v>
      </c>
      <c r="E321" s="3" t="s">
        <v>45</v>
      </c>
      <c r="F321" s="3">
        <v>71</v>
      </c>
      <c r="G321" s="3" t="str">
        <f t="shared" si="14"/>
        <v>Senior</v>
      </c>
      <c r="H321" s="3">
        <f t="shared" si="12"/>
        <v>14</v>
      </c>
      <c r="I321" s="3" t="s">
        <v>365</v>
      </c>
      <c r="J321" s="4">
        <v>44633</v>
      </c>
      <c r="K321" s="3" t="s">
        <v>722</v>
      </c>
      <c r="L321" s="3" t="s">
        <v>729</v>
      </c>
      <c r="M321" s="3" t="s">
        <v>735</v>
      </c>
      <c r="N321" s="3" t="s">
        <v>747</v>
      </c>
      <c r="O321" s="3" t="s">
        <v>753</v>
      </c>
      <c r="P321" s="3">
        <v>6424.19</v>
      </c>
      <c r="Q321" s="8" t="s">
        <v>761</v>
      </c>
    </row>
    <row r="322" spans="1:17" hidden="1" x14ac:dyDescent="0.3">
      <c r="A322" s="7">
        <v>7906</v>
      </c>
      <c r="B322" s="3" t="s">
        <v>17</v>
      </c>
      <c r="C322" s="3" t="s">
        <v>37</v>
      </c>
      <c r="D322" s="3" t="str">
        <f t="shared" si="13"/>
        <v>anne.otieno@email.com</v>
      </c>
      <c r="E322" s="3" t="s">
        <v>45</v>
      </c>
      <c r="F322" s="3">
        <v>67</v>
      </c>
      <c r="G322" s="3" t="str">
        <f t="shared" si="14"/>
        <v>Senior</v>
      </c>
      <c r="H322" s="3">
        <f t="shared" ref="H322:H385" si="15">MAX( F322:F993) - (F322)</f>
        <v>18</v>
      </c>
      <c r="I322" s="3" t="s">
        <v>366</v>
      </c>
      <c r="J322" s="4">
        <v>44482</v>
      </c>
      <c r="K322" s="3" t="s">
        <v>721</v>
      </c>
      <c r="L322" s="3" t="s">
        <v>726</v>
      </c>
      <c r="M322" s="3" t="s">
        <v>731</v>
      </c>
      <c r="N322" s="3" t="s">
        <v>749</v>
      </c>
      <c r="O322" s="3" t="s">
        <v>757</v>
      </c>
      <c r="P322" s="3">
        <v>30966.63</v>
      </c>
      <c r="Q322" s="8" t="s">
        <v>761</v>
      </c>
    </row>
    <row r="323" spans="1:17" hidden="1" x14ac:dyDescent="0.3">
      <c r="A323" s="7">
        <v>1301</v>
      </c>
      <c r="B323" s="3" t="s">
        <v>23</v>
      </c>
      <c r="C323" s="3" t="s">
        <v>30</v>
      </c>
      <c r="D323" s="3" t="str">
        <f t="shared" ref="D323:D386" si="16">LOWER(CONCATENATE(B323,".",C323,"@email.com"))</f>
        <v>peter.atieno@email.com</v>
      </c>
      <c r="E323" s="3" t="s">
        <v>44</v>
      </c>
      <c r="F323" s="3">
        <v>82</v>
      </c>
      <c r="G323" s="3" t="str">
        <f t="shared" ref="G323:G386" si="17">IF(F323&lt;=12,"Child",IF(F323&lt;=19,"Teenager",IF(F323&lt;=60,"Adult","Senior")))</f>
        <v>Senior</v>
      </c>
      <c r="H323" s="3">
        <f t="shared" si="15"/>
        <v>3</v>
      </c>
      <c r="I323" s="3" t="s">
        <v>367</v>
      </c>
      <c r="J323" s="4">
        <v>44783</v>
      </c>
      <c r="K323" s="3" t="s">
        <v>724</v>
      </c>
      <c r="L323" s="3" t="s">
        <v>729</v>
      </c>
      <c r="M323" s="3" t="s">
        <v>739</v>
      </c>
      <c r="N323" s="3" t="s">
        <v>749</v>
      </c>
      <c r="O323" s="3" t="s">
        <v>753</v>
      </c>
      <c r="P323" s="3">
        <v>39167.75</v>
      </c>
      <c r="Q323" s="8" t="s">
        <v>760</v>
      </c>
    </row>
    <row r="324" spans="1:17" hidden="1" x14ac:dyDescent="0.3">
      <c r="A324" s="7">
        <v>2155</v>
      </c>
      <c r="B324" s="3" t="s">
        <v>19</v>
      </c>
      <c r="C324" s="3" t="s">
        <v>29</v>
      </c>
      <c r="D324" s="3" t="str">
        <f t="shared" si="16"/>
        <v>michael.mutua@email.com</v>
      </c>
      <c r="E324" s="3" t="s">
        <v>45</v>
      </c>
      <c r="F324" s="3">
        <v>17</v>
      </c>
      <c r="G324" s="3" t="str">
        <f t="shared" si="17"/>
        <v>Teenager</v>
      </c>
      <c r="H324" s="3">
        <f t="shared" si="15"/>
        <v>68</v>
      </c>
      <c r="I324" s="3" t="s">
        <v>368</v>
      </c>
      <c r="J324" s="4">
        <v>45016</v>
      </c>
      <c r="K324" s="3" t="s">
        <v>724</v>
      </c>
      <c r="L324" s="3" t="s">
        <v>726</v>
      </c>
      <c r="M324" s="3" t="s">
        <v>737</v>
      </c>
      <c r="N324" s="3" t="s">
        <v>748</v>
      </c>
      <c r="O324" s="3" t="s">
        <v>753</v>
      </c>
      <c r="P324" s="3">
        <v>6682.2</v>
      </c>
      <c r="Q324" s="8" t="s">
        <v>760</v>
      </c>
    </row>
    <row r="325" spans="1:17" hidden="1" x14ac:dyDescent="0.3">
      <c r="A325" s="7">
        <v>1093</v>
      </c>
      <c r="B325" s="3" t="s">
        <v>23</v>
      </c>
      <c r="C325" s="3" t="s">
        <v>30</v>
      </c>
      <c r="D325" s="3" t="str">
        <f t="shared" si="16"/>
        <v>peter.atieno@email.com</v>
      </c>
      <c r="E325" s="3" t="s">
        <v>45</v>
      </c>
      <c r="F325" s="3">
        <v>8</v>
      </c>
      <c r="G325" s="3" t="str">
        <f t="shared" si="17"/>
        <v>Child</v>
      </c>
      <c r="H325" s="3">
        <f t="shared" si="15"/>
        <v>77</v>
      </c>
      <c r="I325" s="3" t="s">
        <v>369</v>
      </c>
      <c r="J325" s="4">
        <v>44962</v>
      </c>
      <c r="K325" s="3" t="s">
        <v>720</v>
      </c>
      <c r="L325" s="3" t="s">
        <v>726</v>
      </c>
      <c r="M325" s="3" t="s">
        <v>743</v>
      </c>
      <c r="N325" s="3" t="s">
        <v>751</v>
      </c>
      <c r="O325" s="3" t="s">
        <v>758</v>
      </c>
      <c r="P325" s="3">
        <v>6230.45</v>
      </c>
      <c r="Q325" s="8" t="s">
        <v>760</v>
      </c>
    </row>
    <row r="326" spans="1:17" hidden="1" x14ac:dyDescent="0.3">
      <c r="A326" s="7">
        <v>7300</v>
      </c>
      <c r="B326" s="3" t="s">
        <v>16</v>
      </c>
      <c r="C326" s="3" t="s">
        <v>34</v>
      </c>
      <c r="D326" s="3" t="str">
        <f t="shared" si="16"/>
        <v>john.cherono@email.com</v>
      </c>
      <c r="E326" s="3" t="s">
        <v>44</v>
      </c>
      <c r="F326" s="3">
        <v>14</v>
      </c>
      <c r="G326" s="3" t="str">
        <f t="shared" si="17"/>
        <v>Teenager</v>
      </c>
      <c r="H326" s="3">
        <f t="shared" si="15"/>
        <v>71</v>
      </c>
      <c r="I326" s="3" t="s">
        <v>370</v>
      </c>
      <c r="J326" s="4">
        <v>45239</v>
      </c>
      <c r="K326" s="3" t="s">
        <v>724</v>
      </c>
      <c r="L326" s="3" t="s">
        <v>729</v>
      </c>
      <c r="M326" s="3" t="s">
        <v>740</v>
      </c>
      <c r="N326" s="3" t="s">
        <v>752</v>
      </c>
      <c r="O326" s="3" t="s">
        <v>757</v>
      </c>
      <c r="P326" s="3">
        <v>47191.66</v>
      </c>
      <c r="Q326" s="8" t="s">
        <v>759</v>
      </c>
    </row>
    <row r="327" spans="1:17" hidden="1" x14ac:dyDescent="0.3">
      <c r="A327" s="7">
        <v>8511</v>
      </c>
      <c r="B327" s="3" t="s">
        <v>22</v>
      </c>
      <c r="C327" s="3" t="s">
        <v>38</v>
      </c>
      <c r="D327" s="3" t="str">
        <f t="shared" si="16"/>
        <v>mercy.njeri@email.com</v>
      </c>
      <c r="E327" s="3" t="s">
        <v>45</v>
      </c>
      <c r="F327" s="3">
        <v>5</v>
      </c>
      <c r="G327" s="3" t="str">
        <f t="shared" si="17"/>
        <v>Child</v>
      </c>
      <c r="H327" s="3">
        <f t="shared" si="15"/>
        <v>80</v>
      </c>
      <c r="I327" s="3" t="s">
        <v>371</v>
      </c>
      <c r="J327" s="4">
        <v>45020</v>
      </c>
      <c r="K327" s="3" t="s">
        <v>722</v>
      </c>
      <c r="L327" s="3" t="s">
        <v>725</v>
      </c>
      <c r="M327" s="3" t="s">
        <v>740</v>
      </c>
      <c r="N327" s="3" t="s">
        <v>750</v>
      </c>
      <c r="O327" s="3" t="s">
        <v>757</v>
      </c>
      <c r="P327" s="3">
        <v>21095.74</v>
      </c>
      <c r="Q327" s="8" t="s">
        <v>761</v>
      </c>
    </row>
    <row r="328" spans="1:17" hidden="1" x14ac:dyDescent="0.3">
      <c r="A328" s="7">
        <v>9556</v>
      </c>
      <c r="B328" s="3" t="s">
        <v>19</v>
      </c>
      <c r="C328" s="3" t="s">
        <v>36</v>
      </c>
      <c r="D328" s="3" t="str">
        <f t="shared" si="16"/>
        <v>michael.mwangi@email.com</v>
      </c>
      <c r="E328" s="3" t="s">
        <v>45</v>
      </c>
      <c r="F328" s="3">
        <v>80</v>
      </c>
      <c r="G328" s="3" t="str">
        <f t="shared" si="17"/>
        <v>Senior</v>
      </c>
      <c r="H328" s="3">
        <f t="shared" si="15"/>
        <v>5</v>
      </c>
      <c r="I328" s="3" t="s">
        <v>372</v>
      </c>
      <c r="J328" s="4">
        <v>44055</v>
      </c>
      <c r="K328" s="3" t="s">
        <v>721</v>
      </c>
      <c r="L328" s="3" t="s">
        <v>727</v>
      </c>
      <c r="M328" s="3" t="s">
        <v>731</v>
      </c>
      <c r="N328" s="3" t="s">
        <v>751</v>
      </c>
      <c r="O328" s="3" t="s">
        <v>755</v>
      </c>
      <c r="P328" s="3">
        <v>8803.49</v>
      </c>
      <c r="Q328" s="8" t="s">
        <v>760</v>
      </c>
    </row>
    <row r="329" spans="1:17" hidden="1" x14ac:dyDescent="0.3">
      <c r="A329" s="7">
        <v>3314</v>
      </c>
      <c r="B329" s="3" t="s">
        <v>17</v>
      </c>
      <c r="C329" s="3" t="s">
        <v>32</v>
      </c>
      <c r="D329" s="3" t="str">
        <f t="shared" si="16"/>
        <v>anne.odhiambo@email.com</v>
      </c>
      <c r="E329" s="3" t="s">
        <v>44</v>
      </c>
      <c r="F329" s="3">
        <v>70</v>
      </c>
      <c r="G329" s="3" t="str">
        <f t="shared" si="17"/>
        <v>Senior</v>
      </c>
      <c r="H329" s="3">
        <f t="shared" si="15"/>
        <v>15</v>
      </c>
      <c r="I329" s="3" t="s">
        <v>373</v>
      </c>
      <c r="J329" s="4">
        <v>45545</v>
      </c>
      <c r="K329" s="3" t="s">
        <v>718</v>
      </c>
      <c r="L329" s="3" t="s">
        <v>727</v>
      </c>
      <c r="M329" s="3" t="s">
        <v>736</v>
      </c>
      <c r="N329" s="3" t="s">
        <v>751</v>
      </c>
      <c r="O329" s="3" t="s">
        <v>755</v>
      </c>
      <c r="P329" s="3">
        <v>43836.97</v>
      </c>
      <c r="Q329" s="8" t="s">
        <v>759</v>
      </c>
    </row>
    <row r="330" spans="1:17" hidden="1" x14ac:dyDescent="0.3">
      <c r="A330" s="7">
        <v>5597</v>
      </c>
      <c r="B330" s="3" t="s">
        <v>28</v>
      </c>
      <c r="C330" s="3" t="s">
        <v>40</v>
      </c>
      <c r="D330" s="3" t="str">
        <f t="shared" si="16"/>
        <v>mary.wanjiru@email.com</v>
      </c>
      <c r="E330" s="3" t="s">
        <v>45</v>
      </c>
      <c r="F330" s="3">
        <v>23</v>
      </c>
      <c r="G330" s="3" t="str">
        <f t="shared" si="17"/>
        <v>Adult</v>
      </c>
      <c r="H330" s="3">
        <f t="shared" si="15"/>
        <v>62</v>
      </c>
      <c r="I330" s="3" t="s">
        <v>374</v>
      </c>
      <c r="J330" s="4">
        <v>44249</v>
      </c>
      <c r="K330" s="3" t="s">
        <v>723</v>
      </c>
      <c r="L330" s="3" t="s">
        <v>726</v>
      </c>
      <c r="M330" s="3" t="s">
        <v>738</v>
      </c>
      <c r="N330" s="3" t="s">
        <v>751</v>
      </c>
      <c r="O330" s="3" t="s">
        <v>758</v>
      </c>
      <c r="P330" s="3">
        <v>7970.71</v>
      </c>
      <c r="Q330" s="8" t="s">
        <v>761</v>
      </c>
    </row>
    <row r="331" spans="1:17" hidden="1" x14ac:dyDescent="0.3">
      <c r="A331" s="7">
        <v>9988</v>
      </c>
      <c r="B331" s="3" t="s">
        <v>28</v>
      </c>
      <c r="C331" s="3" t="s">
        <v>43</v>
      </c>
      <c r="D331" s="3" t="str">
        <f t="shared" si="16"/>
        <v>mary.chebet@email.com</v>
      </c>
      <c r="E331" s="3" t="s">
        <v>44</v>
      </c>
      <c r="F331" s="3">
        <v>46</v>
      </c>
      <c r="G331" s="3" t="str">
        <f t="shared" si="17"/>
        <v>Adult</v>
      </c>
      <c r="H331" s="3">
        <f t="shared" si="15"/>
        <v>39</v>
      </c>
      <c r="I331" s="3" t="s">
        <v>375</v>
      </c>
      <c r="J331" s="4">
        <v>43869</v>
      </c>
      <c r="K331" s="3" t="s">
        <v>720</v>
      </c>
      <c r="L331" s="3" t="s">
        <v>726</v>
      </c>
      <c r="M331" s="3" t="s">
        <v>738</v>
      </c>
      <c r="N331" s="3" t="s">
        <v>750</v>
      </c>
      <c r="O331" s="3" t="s">
        <v>753</v>
      </c>
      <c r="P331" s="3">
        <v>8807.2800000000007</v>
      </c>
      <c r="Q331" s="8" t="s">
        <v>759</v>
      </c>
    </row>
    <row r="332" spans="1:17" hidden="1" x14ac:dyDescent="0.3">
      <c r="A332" s="7">
        <v>6217</v>
      </c>
      <c r="B332" s="3" t="s">
        <v>28</v>
      </c>
      <c r="C332" s="3" t="s">
        <v>39</v>
      </c>
      <c r="D332" s="3" t="str">
        <f t="shared" si="16"/>
        <v>mary.kuria@email.com</v>
      </c>
      <c r="E332" s="3" t="s">
        <v>45</v>
      </c>
      <c r="F332" s="3">
        <v>10</v>
      </c>
      <c r="G332" s="3" t="str">
        <f t="shared" si="17"/>
        <v>Child</v>
      </c>
      <c r="H332" s="3">
        <f t="shared" si="15"/>
        <v>75</v>
      </c>
      <c r="I332" s="3" t="s">
        <v>376</v>
      </c>
      <c r="J332" s="4">
        <v>45592</v>
      </c>
      <c r="K332" s="3" t="s">
        <v>723</v>
      </c>
      <c r="L332" s="3" t="s">
        <v>725</v>
      </c>
      <c r="M332" s="3" t="s">
        <v>734</v>
      </c>
      <c r="N332" s="3" t="s">
        <v>751</v>
      </c>
      <c r="O332" s="3" t="s">
        <v>754</v>
      </c>
      <c r="P332" s="3">
        <v>23211.599999999999</v>
      </c>
      <c r="Q332" s="8" t="s">
        <v>759</v>
      </c>
    </row>
    <row r="333" spans="1:17" hidden="1" x14ac:dyDescent="0.3">
      <c r="A333" s="7">
        <v>8019</v>
      </c>
      <c r="B333" s="3" t="s">
        <v>23</v>
      </c>
      <c r="C333" s="3" t="s">
        <v>34</v>
      </c>
      <c r="D333" s="3" t="str">
        <f t="shared" si="16"/>
        <v>peter.cherono@email.com</v>
      </c>
      <c r="E333" s="3" t="s">
        <v>44</v>
      </c>
      <c r="F333" s="3">
        <v>61</v>
      </c>
      <c r="G333" s="3" t="str">
        <f t="shared" si="17"/>
        <v>Senior</v>
      </c>
      <c r="H333" s="3">
        <f t="shared" si="15"/>
        <v>24</v>
      </c>
      <c r="I333" s="3" t="s">
        <v>377</v>
      </c>
      <c r="J333" s="4">
        <v>44340</v>
      </c>
      <c r="K333" s="3" t="s">
        <v>719</v>
      </c>
      <c r="L333" s="3" t="s">
        <v>726</v>
      </c>
      <c r="M333" s="3" t="s">
        <v>731</v>
      </c>
      <c r="N333" s="3" t="s">
        <v>751</v>
      </c>
      <c r="O333" s="3" t="s">
        <v>755</v>
      </c>
      <c r="P333" s="3">
        <v>15568.78</v>
      </c>
      <c r="Q333" s="8" t="s">
        <v>761</v>
      </c>
    </row>
    <row r="334" spans="1:17" hidden="1" x14ac:dyDescent="0.3">
      <c r="A334" s="7">
        <v>8090</v>
      </c>
      <c r="B334" s="3" t="s">
        <v>28</v>
      </c>
      <c r="C334" s="3" t="s">
        <v>42</v>
      </c>
      <c r="D334" s="3" t="str">
        <f t="shared" si="16"/>
        <v>mary.ouma@email.com</v>
      </c>
      <c r="E334" s="3" t="s">
        <v>44</v>
      </c>
      <c r="F334" s="3">
        <v>33</v>
      </c>
      <c r="G334" s="3" t="str">
        <f t="shared" si="17"/>
        <v>Adult</v>
      </c>
      <c r="H334" s="3">
        <f t="shared" si="15"/>
        <v>52</v>
      </c>
      <c r="I334" s="3" t="s">
        <v>378</v>
      </c>
      <c r="J334" s="4">
        <v>45668</v>
      </c>
      <c r="K334" s="3" t="s">
        <v>720</v>
      </c>
      <c r="L334" s="3" t="s">
        <v>727</v>
      </c>
      <c r="M334" s="3" t="s">
        <v>745</v>
      </c>
      <c r="N334" s="3" t="s">
        <v>748</v>
      </c>
      <c r="O334" s="3" t="s">
        <v>758</v>
      </c>
      <c r="P334" s="3">
        <v>35430.980000000003</v>
      </c>
      <c r="Q334" s="8" t="s">
        <v>759</v>
      </c>
    </row>
    <row r="335" spans="1:17" hidden="1" x14ac:dyDescent="0.3">
      <c r="A335" s="7">
        <v>9509</v>
      </c>
      <c r="B335" s="3" t="s">
        <v>19</v>
      </c>
      <c r="C335" s="3" t="s">
        <v>41</v>
      </c>
      <c r="D335" s="3" t="str">
        <f t="shared" si="16"/>
        <v>michael.obuya@email.com</v>
      </c>
      <c r="E335" s="3" t="s">
        <v>44</v>
      </c>
      <c r="F335" s="3">
        <v>74</v>
      </c>
      <c r="G335" s="3" t="str">
        <f t="shared" si="17"/>
        <v>Senior</v>
      </c>
      <c r="H335" s="3">
        <f t="shared" si="15"/>
        <v>11</v>
      </c>
      <c r="I335" s="3" t="s">
        <v>379</v>
      </c>
      <c r="J335" s="4">
        <v>44567</v>
      </c>
      <c r="K335" s="3" t="s">
        <v>721</v>
      </c>
      <c r="L335" s="3" t="s">
        <v>729</v>
      </c>
      <c r="M335" s="3" t="s">
        <v>743</v>
      </c>
      <c r="N335" s="3" t="s">
        <v>752</v>
      </c>
      <c r="O335" s="3" t="s">
        <v>757</v>
      </c>
      <c r="P335" s="3">
        <v>28392.94</v>
      </c>
      <c r="Q335" s="8" t="s">
        <v>760</v>
      </c>
    </row>
    <row r="336" spans="1:17" hidden="1" x14ac:dyDescent="0.3">
      <c r="A336" s="7">
        <v>2695</v>
      </c>
      <c r="B336" s="3" t="s">
        <v>28</v>
      </c>
      <c r="C336" s="3" t="s">
        <v>39</v>
      </c>
      <c r="D336" s="3" t="str">
        <f t="shared" si="16"/>
        <v>mary.kuria@email.com</v>
      </c>
      <c r="E336" s="3" t="s">
        <v>45</v>
      </c>
      <c r="F336" s="3">
        <v>43</v>
      </c>
      <c r="G336" s="3" t="str">
        <f t="shared" si="17"/>
        <v>Adult</v>
      </c>
      <c r="H336" s="3">
        <f t="shared" si="15"/>
        <v>42</v>
      </c>
      <c r="I336" s="3" t="s">
        <v>380</v>
      </c>
      <c r="J336" s="4">
        <v>44854</v>
      </c>
      <c r="K336" s="3" t="s">
        <v>723</v>
      </c>
      <c r="L336" s="3" t="s">
        <v>730</v>
      </c>
      <c r="M336" s="3" t="s">
        <v>731</v>
      </c>
      <c r="N336" s="3" t="s">
        <v>747</v>
      </c>
      <c r="O336" s="3" t="s">
        <v>754</v>
      </c>
      <c r="P336" s="3">
        <v>9680.02</v>
      </c>
      <c r="Q336" s="8" t="s">
        <v>760</v>
      </c>
    </row>
    <row r="337" spans="1:17" hidden="1" x14ac:dyDescent="0.3">
      <c r="A337" s="7">
        <v>8290</v>
      </c>
      <c r="B337" s="3" t="s">
        <v>28</v>
      </c>
      <c r="C337" s="3" t="s">
        <v>40</v>
      </c>
      <c r="D337" s="3" t="str">
        <f t="shared" si="16"/>
        <v>mary.wanjiru@email.com</v>
      </c>
      <c r="E337" s="3" t="s">
        <v>45</v>
      </c>
      <c r="F337" s="3">
        <v>20</v>
      </c>
      <c r="G337" s="3" t="str">
        <f t="shared" si="17"/>
        <v>Adult</v>
      </c>
      <c r="H337" s="3">
        <f t="shared" si="15"/>
        <v>65</v>
      </c>
      <c r="I337" s="3" t="s">
        <v>381</v>
      </c>
      <c r="J337" s="4">
        <v>45041</v>
      </c>
      <c r="K337" s="3" t="s">
        <v>719</v>
      </c>
      <c r="L337" s="3" t="s">
        <v>725</v>
      </c>
      <c r="M337" s="3" t="s">
        <v>744</v>
      </c>
      <c r="N337" s="3" t="s">
        <v>752</v>
      </c>
      <c r="O337" s="3" t="s">
        <v>755</v>
      </c>
      <c r="P337" s="3">
        <v>7443.15</v>
      </c>
      <c r="Q337" s="8" t="s">
        <v>759</v>
      </c>
    </row>
    <row r="338" spans="1:17" hidden="1" x14ac:dyDescent="0.3">
      <c r="A338" s="7">
        <v>9771</v>
      </c>
      <c r="B338" s="3" t="s">
        <v>23</v>
      </c>
      <c r="C338" s="3" t="s">
        <v>40</v>
      </c>
      <c r="D338" s="3" t="str">
        <f t="shared" si="16"/>
        <v>peter.wanjiru@email.com</v>
      </c>
      <c r="E338" s="3" t="s">
        <v>44</v>
      </c>
      <c r="F338" s="3">
        <v>51</v>
      </c>
      <c r="G338" s="3" t="str">
        <f t="shared" si="17"/>
        <v>Adult</v>
      </c>
      <c r="H338" s="3">
        <f t="shared" si="15"/>
        <v>34</v>
      </c>
      <c r="I338" s="3" t="s">
        <v>382</v>
      </c>
      <c r="J338" s="4">
        <v>43881</v>
      </c>
      <c r="K338" s="3" t="s">
        <v>721</v>
      </c>
      <c r="L338" s="3" t="s">
        <v>728</v>
      </c>
      <c r="M338" s="3" t="s">
        <v>743</v>
      </c>
      <c r="N338" s="3" t="s">
        <v>751</v>
      </c>
      <c r="O338" s="3" t="s">
        <v>755</v>
      </c>
      <c r="P338" s="3">
        <v>15092.11</v>
      </c>
      <c r="Q338" s="8" t="s">
        <v>759</v>
      </c>
    </row>
    <row r="339" spans="1:17" hidden="1" x14ac:dyDescent="0.3">
      <c r="A339" s="7">
        <v>2891</v>
      </c>
      <c r="B339" s="3" t="s">
        <v>20</v>
      </c>
      <c r="C339" s="3" t="s">
        <v>39</v>
      </c>
      <c r="D339" s="3" t="str">
        <f t="shared" si="16"/>
        <v>kevin.kuria@email.com</v>
      </c>
      <c r="E339" s="3" t="s">
        <v>44</v>
      </c>
      <c r="F339" s="3">
        <v>42</v>
      </c>
      <c r="G339" s="3" t="str">
        <f t="shared" si="17"/>
        <v>Adult</v>
      </c>
      <c r="H339" s="3">
        <f t="shared" si="15"/>
        <v>43</v>
      </c>
      <c r="I339" s="3" t="s">
        <v>383</v>
      </c>
      <c r="J339" s="4">
        <v>44912</v>
      </c>
      <c r="K339" s="3" t="s">
        <v>719</v>
      </c>
      <c r="L339" s="3" t="s">
        <v>730</v>
      </c>
      <c r="M339" s="3" t="s">
        <v>736</v>
      </c>
      <c r="N339" s="3" t="s">
        <v>749</v>
      </c>
      <c r="O339" s="3" t="s">
        <v>756</v>
      </c>
      <c r="P339" s="3">
        <v>46838.31</v>
      </c>
      <c r="Q339" s="8" t="s">
        <v>759</v>
      </c>
    </row>
    <row r="340" spans="1:17" hidden="1" x14ac:dyDescent="0.3">
      <c r="A340" s="7">
        <v>8128</v>
      </c>
      <c r="B340" s="3" t="s">
        <v>16</v>
      </c>
      <c r="C340" s="3" t="s">
        <v>36</v>
      </c>
      <c r="D340" s="3" t="str">
        <f t="shared" si="16"/>
        <v>john.mwangi@email.com</v>
      </c>
      <c r="E340" s="3" t="s">
        <v>45</v>
      </c>
      <c r="F340" s="3">
        <v>65</v>
      </c>
      <c r="G340" s="3" t="str">
        <f t="shared" si="17"/>
        <v>Senior</v>
      </c>
      <c r="H340" s="3">
        <f t="shared" si="15"/>
        <v>20</v>
      </c>
      <c r="I340" s="3" t="s">
        <v>384</v>
      </c>
      <c r="J340" s="4">
        <v>44436</v>
      </c>
      <c r="K340" s="3" t="s">
        <v>718</v>
      </c>
      <c r="L340" s="3" t="s">
        <v>726</v>
      </c>
      <c r="M340" s="3" t="s">
        <v>744</v>
      </c>
      <c r="N340" s="3" t="s">
        <v>750</v>
      </c>
      <c r="O340" s="3" t="s">
        <v>754</v>
      </c>
      <c r="P340" s="3">
        <v>37704.629999999997</v>
      </c>
      <c r="Q340" s="8" t="s">
        <v>759</v>
      </c>
    </row>
    <row r="341" spans="1:17" hidden="1" x14ac:dyDescent="0.3">
      <c r="A341" s="7">
        <v>8965</v>
      </c>
      <c r="B341" s="3" t="s">
        <v>17</v>
      </c>
      <c r="C341" s="3" t="s">
        <v>35</v>
      </c>
      <c r="D341" s="3" t="str">
        <f t="shared" si="16"/>
        <v>anne.mugambi@email.com</v>
      </c>
      <c r="E341" s="3" t="s">
        <v>44</v>
      </c>
      <c r="F341" s="3">
        <v>48</v>
      </c>
      <c r="G341" s="3" t="str">
        <f t="shared" si="17"/>
        <v>Adult</v>
      </c>
      <c r="H341" s="3">
        <f t="shared" si="15"/>
        <v>37</v>
      </c>
      <c r="I341" s="3" t="s">
        <v>385</v>
      </c>
      <c r="J341" s="4">
        <v>44719</v>
      </c>
      <c r="K341" s="3" t="s">
        <v>721</v>
      </c>
      <c r="L341" s="3" t="s">
        <v>727</v>
      </c>
      <c r="M341" s="3" t="s">
        <v>736</v>
      </c>
      <c r="N341" s="3" t="s">
        <v>748</v>
      </c>
      <c r="O341" s="3" t="s">
        <v>756</v>
      </c>
      <c r="P341" s="3">
        <v>24613.53</v>
      </c>
      <c r="Q341" s="8" t="s">
        <v>759</v>
      </c>
    </row>
    <row r="342" spans="1:17" hidden="1" x14ac:dyDescent="0.3">
      <c r="A342" s="7">
        <v>7945</v>
      </c>
      <c r="B342" s="3" t="s">
        <v>27</v>
      </c>
      <c r="C342" s="3" t="s">
        <v>30</v>
      </c>
      <c r="D342" s="3" t="str">
        <f t="shared" si="16"/>
        <v>david.atieno@email.com</v>
      </c>
      <c r="E342" s="3" t="s">
        <v>44</v>
      </c>
      <c r="F342" s="3">
        <v>63</v>
      </c>
      <c r="G342" s="3" t="str">
        <f t="shared" si="17"/>
        <v>Senior</v>
      </c>
      <c r="H342" s="3">
        <f t="shared" si="15"/>
        <v>22</v>
      </c>
      <c r="I342" s="3" t="s">
        <v>386</v>
      </c>
      <c r="J342" s="4">
        <v>44863</v>
      </c>
      <c r="K342" s="3" t="s">
        <v>720</v>
      </c>
      <c r="L342" s="3" t="s">
        <v>730</v>
      </c>
      <c r="M342" s="3" t="s">
        <v>735</v>
      </c>
      <c r="N342" s="3" t="s">
        <v>750</v>
      </c>
      <c r="O342" s="3" t="s">
        <v>755</v>
      </c>
      <c r="P342" s="3">
        <v>16445.21</v>
      </c>
      <c r="Q342" s="8" t="s">
        <v>759</v>
      </c>
    </row>
    <row r="343" spans="1:17" hidden="1" x14ac:dyDescent="0.3">
      <c r="A343" s="7">
        <v>2968</v>
      </c>
      <c r="B343" s="3" t="s">
        <v>23</v>
      </c>
      <c r="C343" s="3" t="s">
        <v>34</v>
      </c>
      <c r="D343" s="3" t="str">
        <f t="shared" si="16"/>
        <v>peter.cherono@email.com</v>
      </c>
      <c r="E343" s="3" t="s">
        <v>44</v>
      </c>
      <c r="F343" s="3">
        <v>4</v>
      </c>
      <c r="G343" s="3" t="str">
        <f t="shared" si="17"/>
        <v>Child</v>
      </c>
      <c r="H343" s="3">
        <f t="shared" si="15"/>
        <v>81</v>
      </c>
      <c r="I343" s="3" t="s">
        <v>387</v>
      </c>
      <c r="J343" s="4">
        <v>43979</v>
      </c>
      <c r="K343" s="3" t="s">
        <v>718</v>
      </c>
      <c r="L343" s="3" t="s">
        <v>729</v>
      </c>
      <c r="M343" s="3" t="s">
        <v>734</v>
      </c>
      <c r="N343" s="3" t="s">
        <v>746</v>
      </c>
      <c r="O343" s="3" t="s">
        <v>755</v>
      </c>
      <c r="P343" s="3">
        <v>21479.1</v>
      </c>
      <c r="Q343" s="8" t="s">
        <v>761</v>
      </c>
    </row>
    <row r="344" spans="1:17" hidden="1" x14ac:dyDescent="0.3">
      <c r="A344" s="7">
        <v>3312</v>
      </c>
      <c r="B344" s="3" t="s">
        <v>24</v>
      </c>
      <c r="C344" s="3" t="s">
        <v>30</v>
      </c>
      <c r="D344" s="3" t="str">
        <f t="shared" si="16"/>
        <v>esther.atieno@email.com</v>
      </c>
      <c r="E344" s="3" t="s">
        <v>44</v>
      </c>
      <c r="F344" s="3">
        <v>23</v>
      </c>
      <c r="G344" s="3" t="str">
        <f t="shared" si="17"/>
        <v>Adult</v>
      </c>
      <c r="H344" s="3">
        <f t="shared" si="15"/>
        <v>62</v>
      </c>
      <c r="I344" s="3" t="s">
        <v>388</v>
      </c>
      <c r="J344" s="4">
        <v>44911</v>
      </c>
      <c r="K344" s="3" t="s">
        <v>718</v>
      </c>
      <c r="L344" s="3" t="s">
        <v>730</v>
      </c>
      <c r="M344" s="3" t="s">
        <v>731</v>
      </c>
      <c r="N344" s="3" t="s">
        <v>747</v>
      </c>
      <c r="O344" s="3" t="s">
        <v>756</v>
      </c>
      <c r="P344" s="3">
        <v>47993.34</v>
      </c>
      <c r="Q344" s="8" t="s">
        <v>760</v>
      </c>
    </row>
    <row r="345" spans="1:17" hidden="1" x14ac:dyDescent="0.3">
      <c r="A345" s="7">
        <v>7032</v>
      </c>
      <c r="B345" s="3" t="s">
        <v>15</v>
      </c>
      <c r="C345" s="3" t="s">
        <v>37</v>
      </c>
      <c r="D345" s="3" t="str">
        <f t="shared" si="16"/>
        <v>james.otieno@email.com</v>
      </c>
      <c r="E345" s="3" t="s">
        <v>44</v>
      </c>
      <c r="F345" s="3">
        <v>14</v>
      </c>
      <c r="G345" s="3" t="str">
        <f t="shared" si="17"/>
        <v>Teenager</v>
      </c>
      <c r="H345" s="3">
        <f t="shared" si="15"/>
        <v>71</v>
      </c>
      <c r="I345" s="3" t="s">
        <v>389</v>
      </c>
      <c r="J345" s="4">
        <v>44730</v>
      </c>
      <c r="K345" s="3" t="s">
        <v>718</v>
      </c>
      <c r="L345" s="3" t="s">
        <v>728</v>
      </c>
      <c r="M345" s="3" t="s">
        <v>733</v>
      </c>
      <c r="N345" s="3" t="s">
        <v>751</v>
      </c>
      <c r="O345" s="3" t="s">
        <v>754</v>
      </c>
      <c r="P345" s="3">
        <v>38091.769999999997</v>
      </c>
      <c r="Q345" s="8" t="s">
        <v>760</v>
      </c>
    </row>
    <row r="346" spans="1:17" hidden="1" x14ac:dyDescent="0.3">
      <c r="A346" s="7">
        <v>5310</v>
      </c>
      <c r="B346" s="3" t="s">
        <v>27</v>
      </c>
      <c r="C346" s="3" t="s">
        <v>37</v>
      </c>
      <c r="D346" s="3" t="str">
        <f t="shared" si="16"/>
        <v>david.otieno@email.com</v>
      </c>
      <c r="E346" s="3" t="s">
        <v>45</v>
      </c>
      <c r="F346" s="3">
        <v>77</v>
      </c>
      <c r="G346" s="3" t="str">
        <f t="shared" si="17"/>
        <v>Senior</v>
      </c>
      <c r="H346" s="3">
        <f t="shared" si="15"/>
        <v>8</v>
      </c>
      <c r="I346" s="3" t="s">
        <v>390</v>
      </c>
      <c r="J346" s="4">
        <v>45556</v>
      </c>
      <c r="K346" s="3" t="s">
        <v>719</v>
      </c>
      <c r="L346" s="3" t="s">
        <v>728</v>
      </c>
      <c r="M346" s="3" t="s">
        <v>745</v>
      </c>
      <c r="N346" s="3" t="s">
        <v>746</v>
      </c>
      <c r="O346" s="3" t="s">
        <v>754</v>
      </c>
      <c r="P346" s="3">
        <v>26869.07</v>
      </c>
      <c r="Q346" s="8" t="s">
        <v>759</v>
      </c>
    </row>
    <row r="347" spans="1:17" hidden="1" x14ac:dyDescent="0.3">
      <c r="A347" s="7">
        <v>4501</v>
      </c>
      <c r="B347" s="3" t="s">
        <v>15</v>
      </c>
      <c r="C347" s="3" t="s">
        <v>30</v>
      </c>
      <c r="D347" s="3" t="str">
        <f t="shared" si="16"/>
        <v>james.atieno@email.com</v>
      </c>
      <c r="E347" s="3" t="s">
        <v>45</v>
      </c>
      <c r="F347" s="3">
        <v>73</v>
      </c>
      <c r="G347" s="3" t="str">
        <f t="shared" si="17"/>
        <v>Senior</v>
      </c>
      <c r="H347" s="3">
        <f t="shared" si="15"/>
        <v>12</v>
      </c>
      <c r="I347" s="3" t="s">
        <v>391</v>
      </c>
      <c r="J347" s="4">
        <v>45557</v>
      </c>
      <c r="K347" s="3" t="s">
        <v>723</v>
      </c>
      <c r="L347" s="3" t="s">
        <v>728</v>
      </c>
      <c r="M347" s="3" t="s">
        <v>732</v>
      </c>
      <c r="N347" s="3" t="s">
        <v>746</v>
      </c>
      <c r="O347" s="3" t="s">
        <v>753</v>
      </c>
      <c r="P347" s="3">
        <v>46371.92</v>
      </c>
      <c r="Q347" s="8" t="s">
        <v>759</v>
      </c>
    </row>
    <row r="348" spans="1:17" hidden="1" x14ac:dyDescent="0.3">
      <c r="A348" s="7">
        <v>7358</v>
      </c>
      <c r="B348" s="3" t="s">
        <v>14</v>
      </c>
      <c r="C348" s="3" t="s">
        <v>34</v>
      </c>
      <c r="D348" s="3" t="str">
        <f t="shared" si="16"/>
        <v>jane.cherono@email.com</v>
      </c>
      <c r="E348" s="3" t="s">
        <v>44</v>
      </c>
      <c r="F348" s="3">
        <v>48</v>
      </c>
      <c r="G348" s="3" t="str">
        <f t="shared" si="17"/>
        <v>Adult</v>
      </c>
      <c r="H348" s="3">
        <f t="shared" si="15"/>
        <v>37</v>
      </c>
      <c r="I348" s="3" t="s">
        <v>392</v>
      </c>
      <c r="J348" s="4">
        <v>45544</v>
      </c>
      <c r="K348" s="3" t="s">
        <v>722</v>
      </c>
      <c r="L348" s="3" t="s">
        <v>730</v>
      </c>
      <c r="M348" s="3" t="s">
        <v>733</v>
      </c>
      <c r="N348" s="3" t="s">
        <v>751</v>
      </c>
      <c r="O348" s="3" t="s">
        <v>753</v>
      </c>
      <c r="P348" s="3">
        <v>44808.27</v>
      </c>
      <c r="Q348" s="8" t="s">
        <v>759</v>
      </c>
    </row>
    <row r="349" spans="1:17" hidden="1" x14ac:dyDescent="0.3">
      <c r="A349" s="7">
        <v>4245</v>
      </c>
      <c r="B349" s="3" t="s">
        <v>18</v>
      </c>
      <c r="C349" s="3" t="s">
        <v>39</v>
      </c>
      <c r="D349" s="3" t="str">
        <f t="shared" si="16"/>
        <v>susan.kuria@email.com</v>
      </c>
      <c r="E349" s="3" t="s">
        <v>45</v>
      </c>
      <c r="F349" s="3">
        <v>81</v>
      </c>
      <c r="G349" s="3" t="str">
        <f t="shared" si="17"/>
        <v>Senior</v>
      </c>
      <c r="H349" s="3">
        <f t="shared" si="15"/>
        <v>4</v>
      </c>
      <c r="I349" s="3" t="s">
        <v>393</v>
      </c>
      <c r="J349" s="4">
        <v>45593</v>
      </c>
      <c r="K349" s="3" t="s">
        <v>719</v>
      </c>
      <c r="L349" s="3" t="s">
        <v>727</v>
      </c>
      <c r="M349" s="3" t="s">
        <v>740</v>
      </c>
      <c r="N349" s="3" t="s">
        <v>750</v>
      </c>
      <c r="O349" s="3" t="s">
        <v>754</v>
      </c>
      <c r="P349" s="3">
        <v>22940.16</v>
      </c>
      <c r="Q349" s="8" t="s">
        <v>761</v>
      </c>
    </row>
    <row r="350" spans="1:17" hidden="1" x14ac:dyDescent="0.3">
      <c r="A350" s="7">
        <v>2218</v>
      </c>
      <c r="B350" s="3" t="s">
        <v>17</v>
      </c>
      <c r="C350" s="3" t="s">
        <v>35</v>
      </c>
      <c r="D350" s="3" t="str">
        <f t="shared" si="16"/>
        <v>anne.mugambi@email.com</v>
      </c>
      <c r="E350" s="3" t="s">
        <v>45</v>
      </c>
      <c r="F350" s="3">
        <v>6</v>
      </c>
      <c r="G350" s="3" t="str">
        <f t="shared" si="17"/>
        <v>Child</v>
      </c>
      <c r="H350" s="3">
        <f t="shared" si="15"/>
        <v>79</v>
      </c>
      <c r="I350" s="3" t="s">
        <v>394</v>
      </c>
      <c r="J350" s="4">
        <v>45495</v>
      </c>
      <c r="K350" s="3" t="s">
        <v>718</v>
      </c>
      <c r="L350" s="3" t="s">
        <v>730</v>
      </c>
      <c r="M350" s="3" t="s">
        <v>733</v>
      </c>
      <c r="N350" s="3" t="s">
        <v>750</v>
      </c>
      <c r="O350" s="3" t="s">
        <v>755</v>
      </c>
      <c r="P350" s="3">
        <v>44227.05</v>
      </c>
      <c r="Q350" s="8" t="s">
        <v>760</v>
      </c>
    </row>
    <row r="351" spans="1:17" hidden="1" x14ac:dyDescent="0.3">
      <c r="A351" s="7">
        <v>1665</v>
      </c>
      <c r="B351" s="3" t="s">
        <v>17</v>
      </c>
      <c r="C351" s="3" t="s">
        <v>30</v>
      </c>
      <c r="D351" s="3" t="str">
        <f t="shared" si="16"/>
        <v>anne.atieno@email.com</v>
      </c>
      <c r="E351" s="3" t="s">
        <v>45</v>
      </c>
      <c r="F351" s="3">
        <v>9</v>
      </c>
      <c r="G351" s="3" t="str">
        <f t="shared" si="17"/>
        <v>Child</v>
      </c>
      <c r="H351" s="3">
        <f t="shared" si="15"/>
        <v>76</v>
      </c>
      <c r="I351" s="3" t="s">
        <v>395</v>
      </c>
      <c r="J351" s="4">
        <v>44002</v>
      </c>
      <c r="K351" s="3" t="s">
        <v>723</v>
      </c>
      <c r="L351" s="3" t="s">
        <v>725</v>
      </c>
      <c r="M351" s="3" t="s">
        <v>737</v>
      </c>
      <c r="N351" s="3" t="s">
        <v>748</v>
      </c>
      <c r="O351" s="3" t="s">
        <v>757</v>
      </c>
      <c r="P351" s="3">
        <v>15137.48</v>
      </c>
      <c r="Q351" s="8" t="s">
        <v>760</v>
      </c>
    </row>
    <row r="352" spans="1:17" hidden="1" x14ac:dyDescent="0.3">
      <c r="A352" s="7">
        <v>1210</v>
      </c>
      <c r="B352" s="3" t="s">
        <v>14</v>
      </c>
      <c r="C352" s="3" t="s">
        <v>33</v>
      </c>
      <c r="D352" s="3" t="str">
        <f t="shared" si="16"/>
        <v>jane.kiplagat@email.com</v>
      </c>
      <c r="E352" s="3" t="s">
        <v>45</v>
      </c>
      <c r="F352" s="3">
        <v>12</v>
      </c>
      <c r="G352" s="3" t="str">
        <f t="shared" si="17"/>
        <v>Child</v>
      </c>
      <c r="H352" s="3">
        <f t="shared" si="15"/>
        <v>73</v>
      </c>
      <c r="I352" s="3" t="s">
        <v>396</v>
      </c>
      <c r="J352" s="4">
        <v>44590</v>
      </c>
      <c r="K352" s="3" t="s">
        <v>724</v>
      </c>
      <c r="L352" s="3" t="s">
        <v>730</v>
      </c>
      <c r="M352" s="3" t="s">
        <v>740</v>
      </c>
      <c r="N352" s="3" t="s">
        <v>749</v>
      </c>
      <c r="O352" s="3" t="s">
        <v>756</v>
      </c>
      <c r="P352" s="3">
        <v>12236.71</v>
      </c>
      <c r="Q352" s="8" t="s">
        <v>759</v>
      </c>
    </row>
    <row r="353" spans="1:17" hidden="1" x14ac:dyDescent="0.3">
      <c r="A353" s="7">
        <v>9542</v>
      </c>
      <c r="B353" s="3" t="s">
        <v>18</v>
      </c>
      <c r="C353" s="3" t="s">
        <v>34</v>
      </c>
      <c r="D353" s="3" t="str">
        <f t="shared" si="16"/>
        <v>susan.cherono@email.com</v>
      </c>
      <c r="E353" s="3" t="s">
        <v>45</v>
      </c>
      <c r="F353" s="3">
        <v>60</v>
      </c>
      <c r="G353" s="3" t="str">
        <f t="shared" si="17"/>
        <v>Adult</v>
      </c>
      <c r="H353" s="3">
        <f t="shared" si="15"/>
        <v>25</v>
      </c>
      <c r="I353" s="3" t="s">
        <v>397</v>
      </c>
      <c r="J353" s="4">
        <v>45725</v>
      </c>
      <c r="K353" s="3" t="s">
        <v>721</v>
      </c>
      <c r="L353" s="3" t="s">
        <v>727</v>
      </c>
      <c r="M353" s="3" t="s">
        <v>743</v>
      </c>
      <c r="N353" s="3" t="s">
        <v>751</v>
      </c>
      <c r="O353" s="3" t="s">
        <v>756</v>
      </c>
      <c r="P353" s="3">
        <v>13409.77</v>
      </c>
      <c r="Q353" s="8" t="s">
        <v>759</v>
      </c>
    </row>
    <row r="354" spans="1:17" hidden="1" x14ac:dyDescent="0.3">
      <c r="A354" s="7">
        <v>5736</v>
      </c>
      <c r="B354" s="3" t="s">
        <v>25</v>
      </c>
      <c r="C354" s="3" t="s">
        <v>33</v>
      </c>
      <c r="D354" s="3" t="str">
        <f t="shared" si="16"/>
        <v>paul.kiplagat@email.com</v>
      </c>
      <c r="E354" s="3" t="s">
        <v>44</v>
      </c>
      <c r="F354" s="3">
        <v>28</v>
      </c>
      <c r="G354" s="3" t="str">
        <f t="shared" si="17"/>
        <v>Adult</v>
      </c>
      <c r="H354" s="3">
        <f t="shared" si="15"/>
        <v>57</v>
      </c>
      <c r="I354" s="3" t="s">
        <v>398</v>
      </c>
      <c r="J354" s="4">
        <v>44932</v>
      </c>
      <c r="K354" s="3" t="s">
        <v>721</v>
      </c>
      <c r="L354" s="3" t="s">
        <v>727</v>
      </c>
      <c r="M354" s="3" t="s">
        <v>743</v>
      </c>
      <c r="N354" s="3" t="s">
        <v>752</v>
      </c>
      <c r="O354" s="3" t="s">
        <v>758</v>
      </c>
      <c r="P354" s="3">
        <v>42198.5</v>
      </c>
      <c r="Q354" s="8" t="s">
        <v>759</v>
      </c>
    </row>
    <row r="355" spans="1:17" hidden="1" x14ac:dyDescent="0.3">
      <c r="A355" s="7">
        <v>4216</v>
      </c>
      <c r="B355" s="3" t="s">
        <v>14</v>
      </c>
      <c r="C355" s="3" t="s">
        <v>41</v>
      </c>
      <c r="D355" s="3" t="str">
        <f t="shared" si="16"/>
        <v>jane.obuya@email.com</v>
      </c>
      <c r="E355" s="3" t="s">
        <v>45</v>
      </c>
      <c r="F355" s="3">
        <v>28</v>
      </c>
      <c r="G355" s="3" t="str">
        <f t="shared" si="17"/>
        <v>Adult</v>
      </c>
      <c r="H355" s="3">
        <f t="shared" si="15"/>
        <v>57</v>
      </c>
      <c r="I355" s="3" t="s">
        <v>399</v>
      </c>
      <c r="J355" s="4">
        <v>45449</v>
      </c>
      <c r="K355" s="3" t="s">
        <v>724</v>
      </c>
      <c r="L355" s="3" t="s">
        <v>727</v>
      </c>
      <c r="M355" s="3" t="s">
        <v>745</v>
      </c>
      <c r="N355" s="3" t="s">
        <v>746</v>
      </c>
      <c r="O355" s="3" t="s">
        <v>758</v>
      </c>
      <c r="P355" s="3">
        <v>47636.18</v>
      </c>
      <c r="Q355" s="8" t="s">
        <v>761</v>
      </c>
    </row>
    <row r="356" spans="1:17" hidden="1" x14ac:dyDescent="0.3">
      <c r="A356" s="7">
        <v>1303</v>
      </c>
      <c r="B356" s="3" t="s">
        <v>23</v>
      </c>
      <c r="C356" s="3" t="s">
        <v>39</v>
      </c>
      <c r="D356" s="3" t="str">
        <f t="shared" si="16"/>
        <v>peter.kuria@email.com</v>
      </c>
      <c r="E356" s="3" t="s">
        <v>44</v>
      </c>
      <c r="F356" s="3">
        <v>19</v>
      </c>
      <c r="G356" s="3" t="str">
        <f t="shared" si="17"/>
        <v>Teenager</v>
      </c>
      <c r="H356" s="3">
        <f t="shared" si="15"/>
        <v>66</v>
      </c>
      <c r="I356" s="3" t="s">
        <v>400</v>
      </c>
      <c r="J356" s="4">
        <v>44203</v>
      </c>
      <c r="K356" s="3" t="s">
        <v>724</v>
      </c>
      <c r="L356" s="3" t="s">
        <v>727</v>
      </c>
      <c r="M356" s="3" t="s">
        <v>738</v>
      </c>
      <c r="N356" s="3" t="s">
        <v>749</v>
      </c>
      <c r="O356" s="3" t="s">
        <v>753</v>
      </c>
      <c r="P356" s="3">
        <v>32102.799999999999</v>
      </c>
      <c r="Q356" s="8" t="s">
        <v>760</v>
      </c>
    </row>
    <row r="357" spans="1:17" hidden="1" x14ac:dyDescent="0.3">
      <c r="A357" s="7">
        <v>7402</v>
      </c>
      <c r="B357" s="3" t="s">
        <v>28</v>
      </c>
      <c r="C357" s="3" t="s">
        <v>40</v>
      </c>
      <c r="D357" s="3" t="str">
        <f t="shared" si="16"/>
        <v>mary.wanjiru@email.com</v>
      </c>
      <c r="E357" s="3" t="s">
        <v>45</v>
      </c>
      <c r="F357" s="3">
        <v>15</v>
      </c>
      <c r="G357" s="3" t="str">
        <f t="shared" si="17"/>
        <v>Teenager</v>
      </c>
      <c r="H357" s="3">
        <f t="shared" si="15"/>
        <v>70</v>
      </c>
      <c r="I357" s="3" t="s">
        <v>401</v>
      </c>
      <c r="J357" s="4">
        <v>45107</v>
      </c>
      <c r="K357" s="3" t="s">
        <v>723</v>
      </c>
      <c r="L357" s="3" t="s">
        <v>727</v>
      </c>
      <c r="M357" s="3" t="s">
        <v>740</v>
      </c>
      <c r="N357" s="3" t="s">
        <v>746</v>
      </c>
      <c r="O357" s="3" t="s">
        <v>753</v>
      </c>
      <c r="P357" s="3">
        <v>3639.39</v>
      </c>
      <c r="Q357" s="8" t="s">
        <v>761</v>
      </c>
    </row>
    <row r="358" spans="1:17" hidden="1" x14ac:dyDescent="0.3">
      <c r="A358" s="7">
        <v>7185</v>
      </c>
      <c r="B358" s="3" t="s">
        <v>20</v>
      </c>
      <c r="C358" s="3" t="s">
        <v>30</v>
      </c>
      <c r="D358" s="3" t="str">
        <f t="shared" si="16"/>
        <v>kevin.atieno@email.com</v>
      </c>
      <c r="E358" s="3" t="s">
        <v>45</v>
      </c>
      <c r="F358" s="3">
        <v>71</v>
      </c>
      <c r="G358" s="3" t="str">
        <f t="shared" si="17"/>
        <v>Senior</v>
      </c>
      <c r="H358" s="3">
        <f t="shared" si="15"/>
        <v>14</v>
      </c>
      <c r="I358" s="3" t="s">
        <v>402</v>
      </c>
      <c r="J358" s="4">
        <v>44371</v>
      </c>
      <c r="K358" s="3" t="s">
        <v>722</v>
      </c>
      <c r="L358" s="3" t="s">
        <v>725</v>
      </c>
      <c r="M358" s="3" t="s">
        <v>735</v>
      </c>
      <c r="N358" s="3" t="s">
        <v>752</v>
      </c>
      <c r="O358" s="3" t="s">
        <v>758</v>
      </c>
      <c r="P358" s="3">
        <v>20117.5</v>
      </c>
      <c r="Q358" s="8" t="s">
        <v>759</v>
      </c>
    </row>
    <row r="359" spans="1:17" hidden="1" x14ac:dyDescent="0.3">
      <c r="A359" s="7">
        <v>9846</v>
      </c>
      <c r="B359" s="3" t="s">
        <v>26</v>
      </c>
      <c r="C359" s="3" t="s">
        <v>39</v>
      </c>
      <c r="D359" s="3" t="str">
        <f t="shared" si="16"/>
        <v>brian.kuria@email.com</v>
      </c>
      <c r="E359" s="3" t="s">
        <v>45</v>
      </c>
      <c r="F359" s="3">
        <v>81</v>
      </c>
      <c r="G359" s="3" t="str">
        <f t="shared" si="17"/>
        <v>Senior</v>
      </c>
      <c r="H359" s="3">
        <f t="shared" si="15"/>
        <v>4</v>
      </c>
      <c r="I359" s="3" t="s">
        <v>403</v>
      </c>
      <c r="J359" s="4">
        <v>44477</v>
      </c>
      <c r="K359" s="3" t="s">
        <v>723</v>
      </c>
      <c r="L359" s="3" t="s">
        <v>729</v>
      </c>
      <c r="M359" s="3" t="s">
        <v>744</v>
      </c>
      <c r="N359" s="3" t="s">
        <v>747</v>
      </c>
      <c r="O359" s="3" t="s">
        <v>756</v>
      </c>
      <c r="P359" s="3">
        <v>9447.93</v>
      </c>
      <c r="Q359" s="8" t="s">
        <v>761</v>
      </c>
    </row>
    <row r="360" spans="1:17" hidden="1" x14ac:dyDescent="0.3">
      <c r="A360" s="7">
        <v>5182</v>
      </c>
      <c r="B360" s="3" t="s">
        <v>18</v>
      </c>
      <c r="C360" s="3" t="s">
        <v>32</v>
      </c>
      <c r="D360" s="3" t="str">
        <f t="shared" si="16"/>
        <v>susan.odhiambo@email.com</v>
      </c>
      <c r="E360" s="3" t="s">
        <v>44</v>
      </c>
      <c r="F360" s="3">
        <v>76</v>
      </c>
      <c r="G360" s="3" t="str">
        <f t="shared" si="17"/>
        <v>Senior</v>
      </c>
      <c r="H360" s="3">
        <f t="shared" si="15"/>
        <v>9</v>
      </c>
      <c r="I360" s="3" t="s">
        <v>404</v>
      </c>
      <c r="J360" s="4">
        <v>44745</v>
      </c>
      <c r="K360" s="3" t="s">
        <v>720</v>
      </c>
      <c r="L360" s="3" t="s">
        <v>726</v>
      </c>
      <c r="M360" s="3" t="s">
        <v>732</v>
      </c>
      <c r="N360" s="3" t="s">
        <v>750</v>
      </c>
      <c r="O360" s="3" t="s">
        <v>758</v>
      </c>
      <c r="P360" s="3">
        <v>27795.599999999999</v>
      </c>
      <c r="Q360" s="8" t="s">
        <v>759</v>
      </c>
    </row>
    <row r="361" spans="1:17" hidden="1" x14ac:dyDescent="0.3">
      <c r="A361" s="7">
        <v>9497</v>
      </c>
      <c r="B361" s="3" t="s">
        <v>24</v>
      </c>
      <c r="C361" s="3" t="s">
        <v>31</v>
      </c>
      <c r="D361" s="3" t="str">
        <f t="shared" si="16"/>
        <v>esther.kamau@email.com</v>
      </c>
      <c r="E361" s="3" t="s">
        <v>45</v>
      </c>
      <c r="F361" s="3">
        <v>18</v>
      </c>
      <c r="G361" s="3" t="str">
        <f t="shared" si="17"/>
        <v>Teenager</v>
      </c>
      <c r="H361" s="3">
        <f t="shared" si="15"/>
        <v>67</v>
      </c>
      <c r="I361" s="3" t="s">
        <v>405</v>
      </c>
      <c r="J361" s="4">
        <v>45520</v>
      </c>
      <c r="K361" s="3" t="s">
        <v>721</v>
      </c>
      <c r="L361" s="3" t="s">
        <v>730</v>
      </c>
      <c r="M361" s="3" t="s">
        <v>731</v>
      </c>
      <c r="N361" s="3" t="s">
        <v>752</v>
      </c>
      <c r="O361" s="3" t="s">
        <v>758</v>
      </c>
      <c r="P361" s="3">
        <v>47643.23</v>
      </c>
      <c r="Q361" s="8" t="s">
        <v>759</v>
      </c>
    </row>
    <row r="362" spans="1:17" hidden="1" x14ac:dyDescent="0.3">
      <c r="A362" s="7">
        <v>3415</v>
      </c>
      <c r="B362" s="3" t="s">
        <v>17</v>
      </c>
      <c r="C362" s="3" t="s">
        <v>30</v>
      </c>
      <c r="D362" s="3" t="str">
        <f t="shared" si="16"/>
        <v>anne.atieno@email.com</v>
      </c>
      <c r="E362" s="3" t="s">
        <v>44</v>
      </c>
      <c r="F362" s="3">
        <v>55</v>
      </c>
      <c r="G362" s="3" t="str">
        <f t="shared" si="17"/>
        <v>Adult</v>
      </c>
      <c r="H362" s="3">
        <f t="shared" si="15"/>
        <v>30</v>
      </c>
      <c r="I362" s="3" t="s">
        <v>406</v>
      </c>
      <c r="J362" s="4">
        <v>44612</v>
      </c>
      <c r="K362" s="3" t="s">
        <v>721</v>
      </c>
      <c r="L362" s="3" t="s">
        <v>728</v>
      </c>
      <c r="M362" s="3" t="s">
        <v>739</v>
      </c>
      <c r="N362" s="3" t="s">
        <v>751</v>
      </c>
      <c r="O362" s="3" t="s">
        <v>757</v>
      </c>
      <c r="P362" s="3">
        <v>42510.22</v>
      </c>
      <c r="Q362" s="8" t="s">
        <v>759</v>
      </c>
    </row>
    <row r="363" spans="1:17" hidden="1" x14ac:dyDescent="0.3">
      <c r="A363" s="7">
        <v>3926</v>
      </c>
      <c r="B363" s="3" t="s">
        <v>17</v>
      </c>
      <c r="C363" s="3" t="s">
        <v>38</v>
      </c>
      <c r="D363" s="3" t="str">
        <f t="shared" si="16"/>
        <v>anne.njeri@email.com</v>
      </c>
      <c r="E363" s="3" t="s">
        <v>45</v>
      </c>
      <c r="F363" s="3">
        <v>17</v>
      </c>
      <c r="G363" s="3" t="str">
        <f t="shared" si="17"/>
        <v>Teenager</v>
      </c>
      <c r="H363" s="3">
        <f t="shared" si="15"/>
        <v>68</v>
      </c>
      <c r="I363" s="3" t="s">
        <v>407</v>
      </c>
      <c r="J363" s="4">
        <v>45743</v>
      </c>
      <c r="K363" s="3" t="s">
        <v>720</v>
      </c>
      <c r="L363" s="3" t="s">
        <v>730</v>
      </c>
      <c r="M363" s="3" t="s">
        <v>734</v>
      </c>
      <c r="N363" s="3" t="s">
        <v>749</v>
      </c>
      <c r="O363" s="3" t="s">
        <v>753</v>
      </c>
      <c r="P363" s="3">
        <v>11341.67</v>
      </c>
      <c r="Q363" s="8" t="s">
        <v>759</v>
      </c>
    </row>
    <row r="364" spans="1:17" hidden="1" x14ac:dyDescent="0.3">
      <c r="A364" s="7">
        <v>6635</v>
      </c>
      <c r="B364" s="3" t="s">
        <v>26</v>
      </c>
      <c r="C364" s="3" t="s">
        <v>41</v>
      </c>
      <c r="D364" s="3" t="str">
        <f t="shared" si="16"/>
        <v>brian.obuya@email.com</v>
      </c>
      <c r="E364" s="3" t="s">
        <v>44</v>
      </c>
      <c r="F364" s="3">
        <v>79</v>
      </c>
      <c r="G364" s="3" t="str">
        <f t="shared" si="17"/>
        <v>Senior</v>
      </c>
      <c r="H364" s="3">
        <f t="shared" si="15"/>
        <v>6</v>
      </c>
      <c r="I364" s="3" t="s">
        <v>408</v>
      </c>
      <c r="J364" s="4">
        <v>45371</v>
      </c>
      <c r="K364" s="3" t="s">
        <v>721</v>
      </c>
      <c r="L364" s="3" t="s">
        <v>726</v>
      </c>
      <c r="M364" s="3" t="s">
        <v>732</v>
      </c>
      <c r="N364" s="3" t="s">
        <v>746</v>
      </c>
      <c r="O364" s="3" t="s">
        <v>754</v>
      </c>
      <c r="P364" s="3">
        <v>20953.54</v>
      </c>
      <c r="Q364" s="8" t="s">
        <v>761</v>
      </c>
    </row>
    <row r="365" spans="1:17" hidden="1" x14ac:dyDescent="0.3">
      <c r="A365" s="7">
        <v>2817</v>
      </c>
      <c r="B365" s="3" t="s">
        <v>17</v>
      </c>
      <c r="C365" s="3" t="s">
        <v>36</v>
      </c>
      <c r="D365" s="3" t="str">
        <f t="shared" si="16"/>
        <v>anne.mwangi@email.com</v>
      </c>
      <c r="E365" s="3" t="s">
        <v>44</v>
      </c>
      <c r="F365" s="3">
        <v>65</v>
      </c>
      <c r="G365" s="3" t="str">
        <f t="shared" si="17"/>
        <v>Senior</v>
      </c>
      <c r="H365" s="3">
        <f t="shared" si="15"/>
        <v>20</v>
      </c>
      <c r="I365" s="3" t="s">
        <v>409</v>
      </c>
      <c r="J365" s="4">
        <v>44279</v>
      </c>
      <c r="K365" s="3" t="s">
        <v>720</v>
      </c>
      <c r="L365" s="3" t="s">
        <v>728</v>
      </c>
      <c r="M365" s="3" t="s">
        <v>736</v>
      </c>
      <c r="N365" s="3" t="s">
        <v>750</v>
      </c>
      <c r="O365" s="3" t="s">
        <v>755</v>
      </c>
      <c r="P365" s="3">
        <v>23614.25</v>
      </c>
      <c r="Q365" s="8" t="s">
        <v>761</v>
      </c>
    </row>
    <row r="366" spans="1:17" hidden="1" x14ac:dyDescent="0.3">
      <c r="A366" s="7">
        <v>3478</v>
      </c>
      <c r="B366" s="3" t="s">
        <v>18</v>
      </c>
      <c r="C366" s="3" t="s">
        <v>37</v>
      </c>
      <c r="D366" s="3" t="str">
        <f t="shared" si="16"/>
        <v>susan.otieno@email.com</v>
      </c>
      <c r="E366" s="3" t="s">
        <v>45</v>
      </c>
      <c r="F366" s="3">
        <v>36</v>
      </c>
      <c r="G366" s="3" t="str">
        <f t="shared" si="17"/>
        <v>Adult</v>
      </c>
      <c r="H366" s="3">
        <f t="shared" si="15"/>
        <v>49</v>
      </c>
      <c r="I366" s="3" t="s">
        <v>410</v>
      </c>
      <c r="J366" s="4">
        <v>45507</v>
      </c>
      <c r="K366" s="3" t="s">
        <v>720</v>
      </c>
      <c r="L366" s="3" t="s">
        <v>729</v>
      </c>
      <c r="M366" s="3" t="s">
        <v>734</v>
      </c>
      <c r="N366" s="3" t="s">
        <v>747</v>
      </c>
      <c r="O366" s="3" t="s">
        <v>757</v>
      </c>
      <c r="P366" s="3">
        <v>12013.03</v>
      </c>
      <c r="Q366" s="8" t="s">
        <v>761</v>
      </c>
    </row>
    <row r="367" spans="1:17" hidden="1" x14ac:dyDescent="0.3">
      <c r="A367" s="7">
        <v>5503</v>
      </c>
      <c r="B367" s="3" t="s">
        <v>22</v>
      </c>
      <c r="C367" s="3" t="s">
        <v>39</v>
      </c>
      <c r="D367" s="3" t="str">
        <f t="shared" si="16"/>
        <v>mercy.kuria@email.com</v>
      </c>
      <c r="E367" s="3" t="s">
        <v>45</v>
      </c>
      <c r="F367" s="3">
        <v>38</v>
      </c>
      <c r="G367" s="3" t="str">
        <f t="shared" si="17"/>
        <v>Adult</v>
      </c>
      <c r="H367" s="3">
        <f t="shared" si="15"/>
        <v>47</v>
      </c>
      <c r="I367" s="3" t="s">
        <v>411</v>
      </c>
      <c r="J367" s="4">
        <v>44895</v>
      </c>
      <c r="K367" s="3" t="s">
        <v>719</v>
      </c>
      <c r="L367" s="3" t="s">
        <v>728</v>
      </c>
      <c r="M367" s="3" t="s">
        <v>731</v>
      </c>
      <c r="N367" s="3" t="s">
        <v>751</v>
      </c>
      <c r="O367" s="3" t="s">
        <v>754</v>
      </c>
      <c r="P367" s="3">
        <v>7979.36</v>
      </c>
      <c r="Q367" s="8" t="s">
        <v>761</v>
      </c>
    </row>
    <row r="368" spans="1:17" x14ac:dyDescent="0.3">
      <c r="A368" s="7">
        <v>3420</v>
      </c>
      <c r="B368" s="3" t="s">
        <v>16</v>
      </c>
      <c r="C368" s="3" t="s">
        <v>35</v>
      </c>
      <c r="D368" s="3" t="str">
        <f t="shared" si="16"/>
        <v>john.mugambi@email.com</v>
      </c>
      <c r="E368" s="3" t="s">
        <v>45</v>
      </c>
      <c r="F368" s="3">
        <v>62</v>
      </c>
      <c r="G368" s="3" t="str">
        <f t="shared" si="17"/>
        <v>Senior</v>
      </c>
      <c r="H368" s="3">
        <f t="shared" si="15"/>
        <v>23</v>
      </c>
      <c r="I368" s="3" t="s">
        <v>412</v>
      </c>
      <c r="J368" s="4">
        <v>44028</v>
      </c>
      <c r="K368" s="3" t="s">
        <v>721</v>
      </c>
      <c r="L368" s="3" t="s">
        <v>725</v>
      </c>
      <c r="M368" s="3" t="s">
        <v>741</v>
      </c>
      <c r="N368" s="3" t="s">
        <v>748</v>
      </c>
      <c r="O368" s="3" t="s">
        <v>754</v>
      </c>
      <c r="P368" s="3">
        <v>8877.3700000000008</v>
      </c>
      <c r="Q368" s="8" t="s">
        <v>760</v>
      </c>
    </row>
    <row r="369" spans="1:17" hidden="1" x14ac:dyDescent="0.3">
      <c r="A369" s="7">
        <v>1875</v>
      </c>
      <c r="B369" s="3" t="s">
        <v>25</v>
      </c>
      <c r="C369" s="3" t="s">
        <v>39</v>
      </c>
      <c r="D369" s="3" t="str">
        <f t="shared" si="16"/>
        <v>paul.kuria@email.com</v>
      </c>
      <c r="E369" s="3" t="s">
        <v>45</v>
      </c>
      <c r="F369" s="3">
        <v>48</v>
      </c>
      <c r="G369" s="3" t="str">
        <f t="shared" si="17"/>
        <v>Adult</v>
      </c>
      <c r="H369" s="3">
        <f t="shared" si="15"/>
        <v>37</v>
      </c>
      <c r="I369" s="3" t="s">
        <v>413</v>
      </c>
      <c r="J369" s="4">
        <v>45472</v>
      </c>
      <c r="K369" s="3" t="s">
        <v>720</v>
      </c>
      <c r="L369" s="3" t="s">
        <v>727</v>
      </c>
      <c r="M369" s="3" t="s">
        <v>737</v>
      </c>
      <c r="N369" s="3" t="s">
        <v>750</v>
      </c>
      <c r="O369" s="3" t="s">
        <v>758</v>
      </c>
      <c r="P369" s="3">
        <v>36660.71</v>
      </c>
      <c r="Q369" s="8" t="s">
        <v>759</v>
      </c>
    </row>
    <row r="370" spans="1:17" hidden="1" x14ac:dyDescent="0.3">
      <c r="A370" s="7">
        <v>4752</v>
      </c>
      <c r="B370" s="3" t="s">
        <v>15</v>
      </c>
      <c r="C370" s="3" t="s">
        <v>31</v>
      </c>
      <c r="D370" s="3" t="str">
        <f t="shared" si="16"/>
        <v>james.kamau@email.com</v>
      </c>
      <c r="E370" s="3" t="s">
        <v>44</v>
      </c>
      <c r="F370" s="3">
        <v>4</v>
      </c>
      <c r="G370" s="3" t="str">
        <f t="shared" si="17"/>
        <v>Child</v>
      </c>
      <c r="H370" s="3">
        <f t="shared" si="15"/>
        <v>81</v>
      </c>
      <c r="I370" s="3" t="s">
        <v>414</v>
      </c>
      <c r="J370" s="4">
        <v>44886</v>
      </c>
      <c r="K370" s="3" t="s">
        <v>722</v>
      </c>
      <c r="L370" s="3" t="s">
        <v>730</v>
      </c>
      <c r="M370" s="3" t="s">
        <v>735</v>
      </c>
      <c r="N370" s="3" t="s">
        <v>751</v>
      </c>
      <c r="O370" s="3" t="s">
        <v>753</v>
      </c>
      <c r="P370" s="3">
        <v>14093</v>
      </c>
      <c r="Q370" s="8" t="s">
        <v>761</v>
      </c>
    </row>
    <row r="371" spans="1:17" hidden="1" x14ac:dyDescent="0.3">
      <c r="A371" s="7">
        <v>6625</v>
      </c>
      <c r="B371" s="3" t="s">
        <v>28</v>
      </c>
      <c r="C371" s="3" t="s">
        <v>37</v>
      </c>
      <c r="D371" s="3" t="str">
        <f t="shared" si="16"/>
        <v>mary.otieno@email.com</v>
      </c>
      <c r="E371" s="3" t="s">
        <v>45</v>
      </c>
      <c r="F371" s="3">
        <v>5</v>
      </c>
      <c r="G371" s="3" t="str">
        <f t="shared" si="17"/>
        <v>Child</v>
      </c>
      <c r="H371" s="3">
        <f t="shared" si="15"/>
        <v>80</v>
      </c>
      <c r="I371" s="3" t="s">
        <v>415</v>
      </c>
      <c r="J371" s="4">
        <v>44381</v>
      </c>
      <c r="K371" s="3" t="s">
        <v>720</v>
      </c>
      <c r="L371" s="3" t="s">
        <v>727</v>
      </c>
      <c r="M371" s="3" t="s">
        <v>737</v>
      </c>
      <c r="N371" s="3" t="s">
        <v>752</v>
      </c>
      <c r="O371" s="3" t="s">
        <v>758</v>
      </c>
      <c r="P371" s="3">
        <v>24984.78</v>
      </c>
      <c r="Q371" s="8" t="s">
        <v>759</v>
      </c>
    </row>
    <row r="372" spans="1:17" hidden="1" x14ac:dyDescent="0.3">
      <c r="A372" s="7">
        <v>3246</v>
      </c>
      <c r="B372" s="3" t="s">
        <v>14</v>
      </c>
      <c r="C372" s="3" t="s">
        <v>33</v>
      </c>
      <c r="D372" s="3" t="str">
        <f t="shared" si="16"/>
        <v>jane.kiplagat@email.com</v>
      </c>
      <c r="E372" s="3" t="s">
        <v>45</v>
      </c>
      <c r="F372" s="3">
        <v>55</v>
      </c>
      <c r="G372" s="3" t="str">
        <f t="shared" si="17"/>
        <v>Adult</v>
      </c>
      <c r="H372" s="3">
        <f t="shared" si="15"/>
        <v>30</v>
      </c>
      <c r="I372" s="3" t="s">
        <v>416</v>
      </c>
      <c r="J372" s="4">
        <v>44057</v>
      </c>
      <c r="K372" s="3" t="s">
        <v>719</v>
      </c>
      <c r="L372" s="3" t="s">
        <v>727</v>
      </c>
      <c r="M372" s="3" t="s">
        <v>734</v>
      </c>
      <c r="N372" s="3" t="s">
        <v>747</v>
      </c>
      <c r="O372" s="3" t="s">
        <v>756</v>
      </c>
      <c r="P372" s="3">
        <v>49717.94</v>
      </c>
      <c r="Q372" s="8" t="s">
        <v>760</v>
      </c>
    </row>
    <row r="373" spans="1:17" hidden="1" x14ac:dyDescent="0.3">
      <c r="A373" s="7">
        <v>5759</v>
      </c>
      <c r="B373" s="3" t="s">
        <v>26</v>
      </c>
      <c r="C373" s="3" t="s">
        <v>35</v>
      </c>
      <c r="D373" s="3" t="str">
        <f t="shared" si="16"/>
        <v>brian.mugambi@email.com</v>
      </c>
      <c r="E373" s="3" t="s">
        <v>44</v>
      </c>
      <c r="F373" s="3">
        <v>80</v>
      </c>
      <c r="G373" s="3" t="str">
        <f t="shared" si="17"/>
        <v>Senior</v>
      </c>
      <c r="H373" s="3">
        <f t="shared" si="15"/>
        <v>5</v>
      </c>
      <c r="I373" s="3" t="s">
        <v>417</v>
      </c>
      <c r="J373" s="4">
        <v>44689</v>
      </c>
      <c r="K373" s="3" t="s">
        <v>723</v>
      </c>
      <c r="L373" s="3" t="s">
        <v>728</v>
      </c>
      <c r="M373" s="3" t="s">
        <v>742</v>
      </c>
      <c r="N373" s="3" t="s">
        <v>751</v>
      </c>
      <c r="O373" s="3" t="s">
        <v>758</v>
      </c>
      <c r="P373" s="3">
        <v>34823.94</v>
      </c>
      <c r="Q373" s="8" t="s">
        <v>759</v>
      </c>
    </row>
    <row r="374" spans="1:17" hidden="1" x14ac:dyDescent="0.3">
      <c r="A374" s="7">
        <v>5401</v>
      </c>
      <c r="B374" s="3" t="s">
        <v>28</v>
      </c>
      <c r="C374" s="3" t="s">
        <v>31</v>
      </c>
      <c r="D374" s="3" t="str">
        <f t="shared" si="16"/>
        <v>mary.kamau@email.com</v>
      </c>
      <c r="E374" s="3" t="s">
        <v>45</v>
      </c>
      <c r="F374" s="3">
        <v>66</v>
      </c>
      <c r="G374" s="3" t="str">
        <f t="shared" si="17"/>
        <v>Senior</v>
      </c>
      <c r="H374" s="3">
        <f t="shared" si="15"/>
        <v>19</v>
      </c>
      <c r="I374" s="3" t="s">
        <v>418</v>
      </c>
      <c r="J374" s="4">
        <v>44953</v>
      </c>
      <c r="K374" s="3" t="s">
        <v>723</v>
      </c>
      <c r="L374" s="3" t="s">
        <v>728</v>
      </c>
      <c r="M374" s="3" t="s">
        <v>736</v>
      </c>
      <c r="N374" s="3" t="s">
        <v>748</v>
      </c>
      <c r="O374" s="3" t="s">
        <v>753</v>
      </c>
      <c r="P374" s="3">
        <v>5203.63</v>
      </c>
      <c r="Q374" s="8" t="s">
        <v>760</v>
      </c>
    </row>
    <row r="375" spans="1:17" x14ac:dyDescent="0.3">
      <c r="A375" s="7">
        <v>9101</v>
      </c>
      <c r="B375" s="3" t="s">
        <v>19</v>
      </c>
      <c r="C375" s="3" t="s">
        <v>31</v>
      </c>
      <c r="D375" s="3" t="str">
        <f t="shared" si="16"/>
        <v>michael.kamau@email.com</v>
      </c>
      <c r="E375" s="3" t="s">
        <v>44</v>
      </c>
      <c r="F375" s="3">
        <v>18</v>
      </c>
      <c r="G375" s="3" t="str">
        <f t="shared" si="17"/>
        <v>Teenager</v>
      </c>
      <c r="H375" s="3">
        <f t="shared" si="15"/>
        <v>67</v>
      </c>
      <c r="I375" s="3" t="s">
        <v>419</v>
      </c>
      <c r="J375" s="4">
        <v>44607</v>
      </c>
      <c r="K375" s="3" t="s">
        <v>722</v>
      </c>
      <c r="L375" s="3" t="s">
        <v>727</v>
      </c>
      <c r="M375" s="3" t="s">
        <v>733</v>
      </c>
      <c r="N375" s="3" t="s">
        <v>748</v>
      </c>
      <c r="O375" s="3" t="s">
        <v>758</v>
      </c>
      <c r="P375" s="3">
        <v>49226.77</v>
      </c>
      <c r="Q375" s="8" t="s">
        <v>760</v>
      </c>
    </row>
    <row r="376" spans="1:17" hidden="1" x14ac:dyDescent="0.3">
      <c r="A376" s="7">
        <v>6973</v>
      </c>
      <c r="B376" s="3" t="s">
        <v>16</v>
      </c>
      <c r="C376" s="3" t="s">
        <v>32</v>
      </c>
      <c r="D376" s="3" t="str">
        <f t="shared" si="16"/>
        <v>john.odhiambo@email.com</v>
      </c>
      <c r="E376" s="3" t="s">
        <v>44</v>
      </c>
      <c r="F376" s="3">
        <v>32</v>
      </c>
      <c r="G376" s="3" t="str">
        <f t="shared" si="17"/>
        <v>Adult</v>
      </c>
      <c r="H376" s="3">
        <f t="shared" si="15"/>
        <v>53</v>
      </c>
      <c r="I376" s="3" t="s">
        <v>420</v>
      </c>
      <c r="J376" s="4">
        <v>44422</v>
      </c>
      <c r="K376" s="3" t="s">
        <v>719</v>
      </c>
      <c r="L376" s="3" t="s">
        <v>725</v>
      </c>
      <c r="M376" s="3" t="s">
        <v>745</v>
      </c>
      <c r="N376" s="3" t="s">
        <v>752</v>
      </c>
      <c r="O376" s="3" t="s">
        <v>756</v>
      </c>
      <c r="P376" s="3">
        <v>28295.279999999999</v>
      </c>
      <c r="Q376" s="8" t="s">
        <v>760</v>
      </c>
    </row>
    <row r="377" spans="1:17" hidden="1" x14ac:dyDescent="0.3">
      <c r="A377" s="7">
        <v>4673</v>
      </c>
      <c r="B377" s="3" t="s">
        <v>25</v>
      </c>
      <c r="C377" s="3" t="s">
        <v>38</v>
      </c>
      <c r="D377" s="3" t="str">
        <f t="shared" si="16"/>
        <v>paul.njeri@email.com</v>
      </c>
      <c r="E377" s="3" t="s">
        <v>45</v>
      </c>
      <c r="F377" s="3">
        <v>32</v>
      </c>
      <c r="G377" s="3" t="str">
        <f t="shared" si="17"/>
        <v>Adult</v>
      </c>
      <c r="H377" s="3">
        <f t="shared" si="15"/>
        <v>53</v>
      </c>
      <c r="I377" s="3" t="s">
        <v>421</v>
      </c>
      <c r="J377" s="4">
        <v>44301</v>
      </c>
      <c r="K377" s="3" t="s">
        <v>719</v>
      </c>
      <c r="L377" s="3" t="s">
        <v>725</v>
      </c>
      <c r="M377" s="3" t="s">
        <v>743</v>
      </c>
      <c r="N377" s="3" t="s">
        <v>748</v>
      </c>
      <c r="O377" s="3" t="s">
        <v>753</v>
      </c>
      <c r="P377" s="3">
        <v>40239.410000000003</v>
      </c>
      <c r="Q377" s="8" t="s">
        <v>761</v>
      </c>
    </row>
    <row r="378" spans="1:17" hidden="1" x14ac:dyDescent="0.3">
      <c r="A378" s="7">
        <v>2047</v>
      </c>
      <c r="B378" s="3" t="s">
        <v>23</v>
      </c>
      <c r="C378" s="3" t="s">
        <v>42</v>
      </c>
      <c r="D378" s="3" t="str">
        <f t="shared" si="16"/>
        <v>peter.ouma@email.com</v>
      </c>
      <c r="E378" s="3" t="s">
        <v>44</v>
      </c>
      <c r="F378" s="3">
        <v>63</v>
      </c>
      <c r="G378" s="3" t="str">
        <f t="shared" si="17"/>
        <v>Senior</v>
      </c>
      <c r="H378" s="3">
        <f t="shared" si="15"/>
        <v>22</v>
      </c>
      <c r="I378" s="3" t="s">
        <v>422</v>
      </c>
      <c r="J378" s="4">
        <v>45248</v>
      </c>
      <c r="K378" s="3" t="s">
        <v>719</v>
      </c>
      <c r="L378" s="3" t="s">
        <v>725</v>
      </c>
      <c r="M378" s="3" t="s">
        <v>734</v>
      </c>
      <c r="N378" s="3" t="s">
        <v>750</v>
      </c>
      <c r="O378" s="3" t="s">
        <v>756</v>
      </c>
      <c r="P378" s="3">
        <v>1217.49</v>
      </c>
      <c r="Q378" s="8" t="s">
        <v>761</v>
      </c>
    </row>
    <row r="379" spans="1:17" hidden="1" x14ac:dyDescent="0.3">
      <c r="A379" s="7">
        <v>7476</v>
      </c>
      <c r="B379" s="3" t="s">
        <v>23</v>
      </c>
      <c r="C379" s="3" t="s">
        <v>41</v>
      </c>
      <c r="D379" s="3" t="str">
        <f t="shared" si="16"/>
        <v>peter.obuya@email.com</v>
      </c>
      <c r="E379" s="3" t="s">
        <v>44</v>
      </c>
      <c r="F379" s="3">
        <v>4</v>
      </c>
      <c r="G379" s="3" t="str">
        <f t="shared" si="17"/>
        <v>Child</v>
      </c>
      <c r="H379" s="3">
        <f t="shared" si="15"/>
        <v>81</v>
      </c>
      <c r="I379" s="3" t="s">
        <v>423</v>
      </c>
      <c r="J379" s="4">
        <v>44849</v>
      </c>
      <c r="K379" s="3" t="s">
        <v>718</v>
      </c>
      <c r="L379" s="3" t="s">
        <v>727</v>
      </c>
      <c r="M379" s="3" t="s">
        <v>742</v>
      </c>
      <c r="N379" s="3" t="s">
        <v>752</v>
      </c>
      <c r="O379" s="3" t="s">
        <v>753</v>
      </c>
      <c r="P379" s="3">
        <v>23115.66</v>
      </c>
      <c r="Q379" s="8" t="s">
        <v>759</v>
      </c>
    </row>
    <row r="380" spans="1:17" hidden="1" x14ac:dyDescent="0.3">
      <c r="A380" s="7">
        <v>6006</v>
      </c>
      <c r="B380" s="3" t="s">
        <v>16</v>
      </c>
      <c r="C380" s="3" t="s">
        <v>30</v>
      </c>
      <c r="D380" s="3" t="str">
        <f t="shared" si="16"/>
        <v>john.atieno@email.com</v>
      </c>
      <c r="E380" s="3" t="s">
        <v>45</v>
      </c>
      <c r="F380" s="3">
        <v>27</v>
      </c>
      <c r="G380" s="3" t="str">
        <f t="shared" si="17"/>
        <v>Adult</v>
      </c>
      <c r="H380" s="3">
        <f t="shared" si="15"/>
        <v>58</v>
      </c>
      <c r="I380" s="3" t="s">
        <v>424</v>
      </c>
      <c r="J380" s="4">
        <v>44879</v>
      </c>
      <c r="K380" s="3" t="s">
        <v>718</v>
      </c>
      <c r="L380" s="3" t="s">
        <v>726</v>
      </c>
      <c r="M380" s="3" t="s">
        <v>739</v>
      </c>
      <c r="N380" s="3" t="s">
        <v>748</v>
      </c>
      <c r="O380" s="3" t="s">
        <v>754</v>
      </c>
      <c r="P380" s="3">
        <v>31503.45</v>
      </c>
      <c r="Q380" s="8" t="s">
        <v>759</v>
      </c>
    </row>
    <row r="381" spans="1:17" hidden="1" x14ac:dyDescent="0.3">
      <c r="A381" s="7">
        <v>7530</v>
      </c>
      <c r="B381" s="3" t="s">
        <v>23</v>
      </c>
      <c r="C381" s="3" t="s">
        <v>41</v>
      </c>
      <c r="D381" s="3" t="str">
        <f t="shared" si="16"/>
        <v>peter.obuya@email.com</v>
      </c>
      <c r="E381" s="3" t="s">
        <v>44</v>
      </c>
      <c r="F381" s="3">
        <v>18</v>
      </c>
      <c r="G381" s="3" t="str">
        <f t="shared" si="17"/>
        <v>Teenager</v>
      </c>
      <c r="H381" s="3">
        <f t="shared" si="15"/>
        <v>67</v>
      </c>
      <c r="I381" s="3" t="s">
        <v>425</v>
      </c>
      <c r="J381" s="4">
        <v>45696</v>
      </c>
      <c r="K381" s="3" t="s">
        <v>719</v>
      </c>
      <c r="L381" s="3" t="s">
        <v>727</v>
      </c>
      <c r="M381" s="3" t="s">
        <v>739</v>
      </c>
      <c r="N381" s="3" t="s">
        <v>751</v>
      </c>
      <c r="O381" s="3" t="s">
        <v>755</v>
      </c>
      <c r="P381" s="3">
        <v>34317.93</v>
      </c>
      <c r="Q381" s="8" t="s">
        <v>761</v>
      </c>
    </row>
    <row r="382" spans="1:17" hidden="1" x14ac:dyDescent="0.3">
      <c r="A382" s="7">
        <v>3959</v>
      </c>
      <c r="B382" s="3" t="s">
        <v>22</v>
      </c>
      <c r="C382" s="3" t="s">
        <v>34</v>
      </c>
      <c r="D382" s="3" t="str">
        <f t="shared" si="16"/>
        <v>mercy.cherono@email.com</v>
      </c>
      <c r="E382" s="3" t="s">
        <v>44</v>
      </c>
      <c r="F382" s="3">
        <v>54</v>
      </c>
      <c r="G382" s="3" t="str">
        <f t="shared" si="17"/>
        <v>Adult</v>
      </c>
      <c r="H382" s="3">
        <f t="shared" si="15"/>
        <v>31</v>
      </c>
      <c r="I382" s="3" t="s">
        <v>426</v>
      </c>
      <c r="J382" s="4">
        <v>45207</v>
      </c>
      <c r="K382" s="3" t="s">
        <v>721</v>
      </c>
      <c r="L382" s="3" t="s">
        <v>730</v>
      </c>
      <c r="M382" s="3" t="s">
        <v>745</v>
      </c>
      <c r="N382" s="3" t="s">
        <v>751</v>
      </c>
      <c r="O382" s="3" t="s">
        <v>755</v>
      </c>
      <c r="P382" s="3">
        <v>6716.67</v>
      </c>
      <c r="Q382" s="8" t="s">
        <v>761</v>
      </c>
    </row>
    <row r="383" spans="1:17" hidden="1" x14ac:dyDescent="0.3">
      <c r="A383" s="7">
        <v>9732</v>
      </c>
      <c r="B383" s="3" t="s">
        <v>22</v>
      </c>
      <c r="C383" s="3" t="s">
        <v>30</v>
      </c>
      <c r="D383" s="3" t="str">
        <f t="shared" si="16"/>
        <v>mercy.atieno@email.com</v>
      </c>
      <c r="E383" s="3" t="s">
        <v>45</v>
      </c>
      <c r="F383" s="3">
        <v>71</v>
      </c>
      <c r="G383" s="3" t="str">
        <f t="shared" si="17"/>
        <v>Senior</v>
      </c>
      <c r="H383" s="3">
        <f t="shared" si="15"/>
        <v>14</v>
      </c>
      <c r="I383" s="3" t="s">
        <v>427</v>
      </c>
      <c r="J383" s="4">
        <v>44470</v>
      </c>
      <c r="K383" s="3" t="s">
        <v>720</v>
      </c>
      <c r="L383" s="3" t="s">
        <v>727</v>
      </c>
      <c r="M383" s="3" t="s">
        <v>742</v>
      </c>
      <c r="N383" s="3" t="s">
        <v>751</v>
      </c>
      <c r="O383" s="3" t="s">
        <v>756</v>
      </c>
      <c r="P383" s="3">
        <v>18832.41</v>
      </c>
      <c r="Q383" s="8" t="s">
        <v>761</v>
      </c>
    </row>
    <row r="384" spans="1:17" hidden="1" x14ac:dyDescent="0.3">
      <c r="A384" s="7">
        <v>7016</v>
      </c>
      <c r="B384" s="3" t="s">
        <v>26</v>
      </c>
      <c r="C384" s="3" t="s">
        <v>35</v>
      </c>
      <c r="D384" s="3" t="str">
        <f t="shared" si="16"/>
        <v>brian.mugambi@email.com</v>
      </c>
      <c r="E384" s="3" t="s">
        <v>44</v>
      </c>
      <c r="F384" s="3">
        <v>2</v>
      </c>
      <c r="G384" s="3" t="str">
        <f t="shared" si="17"/>
        <v>Child</v>
      </c>
      <c r="H384" s="3">
        <f t="shared" si="15"/>
        <v>83</v>
      </c>
      <c r="I384" s="3" t="s">
        <v>428</v>
      </c>
      <c r="J384" s="4">
        <v>44296</v>
      </c>
      <c r="K384" s="3" t="s">
        <v>724</v>
      </c>
      <c r="L384" s="3" t="s">
        <v>727</v>
      </c>
      <c r="M384" s="3" t="s">
        <v>731</v>
      </c>
      <c r="N384" s="3" t="s">
        <v>752</v>
      </c>
      <c r="O384" s="3" t="s">
        <v>755</v>
      </c>
      <c r="P384" s="3">
        <v>5904.29</v>
      </c>
      <c r="Q384" s="8" t="s">
        <v>760</v>
      </c>
    </row>
    <row r="385" spans="1:17" hidden="1" x14ac:dyDescent="0.3">
      <c r="A385" s="7">
        <v>9770</v>
      </c>
      <c r="B385" s="3" t="s">
        <v>27</v>
      </c>
      <c r="C385" s="3" t="s">
        <v>29</v>
      </c>
      <c r="D385" s="3" t="str">
        <f t="shared" si="16"/>
        <v>david.mutua@email.com</v>
      </c>
      <c r="E385" s="3" t="s">
        <v>45</v>
      </c>
      <c r="F385" s="3">
        <v>1</v>
      </c>
      <c r="G385" s="3" t="str">
        <f t="shared" si="17"/>
        <v>Child</v>
      </c>
      <c r="H385" s="3">
        <f t="shared" si="15"/>
        <v>84</v>
      </c>
      <c r="I385" s="3" t="s">
        <v>429</v>
      </c>
      <c r="J385" s="4">
        <v>45621</v>
      </c>
      <c r="K385" s="3" t="s">
        <v>720</v>
      </c>
      <c r="L385" s="3" t="s">
        <v>727</v>
      </c>
      <c r="M385" s="3" t="s">
        <v>733</v>
      </c>
      <c r="N385" s="3" t="s">
        <v>752</v>
      </c>
      <c r="O385" s="3" t="s">
        <v>758</v>
      </c>
      <c r="P385" s="3">
        <v>22651.73</v>
      </c>
      <c r="Q385" s="8" t="s">
        <v>760</v>
      </c>
    </row>
    <row r="386" spans="1:17" hidden="1" x14ac:dyDescent="0.3">
      <c r="A386" s="7">
        <v>9647</v>
      </c>
      <c r="B386" s="3" t="s">
        <v>25</v>
      </c>
      <c r="C386" s="3" t="s">
        <v>31</v>
      </c>
      <c r="D386" s="3" t="str">
        <f t="shared" si="16"/>
        <v>paul.kamau@email.com</v>
      </c>
      <c r="E386" s="3" t="s">
        <v>45</v>
      </c>
      <c r="F386" s="3">
        <v>61</v>
      </c>
      <c r="G386" s="3" t="str">
        <f t="shared" si="17"/>
        <v>Senior</v>
      </c>
      <c r="H386" s="3">
        <f t="shared" ref="H386:H449" si="18">MAX( F386:F1057) - (F386)</f>
        <v>24</v>
      </c>
      <c r="I386" s="3" t="s">
        <v>430</v>
      </c>
      <c r="J386" s="4">
        <v>44127</v>
      </c>
      <c r="K386" s="3" t="s">
        <v>719</v>
      </c>
      <c r="L386" s="3" t="s">
        <v>728</v>
      </c>
      <c r="M386" s="3" t="s">
        <v>738</v>
      </c>
      <c r="N386" s="3" t="s">
        <v>746</v>
      </c>
      <c r="O386" s="3" t="s">
        <v>756</v>
      </c>
      <c r="P386" s="3">
        <v>30939.27</v>
      </c>
      <c r="Q386" s="8" t="s">
        <v>759</v>
      </c>
    </row>
    <row r="387" spans="1:17" hidden="1" x14ac:dyDescent="0.3">
      <c r="A387" s="7">
        <v>8075</v>
      </c>
      <c r="B387" s="3" t="s">
        <v>26</v>
      </c>
      <c r="C387" s="3" t="s">
        <v>43</v>
      </c>
      <c r="D387" s="3" t="str">
        <f t="shared" ref="D387:D450" si="19">LOWER(CONCATENATE(B387,".",C387,"@email.com"))</f>
        <v>brian.chebet@email.com</v>
      </c>
      <c r="E387" s="3" t="s">
        <v>44</v>
      </c>
      <c r="F387" s="3">
        <v>30</v>
      </c>
      <c r="G387" s="3" t="str">
        <f t="shared" ref="G387:G450" si="20">IF(F387&lt;=12,"Child",IF(F387&lt;=19,"Teenager",IF(F387&lt;=60,"Adult","Senior")))</f>
        <v>Adult</v>
      </c>
      <c r="H387" s="3">
        <f t="shared" si="18"/>
        <v>55</v>
      </c>
      <c r="I387" s="3" t="s">
        <v>431</v>
      </c>
      <c r="J387" s="4">
        <v>44150</v>
      </c>
      <c r="K387" s="3" t="s">
        <v>718</v>
      </c>
      <c r="L387" s="3" t="s">
        <v>725</v>
      </c>
      <c r="M387" s="3" t="s">
        <v>743</v>
      </c>
      <c r="N387" s="3" t="s">
        <v>748</v>
      </c>
      <c r="O387" s="3" t="s">
        <v>754</v>
      </c>
      <c r="P387" s="3">
        <v>32520.35</v>
      </c>
      <c r="Q387" s="8" t="s">
        <v>761</v>
      </c>
    </row>
    <row r="388" spans="1:17" hidden="1" x14ac:dyDescent="0.3">
      <c r="A388" s="7">
        <v>1464</v>
      </c>
      <c r="B388" s="3" t="s">
        <v>15</v>
      </c>
      <c r="C388" s="3" t="s">
        <v>34</v>
      </c>
      <c r="D388" s="3" t="str">
        <f t="shared" si="19"/>
        <v>james.cherono@email.com</v>
      </c>
      <c r="E388" s="3" t="s">
        <v>44</v>
      </c>
      <c r="F388" s="3">
        <v>22</v>
      </c>
      <c r="G388" s="3" t="str">
        <f t="shared" si="20"/>
        <v>Adult</v>
      </c>
      <c r="H388" s="3">
        <f t="shared" si="18"/>
        <v>63</v>
      </c>
      <c r="I388" s="3" t="s">
        <v>432</v>
      </c>
      <c r="J388" s="4">
        <v>45622</v>
      </c>
      <c r="K388" s="3" t="s">
        <v>723</v>
      </c>
      <c r="L388" s="3" t="s">
        <v>726</v>
      </c>
      <c r="M388" s="3" t="s">
        <v>734</v>
      </c>
      <c r="N388" s="3" t="s">
        <v>746</v>
      </c>
      <c r="O388" s="3" t="s">
        <v>758</v>
      </c>
      <c r="P388" s="3">
        <v>24580.639999999999</v>
      </c>
      <c r="Q388" s="8" t="s">
        <v>761</v>
      </c>
    </row>
    <row r="389" spans="1:17" hidden="1" x14ac:dyDescent="0.3">
      <c r="A389" s="7">
        <v>5952</v>
      </c>
      <c r="B389" s="3" t="s">
        <v>18</v>
      </c>
      <c r="C389" s="3" t="s">
        <v>31</v>
      </c>
      <c r="D389" s="3" t="str">
        <f t="shared" si="19"/>
        <v>susan.kamau@email.com</v>
      </c>
      <c r="E389" s="3" t="s">
        <v>44</v>
      </c>
      <c r="F389" s="3">
        <v>8</v>
      </c>
      <c r="G389" s="3" t="str">
        <f t="shared" si="20"/>
        <v>Child</v>
      </c>
      <c r="H389" s="3">
        <f t="shared" si="18"/>
        <v>77</v>
      </c>
      <c r="I389" s="3" t="s">
        <v>433</v>
      </c>
      <c r="J389" s="4">
        <v>45652</v>
      </c>
      <c r="K389" s="3" t="s">
        <v>720</v>
      </c>
      <c r="L389" s="3" t="s">
        <v>730</v>
      </c>
      <c r="M389" s="3" t="s">
        <v>731</v>
      </c>
      <c r="N389" s="3" t="s">
        <v>751</v>
      </c>
      <c r="O389" s="3" t="s">
        <v>755</v>
      </c>
      <c r="P389" s="3">
        <v>22414.02</v>
      </c>
      <c r="Q389" s="8" t="s">
        <v>761</v>
      </c>
    </row>
    <row r="390" spans="1:17" hidden="1" x14ac:dyDescent="0.3">
      <c r="A390" s="7">
        <v>1916</v>
      </c>
      <c r="B390" s="3" t="s">
        <v>25</v>
      </c>
      <c r="C390" s="3" t="s">
        <v>41</v>
      </c>
      <c r="D390" s="3" t="str">
        <f t="shared" si="19"/>
        <v>paul.obuya@email.com</v>
      </c>
      <c r="E390" s="3" t="s">
        <v>45</v>
      </c>
      <c r="F390" s="3">
        <v>32</v>
      </c>
      <c r="G390" s="3" t="str">
        <f t="shared" si="20"/>
        <v>Adult</v>
      </c>
      <c r="H390" s="3">
        <f t="shared" si="18"/>
        <v>53</v>
      </c>
      <c r="I390" s="3" t="s">
        <v>434</v>
      </c>
      <c r="J390" s="4">
        <v>45096</v>
      </c>
      <c r="K390" s="3" t="s">
        <v>719</v>
      </c>
      <c r="L390" s="3" t="s">
        <v>730</v>
      </c>
      <c r="M390" s="3" t="s">
        <v>743</v>
      </c>
      <c r="N390" s="3" t="s">
        <v>746</v>
      </c>
      <c r="O390" s="3" t="s">
        <v>753</v>
      </c>
      <c r="P390" s="3">
        <v>48654.080000000002</v>
      </c>
      <c r="Q390" s="8" t="s">
        <v>760</v>
      </c>
    </row>
    <row r="391" spans="1:17" hidden="1" x14ac:dyDescent="0.3">
      <c r="A391" s="7">
        <v>5195</v>
      </c>
      <c r="B391" s="3" t="s">
        <v>27</v>
      </c>
      <c r="C391" s="3" t="s">
        <v>41</v>
      </c>
      <c r="D391" s="3" t="str">
        <f t="shared" si="19"/>
        <v>david.obuya@email.com</v>
      </c>
      <c r="E391" s="3" t="s">
        <v>45</v>
      </c>
      <c r="F391" s="3">
        <v>51</v>
      </c>
      <c r="G391" s="3" t="str">
        <f t="shared" si="20"/>
        <v>Adult</v>
      </c>
      <c r="H391" s="3">
        <f t="shared" si="18"/>
        <v>34</v>
      </c>
      <c r="I391" s="3" t="s">
        <v>435</v>
      </c>
      <c r="J391" s="4">
        <v>43963</v>
      </c>
      <c r="K391" s="3" t="s">
        <v>724</v>
      </c>
      <c r="L391" s="3" t="s">
        <v>726</v>
      </c>
      <c r="M391" s="3" t="s">
        <v>745</v>
      </c>
      <c r="N391" s="3" t="s">
        <v>747</v>
      </c>
      <c r="O391" s="3" t="s">
        <v>757</v>
      </c>
      <c r="P391" s="3">
        <v>12722.32</v>
      </c>
      <c r="Q391" s="8" t="s">
        <v>761</v>
      </c>
    </row>
    <row r="392" spans="1:17" hidden="1" x14ac:dyDescent="0.3">
      <c r="A392" s="7">
        <v>1248</v>
      </c>
      <c r="B392" s="3" t="s">
        <v>14</v>
      </c>
      <c r="C392" s="3" t="s">
        <v>35</v>
      </c>
      <c r="D392" s="3" t="str">
        <f t="shared" si="19"/>
        <v>jane.mugambi@email.com</v>
      </c>
      <c r="E392" s="3" t="s">
        <v>45</v>
      </c>
      <c r="F392" s="3">
        <v>68</v>
      </c>
      <c r="G392" s="3" t="str">
        <f t="shared" si="20"/>
        <v>Senior</v>
      </c>
      <c r="H392" s="3">
        <f t="shared" si="18"/>
        <v>17</v>
      </c>
      <c r="I392" s="3" t="s">
        <v>436</v>
      </c>
      <c r="J392" s="4">
        <v>44237</v>
      </c>
      <c r="K392" s="3" t="s">
        <v>719</v>
      </c>
      <c r="L392" s="3" t="s">
        <v>729</v>
      </c>
      <c r="M392" s="3" t="s">
        <v>739</v>
      </c>
      <c r="N392" s="3" t="s">
        <v>746</v>
      </c>
      <c r="O392" s="3" t="s">
        <v>755</v>
      </c>
      <c r="P392" s="3">
        <v>21061.88</v>
      </c>
      <c r="Q392" s="8" t="s">
        <v>759</v>
      </c>
    </row>
    <row r="393" spans="1:17" hidden="1" x14ac:dyDescent="0.3">
      <c r="A393" s="7">
        <v>6473</v>
      </c>
      <c r="B393" s="3" t="s">
        <v>20</v>
      </c>
      <c r="C393" s="3" t="s">
        <v>43</v>
      </c>
      <c r="D393" s="3" t="str">
        <f t="shared" si="19"/>
        <v>kevin.chebet@email.com</v>
      </c>
      <c r="E393" s="3" t="s">
        <v>44</v>
      </c>
      <c r="F393" s="3">
        <v>3</v>
      </c>
      <c r="G393" s="3" t="str">
        <f t="shared" si="20"/>
        <v>Child</v>
      </c>
      <c r="H393" s="3">
        <f t="shared" si="18"/>
        <v>82</v>
      </c>
      <c r="I393" s="3" t="s">
        <v>437</v>
      </c>
      <c r="J393" s="4">
        <v>45507</v>
      </c>
      <c r="K393" s="3" t="s">
        <v>718</v>
      </c>
      <c r="L393" s="3" t="s">
        <v>730</v>
      </c>
      <c r="M393" s="3" t="s">
        <v>740</v>
      </c>
      <c r="N393" s="3" t="s">
        <v>750</v>
      </c>
      <c r="O393" s="3" t="s">
        <v>755</v>
      </c>
      <c r="P393" s="3">
        <v>29335.9</v>
      </c>
      <c r="Q393" s="8" t="s">
        <v>760</v>
      </c>
    </row>
    <row r="394" spans="1:17" hidden="1" x14ac:dyDescent="0.3">
      <c r="A394" s="7">
        <v>3517</v>
      </c>
      <c r="B394" s="3" t="s">
        <v>25</v>
      </c>
      <c r="C394" s="3" t="s">
        <v>30</v>
      </c>
      <c r="D394" s="3" t="str">
        <f t="shared" si="19"/>
        <v>paul.atieno@email.com</v>
      </c>
      <c r="E394" s="3" t="s">
        <v>44</v>
      </c>
      <c r="F394" s="3">
        <v>22</v>
      </c>
      <c r="G394" s="3" t="str">
        <f t="shared" si="20"/>
        <v>Adult</v>
      </c>
      <c r="H394" s="3">
        <f t="shared" si="18"/>
        <v>63</v>
      </c>
      <c r="I394" s="3" t="s">
        <v>438</v>
      </c>
      <c r="J394" s="4">
        <v>43980</v>
      </c>
      <c r="K394" s="3" t="s">
        <v>718</v>
      </c>
      <c r="L394" s="3" t="s">
        <v>729</v>
      </c>
      <c r="M394" s="3" t="s">
        <v>733</v>
      </c>
      <c r="N394" s="3" t="s">
        <v>749</v>
      </c>
      <c r="O394" s="3" t="s">
        <v>753</v>
      </c>
      <c r="P394" s="3">
        <v>43175.16</v>
      </c>
      <c r="Q394" s="8" t="s">
        <v>761</v>
      </c>
    </row>
    <row r="395" spans="1:17" hidden="1" x14ac:dyDescent="0.3">
      <c r="A395" s="7">
        <v>8958</v>
      </c>
      <c r="B395" s="3" t="s">
        <v>24</v>
      </c>
      <c r="C395" s="3" t="s">
        <v>31</v>
      </c>
      <c r="D395" s="3" t="str">
        <f t="shared" si="19"/>
        <v>esther.kamau@email.com</v>
      </c>
      <c r="E395" s="3" t="s">
        <v>45</v>
      </c>
      <c r="F395" s="3">
        <v>26</v>
      </c>
      <c r="G395" s="3" t="str">
        <f t="shared" si="20"/>
        <v>Adult</v>
      </c>
      <c r="H395" s="3">
        <f t="shared" si="18"/>
        <v>59</v>
      </c>
      <c r="I395" s="3" t="s">
        <v>439</v>
      </c>
      <c r="J395" s="4">
        <v>44290</v>
      </c>
      <c r="K395" s="3" t="s">
        <v>724</v>
      </c>
      <c r="L395" s="3" t="s">
        <v>725</v>
      </c>
      <c r="M395" s="3" t="s">
        <v>736</v>
      </c>
      <c r="N395" s="3" t="s">
        <v>749</v>
      </c>
      <c r="O395" s="3" t="s">
        <v>753</v>
      </c>
      <c r="P395" s="3">
        <v>22430.17</v>
      </c>
      <c r="Q395" s="8" t="s">
        <v>759</v>
      </c>
    </row>
    <row r="396" spans="1:17" hidden="1" x14ac:dyDescent="0.3">
      <c r="A396" s="7">
        <v>5410</v>
      </c>
      <c r="B396" s="3" t="s">
        <v>14</v>
      </c>
      <c r="C396" s="3" t="s">
        <v>29</v>
      </c>
      <c r="D396" s="3" t="str">
        <f t="shared" si="19"/>
        <v>jane.mutua@email.com</v>
      </c>
      <c r="E396" s="3" t="s">
        <v>45</v>
      </c>
      <c r="F396" s="3">
        <v>51</v>
      </c>
      <c r="G396" s="3" t="str">
        <f t="shared" si="20"/>
        <v>Adult</v>
      </c>
      <c r="H396" s="3">
        <f t="shared" si="18"/>
        <v>34</v>
      </c>
      <c r="I396" s="3" t="s">
        <v>440</v>
      </c>
      <c r="J396" s="4">
        <v>45179</v>
      </c>
      <c r="K396" s="3" t="s">
        <v>719</v>
      </c>
      <c r="L396" s="3" t="s">
        <v>729</v>
      </c>
      <c r="M396" s="3" t="s">
        <v>736</v>
      </c>
      <c r="N396" s="3" t="s">
        <v>750</v>
      </c>
      <c r="O396" s="3" t="s">
        <v>758</v>
      </c>
      <c r="P396" s="3">
        <v>47777.79</v>
      </c>
      <c r="Q396" s="8" t="s">
        <v>759</v>
      </c>
    </row>
    <row r="397" spans="1:17" hidden="1" x14ac:dyDescent="0.3">
      <c r="A397" s="7">
        <v>2685</v>
      </c>
      <c r="B397" s="3" t="s">
        <v>24</v>
      </c>
      <c r="C397" s="3" t="s">
        <v>34</v>
      </c>
      <c r="D397" s="3" t="str">
        <f t="shared" si="19"/>
        <v>esther.cherono@email.com</v>
      </c>
      <c r="E397" s="3" t="s">
        <v>44</v>
      </c>
      <c r="F397" s="3">
        <v>26</v>
      </c>
      <c r="G397" s="3" t="str">
        <f t="shared" si="20"/>
        <v>Adult</v>
      </c>
      <c r="H397" s="3">
        <f t="shared" si="18"/>
        <v>59</v>
      </c>
      <c r="I397" s="3" t="s">
        <v>441</v>
      </c>
      <c r="J397" s="4">
        <v>45439</v>
      </c>
      <c r="K397" s="3" t="s">
        <v>719</v>
      </c>
      <c r="L397" s="3" t="s">
        <v>726</v>
      </c>
      <c r="M397" s="3" t="s">
        <v>733</v>
      </c>
      <c r="N397" s="3" t="s">
        <v>752</v>
      </c>
      <c r="O397" s="3" t="s">
        <v>754</v>
      </c>
      <c r="P397" s="3">
        <v>33820.36</v>
      </c>
      <c r="Q397" s="8" t="s">
        <v>761</v>
      </c>
    </row>
    <row r="398" spans="1:17" hidden="1" x14ac:dyDescent="0.3">
      <c r="A398" s="7">
        <v>9726</v>
      </c>
      <c r="B398" s="3" t="s">
        <v>22</v>
      </c>
      <c r="C398" s="3" t="s">
        <v>35</v>
      </c>
      <c r="D398" s="3" t="str">
        <f t="shared" si="19"/>
        <v>mercy.mugambi@email.com</v>
      </c>
      <c r="E398" s="3" t="s">
        <v>45</v>
      </c>
      <c r="F398" s="3">
        <v>2</v>
      </c>
      <c r="G398" s="3" t="str">
        <f t="shared" si="20"/>
        <v>Child</v>
      </c>
      <c r="H398" s="3">
        <f t="shared" si="18"/>
        <v>83</v>
      </c>
      <c r="I398" s="3" t="s">
        <v>442</v>
      </c>
      <c r="J398" s="4">
        <v>44080</v>
      </c>
      <c r="K398" s="3" t="s">
        <v>719</v>
      </c>
      <c r="L398" s="3" t="s">
        <v>729</v>
      </c>
      <c r="M398" s="3" t="s">
        <v>733</v>
      </c>
      <c r="N398" s="3" t="s">
        <v>752</v>
      </c>
      <c r="O398" s="3" t="s">
        <v>756</v>
      </c>
      <c r="P398" s="3">
        <v>6126.29</v>
      </c>
      <c r="Q398" s="8" t="s">
        <v>761</v>
      </c>
    </row>
    <row r="399" spans="1:17" hidden="1" x14ac:dyDescent="0.3">
      <c r="A399" s="7">
        <v>4836</v>
      </c>
      <c r="B399" s="3" t="s">
        <v>18</v>
      </c>
      <c r="C399" s="3" t="s">
        <v>40</v>
      </c>
      <c r="D399" s="3" t="str">
        <f t="shared" si="19"/>
        <v>susan.wanjiru@email.com</v>
      </c>
      <c r="E399" s="3" t="s">
        <v>45</v>
      </c>
      <c r="F399" s="3">
        <v>3</v>
      </c>
      <c r="G399" s="3" t="str">
        <f t="shared" si="20"/>
        <v>Child</v>
      </c>
      <c r="H399" s="3">
        <f t="shared" si="18"/>
        <v>82</v>
      </c>
      <c r="I399" s="3" t="s">
        <v>443</v>
      </c>
      <c r="J399" s="4">
        <v>45531</v>
      </c>
      <c r="K399" s="3" t="s">
        <v>721</v>
      </c>
      <c r="L399" s="3" t="s">
        <v>730</v>
      </c>
      <c r="M399" s="3" t="s">
        <v>742</v>
      </c>
      <c r="N399" s="3" t="s">
        <v>752</v>
      </c>
      <c r="O399" s="3" t="s">
        <v>758</v>
      </c>
      <c r="P399" s="3">
        <v>15862.17</v>
      </c>
      <c r="Q399" s="8" t="s">
        <v>761</v>
      </c>
    </row>
    <row r="400" spans="1:17" hidden="1" x14ac:dyDescent="0.3">
      <c r="A400" s="7">
        <v>7827</v>
      </c>
      <c r="B400" s="3" t="s">
        <v>18</v>
      </c>
      <c r="C400" s="3" t="s">
        <v>43</v>
      </c>
      <c r="D400" s="3" t="str">
        <f t="shared" si="19"/>
        <v>susan.chebet@email.com</v>
      </c>
      <c r="E400" s="3" t="s">
        <v>44</v>
      </c>
      <c r="F400" s="3">
        <v>4</v>
      </c>
      <c r="G400" s="3" t="str">
        <f t="shared" si="20"/>
        <v>Child</v>
      </c>
      <c r="H400" s="3">
        <f t="shared" si="18"/>
        <v>81</v>
      </c>
      <c r="I400" s="3" t="s">
        <v>444</v>
      </c>
      <c r="J400" s="4">
        <v>45212</v>
      </c>
      <c r="K400" s="3" t="s">
        <v>724</v>
      </c>
      <c r="L400" s="3" t="s">
        <v>730</v>
      </c>
      <c r="M400" s="3" t="s">
        <v>744</v>
      </c>
      <c r="N400" s="3" t="s">
        <v>746</v>
      </c>
      <c r="O400" s="3" t="s">
        <v>754</v>
      </c>
      <c r="P400" s="3">
        <v>42705.71</v>
      </c>
      <c r="Q400" s="8" t="s">
        <v>759</v>
      </c>
    </row>
    <row r="401" spans="1:17" hidden="1" x14ac:dyDescent="0.3">
      <c r="A401" s="7">
        <v>7061</v>
      </c>
      <c r="B401" s="3" t="s">
        <v>28</v>
      </c>
      <c r="C401" s="3" t="s">
        <v>31</v>
      </c>
      <c r="D401" s="3" t="str">
        <f t="shared" si="19"/>
        <v>mary.kamau@email.com</v>
      </c>
      <c r="E401" s="3" t="s">
        <v>45</v>
      </c>
      <c r="F401" s="3">
        <v>40</v>
      </c>
      <c r="G401" s="3" t="str">
        <f t="shared" si="20"/>
        <v>Adult</v>
      </c>
      <c r="H401" s="3">
        <f t="shared" si="18"/>
        <v>45</v>
      </c>
      <c r="I401" s="3" t="s">
        <v>445</v>
      </c>
      <c r="J401" s="4">
        <v>44885</v>
      </c>
      <c r="K401" s="3" t="s">
        <v>718</v>
      </c>
      <c r="L401" s="3" t="s">
        <v>728</v>
      </c>
      <c r="M401" s="3" t="s">
        <v>741</v>
      </c>
      <c r="N401" s="3" t="s">
        <v>748</v>
      </c>
      <c r="O401" s="3" t="s">
        <v>755</v>
      </c>
      <c r="P401" s="3">
        <v>10192.120000000001</v>
      </c>
      <c r="Q401" s="8" t="s">
        <v>760</v>
      </c>
    </row>
    <row r="402" spans="1:17" hidden="1" x14ac:dyDescent="0.3">
      <c r="A402" s="7">
        <v>8094</v>
      </c>
      <c r="B402" s="3" t="s">
        <v>19</v>
      </c>
      <c r="C402" s="3" t="s">
        <v>39</v>
      </c>
      <c r="D402" s="3" t="str">
        <f t="shared" si="19"/>
        <v>michael.kuria@email.com</v>
      </c>
      <c r="E402" s="3" t="s">
        <v>45</v>
      </c>
      <c r="F402" s="3">
        <v>83</v>
      </c>
      <c r="G402" s="3" t="str">
        <f t="shared" si="20"/>
        <v>Senior</v>
      </c>
      <c r="H402" s="3">
        <f t="shared" si="18"/>
        <v>2</v>
      </c>
      <c r="I402" s="3" t="s">
        <v>446</v>
      </c>
      <c r="J402" s="4">
        <v>45735</v>
      </c>
      <c r="K402" s="3" t="s">
        <v>721</v>
      </c>
      <c r="L402" s="3" t="s">
        <v>727</v>
      </c>
      <c r="M402" s="3" t="s">
        <v>732</v>
      </c>
      <c r="N402" s="3" t="s">
        <v>747</v>
      </c>
      <c r="O402" s="3" t="s">
        <v>753</v>
      </c>
      <c r="P402" s="3">
        <v>44357.120000000003</v>
      </c>
      <c r="Q402" s="8" t="s">
        <v>759</v>
      </c>
    </row>
    <row r="403" spans="1:17" hidden="1" x14ac:dyDescent="0.3">
      <c r="A403" s="7">
        <v>8262</v>
      </c>
      <c r="B403" s="3" t="s">
        <v>17</v>
      </c>
      <c r="C403" s="3" t="s">
        <v>43</v>
      </c>
      <c r="D403" s="3" t="str">
        <f t="shared" si="19"/>
        <v>anne.chebet@email.com</v>
      </c>
      <c r="E403" s="3" t="s">
        <v>45</v>
      </c>
      <c r="F403" s="3">
        <v>19</v>
      </c>
      <c r="G403" s="3" t="str">
        <f t="shared" si="20"/>
        <v>Teenager</v>
      </c>
      <c r="H403" s="3">
        <f t="shared" si="18"/>
        <v>66</v>
      </c>
      <c r="I403" s="3" t="s">
        <v>447</v>
      </c>
      <c r="J403" s="4">
        <v>44233</v>
      </c>
      <c r="K403" s="3" t="s">
        <v>724</v>
      </c>
      <c r="L403" s="3" t="s">
        <v>725</v>
      </c>
      <c r="M403" s="3" t="s">
        <v>736</v>
      </c>
      <c r="N403" s="3" t="s">
        <v>747</v>
      </c>
      <c r="O403" s="3" t="s">
        <v>756</v>
      </c>
      <c r="P403" s="3">
        <v>40832.43</v>
      </c>
      <c r="Q403" s="8" t="s">
        <v>761</v>
      </c>
    </row>
    <row r="404" spans="1:17" hidden="1" x14ac:dyDescent="0.3">
      <c r="A404" s="7">
        <v>5738</v>
      </c>
      <c r="B404" s="3" t="s">
        <v>20</v>
      </c>
      <c r="C404" s="3" t="s">
        <v>34</v>
      </c>
      <c r="D404" s="3" t="str">
        <f t="shared" si="19"/>
        <v>kevin.cherono@email.com</v>
      </c>
      <c r="E404" s="3" t="s">
        <v>45</v>
      </c>
      <c r="F404" s="3">
        <v>68</v>
      </c>
      <c r="G404" s="3" t="str">
        <f t="shared" si="20"/>
        <v>Senior</v>
      </c>
      <c r="H404" s="3">
        <f t="shared" si="18"/>
        <v>17</v>
      </c>
      <c r="I404" s="3" t="s">
        <v>448</v>
      </c>
      <c r="J404" s="4">
        <v>45416</v>
      </c>
      <c r="K404" s="3" t="s">
        <v>724</v>
      </c>
      <c r="L404" s="3" t="s">
        <v>727</v>
      </c>
      <c r="M404" s="3" t="s">
        <v>739</v>
      </c>
      <c r="N404" s="3" t="s">
        <v>747</v>
      </c>
      <c r="O404" s="3" t="s">
        <v>753</v>
      </c>
      <c r="P404" s="3">
        <v>25397.07</v>
      </c>
      <c r="Q404" s="8" t="s">
        <v>761</v>
      </c>
    </row>
    <row r="405" spans="1:17" hidden="1" x14ac:dyDescent="0.3">
      <c r="A405" s="7">
        <v>7334</v>
      </c>
      <c r="B405" s="3" t="s">
        <v>16</v>
      </c>
      <c r="C405" s="3" t="s">
        <v>38</v>
      </c>
      <c r="D405" s="3" t="str">
        <f t="shared" si="19"/>
        <v>john.njeri@email.com</v>
      </c>
      <c r="E405" s="3" t="s">
        <v>44</v>
      </c>
      <c r="F405" s="3">
        <v>34</v>
      </c>
      <c r="G405" s="3" t="str">
        <f t="shared" si="20"/>
        <v>Adult</v>
      </c>
      <c r="H405" s="3">
        <f t="shared" si="18"/>
        <v>51</v>
      </c>
      <c r="I405" s="3" t="s">
        <v>449</v>
      </c>
      <c r="J405" s="4">
        <v>45404</v>
      </c>
      <c r="K405" s="3" t="s">
        <v>724</v>
      </c>
      <c r="L405" s="3" t="s">
        <v>726</v>
      </c>
      <c r="M405" s="3" t="s">
        <v>736</v>
      </c>
      <c r="N405" s="3" t="s">
        <v>748</v>
      </c>
      <c r="O405" s="3" t="s">
        <v>757</v>
      </c>
      <c r="P405" s="3">
        <v>15444.39</v>
      </c>
      <c r="Q405" s="8" t="s">
        <v>759</v>
      </c>
    </row>
    <row r="406" spans="1:17" hidden="1" x14ac:dyDescent="0.3">
      <c r="A406" s="7">
        <v>1782</v>
      </c>
      <c r="B406" s="3" t="s">
        <v>21</v>
      </c>
      <c r="C406" s="3" t="s">
        <v>32</v>
      </c>
      <c r="D406" s="3" t="str">
        <f t="shared" si="19"/>
        <v>grace.odhiambo@email.com</v>
      </c>
      <c r="E406" s="3" t="s">
        <v>44</v>
      </c>
      <c r="F406" s="3">
        <v>47</v>
      </c>
      <c r="G406" s="3" t="str">
        <f t="shared" si="20"/>
        <v>Adult</v>
      </c>
      <c r="H406" s="3">
        <f t="shared" si="18"/>
        <v>38</v>
      </c>
      <c r="I406" s="3" t="s">
        <v>450</v>
      </c>
      <c r="J406" s="4">
        <v>45119</v>
      </c>
      <c r="K406" s="3" t="s">
        <v>724</v>
      </c>
      <c r="L406" s="3" t="s">
        <v>725</v>
      </c>
      <c r="M406" s="3" t="s">
        <v>736</v>
      </c>
      <c r="N406" s="3" t="s">
        <v>747</v>
      </c>
      <c r="O406" s="3" t="s">
        <v>755</v>
      </c>
      <c r="P406" s="3">
        <v>1975.6</v>
      </c>
      <c r="Q406" s="8" t="s">
        <v>760</v>
      </c>
    </row>
    <row r="407" spans="1:17" hidden="1" x14ac:dyDescent="0.3">
      <c r="A407" s="7">
        <v>6949</v>
      </c>
      <c r="B407" s="3" t="s">
        <v>15</v>
      </c>
      <c r="C407" s="3" t="s">
        <v>29</v>
      </c>
      <c r="D407" s="3" t="str">
        <f t="shared" si="19"/>
        <v>james.mutua@email.com</v>
      </c>
      <c r="E407" s="3" t="s">
        <v>45</v>
      </c>
      <c r="F407" s="3">
        <v>39</v>
      </c>
      <c r="G407" s="3" t="str">
        <f t="shared" si="20"/>
        <v>Adult</v>
      </c>
      <c r="H407" s="3">
        <f t="shared" si="18"/>
        <v>46</v>
      </c>
      <c r="I407" s="3" t="s">
        <v>451</v>
      </c>
      <c r="J407" s="4">
        <v>45357</v>
      </c>
      <c r="K407" s="3" t="s">
        <v>723</v>
      </c>
      <c r="L407" s="3" t="s">
        <v>725</v>
      </c>
      <c r="M407" s="3" t="s">
        <v>745</v>
      </c>
      <c r="N407" s="3" t="s">
        <v>750</v>
      </c>
      <c r="O407" s="3" t="s">
        <v>754</v>
      </c>
      <c r="P407" s="3">
        <v>38830.57</v>
      </c>
      <c r="Q407" s="8" t="s">
        <v>760</v>
      </c>
    </row>
    <row r="408" spans="1:17" hidden="1" x14ac:dyDescent="0.3">
      <c r="A408" s="7">
        <v>3384</v>
      </c>
      <c r="B408" s="3" t="s">
        <v>18</v>
      </c>
      <c r="C408" s="3" t="s">
        <v>34</v>
      </c>
      <c r="D408" s="3" t="str">
        <f t="shared" si="19"/>
        <v>susan.cherono@email.com</v>
      </c>
      <c r="E408" s="3" t="s">
        <v>45</v>
      </c>
      <c r="F408" s="3">
        <v>9</v>
      </c>
      <c r="G408" s="3" t="str">
        <f t="shared" si="20"/>
        <v>Child</v>
      </c>
      <c r="H408" s="3">
        <f t="shared" si="18"/>
        <v>76</v>
      </c>
      <c r="I408" s="3" t="s">
        <v>452</v>
      </c>
      <c r="J408" s="4">
        <v>44679</v>
      </c>
      <c r="K408" s="3" t="s">
        <v>721</v>
      </c>
      <c r="L408" s="3" t="s">
        <v>727</v>
      </c>
      <c r="M408" s="3" t="s">
        <v>740</v>
      </c>
      <c r="N408" s="3" t="s">
        <v>751</v>
      </c>
      <c r="O408" s="3" t="s">
        <v>754</v>
      </c>
      <c r="P408" s="3">
        <v>39277.78</v>
      </c>
      <c r="Q408" s="8" t="s">
        <v>759</v>
      </c>
    </row>
    <row r="409" spans="1:17" hidden="1" x14ac:dyDescent="0.3">
      <c r="A409" s="7">
        <v>7843</v>
      </c>
      <c r="B409" s="3" t="s">
        <v>18</v>
      </c>
      <c r="C409" s="3" t="s">
        <v>29</v>
      </c>
      <c r="D409" s="3" t="str">
        <f t="shared" si="19"/>
        <v>susan.mutua@email.com</v>
      </c>
      <c r="E409" s="3" t="s">
        <v>44</v>
      </c>
      <c r="F409" s="3">
        <v>65</v>
      </c>
      <c r="G409" s="3" t="str">
        <f t="shared" si="20"/>
        <v>Senior</v>
      </c>
      <c r="H409" s="3">
        <f t="shared" si="18"/>
        <v>20</v>
      </c>
      <c r="I409" s="3" t="s">
        <v>453</v>
      </c>
      <c r="J409" s="4">
        <v>45260</v>
      </c>
      <c r="K409" s="3" t="s">
        <v>719</v>
      </c>
      <c r="L409" s="3" t="s">
        <v>728</v>
      </c>
      <c r="M409" s="3" t="s">
        <v>738</v>
      </c>
      <c r="N409" s="3" t="s">
        <v>748</v>
      </c>
      <c r="O409" s="3" t="s">
        <v>756</v>
      </c>
      <c r="P409" s="3">
        <v>7785.94</v>
      </c>
      <c r="Q409" s="8" t="s">
        <v>760</v>
      </c>
    </row>
    <row r="410" spans="1:17" hidden="1" x14ac:dyDescent="0.3">
      <c r="A410" s="7">
        <v>3901</v>
      </c>
      <c r="B410" s="3" t="s">
        <v>21</v>
      </c>
      <c r="C410" s="3" t="s">
        <v>31</v>
      </c>
      <c r="D410" s="3" t="str">
        <f t="shared" si="19"/>
        <v>grace.kamau@email.com</v>
      </c>
      <c r="E410" s="3" t="s">
        <v>45</v>
      </c>
      <c r="F410" s="3">
        <v>64</v>
      </c>
      <c r="G410" s="3" t="str">
        <f t="shared" si="20"/>
        <v>Senior</v>
      </c>
      <c r="H410" s="3">
        <f t="shared" si="18"/>
        <v>21</v>
      </c>
      <c r="I410" s="3" t="s">
        <v>454</v>
      </c>
      <c r="J410" s="4">
        <v>45514</v>
      </c>
      <c r="K410" s="3" t="s">
        <v>722</v>
      </c>
      <c r="L410" s="3" t="s">
        <v>727</v>
      </c>
      <c r="M410" s="3" t="s">
        <v>743</v>
      </c>
      <c r="N410" s="3" t="s">
        <v>749</v>
      </c>
      <c r="O410" s="3" t="s">
        <v>756</v>
      </c>
      <c r="P410" s="3">
        <v>29991.09</v>
      </c>
      <c r="Q410" s="8" t="s">
        <v>760</v>
      </c>
    </row>
    <row r="411" spans="1:17" hidden="1" x14ac:dyDescent="0.3">
      <c r="A411" s="7">
        <v>3090</v>
      </c>
      <c r="B411" s="3" t="s">
        <v>18</v>
      </c>
      <c r="C411" s="3" t="s">
        <v>33</v>
      </c>
      <c r="D411" s="3" t="str">
        <f t="shared" si="19"/>
        <v>susan.kiplagat@email.com</v>
      </c>
      <c r="E411" s="3" t="s">
        <v>44</v>
      </c>
      <c r="F411" s="3">
        <v>65</v>
      </c>
      <c r="G411" s="3" t="str">
        <f t="shared" si="20"/>
        <v>Senior</v>
      </c>
      <c r="H411" s="3">
        <f t="shared" si="18"/>
        <v>20</v>
      </c>
      <c r="I411" s="3" t="s">
        <v>455</v>
      </c>
      <c r="J411" s="4">
        <v>44478</v>
      </c>
      <c r="K411" s="3" t="s">
        <v>724</v>
      </c>
      <c r="L411" s="3" t="s">
        <v>727</v>
      </c>
      <c r="M411" s="3" t="s">
        <v>741</v>
      </c>
      <c r="N411" s="3" t="s">
        <v>746</v>
      </c>
      <c r="O411" s="3" t="s">
        <v>753</v>
      </c>
      <c r="P411" s="3">
        <v>49125.39</v>
      </c>
      <c r="Q411" s="8" t="s">
        <v>759</v>
      </c>
    </row>
    <row r="412" spans="1:17" hidden="1" x14ac:dyDescent="0.3">
      <c r="A412" s="7">
        <v>6088</v>
      </c>
      <c r="B412" s="3" t="s">
        <v>20</v>
      </c>
      <c r="C412" s="3" t="s">
        <v>34</v>
      </c>
      <c r="D412" s="3" t="str">
        <f t="shared" si="19"/>
        <v>kevin.cherono@email.com</v>
      </c>
      <c r="E412" s="3" t="s">
        <v>45</v>
      </c>
      <c r="F412" s="3">
        <v>10</v>
      </c>
      <c r="G412" s="3" t="str">
        <f t="shared" si="20"/>
        <v>Child</v>
      </c>
      <c r="H412" s="3">
        <f t="shared" si="18"/>
        <v>75</v>
      </c>
      <c r="I412" s="3" t="s">
        <v>456</v>
      </c>
      <c r="J412" s="4">
        <v>44047</v>
      </c>
      <c r="K412" s="3" t="s">
        <v>724</v>
      </c>
      <c r="L412" s="3" t="s">
        <v>727</v>
      </c>
      <c r="M412" s="3" t="s">
        <v>733</v>
      </c>
      <c r="N412" s="3" t="s">
        <v>748</v>
      </c>
      <c r="O412" s="3" t="s">
        <v>754</v>
      </c>
      <c r="P412" s="3">
        <v>39820.269999999997</v>
      </c>
      <c r="Q412" s="8" t="s">
        <v>761</v>
      </c>
    </row>
    <row r="413" spans="1:17" hidden="1" x14ac:dyDescent="0.3">
      <c r="A413" s="7">
        <v>9841</v>
      </c>
      <c r="B413" s="3" t="s">
        <v>23</v>
      </c>
      <c r="C413" s="3" t="s">
        <v>39</v>
      </c>
      <c r="D413" s="3" t="str">
        <f t="shared" si="19"/>
        <v>peter.kuria@email.com</v>
      </c>
      <c r="E413" s="3" t="s">
        <v>45</v>
      </c>
      <c r="F413" s="3">
        <v>6</v>
      </c>
      <c r="G413" s="3" t="str">
        <f t="shared" si="20"/>
        <v>Child</v>
      </c>
      <c r="H413" s="3">
        <f t="shared" si="18"/>
        <v>79</v>
      </c>
      <c r="I413" s="3" t="s">
        <v>457</v>
      </c>
      <c r="J413" s="4">
        <v>44855</v>
      </c>
      <c r="K413" s="3" t="s">
        <v>723</v>
      </c>
      <c r="L413" s="3" t="s">
        <v>730</v>
      </c>
      <c r="M413" s="3" t="s">
        <v>739</v>
      </c>
      <c r="N413" s="3" t="s">
        <v>749</v>
      </c>
      <c r="O413" s="3" t="s">
        <v>757</v>
      </c>
      <c r="P413" s="3">
        <v>31177.69</v>
      </c>
      <c r="Q413" s="8" t="s">
        <v>761</v>
      </c>
    </row>
    <row r="414" spans="1:17" hidden="1" x14ac:dyDescent="0.3">
      <c r="A414" s="7">
        <v>3883</v>
      </c>
      <c r="B414" s="3" t="s">
        <v>18</v>
      </c>
      <c r="C414" s="3" t="s">
        <v>43</v>
      </c>
      <c r="D414" s="3" t="str">
        <f t="shared" si="19"/>
        <v>susan.chebet@email.com</v>
      </c>
      <c r="E414" s="3" t="s">
        <v>45</v>
      </c>
      <c r="F414" s="3">
        <v>3</v>
      </c>
      <c r="G414" s="3" t="str">
        <f t="shared" si="20"/>
        <v>Child</v>
      </c>
      <c r="H414" s="3">
        <f t="shared" si="18"/>
        <v>82</v>
      </c>
      <c r="I414" s="3" t="s">
        <v>458</v>
      </c>
      <c r="J414" s="4">
        <v>44834</v>
      </c>
      <c r="K414" s="3" t="s">
        <v>718</v>
      </c>
      <c r="L414" s="3" t="s">
        <v>725</v>
      </c>
      <c r="M414" s="3" t="s">
        <v>742</v>
      </c>
      <c r="N414" s="3" t="s">
        <v>747</v>
      </c>
      <c r="O414" s="3" t="s">
        <v>754</v>
      </c>
      <c r="P414" s="3">
        <v>35993.75</v>
      </c>
      <c r="Q414" s="8" t="s">
        <v>760</v>
      </c>
    </row>
    <row r="415" spans="1:17" hidden="1" x14ac:dyDescent="0.3">
      <c r="A415" s="7">
        <v>7809</v>
      </c>
      <c r="B415" s="3" t="s">
        <v>28</v>
      </c>
      <c r="C415" s="3" t="s">
        <v>29</v>
      </c>
      <c r="D415" s="3" t="str">
        <f t="shared" si="19"/>
        <v>mary.mutua@email.com</v>
      </c>
      <c r="E415" s="3" t="s">
        <v>45</v>
      </c>
      <c r="F415" s="3">
        <v>83</v>
      </c>
      <c r="G415" s="3" t="str">
        <f t="shared" si="20"/>
        <v>Senior</v>
      </c>
      <c r="H415" s="3">
        <f t="shared" si="18"/>
        <v>2</v>
      </c>
      <c r="I415" s="3" t="s">
        <v>459</v>
      </c>
      <c r="J415" s="4">
        <v>44240</v>
      </c>
      <c r="K415" s="3" t="s">
        <v>724</v>
      </c>
      <c r="L415" s="3" t="s">
        <v>729</v>
      </c>
      <c r="M415" s="3" t="s">
        <v>740</v>
      </c>
      <c r="N415" s="3" t="s">
        <v>748</v>
      </c>
      <c r="O415" s="3" t="s">
        <v>755</v>
      </c>
      <c r="P415" s="3">
        <v>3910.8</v>
      </c>
      <c r="Q415" s="8" t="s">
        <v>760</v>
      </c>
    </row>
    <row r="416" spans="1:17" hidden="1" x14ac:dyDescent="0.3">
      <c r="A416" s="7">
        <v>6645</v>
      </c>
      <c r="B416" s="3" t="s">
        <v>21</v>
      </c>
      <c r="C416" s="3" t="s">
        <v>31</v>
      </c>
      <c r="D416" s="3" t="str">
        <f t="shared" si="19"/>
        <v>grace.kamau@email.com</v>
      </c>
      <c r="E416" s="3" t="s">
        <v>44</v>
      </c>
      <c r="F416" s="3">
        <v>57</v>
      </c>
      <c r="G416" s="3" t="str">
        <f t="shared" si="20"/>
        <v>Adult</v>
      </c>
      <c r="H416" s="3">
        <f t="shared" si="18"/>
        <v>28</v>
      </c>
      <c r="I416" s="3" t="s">
        <v>460</v>
      </c>
      <c r="J416" s="4">
        <v>44408</v>
      </c>
      <c r="K416" s="3" t="s">
        <v>722</v>
      </c>
      <c r="L416" s="3" t="s">
        <v>727</v>
      </c>
      <c r="M416" s="3" t="s">
        <v>739</v>
      </c>
      <c r="N416" s="3" t="s">
        <v>749</v>
      </c>
      <c r="O416" s="3" t="s">
        <v>758</v>
      </c>
      <c r="P416" s="3">
        <v>45515.9</v>
      </c>
      <c r="Q416" s="8" t="s">
        <v>761</v>
      </c>
    </row>
    <row r="417" spans="1:17" hidden="1" x14ac:dyDescent="0.3">
      <c r="A417" s="7">
        <v>1458</v>
      </c>
      <c r="B417" s="3" t="s">
        <v>18</v>
      </c>
      <c r="C417" s="3" t="s">
        <v>43</v>
      </c>
      <c r="D417" s="3" t="str">
        <f t="shared" si="19"/>
        <v>susan.chebet@email.com</v>
      </c>
      <c r="E417" s="3" t="s">
        <v>44</v>
      </c>
      <c r="F417" s="3">
        <v>58</v>
      </c>
      <c r="G417" s="3" t="str">
        <f t="shared" si="20"/>
        <v>Adult</v>
      </c>
      <c r="H417" s="3">
        <f t="shared" si="18"/>
        <v>27</v>
      </c>
      <c r="I417" s="3" t="s">
        <v>461</v>
      </c>
      <c r="J417" s="4">
        <v>45390</v>
      </c>
      <c r="K417" s="3" t="s">
        <v>722</v>
      </c>
      <c r="L417" s="3" t="s">
        <v>725</v>
      </c>
      <c r="M417" s="3" t="s">
        <v>738</v>
      </c>
      <c r="N417" s="3" t="s">
        <v>750</v>
      </c>
      <c r="O417" s="3" t="s">
        <v>754</v>
      </c>
      <c r="P417" s="3">
        <v>4034.62</v>
      </c>
      <c r="Q417" s="8" t="s">
        <v>760</v>
      </c>
    </row>
    <row r="418" spans="1:17" hidden="1" x14ac:dyDescent="0.3">
      <c r="A418" s="7">
        <v>3895</v>
      </c>
      <c r="B418" s="3" t="s">
        <v>24</v>
      </c>
      <c r="C418" s="3" t="s">
        <v>32</v>
      </c>
      <c r="D418" s="3" t="str">
        <f t="shared" si="19"/>
        <v>esther.odhiambo@email.com</v>
      </c>
      <c r="E418" s="3" t="s">
        <v>44</v>
      </c>
      <c r="F418" s="3">
        <v>70</v>
      </c>
      <c r="G418" s="3" t="str">
        <f t="shared" si="20"/>
        <v>Senior</v>
      </c>
      <c r="H418" s="3">
        <f t="shared" si="18"/>
        <v>15</v>
      </c>
      <c r="I418" s="3" t="s">
        <v>462</v>
      </c>
      <c r="J418" s="4">
        <v>44763</v>
      </c>
      <c r="K418" s="3" t="s">
        <v>718</v>
      </c>
      <c r="L418" s="3" t="s">
        <v>728</v>
      </c>
      <c r="M418" s="3" t="s">
        <v>741</v>
      </c>
      <c r="N418" s="3" t="s">
        <v>750</v>
      </c>
      <c r="O418" s="3" t="s">
        <v>754</v>
      </c>
      <c r="P418" s="3">
        <v>18229.810000000001</v>
      </c>
      <c r="Q418" s="8" t="s">
        <v>761</v>
      </c>
    </row>
    <row r="419" spans="1:17" hidden="1" x14ac:dyDescent="0.3">
      <c r="A419" s="7">
        <v>9653</v>
      </c>
      <c r="B419" s="3" t="s">
        <v>27</v>
      </c>
      <c r="C419" s="3" t="s">
        <v>29</v>
      </c>
      <c r="D419" s="3" t="str">
        <f t="shared" si="19"/>
        <v>david.mutua@email.com</v>
      </c>
      <c r="E419" s="3" t="s">
        <v>45</v>
      </c>
      <c r="F419" s="3">
        <v>8</v>
      </c>
      <c r="G419" s="3" t="str">
        <f t="shared" si="20"/>
        <v>Child</v>
      </c>
      <c r="H419" s="3">
        <f t="shared" si="18"/>
        <v>77</v>
      </c>
      <c r="I419" s="3" t="s">
        <v>463</v>
      </c>
      <c r="J419" s="4">
        <v>44866</v>
      </c>
      <c r="K419" s="3" t="s">
        <v>723</v>
      </c>
      <c r="L419" s="3" t="s">
        <v>730</v>
      </c>
      <c r="M419" s="3" t="s">
        <v>742</v>
      </c>
      <c r="N419" s="3" t="s">
        <v>751</v>
      </c>
      <c r="O419" s="3" t="s">
        <v>757</v>
      </c>
      <c r="P419" s="3">
        <v>3881.22</v>
      </c>
      <c r="Q419" s="8" t="s">
        <v>760</v>
      </c>
    </row>
    <row r="420" spans="1:17" hidden="1" x14ac:dyDescent="0.3">
      <c r="A420" s="7">
        <v>3755</v>
      </c>
      <c r="B420" s="3" t="s">
        <v>23</v>
      </c>
      <c r="C420" s="3" t="s">
        <v>39</v>
      </c>
      <c r="D420" s="3" t="str">
        <f t="shared" si="19"/>
        <v>peter.kuria@email.com</v>
      </c>
      <c r="E420" s="3" t="s">
        <v>44</v>
      </c>
      <c r="F420" s="3">
        <v>70</v>
      </c>
      <c r="G420" s="3" t="str">
        <f t="shared" si="20"/>
        <v>Senior</v>
      </c>
      <c r="H420" s="3">
        <f t="shared" si="18"/>
        <v>15</v>
      </c>
      <c r="I420" s="3" t="s">
        <v>464</v>
      </c>
      <c r="J420" s="4">
        <v>44029</v>
      </c>
      <c r="K420" s="3" t="s">
        <v>722</v>
      </c>
      <c r="L420" s="3" t="s">
        <v>726</v>
      </c>
      <c r="M420" s="3" t="s">
        <v>741</v>
      </c>
      <c r="N420" s="3" t="s">
        <v>748</v>
      </c>
      <c r="O420" s="3" t="s">
        <v>755</v>
      </c>
      <c r="P420" s="3">
        <v>15767.86</v>
      </c>
      <c r="Q420" s="8" t="s">
        <v>759</v>
      </c>
    </row>
    <row r="421" spans="1:17" hidden="1" x14ac:dyDescent="0.3">
      <c r="A421" s="7">
        <v>6940</v>
      </c>
      <c r="B421" s="3" t="s">
        <v>18</v>
      </c>
      <c r="C421" s="3" t="s">
        <v>43</v>
      </c>
      <c r="D421" s="3" t="str">
        <f t="shared" si="19"/>
        <v>susan.chebet@email.com</v>
      </c>
      <c r="E421" s="3" t="s">
        <v>45</v>
      </c>
      <c r="F421" s="3">
        <v>72</v>
      </c>
      <c r="G421" s="3" t="str">
        <f t="shared" si="20"/>
        <v>Senior</v>
      </c>
      <c r="H421" s="3">
        <f t="shared" si="18"/>
        <v>13</v>
      </c>
      <c r="I421" s="3" t="s">
        <v>465</v>
      </c>
      <c r="J421" s="4">
        <v>45108</v>
      </c>
      <c r="K421" s="3" t="s">
        <v>718</v>
      </c>
      <c r="L421" s="3" t="s">
        <v>725</v>
      </c>
      <c r="M421" s="3" t="s">
        <v>734</v>
      </c>
      <c r="N421" s="3" t="s">
        <v>748</v>
      </c>
      <c r="O421" s="3" t="s">
        <v>754</v>
      </c>
      <c r="P421" s="3">
        <v>18255.39</v>
      </c>
      <c r="Q421" s="8" t="s">
        <v>760</v>
      </c>
    </row>
    <row r="422" spans="1:17" hidden="1" x14ac:dyDescent="0.3">
      <c r="A422" s="7">
        <v>8761</v>
      </c>
      <c r="B422" s="3" t="s">
        <v>19</v>
      </c>
      <c r="C422" s="3" t="s">
        <v>34</v>
      </c>
      <c r="D422" s="3" t="str">
        <f t="shared" si="19"/>
        <v>michael.cherono@email.com</v>
      </c>
      <c r="E422" s="3" t="s">
        <v>45</v>
      </c>
      <c r="F422" s="3">
        <v>50</v>
      </c>
      <c r="G422" s="3" t="str">
        <f t="shared" si="20"/>
        <v>Adult</v>
      </c>
      <c r="H422" s="3">
        <f t="shared" si="18"/>
        <v>35</v>
      </c>
      <c r="I422" s="3" t="s">
        <v>466</v>
      </c>
      <c r="J422" s="4">
        <v>44723</v>
      </c>
      <c r="K422" s="3" t="s">
        <v>723</v>
      </c>
      <c r="L422" s="3" t="s">
        <v>728</v>
      </c>
      <c r="M422" s="3" t="s">
        <v>738</v>
      </c>
      <c r="N422" s="3" t="s">
        <v>748</v>
      </c>
      <c r="O422" s="3" t="s">
        <v>756</v>
      </c>
      <c r="P422" s="3">
        <v>712.46</v>
      </c>
      <c r="Q422" s="8" t="s">
        <v>761</v>
      </c>
    </row>
    <row r="423" spans="1:17" hidden="1" x14ac:dyDescent="0.3">
      <c r="A423" s="7">
        <v>8900</v>
      </c>
      <c r="B423" s="3" t="s">
        <v>16</v>
      </c>
      <c r="C423" s="3" t="s">
        <v>31</v>
      </c>
      <c r="D423" s="3" t="str">
        <f t="shared" si="19"/>
        <v>john.kamau@email.com</v>
      </c>
      <c r="E423" s="3" t="s">
        <v>44</v>
      </c>
      <c r="F423" s="3">
        <v>82</v>
      </c>
      <c r="G423" s="3" t="str">
        <f t="shared" si="20"/>
        <v>Senior</v>
      </c>
      <c r="H423" s="3">
        <f t="shared" si="18"/>
        <v>3</v>
      </c>
      <c r="I423" s="3" t="s">
        <v>467</v>
      </c>
      <c r="J423" s="4">
        <v>45645</v>
      </c>
      <c r="K423" s="3" t="s">
        <v>719</v>
      </c>
      <c r="L423" s="3" t="s">
        <v>726</v>
      </c>
      <c r="M423" s="3" t="s">
        <v>745</v>
      </c>
      <c r="N423" s="3" t="s">
        <v>751</v>
      </c>
      <c r="O423" s="3" t="s">
        <v>756</v>
      </c>
      <c r="P423" s="3">
        <v>15962.59</v>
      </c>
      <c r="Q423" s="8" t="s">
        <v>760</v>
      </c>
    </row>
    <row r="424" spans="1:17" hidden="1" x14ac:dyDescent="0.3">
      <c r="A424" s="7">
        <v>6050</v>
      </c>
      <c r="B424" s="3" t="s">
        <v>17</v>
      </c>
      <c r="C424" s="3" t="s">
        <v>38</v>
      </c>
      <c r="D424" s="3" t="str">
        <f t="shared" si="19"/>
        <v>anne.njeri@email.com</v>
      </c>
      <c r="E424" s="3" t="s">
        <v>44</v>
      </c>
      <c r="F424" s="3">
        <v>56</v>
      </c>
      <c r="G424" s="3" t="str">
        <f t="shared" si="20"/>
        <v>Adult</v>
      </c>
      <c r="H424" s="3">
        <f t="shared" si="18"/>
        <v>29</v>
      </c>
      <c r="I424" s="3" t="s">
        <v>468</v>
      </c>
      <c r="J424" s="4">
        <v>45384</v>
      </c>
      <c r="K424" s="3" t="s">
        <v>722</v>
      </c>
      <c r="L424" s="3" t="s">
        <v>730</v>
      </c>
      <c r="M424" s="3" t="s">
        <v>734</v>
      </c>
      <c r="N424" s="3" t="s">
        <v>751</v>
      </c>
      <c r="O424" s="3" t="s">
        <v>758</v>
      </c>
      <c r="P424" s="3">
        <v>45253.64</v>
      </c>
      <c r="Q424" s="8" t="s">
        <v>761</v>
      </c>
    </row>
    <row r="425" spans="1:17" hidden="1" x14ac:dyDescent="0.3">
      <c r="A425" s="7">
        <v>5547</v>
      </c>
      <c r="B425" s="3" t="s">
        <v>27</v>
      </c>
      <c r="C425" s="3" t="s">
        <v>37</v>
      </c>
      <c r="D425" s="3" t="str">
        <f t="shared" si="19"/>
        <v>david.otieno@email.com</v>
      </c>
      <c r="E425" s="3" t="s">
        <v>45</v>
      </c>
      <c r="F425" s="3">
        <v>15</v>
      </c>
      <c r="G425" s="3" t="str">
        <f t="shared" si="20"/>
        <v>Teenager</v>
      </c>
      <c r="H425" s="3">
        <f t="shared" si="18"/>
        <v>70</v>
      </c>
      <c r="I425" s="3" t="s">
        <v>469</v>
      </c>
      <c r="J425" s="4">
        <v>45656</v>
      </c>
      <c r="K425" s="3" t="s">
        <v>718</v>
      </c>
      <c r="L425" s="3" t="s">
        <v>730</v>
      </c>
      <c r="M425" s="3" t="s">
        <v>737</v>
      </c>
      <c r="N425" s="3" t="s">
        <v>748</v>
      </c>
      <c r="O425" s="3" t="s">
        <v>754</v>
      </c>
      <c r="P425" s="3">
        <v>10195.09</v>
      </c>
      <c r="Q425" s="8" t="s">
        <v>761</v>
      </c>
    </row>
    <row r="426" spans="1:17" hidden="1" x14ac:dyDescent="0.3">
      <c r="A426" s="7">
        <v>9575</v>
      </c>
      <c r="B426" s="3" t="s">
        <v>26</v>
      </c>
      <c r="C426" s="3" t="s">
        <v>41</v>
      </c>
      <c r="D426" s="3" t="str">
        <f t="shared" si="19"/>
        <v>brian.obuya@email.com</v>
      </c>
      <c r="E426" s="3" t="s">
        <v>45</v>
      </c>
      <c r="F426" s="3">
        <v>63</v>
      </c>
      <c r="G426" s="3" t="str">
        <f t="shared" si="20"/>
        <v>Senior</v>
      </c>
      <c r="H426" s="3">
        <f t="shared" si="18"/>
        <v>22</v>
      </c>
      <c r="I426" s="3" t="s">
        <v>470</v>
      </c>
      <c r="J426" s="4">
        <v>45587</v>
      </c>
      <c r="K426" s="3" t="s">
        <v>724</v>
      </c>
      <c r="L426" s="3" t="s">
        <v>726</v>
      </c>
      <c r="M426" s="3" t="s">
        <v>742</v>
      </c>
      <c r="N426" s="3" t="s">
        <v>748</v>
      </c>
      <c r="O426" s="3" t="s">
        <v>757</v>
      </c>
      <c r="P426" s="3">
        <v>45405.77</v>
      </c>
      <c r="Q426" s="8" t="s">
        <v>761</v>
      </c>
    </row>
    <row r="427" spans="1:17" hidden="1" x14ac:dyDescent="0.3">
      <c r="A427" s="7">
        <v>1278</v>
      </c>
      <c r="B427" s="3" t="s">
        <v>19</v>
      </c>
      <c r="C427" s="3" t="s">
        <v>33</v>
      </c>
      <c r="D427" s="3" t="str">
        <f t="shared" si="19"/>
        <v>michael.kiplagat@email.com</v>
      </c>
      <c r="E427" s="3" t="s">
        <v>44</v>
      </c>
      <c r="F427" s="3">
        <v>73</v>
      </c>
      <c r="G427" s="3" t="str">
        <f t="shared" si="20"/>
        <v>Senior</v>
      </c>
      <c r="H427" s="3">
        <f t="shared" si="18"/>
        <v>12</v>
      </c>
      <c r="I427" s="3" t="s">
        <v>471</v>
      </c>
      <c r="J427" s="4">
        <v>45121</v>
      </c>
      <c r="K427" s="3" t="s">
        <v>719</v>
      </c>
      <c r="L427" s="3" t="s">
        <v>730</v>
      </c>
      <c r="M427" s="3" t="s">
        <v>734</v>
      </c>
      <c r="N427" s="3" t="s">
        <v>752</v>
      </c>
      <c r="O427" s="3" t="s">
        <v>756</v>
      </c>
      <c r="P427" s="3">
        <v>16036.37</v>
      </c>
      <c r="Q427" s="8" t="s">
        <v>759</v>
      </c>
    </row>
    <row r="428" spans="1:17" hidden="1" x14ac:dyDescent="0.3">
      <c r="A428" s="7">
        <v>3212</v>
      </c>
      <c r="B428" s="3" t="s">
        <v>15</v>
      </c>
      <c r="C428" s="3" t="s">
        <v>43</v>
      </c>
      <c r="D428" s="3" t="str">
        <f t="shared" si="19"/>
        <v>james.chebet@email.com</v>
      </c>
      <c r="E428" s="3" t="s">
        <v>44</v>
      </c>
      <c r="F428" s="3">
        <v>28</v>
      </c>
      <c r="G428" s="3" t="str">
        <f t="shared" si="20"/>
        <v>Adult</v>
      </c>
      <c r="H428" s="3">
        <f t="shared" si="18"/>
        <v>57</v>
      </c>
      <c r="I428" s="3" t="s">
        <v>472</v>
      </c>
      <c r="J428" s="4">
        <v>44968</v>
      </c>
      <c r="K428" s="3" t="s">
        <v>719</v>
      </c>
      <c r="L428" s="3" t="s">
        <v>728</v>
      </c>
      <c r="M428" s="3" t="s">
        <v>740</v>
      </c>
      <c r="N428" s="3" t="s">
        <v>751</v>
      </c>
      <c r="O428" s="3" t="s">
        <v>756</v>
      </c>
      <c r="P428" s="3">
        <v>22215.200000000001</v>
      </c>
      <c r="Q428" s="8" t="s">
        <v>759</v>
      </c>
    </row>
    <row r="429" spans="1:17" hidden="1" x14ac:dyDescent="0.3">
      <c r="A429" s="7">
        <v>1750</v>
      </c>
      <c r="B429" s="3" t="s">
        <v>28</v>
      </c>
      <c r="C429" s="3" t="s">
        <v>31</v>
      </c>
      <c r="D429" s="3" t="str">
        <f t="shared" si="19"/>
        <v>mary.kamau@email.com</v>
      </c>
      <c r="E429" s="3" t="s">
        <v>45</v>
      </c>
      <c r="F429" s="3">
        <v>12</v>
      </c>
      <c r="G429" s="3" t="str">
        <f t="shared" si="20"/>
        <v>Child</v>
      </c>
      <c r="H429" s="3">
        <f t="shared" si="18"/>
        <v>73</v>
      </c>
      <c r="I429" s="3" t="s">
        <v>473</v>
      </c>
      <c r="J429" s="4">
        <v>44928</v>
      </c>
      <c r="K429" s="3" t="s">
        <v>720</v>
      </c>
      <c r="L429" s="3" t="s">
        <v>728</v>
      </c>
      <c r="M429" s="3" t="s">
        <v>745</v>
      </c>
      <c r="N429" s="3" t="s">
        <v>750</v>
      </c>
      <c r="O429" s="3" t="s">
        <v>758</v>
      </c>
      <c r="P429" s="3">
        <v>46683.98</v>
      </c>
      <c r="Q429" s="8" t="s">
        <v>759</v>
      </c>
    </row>
    <row r="430" spans="1:17" hidden="1" x14ac:dyDescent="0.3">
      <c r="A430" s="7">
        <v>1460</v>
      </c>
      <c r="B430" s="3" t="s">
        <v>24</v>
      </c>
      <c r="C430" s="3" t="s">
        <v>34</v>
      </c>
      <c r="D430" s="3" t="str">
        <f t="shared" si="19"/>
        <v>esther.cherono@email.com</v>
      </c>
      <c r="E430" s="3" t="s">
        <v>45</v>
      </c>
      <c r="F430" s="3">
        <v>24</v>
      </c>
      <c r="G430" s="3" t="str">
        <f t="shared" si="20"/>
        <v>Adult</v>
      </c>
      <c r="H430" s="3">
        <f t="shared" si="18"/>
        <v>61</v>
      </c>
      <c r="I430" s="3" t="s">
        <v>474</v>
      </c>
      <c r="J430" s="4">
        <v>44408</v>
      </c>
      <c r="K430" s="3" t="s">
        <v>721</v>
      </c>
      <c r="L430" s="3" t="s">
        <v>730</v>
      </c>
      <c r="M430" s="3" t="s">
        <v>739</v>
      </c>
      <c r="N430" s="3" t="s">
        <v>749</v>
      </c>
      <c r="O430" s="3" t="s">
        <v>756</v>
      </c>
      <c r="P430" s="3">
        <v>13950.48</v>
      </c>
      <c r="Q430" s="8" t="s">
        <v>759</v>
      </c>
    </row>
    <row r="431" spans="1:17" hidden="1" x14ac:dyDescent="0.3">
      <c r="A431" s="7">
        <v>3094</v>
      </c>
      <c r="B431" s="3" t="s">
        <v>26</v>
      </c>
      <c r="C431" s="3" t="s">
        <v>43</v>
      </c>
      <c r="D431" s="3" t="str">
        <f t="shared" si="19"/>
        <v>brian.chebet@email.com</v>
      </c>
      <c r="E431" s="3" t="s">
        <v>45</v>
      </c>
      <c r="F431" s="3">
        <v>82</v>
      </c>
      <c r="G431" s="3" t="str">
        <f t="shared" si="20"/>
        <v>Senior</v>
      </c>
      <c r="H431" s="3">
        <f t="shared" si="18"/>
        <v>3</v>
      </c>
      <c r="I431" s="3" t="s">
        <v>475</v>
      </c>
      <c r="J431" s="4">
        <v>44148</v>
      </c>
      <c r="K431" s="3" t="s">
        <v>721</v>
      </c>
      <c r="L431" s="3" t="s">
        <v>726</v>
      </c>
      <c r="M431" s="3" t="s">
        <v>732</v>
      </c>
      <c r="N431" s="3" t="s">
        <v>749</v>
      </c>
      <c r="O431" s="3" t="s">
        <v>754</v>
      </c>
      <c r="P431" s="3">
        <v>1168.53</v>
      </c>
      <c r="Q431" s="8" t="s">
        <v>759</v>
      </c>
    </row>
    <row r="432" spans="1:17" hidden="1" x14ac:dyDescent="0.3">
      <c r="A432" s="7">
        <v>5076</v>
      </c>
      <c r="B432" s="3" t="s">
        <v>20</v>
      </c>
      <c r="C432" s="3" t="s">
        <v>32</v>
      </c>
      <c r="D432" s="3" t="str">
        <f t="shared" si="19"/>
        <v>kevin.odhiambo@email.com</v>
      </c>
      <c r="E432" s="3" t="s">
        <v>44</v>
      </c>
      <c r="F432" s="3">
        <v>2</v>
      </c>
      <c r="G432" s="3" t="str">
        <f t="shared" si="20"/>
        <v>Child</v>
      </c>
      <c r="H432" s="3">
        <f t="shared" si="18"/>
        <v>83</v>
      </c>
      <c r="I432" s="3" t="s">
        <v>476</v>
      </c>
      <c r="J432" s="4">
        <v>44216</v>
      </c>
      <c r="K432" s="3" t="s">
        <v>720</v>
      </c>
      <c r="L432" s="3" t="s">
        <v>725</v>
      </c>
      <c r="M432" s="3" t="s">
        <v>738</v>
      </c>
      <c r="N432" s="3" t="s">
        <v>748</v>
      </c>
      <c r="O432" s="3" t="s">
        <v>758</v>
      </c>
      <c r="P432" s="3">
        <v>47912.84</v>
      </c>
      <c r="Q432" s="8" t="s">
        <v>761</v>
      </c>
    </row>
    <row r="433" spans="1:17" hidden="1" x14ac:dyDescent="0.3">
      <c r="A433" s="7">
        <v>3352</v>
      </c>
      <c r="B433" s="3" t="s">
        <v>16</v>
      </c>
      <c r="C433" s="3" t="s">
        <v>38</v>
      </c>
      <c r="D433" s="3" t="str">
        <f t="shared" si="19"/>
        <v>john.njeri@email.com</v>
      </c>
      <c r="E433" s="3" t="s">
        <v>44</v>
      </c>
      <c r="F433" s="3">
        <v>45</v>
      </c>
      <c r="G433" s="3" t="str">
        <f t="shared" si="20"/>
        <v>Adult</v>
      </c>
      <c r="H433" s="3">
        <f t="shared" si="18"/>
        <v>40</v>
      </c>
      <c r="I433" s="3" t="s">
        <v>477</v>
      </c>
      <c r="J433" s="4">
        <v>44543</v>
      </c>
      <c r="K433" s="3" t="s">
        <v>724</v>
      </c>
      <c r="L433" s="3" t="s">
        <v>728</v>
      </c>
      <c r="M433" s="3" t="s">
        <v>739</v>
      </c>
      <c r="N433" s="3" t="s">
        <v>749</v>
      </c>
      <c r="O433" s="3" t="s">
        <v>757</v>
      </c>
      <c r="P433" s="3">
        <v>39809.14</v>
      </c>
      <c r="Q433" s="8" t="s">
        <v>760</v>
      </c>
    </row>
    <row r="434" spans="1:17" hidden="1" x14ac:dyDescent="0.3">
      <c r="A434" s="7">
        <v>4657</v>
      </c>
      <c r="B434" s="3" t="s">
        <v>18</v>
      </c>
      <c r="C434" s="3" t="s">
        <v>36</v>
      </c>
      <c r="D434" s="3" t="str">
        <f t="shared" si="19"/>
        <v>susan.mwangi@email.com</v>
      </c>
      <c r="E434" s="3" t="s">
        <v>44</v>
      </c>
      <c r="F434" s="3">
        <v>47</v>
      </c>
      <c r="G434" s="3" t="str">
        <f t="shared" si="20"/>
        <v>Adult</v>
      </c>
      <c r="H434" s="3">
        <f t="shared" si="18"/>
        <v>38</v>
      </c>
      <c r="I434" s="3" t="s">
        <v>478</v>
      </c>
      <c r="J434" s="4">
        <v>43927</v>
      </c>
      <c r="K434" s="3" t="s">
        <v>718</v>
      </c>
      <c r="L434" s="3" t="s">
        <v>728</v>
      </c>
      <c r="M434" s="3" t="s">
        <v>744</v>
      </c>
      <c r="N434" s="3" t="s">
        <v>752</v>
      </c>
      <c r="O434" s="3" t="s">
        <v>756</v>
      </c>
      <c r="P434" s="3">
        <v>27707.54</v>
      </c>
      <c r="Q434" s="8" t="s">
        <v>761</v>
      </c>
    </row>
    <row r="435" spans="1:17" hidden="1" x14ac:dyDescent="0.3">
      <c r="A435" s="7">
        <v>2118</v>
      </c>
      <c r="B435" s="3" t="s">
        <v>15</v>
      </c>
      <c r="C435" s="3" t="s">
        <v>34</v>
      </c>
      <c r="D435" s="3" t="str">
        <f t="shared" si="19"/>
        <v>james.cherono@email.com</v>
      </c>
      <c r="E435" s="3" t="s">
        <v>44</v>
      </c>
      <c r="F435" s="3">
        <v>43</v>
      </c>
      <c r="G435" s="3" t="str">
        <f t="shared" si="20"/>
        <v>Adult</v>
      </c>
      <c r="H435" s="3">
        <f t="shared" si="18"/>
        <v>42</v>
      </c>
      <c r="I435" s="3" t="s">
        <v>479</v>
      </c>
      <c r="J435" s="4">
        <v>44367</v>
      </c>
      <c r="K435" s="3" t="s">
        <v>723</v>
      </c>
      <c r="L435" s="3" t="s">
        <v>730</v>
      </c>
      <c r="M435" s="3" t="s">
        <v>736</v>
      </c>
      <c r="N435" s="3" t="s">
        <v>747</v>
      </c>
      <c r="O435" s="3" t="s">
        <v>758</v>
      </c>
      <c r="P435" s="3">
        <v>4989.4399999999996</v>
      </c>
      <c r="Q435" s="8" t="s">
        <v>761</v>
      </c>
    </row>
    <row r="436" spans="1:17" hidden="1" x14ac:dyDescent="0.3">
      <c r="A436" s="7">
        <v>3174</v>
      </c>
      <c r="B436" s="3" t="s">
        <v>15</v>
      </c>
      <c r="C436" s="3" t="s">
        <v>37</v>
      </c>
      <c r="D436" s="3" t="str">
        <f t="shared" si="19"/>
        <v>james.otieno@email.com</v>
      </c>
      <c r="E436" s="3" t="s">
        <v>45</v>
      </c>
      <c r="F436" s="3">
        <v>37</v>
      </c>
      <c r="G436" s="3" t="str">
        <f t="shared" si="20"/>
        <v>Adult</v>
      </c>
      <c r="H436" s="3">
        <f t="shared" si="18"/>
        <v>48</v>
      </c>
      <c r="I436" s="3" t="s">
        <v>480</v>
      </c>
      <c r="J436" s="4">
        <v>45405</v>
      </c>
      <c r="K436" s="3" t="s">
        <v>721</v>
      </c>
      <c r="L436" s="3" t="s">
        <v>725</v>
      </c>
      <c r="M436" s="3" t="s">
        <v>745</v>
      </c>
      <c r="N436" s="3" t="s">
        <v>748</v>
      </c>
      <c r="O436" s="3" t="s">
        <v>758</v>
      </c>
      <c r="P436" s="3">
        <v>28641.919999999998</v>
      </c>
      <c r="Q436" s="8" t="s">
        <v>761</v>
      </c>
    </row>
    <row r="437" spans="1:17" hidden="1" x14ac:dyDescent="0.3">
      <c r="A437" s="7">
        <v>6430</v>
      </c>
      <c r="B437" s="3" t="s">
        <v>24</v>
      </c>
      <c r="C437" s="3" t="s">
        <v>34</v>
      </c>
      <c r="D437" s="3" t="str">
        <f t="shared" si="19"/>
        <v>esther.cherono@email.com</v>
      </c>
      <c r="E437" s="3" t="s">
        <v>45</v>
      </c>
      <c r="F437" s="3">
        <v>17</v>
      </c>
      <c r="G437" s="3" t="str">
        <f t="shared" si="20"/>
        <v>Teenager</v>
      </c>
      <c r="H437" s="3">
        <f t="shared" si="18"/>
        <v>68</v>
      </c>
      <c r="I437" s="3" t="s">
        <v>481</v>
      </c>
      <c r="J437" s="4">
        <v>45402</v>
      </c>
      <c r="K437" s="3" t="s">
        <v>723</v>
      </c>
      <c r="L437" s="3" t="s">
        <v>725</v>
      </c>
      <c r="M437" s="3" t="s">
        <v>744</v>
      </c>
      <c r="N437" s="3" t="s">
        <v>752</v>
      </c>
      <c r="O437" s="3" t="s">
        <v>754</v>
      </c>
      <c r="P437" s="3">
        <v>2708.91</v>
      </c>
      <c r="Q437" s="8" t="s">
        <v>760</v>
      </c>
    </row>
    <row r="438" spans="1:17" hidden="1" x14ac:dyDescent="0.3">
      <c r="A438" s="7">
        <v>4169</v>
      </c>
      <c r="B438" s="3" t="s">
        <v>28</v>
      </c>
      <c r="C438" s="3" t="s">
        <v>39</v>
      </c>
      <c r="D438" s="3" t="str">
        <f t="shared" si="19"/>
        <v>mary.kuria@email.com</v>
      </c>
      <c r="E438" s="3" t="s">
        <v>45</v>
      </c>
      <c r="F438" s="3">
        <v>8</v>
      </c>
      <c r="G438" s="3" t="str">
        <f t="shared" si="20"/>
        <v>Child</v>
      </c>
      <c r="H438" s="3">
        <f t="shared" si="18"/>
        <v>77</v>
      </c>
      <c r="I438" s="3" t="s">
        <v>482</v>
      </c>
      <c r="J438" s="4">
        <v>43963</v>
      </c>
      <c r="K438" s="3" t="s">
        <v>719</v>
      </c>
      <c r="L438" s="3" t="s">
        <v>729</v>
      </c>
      <c r="M438" s="3" t="s">
        <v>735</v>
      </c>
      <c r="N438" s="3" t="s">
        <v>748</v>
      </c>
      <c r="O438" s="3" t="s">
        <v>758</v>
      </c>
      <c r="P438" s="3">
        <v>12772.93</v>
      </c>
      <c r="Q438" s="8" t="s">
        <v>760</v>
      </c>
    </row>
    <row r="439" spans="1:17" hidden="1" x14ac:dyDescent="0.3">
      <c r="A439" s="7">
        <v>9074</v>
      </c>
      <c r="B439" s="3" t="s">
        <v>20</v>
      </c>
      <c r="C439" s="3" t="s">
        <v>36</v>
      </c>
      <c r="D439" s="3" t="str">
        <f t="shared" si="19"/>
        <v>kevin.mwangi@email.com</v>
      </c>
      <c r="E439" s="3" t="s">
        <v>44</v>
      </c>
      <c r="F439" s="3">
        <v>3</v>
      </c>
      <c r="G439" s="3" t="str">
        <f t="shared" si="20"/>
        <v>Child</v>
      </c>
      <c r="H439" s="3">
        <f t="shared" si="18"/>
        <v>82</v>
      </c>
      <c r="I439" s="3" t="s">
        <v>483</v>
      </c>
      <c r="J439" s="4">
        <v>44262</v>
      </c>
      <c r="K439" s="3" t="s">
        <v>720</v>
      </c>
      <c r="L439" s="3" t="s">
        <v>725</v>
      </c>
      <c r="M439" s="3" t="s">
        <v>742</v>
      </c>
      <c r="N439" s="3" t="s">
        <v>748</v>
      </c>
      <c r="O439" s="3" t="s">
        <v>756</v>
      </c>
      <c r="P439" s="3">
        <v>17998.310000000001</v>
      </c>
      <c r="Q439" s="8" t="s">
        <v>761</v>
      </c>
    </row>
    <row r="440" spans="1:17" hidden="1" x14ac:dyDescent="0.3">
      <c r="A440" s="7">
        <v>2771</v>
      </c>
      <c r="B440" s="3" t="s">
        <v>27</v>
      </c>
      <c r="C440" s="3" t="s">
        <v>43</v>
      </c>
      <c r="D440" s="3" t="str">
        <f t="shared" si="19"/>
        <v>david.chebet@email.com</v>
      </c>
      <c r="E440" s="3" t="s">
        <v>44</v>
      </c>
      <c r="F440" s="3">
        <v>36</v>
      </c>
      <c r="G440" s="3" t="str">
        <f t="shared" si="20"/>
        <v>Adult</v>
      </c>
      <c r="H440" s="3">
        <f t="shared" si="18"/>
        <v>49</v>
      </c>
      <c r="I440" s="3" t="s">
        <v>484</v>
      </c>
      <c r="J440" s="4">
        <v>44333</v>
      </c>
      <c r="K440" s="3" t="s">
        <v>722</v>
      </c>
      <c r="L440" s="3" t="s">
        <v>726</v>
      </c>
      <c r="M440" s="3" t="s">
        <v>741</v>
      </c>
      <c r="N440" s="3" t="s">
        <v>750</v>
      </c>
      <c r="O440" s="3" t="s">
        <v>758</v>
      </c>
      <c r="P440" s="3">
        <v>9672.5</v>
      </c>
      <c r="Q440" s="8" t="s">
        <v>760</v>
      </c>
    </row>
    <row r="441" spans="1:17" hidden="1" x14ac:dyDescent="0.3">
      <c r="A441" s="7">
        <v>6515</v>
      </c>
      <c r="B441" s="3" t="s">
        <v>20</v>
      </c>
      <c r="C441" s="3" t="s">
        <v>37</v>
      </c>
      <c r="D441" s="3" t="str">
        <f t="shared" si="19"/>
        <v>kevin.otieno@email.com</v>
      </c>
      <c r="E441" s="3" t="s">
        <v>44</v>
      </c>
      <c r="F441" s="3">
        <v>60</v>
      </c>
      <c r="G441" s="3" t="str">
        <f t="shared" si="20"/>
        <v>Adult</v>
      </c>
      <c r="H441" s="3">
        <f t="shared" si="18"/>
        <v>25</v>
      </c>
      <c r="I441" s="3" t="s">
        <v>485</v>
      </c>
      <c r="J441" s="4">
        <v>45445</v>
      </c>
      <c r="K441" s="3" t="s">
        <v>721</v>
      </c>
      <c r="L441" s="3" t="s">
        <v>728</v>
      </c>
      <c r="M441" s="3" t="s">
        <v>743</v>
      </c>
      <c r="N441" s="3" t="s">
        <v>747</v>
      </c>
      <c r="O441" s="3" t="s">
        <v>755</v>
      </c>
      <c r="P441" s="3">
        <v>48227.94</v>
      </c>
      <c r="Q441" s="8" t="s">
        <v>761</v>
      </c>
    </row>
    <row r="442" spans="1:17" hidden="1" x14ac:dyDescent="0.3">
      <c r="A442" s="7">
        <v>7111</v>
      </c>
      <c r="B442" s="3" t="s">
        <v>28</v>
      </c>
      <c r="C442" s="3" t="s">
        <v>37</v>
      </c>
      <c r="D442" s="3" t="str">
        <f t="shared" si="19"/>
        <v>mary.otieno@email.com</v>
      </c>
      <c r="E442" s="3" t="s">
        <v>44</v>
      </c>
      <c r="F442" s="3">
        <v>22</v>
      </c>
      <c r="G442" s="3" t="str">
        <f t="shared" si="20"/>
        <v>Adult</v>
      </c>
      <c r="H442" s="3">
        <f t="shared" si="18"/>
        <v>63</v>
      </c>
      <c r="I442" s="3" t="s">
        <v>486</v>
      </c>
      <c r="J442" s="4">
        <v>44953</v>
      </c>
      <c r="K442" s="3" t="s">
        <v>724</v>
      </c>
      <c r="L442" s="3" t="s">
        <v>730</v>
      </c>
      <c r="M442" s="3" t="s">
        <v>733</v>
      </c>
      <c r="N442" s="3" t="s">
        <v>749</v>
      </c>
      <c r="O442" s="3" t="s">
        <v>753</v>
      </c>
      <c r="P442" s="3">
        <v>25409.34</v>
      </c>
      <c r="Q442" s="8" t="s">
        <v>759</v>
      </c>
    </row>
    <row r="443" spans="1:17" hidden="1" x14ac:dyDescent="0.3">
      <c r="A443" s="7">
        <v>2384</v>
      </c>
      <c r="B443" s="3" t="s">
        <v>27</v>
      </c>
      <c r="C443" s="3" t="s">
        <v>34</v>
      </c>
      <c r="D443" s="3" t="str">
        <f t="shared" si="19"/>
        <v>david.cherono@email.com</v>
      </c>
      <c r="E443" s="3" t="s">
        <v>44</v>
      </c>
      <c r="F443" s="3">
        <v>21</v>
      </c>
      <c r="G443" s="3" t="str">
        <f t="shared" si="20"/>
        <v>Adult</v>
      </c>
      <c r="H443" s="3">
        <f t="shared" si="18"/>
        <v>64</v>
      </c>
      <c r="I443" s="3" t="s">
        <v>487</v>
      </c>
      <c r="J443" s="4">
        <v>44506</v>
      </c>
      <c r="K443" s="3" t="s">
        <v>721</v>
      </c>
      <c r="L443" s="3" t="s">
        <v>729</v>
      </c>
      <c r="M443" s="3" t="s">
        <v>736</v>
      </c>
      <c r="N443" s="3" t="s">
        <v>749</v>
      </c>
      <c r="O443" s="3" t="s">
        <v>757</v>
      </c>
      <c r="P443" s="3">
        <v>28699.64</v>
      </c>
      <c r="Q443" s="8" t="s">
        <v>759</v>
      </c>
    </row>
    <row r="444" spans="1:17" hidden="1" x14ac:dyDescent="0.3">
      <c r="A444" s="7">
        <v>1077</v>
      </c>
      <c r="B444" s="3" t="s">
        <v>22</v>
      </c>
      <c r="C444" s="3" t="s">
        <v>40</v>
      </c>
      <c r="D444" s="3" t="str">
        <f t="shared" si="19"/>
        <v>mercy.wanjiru@email.com</v>
      </c>
      <c r="E444" s="3" t="s">
        <v>44</v>
      </c>
      <c r="F444" s="3">
        <v>48</v>
      </c>
      <c r="G444" s="3" t="str">
        <f t="shared" si="20"/>
        <v>Adult</v>
      </c>
      <c r="H444" s="3">
        <f t="shared" si="18"/>
        <v>37</v>
      </c>
      <c r="I444" s="3" t="s">
        <v>488</v>
      </c>
      <c r="J444" s="4">
        <v>44243</v>
      </c>
      <c r="K444" s="3" t="s">
        <v>720</v>
      </c>
      <c r="L444" s="3" t="s">
        <v>727</v>
      </c>
      <c r="M444" s="3" t="s">
        <v>737</v>
      </c>
      <c r="N444" s="3" t="s">
        <v>749</v>
      </c>
      <c r="O444" s="3" t="s">
        <v>757</v>
      </c>
      <c r="P444" s="3">
        <v>13644.53</v>
      </c>
      <c r="Q444" s="8" t="s">
        <v>759</v>
      </c>
    </row>
    <row r="445" spans="1:17" hidden="1" x14ac:dyDescent="0.3">
      <c r="A445" s="7">
        <v>7916</v>
      </c>
      <c r="B445" s="3" t="s">
        <v>26</v>
      </c>
      <c r="C445" s="3" t="s">
        <v>31</v>
      </c>
      <c r="D445" s="3" t="str">
        <f t="shared" si="19"/>
        <v>brian.kamau@email.com</v>
      </c>
      <c r="E445" s="3" t="s">
        <v>44</v>
      </c>
      <c r="F445" s="3">
        <v>85</v>
      </c>
      <c r="G445" s="3" t="str">
        <f t="shared" si="20"/>
        <v>Senior</v>
      </c>
      <c r="H445" s="3">
        <f t="shared" si="18"/>
        <v>0</v>
      </c>
      <c r="I445" s="3" t="s">
        <v>489</v>
      </c>
      <c r="J445" s="4">
        <v>45188</v>
      </c>
      <c r="K445" s="3" t="s">
        <v>719</v>
      </c>
      <c r="L445" s="3" t="s">
        <v>730</v>
      </c>
      <c r="M445" s="3" t="s">
        <v>736</v>
      </c>
      <c r="N445" s="3" t="s">
        <v>751</v>
      </c>
      <c r="O445" s="3" t="s">
        <v>755</v>
      </c>
      <c r="P445" s="3">
        <v>22871.79</v>
      </c>
      <c r="Q445" s="8" t="s">
        <v>760</v>
      </c>
    </row>
    <row r="446" spans="1:17" hidden="1" x14ac:dyDescent="0.3">
      <c r="A446" s="7">
        <v>8675</v>
      </c>
      <c r="B446" s="3" t="s">
        <v>14</v>
      </c>
      <c r="C446" s="3" t="s">
        <v>39</v>
      </c>
      <c r="D446" s="3" t="str">
        <f t="shared" si="19"/>
        <v>jane.kuria@email.com</v>
      </c>
      <c r="E446" s="3" t="s">
        <v>45</v>
      </c>
      <c r="F446" s="3">
        <v>85</v>
      </c>
      <c r="G446" s="3" t="str">
        <f t="shared" si="20"/>
        <v>Senior</v>
      </c>
      <c r="H446" s="3">
        <f t="shared" si="18"/>
        <v>0</v>
      </c>
      <c r="I446" s="3" t="s">
        <v>490</v>
      </c>
      <c r="J446" s="4">
        <v>45158</v>
      </c>
      <c r="K446" s="3" t="s">
        <v>718</v>
      </c>
      <c r="L446" s="3" t="s">
        <v>727</v>
      </c>
      <c r="M446" s="3" t="s">
        <v>737</v>
      </c>
      <c r="N446" s="3" t="s">
        <v>752</v>
      </c>
      <c r="O446" s="3" t="s">
        <v>757</v>
      </c>
      <c r="P446" s="3">
        <v>43175.06</v>
      </c>
      <c r="Q446" s="8" t="s">
        <v>760</v>
      </c>
    </row>
    <row r="447" spans="1:17" hidden="1" x14ac:dyDescent="0.3">
      <c r="A447" s="7">
        <v>2258</v>
      </c>
      <c r="B447" s="3" t="s">
        <v>23</v>
      </c>
      <c r="C447" s="3" t="s">
        <v>43</v>
      </c>
      <c r="D447" s="3" t="str">
        <f t="shared" si="19"/>
        <v>peter.chebet@email.com</v>
      </c>
      <c r="E447" s="3" t="s">
        <v>45</v>
      </c>
      <c r="F447" s="3">
        <v>80</v>
      </c>
      <c r="G447" s="3" t="str">
        <f t="shared" si="20"/>
        <v>Senior</v>
      </c>
      <c r="H447" s="3">
        <f t="shared" si="18"/>
        <v>5</v>
      </c>
      <c r="I447" s="3" t="s">
        <v>491</v>
      </c>
      <c r="J447" s="4">
        <v>45304</v>
      </c>
      <c r="K447" s="3" t="s">
        <v>720</v>
      </c>
      <c r="L447" s="3" t="s">
        <v>729</v>
      </c>
      <c r="M447" s="3" t="s">
        <v>744</v>
      </c>
      <c r="N447" s="3" t="s">
        <v>750</v>
      </c>
      <c r="O447" s="3" t="s">
        <v>758</v>
      </c>
      <c r="P447" s="3">
        <v>5270.03</v>
      </c>
      <c r="Q447" s="8" t="s">
        <v>761</v>
      </c>
    </row>
    <row r="448" spans="1:17" hidden="1" x14ac:dyDescent="0.3">
      <c r="A448" s="7">
        <v>6904</v>
      </c>
      <c r="B448" s="3" t="s">
        <v>26</v>
      </c>
      <c r="C448" s="3" t="s">
        <v>37</v>
      </c>
      <c r="D448" s="3" t="str">
        <f t="shared" si="19"/>
        <v>brian.otieno@email.com</v>
      </c>
      <c r="E448" s="3" t="s">
        <v>44</v>
      </c>
      <c r="F448" s="3">
        <v>24</v>
      </c>
      <c r="G448" s="3" t="str">
        <f t="shared" si="20"/>
        <v>Adult</v>
      </c>
      <c r="H448" s="3">
        <f t="shared" si="18"/>
        <v>61</v>
      </c>
      <c r="I448" s="3" t="s">
        <v>492</v>
      </c>
      <c r="J448" s="4">
        <v>45371</v>
      </c>
      <c r="K448" s="3" t="s">
        <v>721</v>
      </c>
      <c r="L448" s="3" t="s">
        <v>726</v>
      </c>
      <c r="M448" s="3" t="s">
        <v>735</v>
      </c>
      <c r="N448" s="3" t="s">
        <v>750</v>
      </c>
      <c r="O448" s="3" t="s">
        <v>755</v>
      </c>
      <c r="P448" s="3">
        <v>24520.68</v>
      </c>
      <c r="Q448" s="8" t="s">
        <v>761</v>
      </c>
    </row>
    <row r="449" spans="1:17" hidden="1" x14ac:dyDescent="0.3">
      <c r="A449" s="7">
        <v>1352</v>
      </c>
      <c r="B449" s="3" t="s">
        <v>15</v>
      </c>
      <c r="C449" s="3" t="s">
        <v>30</v>
      </c>
      <c r="D449" s="3" t="str">
        <f t="shared" si="19"/>
        <v>james.atieno@email.com</v>
      </c>
      <c r="E449" s="3" t="s">
        <v>44</v>
      </c>
      <c r="F449" s="3">
        <v>37</v>
      </c>
      <c r="G449" s="3" t="str">
        <f t="shared" si="20"/>
        <v>Adult</v>
      </c>
      <c r="H449" s="3">
        <f t="shared" si="18"/>
        <v>48</v>
      </c>
      <c r="I449" s="3" t="s">
        <v>493</v>
      </c>
      <c r="J449" s="4">
        <v>45386</v>
      </c>
      <c r="K449" s="3" t="s">
        <v>720</v>
      </c>
      <c r="L449" s="3" t="s">
        <v>726</v>
      </c>
      <c r="M449" s="3" t="s">
        <v>731</v>
      </c>
      <c r="N449" s="3" t="s">
        <v>749</v>
      </c>
      <c r="O449" s="3" t="s">
        <v>753</v>
      </c>
      <c r="P449" s="3">
        <v>38072.69</v>
      </c>
      <c r="Q449" s="8" t="s">
        <v>759</v>
      </c>
    </row>
    <row r="450" spans="1:17" hidden="1" x14ac:dyDescent="0.3">
      <c r="A450" s="7">
        <v>5606</v>
      </c>
      <c r="B450" s="3" t="s">
        <v>28</v>
      </c>
      <c r="C450" s="3" t="s">
        <v>33</v>
      </c>
      <c r="D450" s="3" t="str">
        <f t="shared" si="19"/>
        <v>mary.kiplagat@email.com</v>
      </c>
      <c r="E450" s="3" t="s">
        <v>45</v>
      </c>
      <c r="F450" s="3">
        <v>38</v>
      </c>
      <c r="G450" s="3" t="str">
        <f t="shared" si="20"/>
        <v>Adult</v>
      </c>
      <c r="H450" s="3">
        <f t="shared" ref="H450:H513" si="21">MAX( F450:F1121) - (F450)</f>
        <v>47</v>
      </c>
      <c r="I450" s="3" t="s">
        <v>494</v>
      </c>
      <c r="J450" s="4">
        <v>44714</v>
      </c>
      <c r="K450" s="3" t="s">
        <v>720</v>
      </c>
      <c r="L450" s="3" t="s">
        <v>728</v>
      </c>
      <c r="M450" s="3" t="s">
        <v>731</v>
      </c>
      <c r="N450" s="3" t="s">
        <v>751</v>
      </c>
      <c r="O450" s="3" t="s">
        <v>757</v>
      </c>
      <c r="P450" s="3">
        <v>7685</v>
      </c>
      <c r="Q450" s="8" t="s">
        <v>759</v>
      </c>
    </row>
    <row r="451" spans="1:17" hidden="1" x14ac:dyDescent="0.3">
      <c r="A451" s="7">
        <v>2368</v>
      </c>
      <c r="B451" s="3" t="s">
        <v>27</v>
      </c>
      <c r="C451" s="3" t="s">
        <v>39</v>
      </c>
      <c r="D451" s="3" t="str">
        <f t="shared" ref="D451:D514" si="22">LOWER(CONCATENATE(B451,".",C451,"@email.com"))</f>
        <v>david.kuria@email.com</v>
      </c>
      <c r="E451" s="3" t="s">
        <v>45</v>
      </c>
      <c r="F451" s="3">
        <v>53</v>
      </c>
      <c r="G451" s="3" t="str">
        <f t="shared" ref="G451:G514" si="23">IF(F451&lt;=12,"Child",IF(F451&lt;=19,"Teenager",IF(F451&lt;=60,"Adult","Senior")))</f>
        <v>Adult</v>
      </c>
      <c r="H451" s="3">
        <f t="shared" si="21"/>
        <v>32</v>
      </c>
      <c r="I451" s="3" t="s">
        <v>495</v>
      </c>
      <c r="J451" s="4">
        <v>45364</v>
      </c>
      <c r="K451" s="3" t="s">
        <v>718</v>
      </c>
      <c r="L451" s="3" t="s">
        <v>727</v>
      </c>
      <c r="M451" s="3" t="s">
        <v>731</v>
      </c>
      <c r="N451" s="3" t="s">
        <v>748</v>
      </c>
      <c r="O451" s="3" t="s">
        <v>754</v>
      </c>
      <c r="P451" s="3">
        <v>5509.5</v>
      </c>
      <c r="Q451" s="8" t="s">
        <v>760</v>
      </c>
    </row>
    <row r="452" spans="1:17" hidden="1" x14ac:dyDescent="0.3">
      <c r="A452" s="7">
        <v>8197</v>
      </c>
      <c r="B452" s="3" t="s">
        <v>17</v>
      </c>
      <c r="C452" s="3" t="s">
        <v>33</v>
      </c>
      <c r="D452" s="3" t="str">
        <f t="shared" si="22"/>
        <v>anne.kiplagat@email.com</v>
      </c>
      <c r="E452" s="3" t="s">
        <v>44</v>
      </c>
      <c r="F452" s="3">
        <v>71</v>
      </c>
      <c r="G452" s="3" t="str">
        <f t="shared" si="23"/>
        <v>Senior</v>
      </c>
      <c r="H452" s="3">
        <f t="shared" si="21"/>
        <v>14</v>
      </c>
      <c r="I452" s="3" t="s">
        <v>496</v>
      </c>
      <c r="J452" s="4">
        <v>44711</v>
      </c>
      <c r="K452" s="3" t="s">
        <v>720</v>
      </c>
      <c r="L452" s="3" t="s">
        <v>727</v>
      </c>
      <c r="M452" s="3" t="s">
        <v>745</v>
      </c>
      <c r="N452" s="3" t="s">
        <v>750</v>
      </c>
      <c r="O452" s="3" t="s">
        <v>758</v>
      </c>
      <c r="P452" s="3">
        <v>38357.949999999997</v>
      </c>
      <c r="Q452" s="8" t="s">
        <v>759</v>
      </c>
    </row>
    <row r="453" spans="1:17" hidden="1" x14ac:dyDescent="0.3">
      <c r="A453" s="7">
        <v>7978</v>
      </c>
      <c r="B453" s="3" t="s">
        <v>19</v>
      </c>
      <c r="C453" s="3" t="s">
        <v>31</v>
      </c>
      <c r="D453" s="3" t="str">
        <f t="shared" si="22"/>
        <v>michael.kamau@email.com</v>
      </c>
      <c r="E453" s="3" t="s">
        <v>44</v>
      </c>
      <c r="F453" s="3">
        <v>75</v>
      </c>
      <c r="G453" s="3" t="str">
        <f t="shared" si="23"/>
        <v>Senior</v>
      </c>
      <c r="H453" s="3">
        <f t="shared" si="21"/>
        <v>10</v>
      </c>
      <c r="I453" s="3" t="s">
        <v>497</v>
      </c>
      <c r="J453" s="4">
        <v>43874</v>
      </c>
      <c r="K453" s="3" t="s">
        <v>723</v>
      </c>
      <c r="L453" s="3" t="s">
        <v>727</v>
      </c>
      <c r="M453" s="3" t="s">
        <v>732</v>
      </c>
      <c r="N453" s="3" t="s">
        <v>749</v>
      </c>
      <c r="O453" s="3" t="s">
        <v>755</v>
      </c>
      <c r="P453" s="3">
        <v>16655.03</v>
      </c>
      <c r="Q453" s="8" t="s">
        <v>760</v>
      </c>
    </row>
    <row r="454" spans="1:17" hidden="1" x14ac:dyDescent="0.3">
      <c r="A454" s="7">
        <v>6590</v>
      </c>
      <c r="B454" s="3" t="s">
        <v>21</v>
      </c>
      <c r="C454" s="3" t="s">
        <v>40</v>
      </c>
      <c r="D454" s="3" t="str">
        <f t="shared" si="22"/>
        <v>grace.wanjiru@email.com</v>
      </c>
      <c r="E454" s="3" t="s">
        <v>44</v>
      </c>
      <c r="F454" s="3">
        <v>13</v>
      </c>
      <c r="G454" s="3" t="str">
        <f t="shared" si="23"/>
        <v>Teenager</v>
      </c>
      <c r="H454" s="3">
        <f t="shared" si="21"/>
        <v>72</v>
      </c>
      <c r="I454" s="3" t="s">
        <v>498</v>
      </c>
      <c r="J454" s="4">
        <v>45347</v>
      </c>
      <c r="K454" s="3" t="s">
        <v>724</v>
      </c>
      <c r="L454" s="3" t="s">
        <v>730</v>
      </c>
      <c r="M454" s="3" t="s">
        <v>740</v>
      </c>
      <c r="N454" s="3" t="s">
        <v>748</v>
      </c>
      <c r="O454" s="3" t="s">
        <v>758</v>
      </c>
      <c r="P454" s="3">
        <v>45614.02</v>
      </c>
      <c r="Q454" s="8" t="s">
        <v>760</v>
      </c>
    </row>
    <row r="455" spans="1:17" hidden="1" x14ac:dyDescent="0.3">
      <c r="A455" s="7">
        <v>4895</v>
      </c>
      <c r="B455" s="3" t="s">
        <v>17</v>
      </c>
      <c r="C455" s="3" t="s">
        <v>41</v>
      </c>
      <c r="D455" s="3" t="str">
        <f t="shared" si="22"/>
        <v>anne.obuya@email.com</v>
      </c>
      <c r="E455" s="3" t="s">
        <v>45</v>
      </c>
      <c r="F455" s="3">
        <v>28</v>
      </c>
      <c r="G455" s="3" t="str">
        <f t="shared" si="23"/>
        <v>Adult</v>
      </c>
      <c r="H455" s="3">
        <f t="shared" si="21"/>
        <v>57</v>
      </c>
      <c r="I455" s="3" t="s">
        <v>499</v>
      </c>
      <c r="J455" s="4">
        <v>43921</v>
      </c>
      <c r="K455" s="3" t="s">
        <v>724</v>
      </c>
      <c r="L455" s="3" t="s">
        <v>728</v>
      </c>
      <c r="M455" s="3" t="s">
        <v>744</v>
      </c>
      <c r="N455" s="3" t="s">
        <v>751</v>
      </c>
      <c r="O455" s="3" t="s">
        <v>757</v>
      </c>
      <c r="P455" s="3">
        <v>6542.17</v>
      </c>
      <c r="Q455" s="8" t="s">
        <v>761</v>
      </c>
    </row>
    <row r="456" spans="1:17" hidden="1" x14ac:dyDescent="0.3">
      <c r="A456" s="7">
        <v>9628</v>
      </c>
      <c r="B456" s="3" t="s">
        <v>18</v>
      </c>
      <c r="C456" s="3" t="s">
        <v>43</v>
      </c>
      <c r="D456" s="3" t="str">
        <f t="shared" si="22"/>
        <v>susan.chebet@email.com</v>
      </c>
      <c r="E456" s="3" t="s">
        <v>45</v>
      </c>
      <c r="F456" s="3">
        <v>66</v>
      </c>
      <c r="G456" s="3" t="str">
        <f t="shared" si="23"/>
        <v>Senior</v>
      </c>
      <c r="H456" s="3">
        <f t="shared" si="21"/>
        <v>19</v>
      </c>
      <c r="I456" s="3" t="s">
        <v>500</v>
      </c>
      <c r="J456" s="4">
        <v>45613</v>
      </c>
      <c r="K456" s="3" t="s">
        <v>720</v>
      </c>
      <c r="L456" s="3" t="s">
        <v>728</v>
      </c>
      <c r="M456" s="3" t="s">
        <v>732</v>
      </c>
      <c r="N456" s="3" t="s">
        <v>747</v>
      </c>
      <c r="O456" s="3" t="s">
        <v>754</v>
      </c>
      <c r="P456" s="3">
        <v>4817.2</v>
      </c>
      <c r="Q456" s="8" t="s">
        <v>761</v>
      </c>
    </row>
    <row r="457" spans="1:17" hidden="1" x14ac:dyDescent="0.3">
      <c r="A457" s="7">
        <v>2661</v>
      </c>
      <c r="B457" s="3" t="s">
        <v>15</v>
      </c>
      <c r="C457" s="3" t="s">
        <v>36</v>
      </c>
      <c r="D457" s="3" t="str">
        <f t="shared" si="22"/>
        <v>james.mwangi@email.com</v>
      </c>
      <c r="E457" s="3" t="s">
        <v>44</v>
      </c>
      <c r="F457" s="3">
        <v>1</v>
      </c>
      <c r="G457" s="3" t="str">
        <f t="shared" si="23"/>
        <v>Child</v>
      </c>
      <c r="H457" s="3">
        <f t="shared" si="21"/>
        <v>84</v>
      </c>
      <c r="I457" s="3" t="s">
        <v>501</v>
      </c>
      <c r="J457" s="4">
        <v>43936</v>
      </c>
      <c r="K457" s="3" t="s">
        <v>720</v>
      </c>
      <c r="L457" s="3" t="s">
        <v>729</v>
      </c>
      <c r="M457" s="3" t="s">
        <v>740</v>
      </c>
      <c r="N457" s="3" t="s">
        <v>750</v>
      </c>
      <c r="O457" s="3" t="s">
        <v>756</v>
      </c>
      <c r="P457" s="3">
        <v>48078.34</v>
      </c>
      <c r="Q457" s="8" t="s">
        <v>761</v>
      </c>
    </row>
    <row r="458" spans="1:17" hidden="1" x14ac:dyDescent="0.3">
      <c r="A458" s="7">
        <v>5163</v>
      </c>
      <c r="B458" s="3" t="s">
        <v>14</v>
      </c>
      <c r="C458" s="3" t="s">
        <v>36</v>
      </c>
      <c r="D458" s="3" t="str">
        <f t="shared" si="22"/>
        <v>jane.mwangi@email.com</v>
      </c>
      <c r="E458" s="3" t="s">
        <v>45</v>
      </c>
      <c r="F458" s="3">
        <v>12</v>
      </c>
      <c r="G458" s="3" t="str">
        <f t="shared" si="23"/>
        <v>Child</v>
      </c>
      <c r="H458" s="3">
        <f t="shared" si="21"/>
        <v>73</v>
      </c>
      <c r="I458" s="3" t="s">
        <v>502</v>
      </c>
      <c r="J458" s="4">
        <v>43936</v>
      </c>
      <c r="K458" s="3" t="s">
        <v>721</v>
      </c>
      <c r="L458" s="3" t="s">
        <v>729</v>
      </c>
      <c r="M458" s="3" t="s">
        <v>737</v>
      </c>
      <c r="N458" s="3" t="s">
        <v>748</v>
      </c>
      <c r="O458" s="3" t="s">
        <v>756</v>
      </c>
      <c r="P458" s="3">
        <v>32555.14</v>
      </c>
      <c r="Q458" s="8" t="s">
        <v>759</v>
      </c>
    </row>
    <row r="459" spans="1:17" hidden="1" x14ac:dyDescent="0.3">
      <c r="A459" s="7">
        <v>4881</v>
      </c>
      <c r="B459" s="3" t="s">
        <v>19</v>
      </c>
      <c r="C459" s="3" t="s">
        <v>40</v>
      </c>
      <c r="D459" s="3" t="str">
        <f t="shared" si="22"/>
        <v>michael.wanjiru@email.com</v>
      </c>
      <c r="E459" s="3" t="s">
        <v>45</v>
      </c>
      <c r="F459" s="3">
        <v>70</v>
      </c>
      <c r="G459" s="3" t="str">
        <f t="shared" si="23"/>
        <v>Senior</v>
      </c>
      <c r="H459" s="3">
        <f t="shared" si="21"/>
        <v>15</v>
      </c>
      <c r="I459" s="3" t="s">
        <v>503</v>
      </c>
      <c r="J459" s="4">
        <v>44641</v>
      </c>
      <c r="K459" s="3" t="s">
        <v>719</v>
      </c>
      <c r="L459" s="3" t="s">
        <v>727</v>
      </c>
      <c r="M459" s="3" t="s">
        <v>736</v>
      </c>
      <c r="N459" s="3" t="s">
        <v>751</v>
      </c>
      <c r="O459" s="3" t="s">
        <v>757</v>
      </c>
      <c r="P459" s="3">
        <v>34457.760000000002</v>
      </c>
      <c r="Q459" s="8" t="s">
        <v>761</v>
      </c>
    </row>
    <row r="460" spans="1:17" hidden="1" x14ac:dyDescent="0.3">
      <c r="A460" s="7">
        <v>6221</v>
      </c>
      <c r="B460" s="3" t="s">
        <v>22</v>
      </c>
      <c r="C460" s="3" t="s">
        <v>43</v>
      </c>
      <c r="D460" s="3" t="str">
        <f t="shared" si="22"/>
        <v>mercy.chebet@email.com</v>
      </c>
      <c r="E460" s="3" t="s">
        <v>45</v>
      </c>
      <c r="F460" s="3">
        <v>1</v>
      </c>
      <c r="G460" s="3" t="str">
        <f t="shared" si="23"/>
        <v>Child</v>
      </c>
      <c r="H460" s="3">
        <f t="shared" si="21"/>
        <v>84</v>
      </c>
      <c r="I460" s="3" t="s">
        <v>504</v>
      </c>
      <c r="J460" s="4">
        <v>45003</v>
      </c>
      <c r="K460" s="3" t="s">
        <v>723</v>
      </c>
      <c r="L460" s="3" t="s">
        <v>727</v>
      </c>
      <c r="M460" s="3" t="s">
        <v>743</v>
      </c>
      <c r="N460" s="3" t="s">
        <v>749</v>
      </c>
      <c r="O460" s="3" t="s">
        <v>754</v>
      </c>
      <c r="P460" s="3">
        <v>11115.49</v>
      </c>
      <c r="Q460" s="8" t="s">
        <v>761</v>
      </c>
    </row>
    <row r="461" spans="1:17" hidden="1" x14ac:dyDescent="0.3">
      <c r="A461" s="7">
        <v>3999</v>
      </c>
      <c r="B461" s="3" t="s">
        <v>24</v>
      </c>
      <c r="C461" s="3" t="s">
        <v>39</v>
      </c>
      <c r="D461" s="3" t="str">
        <f t="shared" si="22"/>
        <v>esther.kuria@email.com</v>
      </c>
      <c r="E461" s="3" t="s">
        <v>45</v>
      </c>
      <c r="F461" s="3">
        <v>55</v>
      </c>
      <c r="G461" s="3" t="str">
        <f t="shared" si="23"/>
        <v>Adult</v>
      </c>
      <c r="H461" s="3">
        <f t="shared" si="21"/>
        <v>30</v>
      </c>
      <c r="I461" s="3" t="s">
        <v>505</v>
      </c>
      <c r="J461" s="4">
        <v>44296</v>
      </c>
      <c r="K461" s="3" t="s">
        <v>721</v>
      </c>
      <c r="L461" s="3" t="s">
        <v>728</v>
      </c>
      <c r="M461" s="3" t="s">
        <v>738</v>
      </c>
      <c r="N461" s="3" t="s">
        <v>746</v>
      </c>
      <c r="O461" s="3" t="s">
        <v>756</v>
      </c>
      <c r="P461" s="3">
        <v>49739.13</v>
      </c>
      <c r="Q461" s="8" t="s">
        <v>761</v>
      </c>
    </row>
    <row r="462" spans="1:17" hidden="1" x14ac:dyDescent="0.3">
      <c r="A462" s="7">
        <v>1424</v>
      </c>
      <c r="B462" s="3" t="s">
        <v>14</v>
      </c>
      <c r="C462" s="3" t="s">
        <v>43</v>
      </c>
      <c r="D462" s="3" t="str">
        <f t="shared" si="22"/>
        <v>jane.chebet@email.com</v>
      </c>
      <c r="E462" s="3" t="s">
        <v>45</v>
      </c>
      <c r="F462" s="3">
        <v>40</v>
      </c>
      <c r="G462" s="3" t="str">
        <f t="shared" si="23"/>
        <v>Adult</v>
      </c>
      <c r="H462" s="3">
        <f t="shared" si="21"/>
        <v>45</v>
      </c>
      <c r="I462" s="3" t="s">
        <v>506</v>
      </c>
      <c r="J462" s="4">
        <v>44625</v>
      </c>
      <c r="K462" s="3" t="s">
        <v>719</v>
      </c>
      <c r="L462" s="3" t="s">
        <v>728</v>
      </c>
      <c r="M462" s="3" t="s">
        <v>745</v>
      </c>
      <c r="N462" s="3" t="s">
        <v>750</v>
      </c>
      <c r="O462" s="3" t="s">
        <v>757</v>
      </c>
      <c r="P462" s="3">
        <v>46163.519999999997</v>
      </c>
      <c r="Q462" s="8" t="s">
        <v>761</v>
      </c>
    </row>
    <row r="463" spans="1:17" hidden="1" x14ac:dyDescent="0.3">
      <c r="A463" s="7">
        <v>8234</v>
      </c>
      <c r="B463" s="3" t="s">
        <v>14</v>
      </c>
      <c r="C463" s="3" t="s">
        <v>35</v>
      </c>
      <c r="D463" s="3" t="str">
        <f t="shared" si="22"/>
        <v>jane.mugambi@email.com</v>
      </c>
      <c r="E463" s="3" t="s">
        <v>45</v>
      </c>
      <c r="F463" s="3">
        <v>6</v>
      </c>
      <c r="G463" s="3" t="str">
        <f t="shared" si="23"/>
        <v>Child</v>
      </c>
      <c r="H463" s="3">
        <f t="shared" si="21"/>
        <v>79</v>
      </c>
      <c r="I463" s="3" t="s">
        <v>507</v>
      </c>
      <c r="J463" s="4">
        <v>45354</v>
      </c>
      <c r="K463" s="3" t="s">
        <v>721</v>
      </c>
      <c r="L463" s="3" t="s">
        <v>727</v>
      </c>
      <c r="M463" s="3" t="s">
        <v>732</v>
      </c>
      <c r="N463" s="3" t="s">
        <v>749</v>
      </c>
      <c r="O463" s="3" t="s">
        <v>753</v>
      </c>
      <c r="P463" s="3">
        <v>9234.11</v>
      </c>
      <c r="Q463" s="8" t="s">
        <v>761</v>
      </c>
    </row>
    <row r="464" spans="1:17" hidden="1" x14ac:dyDescent="0.3">
      <c r="A464" s="7">
        <v>2549</v>
      </c>
      <c r="B464" s="3" t="s">
        <v>26</v>
      </c>
      <c r="C464" s="3" t="s">
        <v>35</v>
      </c>
      <c r="D464" s="3" t="str">
        <f t="shared" si="22"/>
        <v>brian.mugambi@email.com</v>
      </c>
      <c r="E464" s="3" t="s">
        <v>45</v>
      </c>
      <c r="F464" s="3">
        <v>14</v>
      </c>
      <c r="G464" s="3" t="str">
        <f t="shared" si="23"/>
        <v>Teenager</v>
      </c>
      <c r="H464" s="3">
        <f t="shared" si="21"/>
        <v>71</v>
      </c>
      <c r="I464" s="3" t="s">
        <v>508</v>
      </c>
      <c r="J464" s="4">
        <v>44338</v>
      </c>
      <c r="K464" s="3" t="s">
        <v>721</v>
      </c>
      <c r="L464" s="3" t="s">
        <v>729</v>
      </c>
      <c r="M464" s="3" t="s">
        <v>735</v>
      </c>
      <c r="N464" s="3" t="s">
        <v>748</v>
      </c>
      <c r="O464" s="3" t="s">
        <v>758</v>
      </c>
      <c r="P464" s="3">
        <v>44379.34</v>
      </c>
      <c r="Q464" s="8" t="s">
        <v>761</v>
      </c>
    </row>
    <row r="465" spans="1:17" hidden="1" x14ac:dyDescent="0.3">
      <c r="A465" s="7">
        <v>1327</v>
      </c>
      <c r="B465" s="3" t="s">
        <v>27</v>
      </c>
      <c r="C465" s="3" t="s">
        <v>36</v>
      </c>
      <c r="D465" s="3" t="str">
        <f t="shared" si="22"/>
        <v>david.mwangi@email.com</v>
      </c>
      <c r="E465" s="3" t="s">
        <v>45</v>
      </c>
      <c r="F465" s="3">
        <v>38</v>
      </c>
      <c r="G465" s="3" t="str">
        <f t="shared" si="23"/>
        <v>Adult</v>
      </c>
      <c r="H465" s="3">
        <f t="shared" si="21"/>
        <v>47</v>
      </c>
      <c r="I465" s="3" t="s">
        <v>509</v>
      </c>
      <c r="J465" s="4">
        <v>44069</v>
      </c>
      <c r="K465" s="3" t="s">
        <v>724</v>
      </c>
      <c r="L465" s="3" t="s">
        <v>726</v>
      </c>
      <c r="M465" s="3" t="s">
        <v>739</v>
      </c>
      <c r="N465" s="3" t="s">
        <v>746</v>
      </c>
      <c r="O465" s="3" t="s">
        <v>754</v>
      </c>
      <c r="P465" s="3">
        <v>16059.71</v>
      </c>
      <c r="Q465" s="8" t="s">
        <v>760</v>
      </c>
    </row>
    <row r="466" spans="1:17" hidden="1" x14ac:dyDescent="0.3">
      <c r="A466" s="7">
        <v>7576</v>
      </c>
      <c r="B466" s="3" t="s">
        <v>22</v>
      </c>
      <c r="C466" s="3" t="s">
        <v>38</v>
      </c>
      <c r="D466" s="3" t="str">
        <f t="shared" si="22"/>
        <v>mercy.njeri@email.com</v>
      </c>
      <c r="E466" s="3" t="s">
        <v>44</v>
      </c>
      <c r="F466" s="3">
        <v>26</v>
      </c>
      <c r="G466" s="3" t="str">
        <f t="shared" si="23"/>
        <v>Adult</v>
      </c>
      <c r="H466" s="3">
        <f t="shared" si="21"/>
        <v>59</v>
      </c>
      <c r="I466" s="3" t="s">
        <v>510</v>
      </c>
      <c r="J466" s="4">
        <v>45255</v>
      </c>
      <c r="K466" s="3" t="s">
        <v>724</v>
      </c>
      <c r="L466" s="3" t="s">
        <v>729</v>
      </c>
      <c r="M466" s="3" t="s">
        <v>734</v>
      </c>
      <c r="N466" s="3" t="s">
        <v>751</v>
      </c>
      <c r="O466" s="3" t="s">
        <v>755</v>
      </c>
      <c r="P466" s="3">
        <v>35032.769999999997</v>
      </c>
      <c r="Q466" s="8" t="s">
        <v>761</v>
      </c>
    </row>
    <row r="467" spans="1:17" hidden="1" x14ac:dyDescent="0.3">
      <c r="A467" s="7">
        <v>1770</v>
      </c>
      <c r="B467" s="3" t="s">
        <v>25</v>
      </c>
      <c r="C467" s="3" t="s">
        <v>29</v>
      </c>
      <c r="D467" s="3" t="str">
        <f t="shared" si="22"/>
        <v>paul.mutua@email.com</v>
      </c>
      <c r="E467" s="3" t="s">
        <v>44</v>
      </c>
      <c r="F467" s="3">
        <v>50</v>
      </c>
      <c r="G467" s="3" t="str">
        <f t="shared" si="23"/>
        <v>Adult</v>
      </c>
      <c r="H467" s="3">
        <f t="shared" si="21"/>
        <v>35</v>
      </c>
      <c r="I467" s="3" t="s">
        <v>511</v>
      </c>
      <c r="J467" s="4">
        <v>44796</v>
      </c>
      <c r="K467" s="3" t="s">
        <v>720</v>
      </c>
      <c r="L467" s="3" t="s">
        <v>730</v>
      </c>
      <c r="M467" s="3" t="s">
        <v>743</v>
      </c>
      <c r="N467" s="3" t="s">
        <v>751</v>
      </c>
      <c r="O467" s="3" t="s">
        <v>755</v>
      </c>
      <c r="P467" s="3">
        <v>15263.67</v>
      </c>
      <c r="Q467" s="8" t="s">
        <v>761</v>
      </c>
    </row>
    <row r="468" spans="1:17" hidden="1" x14ac:dyDescent="0.3">
      <c r="A468" s="7">
        <v>7984</v>
      </c>
      <c r="B468" s="3" t="s">
        <v>19</v>
      </c>
      <c r="C468" s="3" t="s">
        <v>40</v>
      </c>
      <c r="D468" s="3" t="str">
        <f t="shared" si="22"/>
        <v>michael.wanjiru@email.com</v>
      </c>
      <c r="E468" s="3" t="s">
        <v>45</v>
      </c>
      <c r="F468" s="3">
        <v>68</v>
      </c>
      <c r="G468" s="3" t="str">
        <f t="shared" si="23"/>
        <v>Senior</v>
      </c>
      <c r="H468" s="3">
        <f t="shared" si="21"/>
        <v>17</v>
      </c>
      <c r="I468" s="3" t="s">
        <v>512</v>
      </c>
      <c r="J468" s="4">
        <v>44945</v>
      </c>
      <c r="K468" s="3" t="s">
        <v>722</v>
      </c>
      <c r="L468" s="3" t="s">
        <v>726</v>
      </c>
      <c r="M468" s="3" t="s">
        <v>742</v>
      </c>
      <c r="N468" s="3" t="s">
        <v>746</v>
      </c>
      <c r="O468" s="3" t="s">
        <v>757</v>
      </c>
      <c r="P468" s="3">
        <v>26912.720000000001</v>
      </c>
      <c r="Q468" s="8" t="s">
        <v>759</v>
      </c>
    </row>
    <row r="469" spans="1:17" hidden="1" x14ac:dyDescent="0.3">
      <c r="A469" s="7">
        <v>3220</v>
      </c>
      <c r="B469" s="3" t="s">
        <v>25</v>
      </c>
      <c r="C469" s="3" t="s">
        <v>39</v>
      </c>
      <c r="D469" s="3" t="str">
        <f t="shared" si="22"/>
        <v>paul.kuria@email.com</v>
      </c>
      <c r="E469" s="3" t="s">
        <v>45</v>
      </c>
      <c r="F469" s="3">
        <v>79</v>
      </c>
      <c r="G469" s="3" t="str">
        <f t="shared" si="23"/>
        <v>Senior</v>
      </c>
      <c r="H469" s="3">
        <f t="shared" si="21"/>
        <v>6</v>
      </c>
      <c r="I469" s="3" t="s">
        <v>513</v>
      </c>
      <c r="J469" s="4">
        <v>45733</v>
      </c>
      <c r="K469" s="3" t="s">
        <v>720</v>
      </c>
      <c r="L469" s="3" t="s">
        <v>730</v>
      </c>
      <c r="M469" s="3" t="s">
        <v>738</v>
      </c>
      <c r="N469" s="3" t="s">
        <v>750</v>
      </c>
      <c r="O469" s="3" t="s">
        <v>755</v>
      </c>
      <c r="P469" s="3">
        <v>2084.9699999999998</v>
      </c>
      <c r="Q469" s="8" t="s">
        <v>759</v>
      </c>
    </row>
    <row r="470" spans="1:17" hidden="1" x14ac:dyDescent="0.3">
      <c r="A470" s="7">
        <v>1746</v>
      </c>
      <c r="B470" s="3" t="s">
        <v>21</v>
      </c>
      <c r="C470" s="3" t="s">
        <v>33</v>
      </c>
      <c r="D470" s="3" t="str">
        <f t="shared" si="22"/>
        <v>grace.kiplagat@email.com</v>
      </c>
      <c r="E470" s="3" t="s">
        <v>44</v>
      </c>
      <c r="F470" s="3">
        <v>81</v>
      </c>
      <c r="G470" s="3" t="str">
        <f t="shared" si="23"/>
        <v>Senior</v>
      </c>
      <c r="H470" s="3">
        <f t="shared" si="21"/>
        <v>4</v>
      </c>
      <c r="I470" s="3" t="s">
        <v>514</v>
      </c>
      <c r="J470" s="4">
        <v>44327</v>
      </c>
      <c r="K470" s="3" t="s">
        <v>724</v>
      </c>
      <c r="L470" s="3" t="s">
        <v>730</v>
      </c>
      <c r="M470" s="3" t="s">
        <v>740</v>
      </c>
      <c r="N470" s="3" t="s">
        <v>750</v>
      </c>
      <c r="O470" s="3" t="s">
        <v>753</v>
      </c>
      <c r="P470" s="3">
        <v>46281.07</v>
      </c>
      <c r="Q470" s="8" t="s">
        <v>760</v>
      </c>
    </row>
    <row r="471" spans="1:17" hidden="1" x14ac:dyDescent="0.3">
      <c r="A471" s="7">
        <v>7033</v>
      </c>
      <c r="B471" s="3" t="s">
        <v>19</v>
      </c>
      <c r="C471" s="3" t="s">
        <v>30</v>
      </c>
      <c r="D471" s="3" t="str">
        <f t="shared" si="22"/>
        <v>michael.atieno@email.com</v>
      </c>
      <c r="E471" s="3" t="s">
        <v>44</v>
      </c>
      <c r="F471" s="3">
        <v>60</v>
      </c>
      <c r="G471" s="3" t="str">
        <f t="shared" si="23"/>
        <v>Adult</v>
      </c>
      <c r="H471" s="3">
        <f t="shared" si="21"/>
        <v>25</v>
      </c>
      <c r="I471" s="3" t="s">
        <v>515</v>
      </c>
      <c r="J471" s="4">
        <v>43994</v>
      </c>
      <c r="K471" s="3" t="s">
        <v>721</v>
      </c>
      <c r="L471" s="3" t="s">
        <v>727</v>
      </c>
      <c r="M471" s="3" t="s">
        <v>739</v>
      </c>
      <c r="N471" s="3" t="s">
        <v>748</v>
      </c>
      <c r="O471" s="3" t="s">
        <v>755</v>
      </c>
      <c r="P471" s="3">
        <v>29821.25</v>
      </c>
      <c r="Q471" s="8" t="s">
        <v>761</v>
      </c>
    </row>
    <row r="472" spans="1:17" hidden="1" x14ac:dyDescent="0.3">
      <c r="A472" s="7">
        <v>7431</v>
      </c>
      <c r="B472" s="3" t="s">
        <v>23</v>
      </c>
      <c r="C472" s="3" t="s">
        <v>36</v>
      </c>
      <c r="D472" s="3" t="str">
        <f t="shared" si="22"/>
        <v>peter.mwangi@email.com</v>
      </c>
      <c r="E472" s="3" t="s">
        <v>45</v>
      </c>
      <c r="F472" s="3">
        <v>53</v>
      </c>
      <c r="G472" s="3" t="str">
        <f t="shared" si="23"/>
        <v>Adult</v>
      </c>
      <c r="H472" s="3">
        <f t="shared" si="21"/>
        <v>32</v>
      </c>
      <c r="I472" s="3" t="s">
        <v>516</v>
      </c>
      <c r="J472" s="4">
        <v>45548</v>
      </c>
      <c r="K472" s="3" t="s">
        <v>722</v>
      </c>
      <c r="L472" s="3" t="s">
        <v>729</v>
      </c>
      <c r="M472" s="3" t="s">
        <v>733</v>
      </c>
      <c r="N472" s="3" t="s">
        <v>751</v>
      </c>
      <c r="O472" s="3" t="s">
        <v>753</v>
      </c>
      <c r="P472" s="3">
        <v>10266.15</v>
      </c>
      <c r="Q472" s="8" t="s">
        <v>759</v>
      </c>
    </row>
    <row r="473" spans="1:17" hidden="1" x14ac:dyDescent="0.3">
      <c r="A473" s="7">
        <v>2424</v>
      </c>
      <c r="B473" s="3" t="s">
        <v>22</v>
      </c>
      <c r="C473" s="3" t="s">
        <v>43</v>
      </c>
      <c r="D473" s="3" t="str">
        <f t="shared" si="22"/>
        <v>mercy.chebet@email.com</v>
      </c>
      <c r="E473" s="3" t="s">
        <v>44</v>
      </c>
      <c r="F473" s="3">
        <v>17</v>
      </c>
      <c r="G473" s="3" t="str">
        <f t="shared" si="23"/>
        <v>Teenager</v>
      </c>
      <c r="H473" s="3">
        <f t="shared" si="21"/>
        <v>68</v>
      </c>
      <c r="I473" s="3" t="s">
        <v>517</v>
      </c>
      <c r="J473" s="4">
        <v>44105</v>
      </c>
      <c r="K473" s="3" t="s">
        <v>720</v>
      </c>
      <c r="L473" s="3" t="s">
        <v>726</v>
      </c>
      <c r="M473" s="3" t="s">
        <v>741</v>
      </c>
      <c r="N473" s="3" t="s">
        <v>750</v>
      </c>
      <c r="O473" s="3" t="s">
        <v>754</v>
      </c>
      <c r="P473" s="3">
        <v>36598.559999999998</v>
      </c>
      <c r="Q473" s="8" t="s">
        <v>759</v>
      </c>
    </row>
    <row r="474" spans="1:17" hidden="1" x14ac:dyDescent="0.3">
      <c r="A474" s="7">
        <v>2912</v>
      </c>
      <c r="B474" s="3" t="s">
        <v>26</v>
      </c>
      <c r="C474" s="3" t="s">
        <v>34</v>
      </c>
      <c r="D474" s="3" t="str">
        <f t="shared" si="22"/>
        <v>brian.cherono@email.com</v>
      </c>
      <c r="E474" s="3" t="s">
        <v>44</v>
      </c>
      <c r="F474" s="3">
        <v>60</v>
      </c>
      <c r="G474" s="3" t="str">
        <f t="shared" si="23"/>
        <v>Adult</v>
      </c>
      <c r="H474" s="3">
        <f t="shared" si="21"/>
        <v>25</v>
      </c>
      <c r="I474" s="3" t="s">
        <v>518</v>
      </c>
      <c r="J474" s="4">
        <v>44482</v>
      </c>
      <c r="K474" s="3" t="s">
        <v>719</v>
      </c>
      <c r="L474" s="3" t="s">
        <v>725</v>
      </c>
      <c r="M474" s="3" t="s">
        <v>744</v>
      </c>
      <c r="N474" s="3" t="s">
        <v>746</v>
      </c>
      <c r="O474" s="3" t="s">
        <v>754</v>
      </c>
      <c r="P474" s="3">
        <v>29721.42</v>
      </c>
      <c r="Q474" s="8" t="s">
        <v>759</v>
      </c>
    </row>
    <row r="475" spans="1:17" hidden="1" x14ac:dyDescent="0.3">
      <c r="A475" s="7">
        <v>3550</v>
      </c>
      <c r="B475" s="3" t="s">
        <v>26</v>
      </c>
      <c r="C475" s="3" t="s">
        <v>38</v>
      </c>
      <c r="D475" s="3" t="str">
        <f t="shared" si="22"/>
        <v>brian.njeri@email.com</v>
      </c>
      <c r="E475" s="3" t="s">
        <v>45</v>
      </c>
      <c r="F475" s="3">
        <v>69</v>
      </c>
      <c r="G475" s="3" t="str">
        <f t="shared" si="23"/>
        <v>Senior</v>
      </c>
      <c r="H475" s="3">
        <f t="shared" si="21"/>
        <v>16</v>
      </c>
      <c r="I475" s="3" t="s">
        <v>519</v>
      </c>
      <c r="J475" s="4">
        <v>45627</v>
      </c>
      <c r="K475" s="3" t="s">
        <v>720</v>
      </c>
      <c r="L475" s="3" t="s">
        <v>725</v>
      </c>
      <c r="M475" s="3" t="s">
        <v>735</v>
      </c>
      <c r="N475" s="3" t="s">
        <v>750</v>
      </c>
      <c r="O475" s="3" t="s">
        <v>757</v>
      </c>
      <c r="P475" s="3">
        <v>19521.32</v>
      </c>
      <c r="Q475" s="8" t="s">
        <v>761</v>
      </c>
    </row>
    <row r="476" spans="1:17" hidden="1" x14ac:dyDescent="0.3">
      <c r="A476" s="7">
        <v>7648</v>
      </c>
      <c r="B476" s="3" t="s">
        <v>17</v>
      </c>
      <c r="C476" s="3" t="s">
        <v>31</v>
      </c>
      <c r="D476" s="3" t="str">
        <f t="shared" si="22"/>
        <v>anne.kamau@email.com</v>
      </c>
      <c r="E476" s="3" t="s">
        <v>44</v>
      </c>
      <c r="F476" s="3">
        <v>39</v>
      </c>
      <c r="G476" s="3" t="str">
        <f t="shared" si="23"/>
        <v>Adult</v>
      </c>
      <c r="H476" s="3">
        <f t="shared" si="21"/>
        <v>46</v>
      </c>
      <c r="I476" s="3" t="s">
        <v>520</v>
      </c>
      <c r="J476" s="4">
        <v>44200</v>
      </c>
      <c r="K476" s="3" t="s">
        <v>722</v>
      </c>
      <c r="L476" s="3" t="s">
        <v>725</v>
      </c>
      <c r="M476" s="3" t="s">
        <v>732</v>
      </c>
      <c r="N476" s="3" t="s">
        <v>746</v>
      </c>
      <c r="O476" s="3" t="s">
        <v>753</v>
      </c>
      <c r="P476" s="3">
        <v>20628.740000000002</v>
      </c>
      <c r="Q476" s="8" t="s">
        <v>759</v>
      </c>
    </row>
    <row r="477" spans="1:17" hidden="1" x14ac:dyDescent="0.3">
      <c r="A477" s="7">
        <v>7005</v>
      </c>
      <c r="B477" s="3" t="s">
        <v>20</v>
      </c>
      <c r="C477" s="3" t="s">
        <v>32</v>
      </c>
      <c r="D477" s="3" t="str">
        <f t="shared" si="22"/>
        <v>kevin.odhiambo@email.com</v>
      </c>
      <c r="E477" s="3" t="s">
        <v>45</v>
      </c>
      <c r="F477" s="3">
        <v>3</v>
      </c>
      <c r="G477" s="3" t="str">
        <f t="shared" si="23"/>
        <v>Child</v>
      </c>
      <c r="H477" s="3">
        <f t="shared" si="21"/>
        <v>82</v>
      </c>
      <c r="I477" s="3" t="s">
        <v>521</v>
      </c>
      <c r="J477" s="4">
        <v>44911</v>
      </c>
      <c r="K477" s="3" t="s">
        <v>718</v>
      </c>
      <c r="L477" s="3" t="s">
        <v>727</v>
      </c>
      <c r="M477" s="3" t="s">
        <v>732</v>
      </c>
      <c r="N477" s="3" t="s">
        <v>750</v>
      </c>
      <c r="O477" s="3" t="s">
        <v>757</v>
      </c>
      <c r="P477" s="3">
        <v>45599.67</v>
      </c>
      <c r="Q477" s="8" t="s">
        <v>761</v>
      </c>
    </row>
    <row r="478" spans="1:17" hidden="1" x14ac:dyDescent="0.3">
      <c r="A478" s="7">
        <v>6526</v>
      </c>
      <c r="B478" s="3" t="s">
        <v>20</v>
      </c>
      <c r="C478" s="3" t="s">
        <v>30</v>
      </c>
      <c r="D478" s="3" t="str">
        <f t="shared" si="22"/>
        <v>kevin.atieno@email.com</v>
      </c>
      <c r="E478" s="3" t="s">
        <v>44</v>
      </c>
      <c r="F478" s="3">
        <v>19</v>
      </c>
      <c r="G478" s="3" t="str">
        <f t="shared" si="23"/>
        <v>Teenager</v>
      </c>
      <c r="H478" s="3">
        <f t="shared" si="21"/>
        <v>66</v>
      </c>
      <c r="I478" s="3" t="s">
        <v>522</v>
      </c>
      <c r="J478" s="4">
        <v>44529</v>
      </c>
      <c r="K478" s="3" t="s">
        <v>722</v>
      </c>
      <c r="L478" s="3" t="s">
        <v>730</v>
      </c>
      <c r="M478" s="3" t="s">
        <v>732</v>
      </c>
      <c r="N478" s="3" t="s">
        <v>749</v>
      </c>
      <c r="O478" s="3" t="s">
        <v>758</v>
      </c>
      <c r="P478" s="3">
        <v>18046.310000000001</v>
      </c>
      <c r="Q478" s="8" t="s">
        <v>759</v>
      </c>
    </row>
    <row r="479" spans="1:17" hidden="1" x14ac:dyDescent="0.3">
      <c r="A479" s="7">
        <v>2285</v>
      </c>
      <c r="B479" s="3" t="s">
        <v>26</v>
      </c>
      <c r="C479" s="3" t="s">
        <v>33</v>
      </c>
      <c r="D479" s="3" t="str">
        <f t="shared" si="22"/>
        <v>brian.kiplagat@email.com</v>
      </c>
      <c r="E479" s="3" t="s">
        <v>44</v>
      </c>
      <c r="F479" s="3">
        <v>77</v>
      </c>
      <c r="G479" s="3" t="str">
        <f t="shared" si="23"/>
        <v>Senior</v>
      </c>
      <c r="H479" s="3">
        <f t="shared" si="21"/>
        <v>8</v>
      </c>
      <c r="I479" s="3" t="s">
        <v>523</v>
      </c>
      <c r="J479" s="4">
        <v>45193</v>
      </c>
      <c r="K479" s="3" t="s">
        <v>721</v>
      </c>
      <c r="L479" s="3" t="s">
        <v>728</v>
      </c>
      <c r="M479" s="3" t="s">
        <v>735</v>
      </c>
      <c r="N479" s="3" t="s">
        <v>749</v>
      </c>
      <c r="O479" s="3" t="s">
        <v>755</v>
      </c>
      <c r="P479" s="3">
        <v>45224.59</v>
      </c>
      <c r="Q479" s="8" t="s">
        <v>761</v>
      </c>
    </row>
    <row r="480" spans="1:17" hidden="1" x14ac:dyDescent="0.3">
      <c r="A480" s="7">
        <v>4783</v>
      </c>
      <c r="B480" s="3" t="s">
        <v>23</v>
      </c>
      <c r="C480" s="3" t="s">
        <v>30</v>
      </c>
      <c r="D480" s="3" t="str">
        <f t="shared" si="22"/>
        <v>peter.atieno@email.com</v>
      </c>
      <c r="E480" s="3" t="s">
        <v>45</v>
      </c>
      <c r="F480" s="3">
        <v>8</v>
      </c>
      <c r="G480" s="3" t="str">
        <f t="shared" si="23"/>
        <v>Child</v>
      </c>
      <c r="H480" s="3">
        <f t="shared" si="21"/>
        <v>77</v>
      </c>
      <c r="I480" s="3" t="s">
        <v>524</v>
      </c>
      <c r="J480" s="4">
        <v>44215</v>
      </c>
      <c r="K480" s="3" t="s">
        <v>720</v>
      </c>
      <c r="L480" s="3" t="s">
        <v>726</v>
      </c>
      <c r="M480" s="3" t="s">
        <v>744</v>
      </c>
      <c r="N480" s="3" t="s">
        <v>750</v>
      </c>
      <c r="O480" s="3" t="s">
        <v>757</v>
      </c>
      <c r="P480" s="3">
        <v>24216.44</v>
      </c>
      <c r="Q480" s="8" t="s">
        <v>760</v>
      </c>
    </row>
    <row r="481" spans="1:17" hidden="1" x14ac:dyDescent="0.3">
      <c r="A481" s="7">
        <v>7832</v>
      </c>
      <c r="B481" s="3" t="s">
        <v>18</v>
      </c>
      <c r="C481" s="3" t="s">
        <v>32</v>
      </c>
      <c r="D481" s="3" t="str">
        <f t="shared" si="22"/>
        <v>susan.odhiambo@email.com</v>
      </c>
      <c r="E481" s="3" t="s">
        <v>45</v>
      </c>
      <c r="F481" s="3">
        <v>48</v>
      </c>
      <c r="G481" s="3" t="str">
        <f t="shared" si="23"/>
        <v>Adult</v>
      </c>
      <c r="H481" s="3">
        <f t="shared" si="21"/>
        <v>37</v>
      </c>
      <c r="I481" s="3" t="s">
        <v>525</v>
      </c>
      <c r="J481" s="4">
        <v>44486</v>
      </c>
      <c r="K481" s="3" t="s">
        <v>723</v>
      </c>
      <c r="L481" s="3" t="s">
        <v>726</v>
      </c>
      <c r="M481" s="3" t="s">
        <v>742</v>
      </c>
      <c r="N481" s="3" t="s">
        <v>747</v>
      </c>
      <c r="O481" s="3" t="s">
        <v>755</v>
      </c>
      <c r="P481" s="3">
        <v>16545.080000000002</v>
      </c>
      <c r="Q481" s="8" t="s">
        <v>759</v>
      </c>
    </row>
    <row r="482" spans="1:17" hidden="1" x14ac:dyDescent="0.3">
      <c r="A482" s="7">
        <v>7786</v>
      </c>
      <c r="B482" s="3" t="s">
        <v>18</v>
      </c>
      <c r="C482" s="3" t="s">
        <v>35</v>
      </c>
      <c r="D482" s="3" t="str">
        <f t="shared" si="22"/>
        <v>susan.mugambi@email.com</v>
      </c>
      <c r="E482" s="3" t="s">
        <v>45</v>
      </c>
      <c r="F482" s="3">
        <v>34</v>
      </c>
      <c r="G482" s="3" t="str">
        <f t="shared" si="23"/>
        <v>Adult</v>
      </c>
      <c r="H482" s="3">
        <f t="shared" si="21"/>
        <v>51</v>
      </c>
      <c r="I482" s="3" t="s">
        <v>526</v>
      </c>
      <c r="J482" s="4">
        <v>45741</v>
      </c>
      <c r="K482" s="3" t="s">
        <v>721</v>
      </c>
      <c r="L482" s="3" t="s">
        <v>727</v>
      </c>
      <c r="M482" s="3" t="s">
        <v>734</v>
      </c>
      <c r="N482" s="3" t="s">
        <v>748</v>
      </c>
      <c r="O482" s="3" t="s">
        <v>754</v>
      </c>
      <c r="P482" s="3">
        <v>7382.74</v>
      </c>
      <c r="Q482" s="8" t="s">
        <v>761</v>
      </c>
    </row>
    <row r="483" spans="1:17" hidden="1" x14ac:dyDescent="0.3">
      <c r="A483" s="7">
        <v>8384</v>
      </c>
      <c r="B483" s="3" t="s">
        <v>23</v>
      </c>
      <c r="C483" s="3" t="s">
        <v>43</v>
      </c>
      <c r="D483" s="3" t="str">
        <f t="shared" si="22"/>
        <v>peter.chebet@email.com</v>
      </c>
      <c r="E483" s="3" t="s">
        <v>45</v>
      </c>
      <c r="F483" s="3">
        <v>83</v>
      </c>
      <c r="G483" s="3" t="str">
        <f t="shared" si="23"/>
        <v>Senior</v>
      </c>
      <c r="H483" s="3">
        <f t="shared" si="21"/>
        <v>2</v>
      </c>
      <c r="I483" s="3" t="s">
        <v>527</v>
      </c>
      <c r="J483" s="4">
        <v>45190</v>
      </c>
      <c r="K483" s="3" t="s">
        <v>720</v>
      </c>
      <c r="L483" s="3" t="s">
        <v>728</v>
      </c>
      <c r="M483" s="3" t="s">
        <v>736</v>
      </c>
      <c r="N483" s="3" t="s">
        <v>748</v>
      </c>
      <c r="O483" s="3" t="s">
        <v>757</v>
      </c>
      <c r="P483" s="3">
        <v>47215.89</v>
      </c>
      <c r="Q483" s="8" t="s">
        <v>760</v>
      </c>
    </row>
    <row r="484" spans="1:17" hidden="1" x14ac:dyDescent="0.3">
      <c r="A484" s="7">
        <v>4211</v>
      </c>
      <c r="B484" s="3" t="s">
        <v>16</v>
      </c>
      <c r="C484" s="3" t="s">
        <v>37</v>
      </c>
      <c r="D484" s="3" t="str">
        <f t="shared" si="22"/>
        <v>john.otieno@email.com</v>
      </c>
      <c r="E484" s="3" t="s">
        <v>44</v>
      </c>
      <c r="F484" s="3">
        <v>79</v>
      </c>
      <c r="G484" s="3" t="str">
        <f t="shared" si="23"/>
        <v>Senior</v>
      </c>
      <c r="H484" s="3">
        <f t="shared" si="21"/>
        <v>6</v>
      </c>
      <c r="I484" s="3" t="s">
        <v>528</v>
      </c>
      <c r="J484" s="4">
        <v>44394</v>
      </c>
      <c r="K484" s="3" t="s">
        <v>724</v>
      </c>
      <c r="L484" s="3" t="s">
        <v>728</v>
      </c>
      <c r="M484" s="3" t="s">
        <v>743</v>
      </c>
      <c r="N484" s="3" t="s">
        <v>752</v>
      </c>
      <c r="O484" s="3" t="s">
        <v>755</v>
      </c>
      <c r="P484" s="3">
        <v>11950.99</v>
      </c>
      <c r="Q484" s="8" t="s">
        <v>761</v>
      </c>
    </row>
    <row r="485" spans="1:17" hidden="1" x14ac:dyDescent="0.3">
      <c r="A485" s="7">
        <v>3994</v>
      </c>
      <c r="B485" s="3" t="s">
        <v>22</v>
      </c>
      <c r="C485" s="3" t="s">
        <v>43</v>
      </c>
      <c r="D485" s="3" t="str">
        <f t="shared" si="22"/>
        <v>mercy.chebet@email.com</v>
      </c>
      <c r="E485" s="3" t="s">
        <v>45</v>
      </c>
      <c r="F485" s="3">
        <v>71</v>
      </c>
      <c r="G485" s="3" t="str">
        <f t="shared" si="23"/>
        <v>Senior</v>
      </c>
      <c r="H485" s="3">
        <f t="shared" si="21"/>
        <v>14</v>
      </c>
      <c r="I485" s="3" t="s">
        <v>529</v>
      </c>
      <c r="J485" s="4">
        <v>43963</v>
      </c>
      <c r="K485" s="3" t="s">
        <v>719</v>
      </c>
      <c r="L485" s="3" t="s">
        <v>728</v>
      </c>
      <c r="M485" s="3" t="s">
        <v>744</v>
      </c>
      <c r="N485" s="3" t="s">
        <v>751</v>
      </c>
      <c r="O485" s="3" t="s">
        <v>753</v>
      </c>
      <c r="P485" s="3">
        <v>13408.5</v>
      </c>
      <c r="Q485" s="8" t="s">
        <v>760</v>
      </c>
    </row>
    <row r="486" spans="1:17" hidden="1" x14ac:dyDescent="0.3">
      <c r="A486" s="7">
        <v>8209</v>
      </c>
      <c r="B486" s="3" t="s">
        <v>20</v>
      </c>
      <c r="C486" s="3" t="s">
        <v>38</v>
      </c>
      <c r="D486" s="3" t="str">
        <f t="shared" si="22"/>
        <v>kevin.njeri@email.com</v>
      </c>
      <c r="E486" s="3" t="s">
        <v>44</v>
      </c>
      <c r="F486" s="3">
        <v>47</v>
      </c>
      <c r="G486" s="3" t="str">
        <f t="shared" si="23"/>
        <v>Adult</v>
      </c>
      <c r="H486" s="3">
        <f t="shared" si="21"/>
        <v>38</v>
      </c>
      <c r="I486" s="3" t="s">
        <v>530</v>
      </c>
      <c r="J486" s="4">
        <v>44030</v>
      </c>
      <c r="K486" s="3" t="s">
        <v>719</v>
      </c>
      <c r="L486" s="3" t="s">
        <v>726</v>
      </c>
      <c r="M486" s="3" t="s">
        <v>742</v>
      </c>
      <c r="N486" s="3" t="s">
        <v>752</v>
      </c>
      <c r="O486" s="3" t="s">
        <v>754</v>
      </c>
      <c r="P486" s="3">
        <v>24264.86</v>
      </c>
      <c r="Q486" s="8" t="s">
        <v>760</v>
      </c>
    </row>
    <row r="487" spans="1:17" hidden="1" x14ac:dyDescent="0.3">
      <c r="A487" s="7">
        <v>2941</v>
      </c>
      <c r="B487" s="3" t="s">
        <v>24</v>
      </c>
      <c r="C487" s="3" t="s">
        <v>41</v>
      </c>
      <c r="D487" s="3" t="str">
        <f t="shared" si="22"/>
        <v>esther.obuya@email.com</v>
      </c>
      <c r="E487" s="3" t="s">
        <v>45</v>
      </c>
      <c r="F487" s="3">
        <v>75</v>
      </c>
      <c r="G487" s="3" t="str">
        <f t="shared" si="23"/>
        <v>Senior</v>
      </c>
      <c r="H487" s="3">
        <f t="shared" si="21"/>
        <v>10</v>
      </c>
      <c r="I487" s="3" t="s">
        <v>531</v>
      </c>
      <c r="J487" s="4">
        <v>44201</v>
      </c>
      <c r="K487" s="3" t="s">
        <v>722</v>
      </c>
      <c r="L487" s="3" t="s">
        <v>729</v>
      </c>
      <c r="M487" s="3" t="s">
        <v>732</v>
      </c>
      <c r="N487" s="3" t="s">
        <v>747</v>
      </c>
      <c r="O487" s="3" t="s">
        <v>755</v>
      </c>
      <c r="P487" s="3">
        <v>8996.49</v>
      </c>
      <c r="Q487" s="8" t="s">
        <v>760</v>
      </c>
    </row>
    <row r="488" spans="1:17" hidden="1" x14ac:dyDescent="0.3">
      <c r="A488" s="7">
        <v>8567</v>
      </c>
      <c r="B488" s="3" t="s">
        <v>16</v>
      </c>
      <c r="C488" s="3" t="s">
        <v>38</v>
      </c>
      <c r="D488" s="3" t="str">
        <f t="shared" si="22"/>
        <v>john.njeri@email.com</v>
      </c>
      <c r="E488" s="3" t="s">
        <v>44</v>
      </c>
      <c r="F488" s="3">
        <v>83</v>
      </c>
      <c r="G488" s="3" t="str">
        <f t="shared" si="23"/>
        <v>Senior</v>
      </c>
      <c r="H488" s="3">
        <f t="shared" si="21"/>
        <v>2</v>
      </c>
      <c r="I488" s="3" t="s">
        <v>532</v>
      </c>
      <c r="J488" s="4">
        <v>45351</v>
      </c>
      <c r="K488" s="3" t="s">
        <v>723</v>
      </c>
      <c r="L488" s="3" t="s">
        <v>726</v>
      </c>
      <c r="M488" s="3" t="s">
        <v>732</v>
      </c>
      <c r="N488" s="3" t="s">
        <v>749</v>
      </c>
      <c r="O488" s="3" t="s">
        <v>757</v>
      </c>
      <c r="P488" s="3">
        <v>10223.23</v>
      </c>
      <c r="Q488" s="8" t="s">
        <v>759</v>
      </c>
    </row>
    <row r="489" spans="1:17" hidden="1" x14ac:dyDescent="0.3">
      <c r="A489" s="7">
        <v>6691</v>
      </c>
      <c r="B489" s="3" t="s">
        <v>22</v>
      </c>
      <c r="C489" s="3" t="s">
        <v>33</v>
      </c>
      <c r="D489" s="3" t="str">
        <f t="shared" si="22"/>
        <v>mercy.kiplagat@email.com</v>
      </c>
      <c r="E489" s="3" t="s">
        <v>45</v>
      </c>
      <c r="F489" s="3">
        <v>58</v>
      </c>
      <c r="G489" s="3" t="str">
        <f t="shared" si="23"/>
        <v>Adult</v>
      </c>
      <c r="H489" s="3">
        <f t="shared" si="21"/>
        <v>27</v>
      </c>
      <c r="I489" s="3" t="s">
        <v>533</v>
      </c>
      <c r="J489" s="4">
        <v>44265</v>
      </c>
      <c r="K489" s="3" t="s">
        <v>718</v>
      </c>
      <c r="L489" s="3" t="s">
        <v>729</v>
      </c>
      <c r="M489" s="3" t="s">
        <v>733</v>
      </c>
      <c r="N489" s="3" t="s">
        <v>748</v>
      </c>
      <c r="O489" s="3" t="s">
        <v>754</v>
      </c>
      <c r="P489" s="3">
        <v>28361.19</v>
      </c>
      <c r="Q489" s="8" t="s">
        <v>761</v>
      </c>
    </row>
    <row r="490" spans="1:17" hidden="1" x14ac:dyDescent="0.3">
      <c r="A490" s="7">
        <v>7268</v>
      </c>
      <c r="B490" s="3" t="s">
        <v>16</v>
      </c>
      <c r="C490" s="3" t="s">
        <v>33</v>
      </c>
      <c r="D490" s="3" t="str">
        <f t="shared" si="22"/>
        <v>john.kiplagat@email.com</v>
      </c>
      <c r="E490" s="3" t="s">
        <v>45</v>
      </c>
      <c r="F490" s="3">
        <v>12</v>
      </c>
      <c r="G490" s="3" t="str">
        <f t="shared" si="23"/>
        <v>Child</v>
      </c>
      <c r="H490" s="3">
        <f t="shared" si="21"/>
        <v>73</v>
      </c>
      <c r="I490" s="3" t="s">
        <v>534</v>
      </c>
      <c r="J490" s="4">
        <v>45075</v>
      </c>
      <c r="K490" s="3" t="s">
        <v>721</v>
      </c>
      <c r="L490" s="3" t="s">
        <v>726</v>
      </c>
      <c r="M490" s="3" t="s">
        <v>735</v>
      </c>
      <c r="N490" s="3" t="s">
        <v>749</v>
      </c>
      <c r="O490" s="3" t="s">
        <v>753</v>
      </c>
      <c r="P490" s="3">
        <v>4154.16</v>
      </c>
      <c r="Q490" s="8" t="s">
        <v>759</v>
      </c>
    </row>
    <row r="491" spans="1:17" hidden="1" x14ac:dyDescent="0.3">
      <c r="A491" s="7">
        <v>4716</v>
      </c>
      <c r="B491" s="3" t="s">
        <v>16</v>
      </c>
      <c r="C491" s="3" t="s">
        <v>37</v>
      </c>
      <c r="D491" s="3" t="str">
        <f t="shared" si="22"/>
        <v>john.otieno@email.com</v>
      </c>
      <c r="E491" s="3" t="s">
        <v>44</v>
      </c>
      <c r="F491" s="3">
        <v>63</v>
      </c>
      <c r="G491" s="3" t="str">
        <f t="shared" si="23"/>
        <v>Senior</v>
      </c>
      <c r="H491" s="3">
        <f t="shared" si="21"/>
        <v>22</v>
      </c>
      <c r="I491" s="3" t="s">
        <v>535</v>
      </c>
      <c r="J491" s="4">
        <v>45360</v>
      </c>
      <c r="K491" s="3" t="s">
        <v>718</v>
      </c>
      <c r="L491" s="3" t="s">
        <v>727</v>
      </c>
      <c r="M491" s="3" t="s">
        <v>740</v>
      </c>
      <c r="N491" s="3" t="s">
        <v>751</v>
      </c>
      <c r="O491" s="3" t="s">
        <v>756</v>
      </c>
      <c r="P491" s="3">
        <v>26500.54</v>
      </c>
      <c r="Q491" s="8" t="s">
        <v>759</v>
      </c>
    </row>
    <row r="492" spans="1:17" hidden="1" x14ac:dyDescent="0.3">
      <c r="A492" s="7">
        <v>4002</v>
      </c>
      <c r="B492" s="3" t="s">
        <v>15</v>
      </c>
      <c r="C492" s="3" t="s">
        <v>29</v>
      </c>
      <c r="D492" s="3" t="str">
        <f t="shared" si="22"/>
        <v>james.mutua@email.com</v>
      </c>
      <c r="E492" s="3" t="s">
        <v>44</v>
      </c>
      <c r="F492" s="3">
        <v>77</v>
      </c>
      <c r="G492" s="3" t="str">
        <f t="shared" si="23"/>
        <v>Senior</v>
      </c>
      <c r="H492" s="3">
        <f t="shared" si="21"/>
        <v>8</v>
      </c>
      <c r="I492" s="3" t="s">
        <v>536</v>
      </c>
      <c r="J492" s="4">
        <v>45049</v>
      </c>
      <c r="K492" s="3" t="s">
        <v>723</v>
      </c>
      <c r="L492" s="3" t="s">
        <v>729</v>
      </c>
      <c r="M492" s="3" t="s">
        <v>745</v>
      </c>
      <c r="N492" s="3" t="s">
        <v>749</v>
      </c>
      <c r="O492" s="3" t="s">
        <v>757</v>
      </c>
      <c r="P492" s="3">
        <v>35122.449999999997</v>
      </c>
      <c r="Q492" s="8" t="s">
        <v>761</v>
      </c>
    </row>
    <row r="493" spans="1:17" hidden="1" x14ac:dyDescent="0.3">
      <c r="A493" s="7">
        <v>8338</v>
      </c>
      <c r="B493" s="3" t="s">
        <v>15</v>
      </c>
      <c r="C493" s="3" t="s">
        <v>38</v>
      </c>
      <c r="D493" s="3" t="str">
        <f t="shared" si="22"/>
        <v>james.njeri@email.com</v>
      </c>
      <c r="E493" s="3" t="s">
        <v>44</v>
      </c>
      <c r="F493" s="3">
        <v>12</v>
      </c>
      <c r="G493" s="3" t="str">
        <f t="shared" si="23"/>
        <v>Child</v>
      </c>
      <c r="H493" s="3">
        <f t="shared" si="21"/>
        <v>73</v>
      </c>
      <c r="I493" s="3" t="s">
        <v>537</v>
      </c>
      <c r="J493" s="4">
        <v>44619</v>
      </c>
      <c r="K493" s="3" t="s">
        <v>723</v>
      </c>
      <c r="L493" s="3" t="s">
        <v>725</v>
      </c>
      <c r="M493" s="3" t="s">
        <v>743</v>
      </c>
      <c r="N493" s="3" t="s">
        <v>750</v>
      </c>
      <c r="O493" s="3" t="s">
        <v>754</v>
      </c>
      <c r="P493" s="3">
        <v>30193.8</v>
      </c>
      <c r="Q493" s="8" t="s">
        <v>759</v>
      </c>
    </row>
    <row r="494" spans="1:17" hidden="1" x14ac:dyDescent="0.3">
      <c r="A494" s="7">
        <v>4435</v>
      </c>
      <c r="B494" s="3" t="s">
        <v>23</v>
      </c>
      <c r="C494" s="3" t="s">
        <v>41</v>
      </c>
      <c r="D494" s="3" t="str">
        <f t="shared" si="22"/>
        <v>peter.obuya@email.com</v>
      </c>
      <c r="E494" s="3" t="s">
        <v>44</v>
      </c>
      <c r="F494" s="3">
        <v>71</v>
      </c>
      <c r="G494" s="3" t="str">
        <f t="shared" si="23"/>
        <v>Senior</v>
      </c>
      <c r="H494" s="3">
        <f t="shared" si="21"/>
        <v>14</v>
      </c>
      <c r="I494" s="3" t="s">
        <v>538</v>
      </c>
      <c r="J494" s="4">
        <v>45505</v>
      </c>
      <c r="K494" s="3" t="s">
        <v>720</v>
      </c>
      <c r="L494" s="3" t="s">
        <v>728</v>
      </c>
      <c r="M494" s="3" t="s">
        <v>734</v>
      </c>
      <c r="N494" s="3" t="s">
        <v>751</v>
      </c>
      <c r="O494" s="3" t="s">
        <v>753</v>
      </c>
      <c r="P494" s="3">
        <v>24849.69</v>
      </c>
      <c r="Q494" s="8" t="s">
        <v>759</v>
      </c>
    </row>
    <row r="495" spans="1:17" hidden="1" x14ac:dyDescent="0.3">
      <c r="A495" s="7">
        <v>8052</v>
      </c>
      <c r="B495" s="3" t="s">
        <v>14</v>
      </c>
      <c r="C495" s="3" t="s">
        <v>43</v>
      </c>
      <c r="D495" s="3" t="str">
        <f t="shared" si="22"/>
        <v>jane.chebet@email.com</v>
      </c>
      <c r="E495" s="3" t="s">
        <v>45</v>
      </c>
      <c r="F495" s="3">
        <v>65</v>
      </c>
      <c r="G495" s="3" t="str">
        <f t="shared" si="23"/>
        <v>Senior</v>
      </c>
      <c r="H495" s="3">
        <f t="shared" si="21"/>
        <v>20</v>
      </c>
      <c r="I495" s="3" t="s">
        <v>539</v>
      </c>
      <c r="J495" s="4">
        <v>43902</v>
      </c>
      <c r="K495" s="3" t="s">
        <v>721</v>
      </c>
      <c r="L495" s="3" t="s">
        <v>727</v>
      </c>
      <c r="M495" s="3" t="s">
        <v>737</v>
      </c>
      <c r="N495" s="3" t="s">
        <v>748</v>
      </c>
      <c r="O495" s="3" t="s">
        <v>757</v>
      </c>
      <c r="P495" s="3">
        <v>24264.66</v>
      </c>
      <c r="Q495" s="8" t="s">
        <v>759</v>
      </c>
    </row>
    <row r="496" spans="1:17" hidden="1" x14ac:dyDescent="0.3">
      <c r="A496" s="7">
        <v>3162</v>
      </c>
      <c r="B496" s="3" t="s">
        <v>22</v>
      </c>
      <c r="C496" s="3" t="s">
        <v>38</v>
      </c>
      <c r="D496" s="3" t="str">
        <f t="shared" si="22"/>
        <v>mercy.njeri@email.com</v>
      </c>
      <c r="E496" s="3" t="s">
        <v>44</v>
      </c>
      <c r="F496" s="3">
        <v>9</v>
      </c>
      <c r="G496" s="3" t="str">
        <f t="shared" si="23"/>
        <v>Child</v>
      </c>
      <c r="H496" s="3">
        <f t="shared" si="21"/>
        <v>76</v>
      </c>
      <c r="I496" s="3" t="s">
        <v>540</v>
      </c>
      <c r="J496" s="4">
        <v>45334</v>
      </c>
      <c r="K496" s="3" t="s">
        <v>719</v>
      </c>
      <c r="L496" s="3" t="s">
        <v>726</v>
      </c>
      <c r="M496" s="3" t="s">
        <v>734</v>
      </c>
      <c r="N496" s="3" t="s">
        <v>746</v>
      </c>
      <c r="O496" s="3" t="s">
        <v>758</v>
      </c>
      <c r="P496" s="3">
        <v>49511.95</v>
      </c>
      <c r="Q496" s="8" t="s">
        <v>761</v>
      </c>
    </row>
    <row r="497" spans="1:17" hidden="1" x14ac:dyDescent="0.3">
      <c r="A497" s="7">
        <v>6090</v>
      </c>
      <c r="B497" s="3" t="s">
        <v>22</v>
      </c>
      <c r="C497" s="3" t="s">
        <v>43</v>
      </c>
      <c r="D497" s="3" t="str">
        <f t="shared" si="22"/>
        <v>mercy.chebet@email.com</v>
      </c>
      <c r="E497" s="3" t="s">
        <v>45</v>
      </c>
      <c r="F497" s="3">
        <v>51</v>
      </c>
      <c r="G497" s="3" t="str">
        <f t="shared" si="23"/>
        <v>Adult</v>
      </c>
      <c r="H497" s="3">
        <f t="shared" si="21"/>
        <v>34</v>
      </c>
      <c r="I497" s="3" t="s">
        <v>541</v>
      </c>
      <c r="J497" s="4">
        <v>44783</v>
      </c>
      <c r="K497" s="3" t="s">
        <v>718</v>
      </c>
      <c r="L497" s="3" t="s">
        <v>728</v>
      </c>
      <c r="M497" s="3" t="s">
        <v>738</v>
      </c>
      <c r="N497" s="3" t="s">
        <v>748</v>
      </c>
      <c r="O497" s="3" t="s">
        <v>758</v>
      </c>
      <c r="P497" s="3">
        <v>17240.07</v>
      </c>
      <c r="Q497" s="8" t="s">
        <v>761</v>
      </c>
    </row>
    <row r="498" spans="1:17" hidden="1" x14ac:dyDescent="0.3">
      <c r="A498" s="7">
        <v>5980</v>
      </c>
      <c r="B498" s="3" t="s">
        <v>25</v>
      </c>
      <c r="C498" s="3" t="s">
        <v>38</v>
      </c>
      <c r="D498" s="3" t="str">
        <f t="shared" si="22"/>
        <v>paul.njeri@email.com</v>
      </c>
      <c r="E498" s="3" t="s">
        <v>44</v>
      </c>
      <c r="F498" s="3">
        <v>67</v>
      </c>
      <c r="G498" s="3" t="str">
        <f t="shared" si="23"/>
        <v>Senior</v>
      </c>
      <c r="H498" s="3">
        <f t="shared" si="21"/>
        <v>18</v>
      </c>
      <c r="I498" s="3" t="s">
        <v>542</v>
      </c>
      <c r="J498" s="4">
        <v>45017</v>
      </c>
      <c r="K498" s="3" t="s">
        <v>723</v>
      </c>
      <c r="L498" s="3" t="s">
        <v>730</v>
      </c>
      <c r="M498" s="3" t="s">
        <v>731</v>
      </c>
      <c r="N498" s="3" t="s">
        <v>752</v>
      </c>
      <c r="O498" s="3" t="s">
        <v>756</v>
      </c>
      <c r="P498" s="3">
        <v>9028.52</v>
      </c>
      <c r="Q498" s="8" t="s">
        <v>760</v>
      </c>
    </row>
    <row r="499" spans="1:17" hidden="1" x14ac:dyDescent="0.3">
      <c r="A499" s="7">
        <v>4404</v>
      </c>
      <c r="B499" s="3" t="s">
        <v>27</v>
      </c>
      <c r="C499" s="3" t="s">
        <v>40</v>
      </c>
      <c r="D499" s="3" t="str">
        <f t="shared" si="22"/>
        <v>david.wanjiru@email.com</v>
      </c>
      <c r="E499" s="3" t="s">
        <v>44</v>
      </c>
      <c r="F499" s="3">
        <v>57</v>
      </c>
      <c r="G499" s="3" t="str">
        <f t="shared" si="23"/>
        <v>Adult</v>
      </c>
      <c r="H499" s="3">
        <f t="shared" si="21"/>
        <v>28</v>
      </c>
      <c r="I499" s="3" t="s">
        <v>543</v>
      </c>
      <c r="J499" s="4">
        <v>44630</v>
      </c>
      <c r="K499" s="3" t="s">
        <v>724</v>
      </c>
      <c r="L499" s="3" t="s">
        <v>727</v>
      </c>
      <c r="M499" s="3" t="s">
        <v>736</v>
      </c>
      <c r="N499" s="3" t="s">
        <v>752</v>
      </c>
      <c r="O499" s="3" t="s">
        <v>756</v>
      </c>
      <c r="P499" s="3">
        <v>41079.68</v>
      </c>
      <c r="Q499" s="8" t="s">
        <v>761</v>
      </c>
    </row>
    <row r="500" spans="1:17" hidden="1" x14ac:dyDescent="0.3">
      <c r="A500" s="7">
        <v>5468</v>
      </c>
      <c r="B500" s="3" t="s">
        <v>18</v>
      </c>
      <c r="C500" s="3" t="s">
        <v>39</v>
      </c>
      <c r="D500" s="3" t="str">
        <f t="shared" si="22"/>
        <v>susan.kuria@email.com</v>
      </c>
      <c r="E500" s="3" t="s">
        <v>44</v>
      </c>
      <c r="F500" s="3">
        <v>83</v>
      </c>
      <c r="G500" s="3" t="str">
        <f t="shared" si="23"/>
        <v>Senior</v>
      </c>
      <c r="H500" s="3">
        <f t="shared" si="21"/>
        <v>2</v>
      </c>
      <c r="I500" s="3" t="s">
        <v>544</v>
      </c>
      <c r="J500" s="4">
        <v>44168</v>
      </c>
      <c r="K500" s="3" t="s">
        <v>721</v>
      </c>
      <c r="L500" s="3" t="s">
        <v>726</v>
      </c>
      <c r="M500" s="3" t="s">
        <v>744</v>
      </c>
      <c r="N500" s="3" t="s">
        <v>747</v>
      </c>
      <c r="O500" s="3" t="s">
        <v>753</v>
      </c>
      <c r="P500" s="3">
        <v>24145.13</v>
      </c>
      <c r="Q500" s="8" t="s">
        <v>761</v>
      </c>
    </row>
    <row r="501" spans="1:17" hidden="1" x14ac:dyDescent="0.3">
      <c r="A501" s="7">
        <v>4568</v>
      </c>
      <c r="B501" s="3" t="s">
        <v>24</v>
      </c>
      <c r="C501" s="3" t="s">
        <v>40</v>
      </c>
      <c r="D501" s="3" t="str">
        <f t="shared" si="22"/>
        <v>esther.wanjiru@email.com</v>
      </c>
      <c r="E501" s="3" t="s">
        <v>45</v>
      </c>
      <c r="F501" s="3">
        <v>68</v>
      </c>
      <c r="G501" s="3" t="str">
        <f t="shared" si="23"/>
        <v>Senior</v>
      </c>
      <c r="H501" s="3">
        <f t="shared" si="21"/>
        <v>17</v>
      </c>
      <c r="I501" s="3" t="s">
        <v>545</v>
      </c>
      <c r="J501" s="4">
        <v>44598</v>
      </c>
      <c r="K501" s="3" t="s">
        <v>718</v>
      </c>
      <c r="L501" s="3" t="s">
        <v>728</v>
      </c>
      <c r="M501" s="3" t="s">
        <v>735</v>
      </c>
      <c r="N501" s="3" t="s">
        <v>748</v>
      </c>
      <c r="O501" s="3" t="s">
        <v>755</v>
      </c>
      <c r="P501" s="3">
        <v>1735.7</v>
      </c>
      <c r="Q501" s="8" t="s">
        <v>759</v>
      </c>
    </row>
    <row r="502" spans="1:17" hidden="1" x14ac:dyDescent="0.3">
      <c r="A502" s="7">
        <v>5006</v>
      </c>
      <c r="B502" s="3" t="s">
        <v>22</v>
      </c>
      <c r="C502" s="3" t="s">
        <v>42</v>
      </c>
      <c r="D502" s="3" t="str">
        <f t="shared" si="22"/>
        <v>mercy.ouma@email.com</v>
      </c>
      <c r="E502" s="3" t="s">
        <v>44</v>
      </c>
      <c r="F502" s="3">
        <v>80</v>
      </c>
      <c r="G502" s="3" t="str">
        <f t="shared" si="23"/>
        <v>Senior</v>
      </c>
      <c r="H502" s="3">
        <f t="shared" si="21"/>
        <v>5</v>
      </c>
      <c r="I502" s="3" t="s">
        <v>546</v>
      </c>
      <c r="J502" s="4">
        <v>44717</v>
      </c>
      <c r="K502" s="3" t="s">
        <v>722</v>
      </c>
      <c r="L502" s="3" t="s">
        <v>730</v>
      </c>
      <c r="M502" s="3" t="s">
        <v>745</v>
      </c>
      <c r="N502" s="3" t="s">
        <v>747</v>
      </c>
      <c r="O502" s="3" t="s">
        <v>753</v>
      </c>
      <c r="P502" s="3">
        <v>7455.56</v>
      </c>
      <c r="Q502" s="8" t="s">
        <v>760</v>
      </c>
    </row>
    <row r="503" spans="1:17" hidden="1" x14ac:dyDescent="0.3">
      <c r="A503" s="7">
        <v>6209</v>
      </c>
      <c r="B503" s="3" t="s">
        <v>21</v>
      </c>
      <c r="C503" s="3" t="s">
        <v>31</v>
      </c>
      <c r="D503" s="3" t="str">
        <f t="shared" si="22"/>
        <v>grace.kamau@email.com</v>
      </c>
      <c r="E503" s="3" t="s">
        <v>45</v>
      </c>
      <c r="F503" s="3">
        <v>27</v>
      </c>
      <c r="G503" s="3" t="str">
        <f t="shared" si="23"/>
        <v>Adult</v>
      </c>
      <c r="H503" s="3">
        <f t="shared" si="21"/>
        <v>58</v>
      </c>
      <c r="I503" s="3" t="s">
        <v>547</v>
      </c>
      <c r="J503" s="4">
        <v>44290</v>
      </c>
      <c r="K503" s="3" t="s">
        <v>720</v>
      </c>
      <c r="L503" s="3" t="s">
        <v>728</v>
      </c>
      <c r="M503" s="3" t="s">
        <v>741</v>
      </c>
      <c r="N503" s="3" t="s">
        <v>752</v>
      </c>
      <c r="O503" s="3" t="s">
        <v>754</v>
      </c>
      <c r="P503" s="3">
        <v>44654.52</v>
      </c>
      <c r="Q503" s="8" t="s">
        <v>759</v>
      </c>
    </row>
    <row r="504" spans="1:17" hidden="1" x14ac:dyDescent="0.3">
      <c r="A504" s="7">
        <v>2100</v>
      </c>
      <c r="B504" s="3" t="s">
        <v>18</v>
      </c>
      <c r="C504" s="3" t="s">
        <v>29</v>
      </c>
      <c r="D504" s="3" t="str">
        <f t="shared" si="22"/>
        <v>susan.mutua@email.com</v>
      </c>
      <c r="E504" s="3" t="s">
        <v>44</v>
      </c>
      <c r="F504" s="3">
        <v>85</v>
      </c>
      <c r="G504" s="3" t="str">
        <f t="shared" si="23"/>
        <v>Senior</v>
      </c>
      <c r="H504" s="3">
        <f t="shared" si="21"/>
        <v>0</v>
      </c>
      <c r="I504" s="3" t="s">
        <v>548</v>
      </c>
      <c r="J504" s="4">
        <v>45513</v>
      </c>
      <c r="K504" s="3" t="s">
        <v>718</v>
      </c>
      <c r="L504" s="3" t="s">
        <v>730</v>
      </c>
      <c r="M504" s="3" t="s">
        <v>743</v>
      </c>
      <c r="N504" s="3" t="s">
        <v>747</v>
      </c>
      <c r="O504" s="3" t="s">
        <v>758</v>
      </c>
      <c r="P504" s="3">
        <v>37388.47</v>
      </c>
      <c r="Q504" s="8" t="s">
        <v>760</v>
      </c>
    </row>
    <row r="505" spans="1:17" hidden="1" x14ac:dyDescent="0.3">
      <c r="A505" s="7">
        <v>6644</v>
      </c>
      <c r="B505" s="3" t="s">
        <v>15</v>
      </c>
      <c r="C505" s="3" t="s">
        <v>30</v>
      </c>
      <c r="D505" s="3" t="str">
        <f t="shared" si="22"/>
        <v>james.atieno@email.com</v>
      </c>
      <c r="E505" s="3" t="s">
        <v>44</v>
      </c>
      <c r="F505" s="3">
        <v>14</v>
      </c>
      <c r="G505" s="3" t="str">
        <f t="shared" si="23"/>
        <v>Teenager</v>
      </c>
      <c r="H505" s="3">
        <f t="shared" si="21"/>
        <v>70</v>
      </c>
      <c r="I505" s="3" t="s">
        <v>549</v>
      </c>
      <c r="J505" s="4">
        <v>44305</v>
      </c>
      <c r="K505" s="3" t="s">
        <v>718</v>
      </c>
      <c r="L505" s="3" t="s">
        <v>727</v>
      </c>
      <c r="M505" s="3" t="s">
        <v>732</v>
      </c>
      <c r="N505" s="3" t="s">
        <v>752</v>
      </c>
      <c r="O505" s="3" t="s">
        <v>754</v>
      </c>
      <c r="P505" s="3">
        <v>28312.63</v>
      </c>
      <c r="Q505" s="8" t="s">
        <v>761</v>
      </c>
    </row>
    <row r="506" spans="1:17" hidden="1" x14ac:dyDescent="0.3">
      <c r="A506" s="7">
        <v>5127</v>
      </c>
      <c r="B506" s="3" t="s">
        <v>22</v>
      </c>
      <c r="C506" s="3" t="s">
        <v>39</v>
      </c>
      <c r="D506" s="3" t="str">
        <f t="shared" si="22"/>
        <v>mercy.kuria@email.com</v>
      </c>
      <c r="E506" s="3" t="s">
        <v>45</v>
      </c>
      <c r="F506" s="3">
        <v>40</v>
      </c>
      <c r="G506" s="3" t="str">
        <f t="shared" si="23"/>
        <v>Adult</v>
      </c>
      <c r="H506" s="3">
        <f t="shared" si="21"/>
        <v>44</v>
      </c>
      <c r="I506" s="3" t="s">
        <v>550</v>
      </c>
      <c r="J506" s="4">
        <v>45222</v>
      </c>
      <c r="K506" s="3" t="s">
        <v>719</v>
      </c>
      <c r="L506" s="3" t="s">
        <v>727</v>
      </c>
      <c r="M506" s="3" t="s">
        <v>744</v>
      </c>
      <c r="N506" s="3" t="s">
        <v>748</v>
      </c>
      <c r="O506" s="3" t="s">
        <v>756</v>
      </c>
      <c r="P506" s="3">
        <v>19256.48</v>
      </c>
      <c r="Q506" s="8" t="s">
        <v>760</v>
      </c>
    </row>
    <row r="507" spans="1:17" hidden="1" x14ac:dyDescent="0.3">
      <c r="A507" s="7">
        <v>9525</v>
      </c>
      <c r="B507" s="3" t="s">
        <v>14</v>
      </c>
      <c r="C507" s="3" t="s">
        <v>31</v>
      </c>
      <c r="D507" s="3" t="str">
        <f t="shared" si="22"/>
        <v>jane.kamau@email.com</v>
      </c>
      <c r="E507" s="3" t="s">
        <v>44</v>
      </c>
      <c r="F507" s="3">
        <v>2</v>
      </c>
      <c r="G507" s="3" t="str">
        <f t="shared" si="23"/>
        <v>Child</v>
      </c>
      <c r="H507" s="3">
        <f t="shared" si="21"/>
        <v>82</v>
      </c>
      <c r="I507" s="3" t="s">
        <v>551</v>
      </c>
      <c r="J507" s="4">
        <v>45723</v>
      </c>
      <c r="K507" s="3" t="s">
        <v>724</v>
      </c>
      <c r="L507" s="3" t="s">
        <v>729</v>
      </c>
      <c r="M507" s="3" t="s">
        <v>740</v>
      </c>
      <c r="N507" s="3" t="s">
        <v>750</v>
      </c>
      <c r="O507" s="3" t="s">
        <v>757</v>
      </c>
      <c r="P507" s="3">
        <v>18214.02</v>
      </c>
      <c r="Q507" s="8" t="s">
        <v>759</v>
      </c>
    </row>
    <row r="508" spans="1:17" hidden="1" x14ac:dyDescent="0.3">
      <c r="A508" s="7">
        <v>8667</v>
      </c>
      <c r="B508" s="3" t="s">
        <v>22</v>
      </c>
      <c r="C508" s="3" t="s">
        <v>42</v>
      </c>
      <c r="D508" s="3" t="str">
        <f t="shared" si="22"/>
        <v>mercy.ouma@email.com</v>
      </c>
      <c r="E508" s="3" t="s">
        <v>44</v>
      </c>
      <c r="F508" s="3">
        <v>21</v>
      </c>
      <c r="G508" s="3" t="str">
        <f t="shared" si="23"/>
        <v>Adult</v>
      </c>
      <c r="H508" s="3">
        <f t="shared" si="21"/>
        <v>63</v>
      </c>
      <c r="I508" s="3" t="s">
        <v>552</v>
      </c>
      <c r="J508" s="4">
        <v>44344</v>
      </c>
      <c r="K508" s="3" t="s">
        <v>723</v>
      </c>
      <c r="L508" s="3" t="s">
        <v>729</v>
      </c>
      <c r="M508" s="3" t="s">
        <v>735</v>
      </c>
      <c r="N508" s="3" t="s">
        <v>747</v>
      </c>
      <c r="O508" s="3" t="s">
        <v>757</v>
      </c>
      <c r="P508" s="3">
        <v>13697.65</v>
      </c>
      <c r="Q508" s="8" t="s">
        <v>761</v>
      </c>
    </row>
    <row r="509" spans="1:17" hidden="1" x14ac:dyDescent="0.3">
      <c r="A509" s="7">
        <v>7522</v>
      </c>
      <c r="B509" s="3" t="s">
        <v>22</v>
      </c>
      <c r="C509" s="3" t="s">
        <v>35</v>
      </c>
      <c r="D509" s="3" t="str">
        <f t="shared" si="22"/>
        <v>mercy.mugambi@email.com</v>
      </c>
      <c r="E509" s="3" t="s">
        <v>44</v>
      </c>
      <c r="F509" s="3">
        <v>16</v>
      </c>
      <c r="G509" s="3" t="str">
        <f t="shared" si="23"/>
        <v>Teenager</v>
      </c>
      <c r="H509" s="3">
        <f t="shared" si="21"/>
        <v>68</v>
      </c>
      <c r="I509" s="3" t="s">
        <v>553</v>
      </c>
      <c r="J509" s="4">
        <v>44339</v>
      </c>
      <c r="K509" s="3" t="s">
        <v>723</v>
      </c>
      <c r="L509" s="3" t="s">
        <v>730</v>
      </c>
      <c r="M509" s="3" t="s">
        <v>744</v>
      </c>
      <c r="N509" s="3" t="s">
        <v>751</v>
      </c>
      <c r="O509" s="3" t="s">
        <v>756</v>
      </c>
      <c r="P509" s="3">
        <v>8340.7199999999993</v>
      </c>
      <c r="Q509" s="8" t="s">
        <v>759</v>
      </c>
    </row>
    <row r="510" spans="1:17" hidden="1" x14ac:dyDescent="0.3">
      <c r="A510" s="7">
        <v>8189</v>
      </c>
      <c r="B510" s="3" t="s">
        <v>28</v>
      </c>
      <c r="C510" s="3" t="s">
        <v>35</v>
      </c>
      <c r="D510" s="3" t="str">
        <f t="shared" si="22"/>
        <v>mary.mugambi@email.com</v>
      </c>
      <c r="E510" s="3" t="s">
        <v>44</v>
      </c>
      <c r="F510" s="3">
        <v>64</v>
      </c>
      <c r="G510" s="3" t="str">
        <f t="shared" si="23"/>
        <v>Senior</v>
      </c>
      <c r="H510" s="3">
        <f t="shared" si="21"/>
        <v>20</v>
      </c>
      <c r="I510" s="3" t="s">
        <v>554</v>
      </c>
      <c r="J510" s="4">
        <v>45518</v>
      </c>
      <c r="K510" s="3" t="s">
        <v>720</v>
      </c>
      <c r="L510" s="3" t="s">
        <v>730</v>
      </c>
      <c r="M510" s="3" t="s">
        <v>740</v>
      </c>
      <c r="N510" s="3" t="s">
        <v>748</v>
      </c>
      <c r="O510" s="3" t="s">
        <v>753</v>
      </c>
      <c r="P510" s="3">
        <v>44137.03</v>
      </c>
      <c r="Q510" s="8" t="s">
        <v>761</v>
      </c>
    </row>
    <row r="511" spans="1:17" hidden="1" x14ac:dyDescent="0.3">
      <c r="A511" s="7">
        <v>8974</v>
      </c>
      <c r="B511" s="3" t="s">
        <v>26</v>
      </c>
      <c r="C511" s="3" t="s">
        <v>32</v>
      </c>
      <c r="D511" s="3" t="str">
        <f t="shared" si="22"/>
        <v>brian.odhiambo@email.com</v>
      </c>
      <c r="E511" s="3" t="s">
        <v>45</v>
      </c>
      <c r="F511" s="3">
        <v>43</v>
      </c>
      <c r="G511" s="3" t="str">
        <f t="shared" si="23"/>
        <v>Adult</v>
      </c>
      <c r="H511" s="3">
        <f t="shared" si="21"/>
        <v>41</v>
      </c>
      <c r="I511" s="3" t="s">
        <v>555</v>
      </c>
      <c r="J511" s="4">
        <v>45109</v>
      </c>
      <c r="K511" s="3" t="s">
        <v>720</v>
      </c>
      <c r="L511" s="3" t="s">
        <v>729</v>
      </c>
      <c r="M511" s="3" t="s">
        <v>732</v>
      </c>
      <c r="N511" s="3" t="s">
        <v>749</v>
      </c>
      <c r="O511" s="3" t="s">
        <v>753</v>
      </c>
      <c r="P511" s="3">
        <v>33157.480000000003</v>
      </c>
      <c r="Q511" s="8" t="s">
        <v>759</v>
      </c>
    </row>
    <row r="512" spans="1:17" hidden="1" x14ac:dyDescent="0.3">
      <c r="A512" s="7">
        <v>3777</v>
      </c>
      <c r="B512" s="3" t="s">
        <v>17</v>
      </c>
      <c r="C512" s="3" t="s">
        <v>29</v>
      </c>
      <c r="D512" s="3" t="str">
        <f t="shared" si="22"/>
        <v>anne.mutua@email.com</v>
      </c>
      <c r="E512" s="3" t="s">
        <v>45</v>
      </c>
      <c r="F512" s="3">
        <v>34</v>
      </c>
      <c r="G512" s="3" t="str">
        <f t="shared" si="23"/>
        <v>Adult</v>
      </c>
      <c r="H512" s="3">
        <f t="shared" si="21"/>
        <v>50</v>
      </c>
      <c r="I512" s="3" t="s">
        <v>556</v>
      </c>
      <c r="J512" s="4">
        <v>44817</v>
      </c>
      <c r="K512" s="3" t="s">
        <v>718</v>
      </c>
      <c r="L512" s="3" t="s">
        <v>727</v>
      </c>
      <c r="M512" s="3" t="s">
        <v>744</v>
      </c>
      <c r="N512" s="3" t="s">
        <v>749</v>
      </c>
      <c r="O512" s="3" t="s">
        <v>757</v>
      </c>
      <c r="P512" s="3">
        <v>45988.28</v>
      </c>
      <c r="Q512" s="8" t="s">
        <v>761</v>
      </c>
    </row>
    <row r="513" spans="1:17" hidden="1" x14ac:dyDescent="0.3">
      <c r="A513" s="7">
        <v>2111</v>
      </c>
      <c r="B513" s="3" t="s">
        <v>15</v>
      </c>
      <c r="C513" s="3" t="s">
        <v>29</v>
      </c>
      <c r="D513" s="3" t="str">
        <f t="shared" si="22"/>
        <v>james.mutua@email.com</v>
      </c>
      <c r="E513" s="3" t="s">
        <v>45</v>
      </c>
      <c r="F513" s="3">
        <v>22</v>
      </c>
      <c r="G513" s="3" t="str">
        <f t="shared" si="23"/>
        <v>Adult</v>
      </c>
      <c r="H513" s="3">
        <f t="shared" si="21"/>
        <v>62</v>
      </c>
      <c r="I513" s="3" t="s">
        <v>557</v>
      </c>
      <c r="J513" s="4">
        <v>44359</v>
      </c>
      <c r="K513" s="3" t="s">
        <v>719</v>
      </c>
      <c r="L513" s="3" t="s">
        <v>727</v>
      </c>
      <c r="M513" s="3" t="s">
        <v>742</v>
      </c>
      <c r="N513" s="3" t="s">
        <v>749</v>
      </c>
      <c r="O513" s="3" t="s">
        <v>753</v>
      </c>
      <c r="P513" s="3">
        <v>45663.03</v>
      </c>
      <c r="Q513" s="8" t="s">
        <v>759</v>
      </c>
    </row>
    <row r="514" spans="1:17" hidden="1" x14ac:dyDescent="0.3">
      <c r="A514" s="7">
        <v>8324</v>
      </c>
      <c r="B514" s="3" t="s">
        <v>19</v>
      </c>
      <c r="C514" s="3" t="s">
        <v>33</v>
      </c>
      <c r="D514" s="3" t="str">
        <f t="shared" si="22"/>
        <v>michael.kiplagat@email.com</v>
      </c>
      <c r="E514" s="3" t="s">
        <v>44</v>
      </c>
      <c r="F514" s="3">
        <v>57</v>
      </c>
      <c r="G514" s="3" t="str">
        <f t="shared" si="23"/>
        <v>Adult</v>
      </c>
      <c r="H514" s="3">
        <f t="shared" ref="H514:H577" si="24">MAX( F514:F1185) - (F514)</f>
        <v>27</v>
      </c>
      <c r="I514" s="3" t="s">
        <v>558</v>
      </c>
      <c r="J514" s="4">
        <v>43866</v>
      </c>
      <c r="K514" s="3" t="s">
        <v>722</v>
      </c>
      <c r="L514" s="3" t="s">
        <v>726</v>
      </c>
      <c r="M514" s="3" t="s">
        <v>745</v>
      </c>
      <c r="N514" s="3" t="s">
        <v>750</v>
      </c>
      <c r="O514" s="3" t="s">
        <v>755</v>
      </c>
      <c r="P514" s="3">
        <v>4012.42</v>
      </c>
      <c r="Q514" s="8" t="s">
        <v>759</v>
      </c>
    </row>
    <row r="515" spans="1:17" hidden="1" x14ac:dyDescent="0.3">
      <c r="A515" s="7">
        <v>4289</v>
      </c>
      <c r="B515" s="3" t="s">
        <v>26</v>
      </c>
      <c r="C515" s="3" t="s">
        <v>42</v>
      </c>
      <c r="D515" s="3" t="str">
        <f t="shared" ref="D515:D578" si="25">LOWER(CONCATENATE(B515,".",C515,"@email.com"))</f>
        <v>brian.ouma@email.com</v>
      </c>
      <c r="E515" s="3" t="s">
        <v>44</v>
      </c>
      <c r="F515" s="3">
        <v>31</v>
      </c>
      <c r="G515" s="3" t="str">
        <f t="shared" ref="G515:G578" si="26">IF(F515&lt;=12,"Child",IF(F515&lt;=19,"Teenager",IF(F515&lt;=60,"Adult","Senior")))</f>
        <v>Adult</v>
      </c>
      <c r="H515" s="3">
        <f t="shared" si="24"/>
        <v>53</v>
      </c>
      <c r="I515" s="3" t="s">
        <v>559</v>
      </c>
      <c r="J515" s="4">
        <v>45500</v>
      </c>
      <c r="K515" s="3" t="s">
        <v>722</v>
      </c>
      <c r="L515" s="3" t="s">
        <v>730</v>
      </c>
      <c r="M515" s="3" t="s">
        <v>733</v>
      </c>
      <c r="N515" s="3" t="s">
        <v>752</v>
      </c>
      <c r="O515" s="3" t="s">
        <v>757</v>
      </c>
      <c r="P515" s="3">
        <v>11777.85</v>
      </c>
      <c r="Q515" s="8" t="s">
        <v>761</v>
      </c>
    </row>
    <row r="516" spans="1:17" hidden="1" x14ac:dyDescent="0.3">
      <c r="A516" s="7">
        <v>5014</v>
      </c>
      <c r="B516" s="3" t="s">
        <v>17</v>
      </c>
      <c r="C516" s="3" t="s">
        <v>34</v>
      </c>
      <c r="D516" s="3" t="str">
        <f t="shared" si="25"/>
        <v>anne.cherono@email.com</v>
      </c>
      <c r="E516" s="3" t="s">
        <v>44</v>
      </c>
      <c r="F516" s="3">
        <v>12</v>
      </c>
      <c r="G516" s="3" t="str">
        <f t="shared" si="26"/>
        <v>Child</v>
      </c>
      <c r="H516" s="3">
        <f t="shared" si="24"/>
        <v>72</v>
      </c>
      <c r="I516" s="3" t="s">
        <v>560</v>
      </c>
      <c r="J516" s="4">
        <v>45523</v>
      </c>
      <c r="K516" s="3" t="s">
        <v>722</v>
      </c>
      <c r="L516" s="3" t="s">
        <v>729</v>
      </c>
      <c r="M516" s="3" t="s">
        <v>739</v>
      </c>
      <c r="N516" s="3" t="s">
        <v>751</v>
      </c>
      <c r="O516" s="3" t="s">
        <v>754</v>
      </c>
      <c r="P516" s="3">
        <v>18142.04</v>
      </c>
      <c r="Q516" s="8" t="s">
        <v>760</v>
      </c>
    </row>
    <row r="517" spans="1:17" hidden="1" x14ac:dyDescent="0.3">
      <c r="A517" s="7">
        <v>3964</v>
      </c>
      <c r="B517" s="3" t="s">
        <v>24</v>
      </c>
      <c r="C517" s="3" t="s">
        <v>40</v>
      </c>
      <c r="D517" s="3" t="str">
        <f t="shared" si="25"/>
        <v>esther.wanjiru@email.com</v>
      </c>
      <c r="E517" s="3" t="s">
        <v>45</v>
      </c>
      <c r="F517" s="3">
        <v>29</v>
      </c>
      <c r="G517" s="3" t="str">
        <f t="shared" si="26"/>
        <v>Adult</v>
      </c>
      <c r="H517" s="3">
        <f t="shared" si="24"/>
        <v>55</v>
      </c>
      <c r="I517" s="3" t="s">
        <v>561</v>
      </c>
      <c r="J517" s="4">
        <v>45361</v>
      </c>
      <c r="K517" s="3" t="s">
        <v>723</v>
      </c>
      <c r="L517" s="3" t="s">
        <v>725</v>
      </c>
      <c r="M517" s="3" t="s">
        <v>745</v>
      </c>
      <c r="N517" s="3" t="s">
        <v>748</v>
      </c>
      <c r="O517" s="3" t="s">
        <v>757</v>
      </c>
      <c r="P517" s="3">
        <v>14810.48</v>
      </c>
      <c r="Q517" s="8" t="s">
        <v>760</v>
      </c>
    </row>
    <row r="518" spans="1:17" hidden="1" x14ac:dyDescent="0.3">
      <c r="A518" s="7">
        <v>8343</v>
      </c>
      <c r="B518" s="3" t="s">
        <v>18</v>
      </c>
      <c r="C518" s="3" t="s">
        <v>38</v>
      </c>
      <c r="D518" s="3" t="str">
        <f t="shared" si="25"/>
        <v>susan.njeri@email.com</v>
      </c>
      <c r="E518" s="3" t="s">
        <v>45</v>
      </c>
      <c r="F518" s="3">
        <v>12</v>
      </c>
      <c r="G518" s="3" t="str">
        <f t="shared" si="26"/>
        <v>Child</v>
      </c>
      <c r="H518" s="3">
        <f t="shared" si="24"/>
        <v>72</v>
      </c>
      <c r="I518" s="3" t="s">
        <v>562</v>
      </c>
      <c r="J518" s="4">
        <v>45201</v>
      </c>
      <c r="K518" s="3" t="s">
        <v>723</v>
      </c>
      <c r="L518" s="3" t="s">
        <v>730</v>
      </c>
      <c r="M518" s="3" t="s">
        <v>733</v>
      </c>
      <c r="N518" s="3" t="s">
        <v>752</v>
      </c>
      <c r="O518" s="3" t="s">
        <v>757</v>
      </c>
      <c r="P518" s="3">
        <v>31622.38</v>
      </c>
      <c r="Q518" s="8" t="s">
        <v>759</v>
      </c>
    </row>
    <row r="519" spans="1:17" hidden="1" x14ac:dyDescent="0.3">
      <c r="A519" s="7">
        <v>9528</v>
      </c>
      <c r="B519" s="3" t="s">
        <v>26</v>
      </c>
      <c r="C519" s="3" t="s">
        <v>35</v>
      </c>
      <c r="D519" s="3" t="str">
        <f t="shared" si="25"/>
        <v>brian.mugambi@email.com</v>
      </c>
      <c r="E519" s="3" t="s">
        <v>44</v>
      </c>
      <c r="F519" s="3">
        <v>71</v>
      </c>
      <c r="G519" s="3" t="str">
        <f t="shared" si="26"/>
        <v>Senior</v>
      </c>
      <c r="H519" s="3">
        <f t="shared" si="24"/>
        <v>13</v>
      </c>
      <c r="I519" s="3" t="s">
        <v>563</v>
      </c>
      <c r="J519" s="4">
        <v>44178</v>
      </c>
      <c r="K519" s="3" t="s">
        <v>719</v>
      </c>
      <c r="L519" s="3" t="s">
        <v>726</v>
      </c>
      <c r="M519" s="3" t="s">
        <v>745</v>
      </c>
      <c r="N519" s="3" t="s">
        <v>752</v>
      </c>
      <c r="O519" s="3" t="s">
        <v>754</v>
      </c>
      <c r="P519" s="3">
        <v>33986.949999999997</v>
      </c>
      <c r="Q519" s="8" t="s">
        <v>759</v>
      </c>
    </row>
    <row r="520" spans="1:17" hidden="1" x14ac:dyDescent="0.3">
      <c r="A520" s="7">
        <v>2297</v>
      </c>
      <c r="B520" s="3" t="s">
        <v>19</v>
      </c>
      <c r="C520" s="3" t="s">
        <v>40</v>
      </c>
      <c r="D520" s="3" t="str">
        <f t="shared" si="25"/>
        <v>michael.wanjiru@email.com</v>
      </c>
      <c r="E520" s="3" t="s">
        <v>45</v>
      </c>
      <c r="F520" s="3">
        <v>64</v>
      </c>
      <c r="G520" s="3" t="str">
        <f t="shared" si="26"/>
        <v>Senior</v>
      </c>
      <c r="H520" s="3">
        <f t="shared" si="24"/>
        <v>20</v>
      </c>
      <c r="I520" s="3" t="s">
        <v>564</v>
      </c>
      <c r="J520" s="4">
        <v>44316</v>
      </c>
      <c r="K520" s="3" t="s">
        <v>720</v>
      </c>
      <c r="L520" s="3" t="s">
        <v>726</v>
      </c>
      <c r="M520" s="3" t="s">
        <v>740</v>
      </c>
      <c r="N520" s="3" t="s">
        <v>746</v>
      </c>
      <c r="O520" s="3" t="s">
        <v>758</v>
      </c>
      <c r="P520" s="3">
        <v>30097.18</v>
      </c>
      <c r="Q520" s="8" t="s">
        <v>761</v>
      </c>
    </row>
    <row r="521" spans="1:17" hidden="1" x14ac:dyDescent="0.3">
      <c r="A521" s="7">
        <v>4104</v>
      </c>
      <c r="B521" s="3" t="s">
        <v>19</v>
      </c>
      <c r="C521" s="3" t="s">
        <v>31</v>
      </c>
      <c r="D521" s="3" t="str">
        <f t="shared" si="25"/>
        <v>michael.kamau@email.com</v>
      </c>
      <c r="E521" s="3" t="s">
        <v>45</v>
      </c>
      <c r="F521" s="3">
        <v>55</v>
      </c>
      <c r="G521" s="3" t="str">
        <f t="shared" si="26"/>
        <v>Adult</v>
      </c>
      <c r="H521" s="3">
        <f t="shared" si="24"/>
        <v>29</v>
      </c>
      <c r="I521" s="3" t="s">
        <v>565</v>
      </c>
      <c r="J521" s="4">
        <v>45447</v>
      </c>
      <c r="K521" s="3" t="s">
        <v>724</v>
      </c>
      <c r="L521" s="3" t="s">
        <v>730</v>
      </c>
      <c r="M521" s="3" t="s">
        <v>733</v>
      </c>
      <c r="N521" s="3" t="s">
        <v>747</v>
      </c>
      <c r="O521" s="3" t="s">
        <v>753</v>
      </c>
      <c r="P521" s="3">
        <v>15887.5</v>
      </c>
      <c r="Q521" s="8" t="s">
        <v>761</v>
      </c>
    </row>
    <row r="522" spans="1:17" hidden="1" x14ac:dyDescent="0.3">
      <c r="A522" s="7">
        <v>7842</v>
      </c>
      <c r="B522" s="3" t="s">
        <v>28</v>
      </c>
      <c r="C522" s="3" t="s">
        <v>41</v>
      </c>
      <c r="D522" s="3" t="str">
        <f t="shared" si="25"/>
        <v>mary.obuya@email.com</v>
      </c>
      <c r="E522" s="3" t="s">
        <v>45</v>
      </c>
      <c r="F522" s="3">
        <v>57</v>
      </c>
      <c r="G522" s="3" t="str">
        <f t="shared" si="26"/>
        <v>Adult</v>
      </c>
      <c r="H522" s="3">
        <f t="shared" si="24"/>
        <v>27</v>
      </c>
      <c r="I522" s="3" t="s">
        <v>566</v>
      </c>
      <c r="J522" s="4">
        <v>45389</v>
      </c>
      <c r="K522" s="3" t="s">
        <v>720</v>
      </c>
      <c r="L522" s="3" t="s">
        <v>730</v>
      </c>
      <c r="M522" s="3" t="s">
        <v>745</v>
      </c>
      <c r="N522" s="3" t="s">
        <v>748</v>
      </c>
      <c r="O522" s="3" t="s">
        <v>756</v>
      </c>
      <c r="P522" s="3">
        <v>35937.120000000003</v>
      </c>
      <c r="Q522" s="8" t="s">
        <v>761</v>
      </c>
    </row>
    <row r="523" spans="1:17" hidden="1" x14ac:dyDescent="0.3">
      <c r="A523" s="7">
        <v>7595</v>
      </c>
      <c r="B523" s="3" t="s">
        <v>20</v>
      </c>
      <c r="C523" s="3" t="s">
        <v>42</v>
      </c>
      <c r="D523" s="3" t="str">
        <f t="shared" si="25"/>
        <v>kevin.ouma@email.com</v>
      </c>
      <c r="E523" s="3" t="s">
        <v>44</v>
      </c>
      <c r="F523" s="3">
        <v>35</v>
      </c>
      <c r="G523" s="3" t="str">
        <f t="shared" si="26"/>
        <v>Adult</v>
      </c>
      <c r="H523" s="3">
        <f t="shared" si="24"/>
        <v>49</v>
      </c>
      <c r="I523" s="3" t="s">
        <v>567</v>
      </c>
      <c r="J523" s="4">
        <v>44035</v>
      </c>
      <c r="K523" s="3" t="s">
        <v>723</v>
      </c>
      <c r="L523" s="3" t="s">
        <v>725</v>
      </c>
      <c r="M523" s="3" t="s">
        <v>733</v>
      </c>
      <c r="N523" s="3" t="s">
        <v>751</v>
      </c>
      <c r="O523" s="3" t="s">
        <v>754</v>
      </c>
      <c r="P523" s="3">
        <v>7785.62</v>
      </c>
      <c r="Q523" s="8" t="s">
        <v>761</v>
      </c>
    </row>
    <row r="524" spans="1:17" hidden="1" x14ac:dyDescent="0.3">
      <c r="A524" s="7">
        <v>5153</v>
      </c>
      <c r="B524" s="3" t="s">
        <v>26</v>
      </c>
      <c r="C524" s="3" t="s">
        <v>37</v>
      </c>
      <c r="D524" s="3" t="str">
        <f t="shared" si="25"/>
        <v>brian.otieno@email.com</v>
      </c>
      <c r="E524" s="3" t="s">
        <v>44</v>
      </c>
      <c r="F524" s="3">
        <v>15</v>
      </c>
      <c r="G524" s="3" t="str">
        <f t="shared" si="26"/>
        <v>Teenager</v>
      </c>
      <c r="H524" s="3">
        <f t="shared" si="24"/>
        <v>69</v>
      </c>
      <c r="I524" s="3" t="s">
        <v>568</v>
      </c>
      <c r="J524" s="4">
        <v>45135</v>
      </c>
      <c r="K524" s="3" t="s">
        <v>724</v>
      </c>
      <c r="L524" s="3" t="s">
        <v>728</v>
      </c>
      <c r="M524" s="3" t="s">
        <v>733</v>
      </c>
      <c r="N524" s="3" t="s">
        <v>751</v>
      </c>
      <c r="O524" s="3" t="s">
        <v>753</v>
      </c>
      <c r="P524" s="3">
        <v>31494.33</v>
      </c>
      <c r="Q524" s="8" t="s">
        <v>760</v>
      </c>
    </row>
    <row r="525" spans="1:17" hidden="1" x14ac:dyDescent="0.3">
      <c r="A525" s="7">
        <v>3539</v>
      </c>
      <c r="B525" s="3" t="s">
        <v>23</v>
      </c>
      <c r="C525" s="3" t="s">
        <v>32</v>
      </c>
      <c r="D525" s="3" t="str">
        <f t="shared" si="25"/>
        <v>peter.odhiambo@email.com</v>
      </c>
      <c r="E525" s="3" t="s">
        <v>44</v>
      </c>
      <c r="F525" s="3">
        <v>34</v>
      </c>
      <c r="G525" s="3" t="str">
        <f t="shared" si="26"/>
        <v>Adult</v>
      </c>
      <c r="H525" s="3">
        <f t="shared" si="24"/>
        <v>50</v>
      </c>
      <c r="I525" s="3" t="s">
        <v>569</v>
      </c>
      <c r="J525" s="4">
        <v>44622</v>
      </c>
      <c r="K525" s="3" t="s">
        <v>720</v>
      </c>
      <c r="L525" s="3" t="s">
        <v>729</v>
      </c>
      <c r="M525" s="3" t="s">
        <v>731</v>
      </c>
      <c r="N525" s="3" t="s">
        <v>748</v>
      </c>
      <c r="O525" s="3" t="s">
        <v>753</v>
      </c>
      <c r="P525" s="3">
        <v>33779.89</v>
      </c>
      <c r="Q525" s="8" t="s">
        <v>759</v>
      </c>
    </row>
    <row r="526" spans="1:17" hidden="1" x14ac:dyDescent="0.3">
      <c r="A526" s="7">
        <v>5383</v>
      </c>
      <c r="B526" s="3" t="s">
        <v>27</v>
      </c>
      <c r="C526" s="3" t="s">
        <v>42</v>
      </c>
      <c r="D526" s="3" t="str">
        <f t="shared" si="25"/>
        <v>david.ouma@email.com</v>
      </c>
      <c r="E526" s="3" t="s">
        <v>44</v>
      </c>
      <c r="F526" s="3">
        <v>52</v>
      </c>
      <c r="G526" s="3" t="str">
        <f t="shared" si="26"/>
        <v>Adult</v>
      </c>
      <c r="H526" s="3">
        <f t="shared" si="24"/>
        <v>32</v>
      </c>
      <c r="I526" s="3" t="s">
        <v>570</v>
      </c>
      <c r="J526" s="4">
        <v>44978</v>
      </c>
      <c r="K526" s="3" t="s">
        <v>718</v>
      </c>
      <c r="L526" s="3" t="s">
        <v>729</v>
      </c>
      <c r="M526" s="3" t="s">
        <v>745</v>
      </c>
      <c r="N526" s="3" t="s">
        <v>747</v>
      </c>
      <c r="O526" s="3" t="s">
        <v>755</v>
      </c>
      <c r="P526" s="3">
        <v>34810.660000000003</v>
      </c>
      <c r="Q526" s="8" t="s">
        <v>761</v>
      </c>
    </row>
    <row r="527" spans="1:17" hidden="1" x14ac:dyDescent="0.3">
      <c r="A527" s="7">
        <v>4476</v>
      </c>
      <c r="B527" s="3" t="s">
        <v>14</v>
      </c>
      <c r="C527" s="3" t="s">
        <v>39</v>
      </c>
      <c r="D527" s="3" t="str">
        <f t="shared" si="25"/>
        <v>jane.kuria@email.com</v>
      </c>
      <c r="E527" s="3" t="s">
        <v>45</v>
      </c>
      <c r="F527" s="3">
        <v>20</v>
      </c>
      <c r="G527" s="3" t="str">
        <f t="shared" si="26"/>
        <v>Adult</v>
      </c>
      <c r="H527" s="3">
        <f t="shared" si="24"/>
        <v>64</v>
      </c>
      <c r="I527" s="3" t="s">
        <v>571</v>
      </c>
      <c r="J527" s="4">
        <v>44438</v>
      </c>
      <c r="K527" s="3" t="s">
        <v>720</v>
      </c>
      <c r="L527" s="3" t="s">
        <v>728</v>
      </c>
      <c r="M527" s="3" t="s">
        <v>735</v>
      </c>
      <c r="N527" s="3" t="s">
        <v>748</v>
      </c>
      <c r="O527" s="3" t="s">
        <v>756</v>
      </c>
      <c r="P527" s="3">
        <v>9891.24</v>
      </c>
      <c r="Q527" s="8" t="s">
        <v>760</v>
      </c>
    </row>
    <row r="528" spans="1:17" hidden="1" x14ac:dyDescent="0.3">
      <c r="A528" s="7">
        <v>1488</v>
      </c>
      <c r="B528" s="3" t="s">
        <v>22</v>
      </c>
      <c r="C528" s="3" t="s">
        <v>29</v>
      </c>
      <c r="D528" s="3" t="str">
        <f t="shared" si="25"/>
        <v>mercy.mutua@email.com</v>
      </c>
      <c r="E528" s="3" t="s">
        <v>45</v>
      </c>
      <c r="F528" s="3">
        <v>76</v>
      </c>
      <c r="G528" s="3" t="str">
        <f t="shared" si="26"/>
        <v>Senior</v>
      </c>
      <c r="H528" s="3">
        <f t="shared" si="24"/>
        <v>8</v>
      </c>
      <c r="I528" s="3" t="s">
        <v>572</v>
      </c>
      <c r="J528" s="4">
        <v>44833</v>
      </c>
      <c r="K528" s="3" t="s">
        <v>721</v>
      </c>
      <c r="L528" s="3" t="s">
        <v>729</v>
      </c>
      <c r="M528" s="3" t="s">
        <v>745</v>
      </c>
      <c r="N528" s="3" t="s">
        <v>747</v>
      </c>
      <c r="O528" s="3" t="s">
        <v>755</v>
      </c>
      <c r="P528" s="3">
        <v>8179.88</v>
      </c>
      <c r="Q528" s="8" t="s">
        <v>759</v>
      </c>
    </row>
    <row r="529" spans="1:17" hidden="1" x14ac:dyDescent="0.3">
      <c r="A529" s="7">
        <v>1167</v>
      </c>
      <c r="B529" s="3" t="s">
        <v>27</v>
      </c>
      <c r="C529" s="3" t="s">
        <v>39</v>
      </c>
      <c r="D529" s="3" t="str">
        <f t="shared" si="25"/>
        <v>david.kuria@email.com</v>
      </c>
      <c r="E529" s="3" t="s">
        <v>44</v>
      </c>
      <c r="F529" s="3">
        <v>78</v>
      </c>
      <c r="G529" s="3" t="str">
        <f t="shared" si="26"/>
        <v>Senior</v>
      </c>
      <c r="H529" s="3">
        <f t="shared" si="24"/>
        <v>6</v>
      </c>
      <c r="I529" s="3" t="s">
        <v>573</v>
      </c>
      <c r="J529" s="4">
        <v>45069</v>
      </c>
      <c r="K529" s="3" t="s">
        <v>718</v>
      </c>
      <c r="L529" s="3" t="s">
        <v>730</v>
      </c>
      <c r="M529" s="3" t="s">
        <v>731</v>
      </c>
      <c r="N529" s="3" t="s">
        <v>747</v>
      </c>
      <c r="O529" s="3" t="s">
        <v>757</v>
      </c>
      <c r="P529" s="3">
        <v>11299.59</v>
      </c>
      <c r="Q529" s="8" t="s">
        <v>759</v>
      </c>
    </row>
    <row r="530" spans="1:17" hidden="1" x14ac:dyDescent="0.3">
      <c r="A530" s="7">
        <v>6380</v>
      </c>
      <c r="B530" s="3" t="s">
        <v>19</v>
      </c>
      <c r="C530" s="3" t="s">
        <v>29</v>
      </c>
      <c r="D530" s="3" t="str">
        <f t="shared" si="25"/>
        <v>michael.mutua@email.com</v>
      </c>
      <c r="E530" s="3" t="s">
        <v>45</v>
      </c>
      <c r="F530" s="3">
        <v>63</v>
      </c>
      <c r="G530" s="3" t="str">
        <f t="shared" si="26"/>
        <v>Senior</v>
      </c>
      <c r="H530" s="3">
        <f t="shared" si="24"/>
        <v>21</v>
      </c>
      <c r="I530" s="3" t="s">
        <v>574</v>
      </c>
      <c r="J530" s="4">
        <v>45742</v>
      </c>
      <c r="K530" s="3" t="s">
        <v>722</v>
      </c>
      <c r="L530" s="3" t="s">
        <v>725</v>
      </c>
      <c r="M530" s="3" t="s">
        <v>733</v>
      </c>
      <c r="N530" s="3" t="s">
        <v>751</v>
      </c>
      <c r="O530" s="3" t="s">
        <v>756</v>
      </c>
      <c r="P530" s="3">
        <v>43357.13</v>
      </c>
      <c r="Q530" s="8" t="s">
        <v>759</v>
      </c>
    </row>
    <row r="531" spans="1:17" hidden="1" x14ac:dyDescent="0.3">
      <c r="A531" s="7">
        <v>5753</v>
      </c>
      <c r="B531" s="3" t="s">
        <v>22</v>
      </c>
      <c r="C531" s="3" t="s">
        <v>30</v>
      </c>
      <c r="D531" s="3" t="str">
        <f t="shared" si="25"/>
        <v>mercy.atieno@email.com</v>
      </c>
      <c r="E531" s="3" t="s">
        <v>45</v>
      </c>
      <c r="F531" s="3">
        <v>7</v>
      </c>
      <c r="G531" s="3" t="str">
        <f t="shared" si="26"/>
        <v>Child</v>
      </c>
      <c r="H531" s="3">
        <f t="shared" si="24"/>
        <v>77</v>
      </c>
      <c r="I531" s="3" t="s">
        <v>575</v>
      </c>
      <c r="J531" s="4">
        <v>44777</v>
      </c>
      <c r="K531" s="3" t="s">
        <v>719</v>
      </c>
      <c r="L531" s="3" t="s">
        <v>725</v>
      </c>
      <c r="M531" s="3" t="s">
        <v>743</v>
      </c>
      <c r="N531" s="3" t="s">
        <v>752</v>
      </c>
      <c r="O531" s="3" t="s">
        <v>757</v>
      </c>
      <c r="P531" s="3">
        <v>34050.86</v>
      </c>
      <c r="Q531" s="8" t="s">
        <v>761</v>
      </c>
    </row>
    <row r="532" spans="1:17" hidden="1" x14ac:dyDescent="0.3">
      <c r="A532" s="7">
        <v>7936</v>
      </c>
      <c r="B532" s="3" t="s">
        <v>21</v>
      </c>
      <c r="C532" s="3" t="s">
        <v>43</v>
      </c>
      <c r="D532" s="3" t="str">
        <f t="shared" si="25"/>
        <v>grace.chebet@email.com</v>
      </c>
      <c r="E532" s="3" t="s">
        <v>45</v>
      </c>
      <c r="F532" s="3">
        <v>37</v>
      </c>
      <c r="G532" s="3" t="str">
        <f t="shared" si="26"/>
        <v>Adult</v>
      </c>
      <c r="H532" s="3">
        <f t="shared" si="24"/>
        <v>47</v>
      </c>
      <c r="I532" s="3" t="s">
        <v>576</v>
      </c>
      <c r="J532" s="4">
        <v>44053</v>
      </c>
      <c r="K532" s="3" t="s">
        <v>720</v>
      </c>
      <c r="L532" s="3" t="s">
        <v>725</v>
      </c>
      <c r="M532" s="3" t="s">
        <v>733</v>
      </c>
      <c r="N532" s="3" t="s">
        <v>748</v>
      </c>
      <c r="O532" s="3" t="s">
        <v>754</v>
      </c>
      <c r="P532" s="3">
        <v>34802.769999999997</v>
      </c>
      <c r="Q532" s="8" t="s">
        <v>759</v>
      </c>
    </row>
    <row r="533" spans="1:17" hidden="1" x14ac:dyDescent="0.3">
      <c r="A533" s="7">
        <v>1819</v>
      </c>
      <c r="B533" s="3" t="s">
        <v>28</v>
      </c>
      <c r="C533" s="3" t="s">
        <v>29</v>
      </c>
      <c r="D533" s="3" t="str">
        <f t="shared" si="25"/>
        <v>mary.mutua@email.com</v>
      </c>
      <c r="E533" s="3" t="s">
        <v>45</v>
      </c>
      <c r="F533" s="3">
        <v>76</v>
      </c>
      <c r="G533" s="3" t="str">
        <f t="shared" si="26"/>
        <v>Senior</v>
      </c>
      <c r="H533" s="3">
        <f t="shared" si="24"/>
        <v>8</v>
      </c>
      <c r="I533" s="3" t="s">
        <v>577</v>
      </c>
      <c r="J533" s="4">
        <v>44491</v>
      </c>
      <c r="K533" s="3" t="s">
        <v>718</v>
      </c>
      <c r="L533" s="3" t="s">
        <v>727</v>
      </c>
      <c r="M533" s="3" t="s">
        <v>740</v>
      </c>
      <c r="N533" s="3" t="s">
        <v>750</v>
      </c>
      <c r="O533" s="3" t="s">
        <v>756</v>
      </c>
      <c r="P533" s="3">
        <v>26068.75</v>
      </c>
      <c r="Q533" s="8" t="s">
        <v>760</v>
      </c>
    </row>
    <row r="534" spans="1:17" hidden="1" x14ac:dyDescent="0.3">
      <c r="A534" s="7">
        <v>5065</v>
      </c>
      <c r="B534" s="3" t="s">
        <v>25</v>
      </c>
      <c r="C534" s="3" t="s">
        <v>37</v>
      </c>
      <c r="D534" s="3" t="str">
        <f t="shared" si="25"/>
        <v>paul.otieno@email.com</v>
      </c>
      <c r="E534" s="3" t="s">
        <v>44</v>
      </c>
      <c r="F534" s="3">
        <v>61</v>
      </c>
      <c r="G534" s="3" t="str">
        <f t="shared" si="26"/>
        <v>Senior</v>
      </c>
      <c r="H534" s="3">
        <f t="shared" si="24"/>
        <v>23</v>
      </c>
      <c r="I534" s="3" t="s">
        <v>578</v>
      </c>
      <c r="J534" s="4">
        <v>44891</v>
      </c>
      <c r="K534" s="3" t="s">
        <v>722</v>
      </c>
      <c r="L534" s="3" t="s">
        <v>727</v>
      </c>
      <c r="M534" s="3" t="s">
        <v>734</v>
      </c>
      <c r="N534" s="3" t="s">
        <v>748</v>
      </c>
      <c r="O534" s="3" t="s">
        <v>753</v>
      </c>
      <c r="P534" s="3">
        <v>44732.45</v>
      </c>
      <c r="Q534" s="8" t="s">
        <v>759</v>
      </c>
    </row>
    <row r="535" spans="1:17" hidden="1" x14ac:dyDescent="0.3">
      <c r="A535" s="7">
        <v>8407</v>
      </c>
      <c r="B535" s="3" t="s">
        <v>27</v>
      </c>
      <c r="C535" s="3" t="s">
        <v>40</v>
      </c>
      <c r="D535" s="3" t="str">
        <f t="shared" si="25"/>
        <v>david.wanjiru@email.com</v>
      </c>
      <c r="E535" s="3" t="s">
        <v>45</v>
      </c>
      <c r="F535" s="3">
        <v>16</v>
      </c>
      <c r="G535" s="3" t="str">
        <f t="shared" si="26"/>
        <v>Teenager</v>
      </c>
      <c r="H535" s="3">
        <f t="shared" si="24"/>
        <v>68</v>
      </c>
      <c r="I535" s="3" t="s">
        <v>579</v>
      </c>
      <c r="J535" s="4">
        <v>44153</v>
      </c>
      <c r="K535" s="3" t="s">
        <v>722</v>
      </c>
      <c r="L535" s="3" t="s">
        <v>730</v>
      </c>
      <c r="M535" s="3" t="s">
        <v>739</v>
      </c>
      <c r="N535" s="3" t="s">
        <v>747</v>
      </c>
      <c r="O535" s="3" t="s">
        <v>758</v>
      </c>
      <c r="P535" s="3">
        <v>23523.1</v>
      </c>
      <c r="Q535" s="8" t="s">
        <v>760</v>
      </c>
    </row>
    <row r="536" spans="1:17" hidden="1" x14ac:dyDescent="0.3">
      <c r="A536" s="7">
        <v>1675</v>
      </c>
      <c r="B536" s="3" t="s">
        <v>17</v>
      </c>
      <c r="C536" s="3" t="s">
        <v>33</v>
      </c>
      <c r="D536" s="3" t="str">
        <f t="shared" si="25"/>
        <v>anne.kiplagat@email.com</v>
      </c>
      <c r="E536" s="3" t="s">
        <v>45</v>
      </c>
      <c r="F536" s="3">
        <v>4</v>
      </c>
      <c r="G536" s="3" t="str">
        <f t="shared" si="26"/>
        <v>Child</v>
      </c>
      <c r="H536" s="3">
        <f t="shared" si="24"/>
        <v>80</v>
      </c>
      <c r="I536" s="3" t="s">
        <v>580</v>
      </c>
      <c r="J536" s="4">
        <v>45492</v>
      </c>
      <c r="K536" s="3" t="s">
        <v>722</v>
      </c>
      <c r="L536" s="3" t="s">
        <v>730</v>
      </c>
      <c r="M536" s="3" t="s">
        <v>736</v>
      </c>
      <c r="N536" s="3" t="s">
        <v>752</v>
      </c>
      <c r="O536" s="3" t="s">
        <v>754</v>
      </c>
      <c r="P536" s="3">
        <v>4749.24</v>
      </c>
      <c r="Q536" s="8" t="s">
        <v>759</v>
      </c>
    </row>
    <row r="537" spans="1:17" hidden="1" x14ac:dyDescent="0.3">
      <c r="A537" s="7">
        <v>1057</v>
      </c>
      <c r="B537" s="3" t="s">
        <v>28</v>
      </c>
      <c r="C537" s="3" t="s">
        <v>31</v>
      </c>
      <c r="D537" s="3" t="str">
        <f t="shared" si="25"/>
        <v>mary.kamau@email.com</v>
      </c>
      <c r="E537" s="3" t="s">
        <v>45</v>
      </c>
      <c r="F537" s="3">
        <v>12</v>
      </c>
      <c r="G537" s="3" t="str">
        <f t="shared" si="26"/>
        <v>Child</v>
      </c>
      <c r="H537" s="3">
        <f t="shared" si="24"/>
        <v>72</v>
      </c>
      <c r="I537" s="3" t="s">
        <v>581</v>
      </c>
      <c r="J537" s="4">
        <v>45424</v>
      </c>
      <c r="K537" s="3" t="s">
        <v>718</v>
      </c>
      <c r="L537" s="3" t="s">
        <v>728</v>
      </c>
      <c r="M537" s="3" t="s">
        <v>735</v>
      </c>
      <c r="N537" s="3" t="s">
        <v>746</v>
      </c>
      <c r="O537" s="3" t="s">
        <v>753</v>
      </c>
      <c r="P537" s="3">
        <v>45575.35</v>
      </c>
      <c r="Q537" s="8" t="s">
        <v>760</v>
      </c>
    </row>
    <row r="538" spans="1:17" hidden="1" x14ac:dyDescent="0.3">
      <c r="A538" s="7">
        <v>4765</v>
      </c>
      <c r="B538" s="3" t="s">
        <v>18</v>
      </c>
      <c r="C538" s="3" t="s">
        <v>31</v>
      </c>
      <c r="D538" s="3" t="str">
        <f t="shared" si="25"/>
        <v>susan.kamau@email.com</v>
      </c>
      <c r="E538" s="3" t="s">
        <v>45</v>
      </c>
      <c r="F538" s="3">
        <v>16</v>
      </c>
      <c r="G538" s="3" t="str">
        <f t="shared" si="26"/>
        <v>Teenager</v>
      </c>
      <c r="H538" s="3">
        <f t="shared" si="24"/>
        <v>68</v>
      </c>
      <c r="I538" s="3" t="s">
        <v>582</v>
      </c>
      <c r="J538" s="4">
        <v>45605</v>
      </c>
      <c r="K538" s="3" t="s">
        <v>724</v>
      </c>
      <c r="L538" s="3" t="s">
        <v>727</v>
      </c>
      <c r="M538" s="3" t="s">
        <v>733</v>
      </c>
      <c r="N538" s="3" t="s">
        <v>747</v>
      </c>
      <c r="O538" s="3" t="s">
        <v>757</v>
      </c>
      <c r="P538" s="3">
        <v>34503.089999999997</v>
      </c>
      <c r="Q538" s="8" t="s">
        <v>760</v>
      </c>
    </row>
    <row r="539" spans="1:17" hidden="1" x14ac:dyDescent="0.3">
      <c r="A539" s="7">
        <v>2114</v>
      </c>
      <c r="B539" s="3" t="s">
        <v>18</v>
      </c>
      <c r="C539" s="3" t="s">
        <v>33</v>
      </c>
      <c r="D539" s="3" t="str">
        <f t="shared" si="25"/>
        <v>susan.kiplagat@email.com</v>
      </c>
      <c r="E539" s="3" t="s">
        <v>45</v>
      </c>
      <c r="F539" s="3">
        <v>72</v>
      </c>
      <c r="G539" s="3" t="str">
        <f t="shared" si="26"/>
        <v>Senior</v>
      </c>
      <c r="H539" s="3">
        <f t="shared" si="24"/>
        <v>12</v>
      </c>
      <c r="I539" s="3" t="s">
        <v>583</v>
      </c>
      <c r="J539" s="4">
        <v>45172</v>
      </c>
      <c r="K539" s="3" t="s">
        <v>722</v>
      </c>
      <c r="L539" s="3" t="s">
        <v>727</v>
      </c>
      <c r="M539" s="3" t="s">
        <v>735</v>
      </c>
      <c r="N539" s="3" t="s">
        <v>746</v>
      </c>
      <c r="O539" s="3" t="s">
        <v>753</v>
      </c>
      <c r="P539" s="3">
        <v>31396.87</v>
      </c>
      <c r="Q539" s="8" t="s">
        <v>761</v>
      </c>
    </row>
    <row r="540" spans="1:17" hidden="1" x14ac:dyDescent="0.3">
      <c r="A540" s="7">
        <v>8725</v>
      </c>
      <c r="B540" s="3" t="s">
        <v>27</v>
      </c>
      <c r="C540" s="3" t="s">
        <v>41</v>
      </c>
      <c r="D540" s="3" t="str">
        <f t="shared" si="25"/>
        <v>david.obuya@email.com</v>
      </c>
      <c r="E540" s="3" t="s">
        <v>44</v>
      </c>
      <c r="F540" s="3">
        <v>6</v>
      </c>
      <c r="G540" s="3" t="str">
        <f t="shared" si="26"/>
        <v>Child</v>
      </c>
      <c r="H540" s="3">
        <f t="shared" si="24"/>
        <v>78</v>
      </c>
      <c r="I540" s="3" t="s">
        <v>584</v>
      </c>
      <c r="J540" s="4">
        <v>45589</v>
      </c>
      <c r="K540" s="3" t="s">
        <v>722</v>
      </c>
      <c r="L540" s="3" t="s">
        <v>730</v>
      </c>
      <c r="M540" s="3" t="s">
        <v>737</v>
      </c>
      <c r="N540" s="3" t="s">
        <v>752</v>
      </c>
      <c r="O540" s="3" t="s">
        <v>754</v>
      </c>
      <c r="P540" s="3">
        <v>47003.68</v>
      </c>
      <c r="Q540" s="8" t="s">
        <v>761</v>
      </c>
    </row>
    <row r="541" spans="1:17" hidden="1" x14ac:dyDescent="0.3">
      <c r="A541" s="7">
        <v>9884</v>
      </c>
      <c r="B541" s="3" t="s">
        <v>28</v>
      </c>
      <c r="C541" s="3" t="s">
        <v>42</v>
      </c>
      <c r="D541" s="3" t="str">
        <f t="shared" si="25"/>
        <v>mary.ouma@email.com</v>
      </c>
      <c r="E541" s="3" t="s">
        <v>44</v>
      </c>
      <c r="F541" s="3">
        <v>35</v>
      </c>
      <c r="G541" s="3" t="str">
        <f t="shared" si="26"/>
        <v>Adult</v>
      </c>
      <c r="H541" s="3">
        <f t="shared" si="24"/>
        <v>49</v>
      </c>
      <c r="I541" s="3" t="s">
        <v>585</v>
      </c>
      <c r="J541" s="4">
        <v>45098</v>
      </c>
      <c r="K541" s="3" t="s">
        <v>723</v>
      </c>
      <c r="L541" s="3" t="s">
        <v>727</v>
      </c>
      <c r="M541" s="3" t="s">
        <v>731</v>
      </c>
      <c r="N541" s="3" t="s">
        <v>746</v>
      </c>
      <c r="O541" s="3" t="s">
        <v>757</v>
      </c>
      <c r="P541" s="3">
        <v>12010.07</v>
      </c>
      <c r="Q541" s="8" t="s">
        <v>759</v>
      </c>
    </row>
    <row r="542" spans="1:17" hidden="1" x14ac:dyDescent="0.3">
      <c r="A542" s="7">
        <v>6728</v>
      </c>
      <c r="B542" s="3" t="s">
        <v>28</v>
      </c>
      <c r="C542" s="3" t="s">
        <v>40</v>
      </c>
      <c r="D542" s="3" t="str">
        <f t="shared" si="25"/>
        <v>mary.wanjiru@email.com</v>
      </c>
      <c r="E542" s="3" t="s">
        <v>45</v>
      </c>
      <c r="F542" s="3">
        <v>40</v>
      </c>
      <c r="G542" s="3" t="str">
        <f t="shared" si="26"/>
        <v>Adult</v>
      </c>
      <c r="H542" s="3">
        <f t="shared" si="24"/>
        <v>44</v>
      </c>
      <c r="I542" s="3" t="s">
        <v>586</v>
      </c>
      <c r="J542" s="4">
        <v>45384</v>
      </c>
      <c r="K542" s="3" t="s">
        <v>719</v>
      </c>
      <c r="L542" s="3" t="s">
        <v>730</v>
      </c>
      <c r="M542" s="3" t="s">
        <v>741</v>
      </c>
      <c r="N542" s="3" t="s">
        <v>746</v>
      </c>
      <c r="O542" s="3" t="s">
        <v>757</v>
      </c>
      <c r="P542" s="3">
        <v>49252.28</v>
      </c>
      <c r="Q542" s="8" t="s">
        <v>760</v>
      </c>
    </row>
    <row r="543" spans="1:17" hidden="1" x14ac:dyDescent="0.3">
      <c r="A543" s="7">
        <v>3265</v>
      </c>
      <c r="B543" s="3" t="s">
        <v>22</v>
      </c>
      <c r="C543" s="3" t="s">
        <v>32</v>
      </c>
      <c r="D543" s="3" t="str">
        <f t="shared" si="25"/>
        <v>mercy.odhiambo@email.com</v>
      </c>
      <c r="E543" s="3" t="s">
        <v>44</v>
      </c>
      <c r="F543" s="3">
        <v>64</v>
      </c>
      <c r="G543" s="3" t="str">
        <f t="shared" si="26"/>
        <v>Senior</v>
      </c>
      <c r="H543" s="3">
        <f t="shared" si="24"/>
        <v>20</v>
      </c>
      <c r="I543" s="3" t="s">
        <v>587</v>
      </c>
      <c r="J543" s="4">
        <v>44378</v>
      </c>
      <c r="K543" s="3" t="s">
        <v>721</v>
      </c>
      <c r="L543" s="3" t="s">
        <v>729</v>
      </c>
      <c r="M543" s="3" t="s">
        <v>744</v>
      </c>
      <c r="N543" s="3" t="s">
        <v>752</v>
      </c>
      <c r="O543" s="3" t="s">
        <v>755</v>
      </c>
      <c r="P543" s="3">
        <v>2882.82</v>
      </c>
      <c r="Q543" s="8" t="s">
        <v>760</v>
      </c>
    </row>
    <row r="544" spans="1:17" hidden="1" x14ac:dyDescent="0.3">
      <c r="A544" s="7">
        <v>9441</v>
      </c>
      <c r="B544" s="3" t="s">
        <v>14</v>
      </c>
      <c r="C544" s="3" t="s">
        <v>42</v>
      </c>
      <c r="D544" s="3" t="str">
        <f t="shared" si="25"/>
        <v>jane.ouma@email.com</v>
      </c>
      <c r="E544" s="3" t="s">
        <v>45</v>
      </c>
      <c r="F544" s="3">
        <v>52</v>
      </c>
      <c r="G544" s="3" t="str">
        <f t="shared" si="26"/>
        <v>Adult</v>
      </c>
      <c r="H544" s="3">
        <f t="shared" si="24"/>
        <v>32</v>
      </c>
      <c r="I544" s="3" t="s">
        <v>588</v>
      </c>
      <c r="J544" s="4">
        <v>44659</v>
      </c>
      <c r="K544" s="3" t="s">
        <v>723</v>
      </c>
      <c r="L544" s="3" t="s">
        <v>730</v>
      </c>
      <c r="M544" s="3" t="s">
        <v>735</v>
      </c>
      <c r="N544" s="3" t="s">
        <v>749</v>
      </c>
      <c r="O544" s="3" t="s">
        <v>758</v>
      </c>
      <c r="P544" s="3">
        <v>3964.75</v>
      </c>
      <c r="Q544" s="8" t="s">
        <v>759</v>
      </c>
    </row>
    <row r="545" spans="1:17" hidden="1" x14ac:dyDescent="0.3">
      <c r="A545" s="7">
        <v>8743</v>
      </c>
      <c r="B545" s="3" t="s">
        <v>24</v>
      </c>
      <c r="C545" s="3" t="s">
        <v>43</v>
      </c>
      <c r="D545" s="3" t="str">
        <f t="shared" si="25"/>
        <v>esther.chebet@email.com</v>
      </c>
      <c r="E545" s="3" t="s">
        <v>44</v>
      </c>
      <c r="F545" s="3">
        <v>40</v>
      </c>
      <c r="G545" s="3" t="str">
        <f t="shared" si="26"/>
        <v>Adult</v>
      </c>
      <c r="H545" s="3">
        <f t="shared" si="24"/>
        <v>44</v>
      </c>
      <c r="I545" s="3" t="s">
        <v>589</v>
      </c>
      <c r="J545" s="4">
        <v>45400</v>
      </c>
      <c r="K545" s="3" t="s">
        <v>719</v>
      </c>
      <c r="L545" s="3" t="s">
        <v>726</v>
      </c>
      <c r="M545" s="3" t="s">
        <v>741</v>
      </c>
      <c r="N545" s="3" t="s">
        <v>748</v>
      </c>
      <c r="O545" s="3" t="s">
        <v>755</v>
      </c>
      <c r="P545" s="3">
        <v>35418.519999999997</v>
      </c>
      <c r="Q545" s="8" t="s">
        <v>761</v>
      </c>
    </row>
    <row r="546" spans="1:17" hidden="1" x14ac:dyDescent="0.3">
      <c r="A546" s="7">
        <v>2903</v>
      </c>
      <c r="B546" s="3" t="s">
        <v>14</v>
      </c>
      <c r="C546" s="3" t="s">
        <v>36</v>
      </c>
      <c r="D546" s="3" t="str">
        <f t="shared" si="25"/>
        <v>jane.mwangi@email.com</v>
      </c>
      <c r="E546" s="3" t="s">
        <v>45</v>
      </c>
      <c r="F546" s="3">
        <v>39</v>
      </c>
      <c r="G546" s="3" t="str">
        <f t="shared" si="26"/>
        <v>Adult</v>
      </c>
      <c r="H546" s="3">
        <f t="shared" si="24"/>
        <v>45</v>
      </c>
      <c r="I546" s="3" t="s">
        <v>590</v>
      </c>
      <c r="J546" s="4">
        <v>44948</v>
      </c>
      <c r="K546" s="3" t="s">
        <v>718</v>
      </c>
      <c r="L546" s="3" t="s">
        <v>726</v>
      </c>
      <c r="M546" s="3" t="s">
        <v>734</v>
      </c>
      <c r="N546" s="3" t="s">
        <v>749</v>
      </c>
      <c r="O546" s="3" t="s">
        <v>753</v>
      </c>
      <c r="P546" s="3">
        <v>10005.209999999999</v>
      </c>
      <c r="Q546" s="8" t="s">
        <v>761</v>
      </c>
    </row>
    <row r="547" spans="1:17" hidden="1" x14ac:dyDescent="0.3">
      <c r="A547" s="7">
        <v>1919</v>
      </c>
      <c r="B547" s="3" t="s">
        <v>22</v>
      </c>
      <c r="C547" s="3" t="s">
        <v>38</v>
      </c>
      <c r="D547" s="3" t="str">
        <f t="shared" si="25"/>
        <v>mercy.njeri@email.com</v>
      </c>
      <c r="E547" s="3" t="s">
        <v>45</v>
      </c>
      <c r="F547" s="3">
        <v>32</v>
      </c>
      <c r="G547" s="3" t="str">
        <f t="shared" si="26"/>
        <v>Adult</v>
      </c>
      <c r="H547" s="3">
        <f t="shared" si="24"/>
        <v>52</v>
      </c>
      <c r="I547" s="3" t="s">
        <v>591</v>
      </c>
      <c r="J547" s="4">
        <v>44189</v>
      </c>
      <c r="K547" s="3" t="s">
        <v>721</v>
      </c>
      <c r="L547" s="3" t="s">
        <v>726</v>
      </c>
      <c r="M547" s="3" t="s">
        <v>733</v>
      </c>
      <c r="N547" s="3" t="s">
        <v>747</v>
      </c>
      <c r="O547" s="3" t="s">
        <v>758</v>
      </c>
      <c r="P547" s="3">
        <v>13625.44</v>
      </c>
      <c r="Q547" s="8" t="s">
        <v>761</v>
      </c>
    </row>
    <row r="548" spans="1:17" hidden="1" x14ac:dyDescent="0.3">
      <c r="A548" s="7">
        <v>8623</v>
      </c>
      <c r="B548" s="3" t="s">
        <v>19</v>
      </c>
      <c r="C548" s="3" t="s">
        <v>38</v>
      </c>
      <c r="D548" s="3" t="str">
        <f t="shared" si="25"/>
        <v>michael.njeri@email.com</v>
      </c>
      <c r="E548" s="3" t="s">
        <v>44</v>
      </c>
      <c r="F548" s="3">
        <v>66</v>
      </c>
      <c r="G548" s="3" t="str">
        <f t="shared" si="26"/>
        <v>Senior</v>
      </c>
      <c r="H548" s="3">
        <f t="shared" si="24"/>
        <v>18</v>
      </c>
      <c r="I548" s="3" t="s">
        <v>592</v>
      </c>
      <c r="J548" s="4">
        <v>45576</v>
      </c>
      <c r="K548" s="3" t="s">
        <v>724</v>
      </c>
      <c r="L548" s="3" t="s">
        <v>725</v>
      </c>
      <c r="M548" s="3" t="s">
        <v>742</v>
      </c>
      <c r="N548" s="3" t="s">
        <v>747</v>
      </c>
      <c r="O548" s="3" t="s">
        <v>757</v>
      </c>
      <c r="P548" s="3">
        <v>43416.11</v>
      </c>
      <c r="Q548" s="8" t="s">
        <v>761</v>
      </c>
    </row>
    <row r="549" spans="1:17" x14ac:dyDescent="0.3">
      <c r="A549" s="7">
        <v>5427</v>
      </c>
      <c r="B549" s="3" t="s">
        <v>15</v>
      </c>
      <c r="C549" s="3" t="s">
        <v>31</v>
      </c>
      <c r="D549" s="3" t="str">
        <f t="shared" si="25"/>
        <v>james.kamau@email.com</v>
      </c>
      <c r="E549" s="3" t="s">
        <v>45</v>
      </c>
      <c r="F549" s="3">
        <v>24</v>
      </c>
      <c r="G549" s="3" t="str">
        <f t="shared" si="26"/>
        <v>Adult</v>
      </c>
      <c r="H549" s="3">
        <f t="shared" si="24"/>
        <v>60</v>
      </c>
      <c r="I549" s="3" t="s">
        <v>593</v>
      </c>
      <c r="J549" s="4">
        <v>43919</v>
      </c>
      <c r="K549" s="3" t="s">
        <v>722</v>
      </c>
      <c r="L549" s="3" t="s">
        <v>729</v>
      </c>
      <c r="M549" s="3" t="s">
        <v>739</v>
      </c>
      <c r="N549" s="3" t="s">
        <v>748</v>
      </c>
      <c r="O549" s="3" t="s">
        <v>758</v>
      </c>
      <c r="P549" s="3">
        <v>15530.91</v>
      </c>
      <c r="Q549" s="8" t="s">
        <v>760</v>
      </c>
    </row>
    <row r="550" spans="1:17" hidden="1" x14ac:dyDescent="0.3">
      <c r="A550" s="7">
        <v>8253</v>
      </c>
      <c r="B550" s="3" t="s">
        <v>21</v>
      </c>
      <c r="C550" s="3" t="s">
        <v>31</v>
      </c>
      <c r="D550" s="3" t="str">
        <f t="shared" si="25"/>
        <v>grace.kamau@email.com</v>
      </c>
      <c r="E550" s="3" t="s">
        <v>44</v>
      </c>
      <c r="F550" s="3">
        <v>74</v>
      </c>
      <c r="G550" s="3" t="str">
        <f t="shared" si="26"/>
        <v>Senior</v>
      </c>
      <c r="H550" s="3">
        <f t="shared" si="24"/>
        <v>10</v>
      </c>
      <c r="I550" s="3" t="s">
        <v>594</v>
      </c>
      <c r="J550" s="4">
        <v>45473</v>
      </c>
      <c r="K550" s="3" t="s">
        <v>720</v>
      </c>
      <c r="L550" s="3" t="s">
        <v>730</v>
      </c>
      <c r="M550" s="3" t="s">
        <v>739</v>
      </c>
      <c r="N550" s="3" t="s">
        <v>746</v>
      </c>
      <c r="O550" s="3" t="s">
        <v>755</v>
      </c>
      <c r="P550" s="3">
        <v>48545.99</v>
      </c>
      <c r="Q550" s="8" t="s">
        <v>761</v>
      </c>
    </row>
    <row r="551" spans="1:17" hidden="1" x14ac:dyDescent="0.3">
      <c r="A551" s="7">
        <v>7285</v>
      </c>
      <c r="B551" s="3" t="s">
        <v>23</v>
      </c>
      <c r="C551" s="3" t="s">
        <v>36</v>
      </c>
      <c r="D551" s="3" t="str">
        <f t="shared" si="25"/>
        <v>peter.mwangi@email.com</v>
      </c>
      <c r="E551" s="3" t="s">
        <v>45</v>
      </c>
      <c r="F551" s="3">
        <v>33</v>
      </c>
      <c r="G551" s="3" t="str">
        <f t="shared" si="26"/>
        <v>Adult</v>
      </c>
      <c r="H551" s="3">
        <f t="shared" si="24"/>
        <v>51</v>
      </c>
      <c r="I551" s="3" t="s">
        <v>595</v>
      </c>
      <c r="J551" s="4">
        <v>44354</v>
      </c>
      <c r="K551" s="3" t="s">
        <v>721</v>
      </c>
      <c r="L551" s="3" t="s">
        <v>728</v>
      </c>
      <c r="M551" s="3" t="s">
        <v>735</v>
      </c>
      <c r="N551" s="3" t="s">
        <v>750</v>
      </c>
      <c r="O551" s="3" t="s">
        <v>753</v>
      </c>
      <c r="P551" s="3">
        <v>37448.76</v>
      </c>
      <c r="Q551" s="8" t="s">
        <v>760</v>
      </c>
    </row>
    <row r="552" spans="1:17" hidden="1" x14ac:dyDescent="0.3">
      <c r="A552" s="7">
        <v>8037</v>
      </c>
      <c r="B552" s="3" t="s">
        <v>27</v>
      </c>
      <c r="C552" s="3" t="s">
        <v>33</v>
      </c>
      <c r="D552" s="3" t="str">
        <f t="shared" si="25"/>
        <v>david.kiplagat@email.com</v>
      </c>
      <c r="E552" s="3" t="s">
        <v>45</v>
      </c>
      <c r="F552" s="3">
        <v>59</v>
      </c>
      <c r="G552" s="3" t="str">
        <f t="shared" si="26"/>
        <v>Adult</v>
      </c>
      <c r="H552" s="3">
        <f t="shared" si="24"/>
        <v>25</v>
      </c>
      <c r="I552" s="3" t="s">
        <v>596</v>
      </c>
      <c r="J552" s="4">
        <v>44806</v>
      </c>
      <c r="K552" s="3" t="s">
        <v>721</v>
      </c>
      <c r="L552" s="3" t="s">
        <v>730</v>
      </c>
      <c r="M552" s="3" t="s">
        <v>742</v>
      </c>
      <c r="N552" s="3" t="s">
        <v>750</v>
      </c>
      <c r="O552" s="3" t="s">
        <v>757</v>
      </c>
      <c r="P552" s="3">
        <v>17885.89</v>
      </c>
      <c r="Q552" s="8" t="s">
        <v>759</v>
      </c>
    </row>
    <row r="553" spans="1:17" hidden="1" x14ac:dyDescent="0.3">
      <c r="A553" s="7">
        <v>9711</v>
      </c>
      <c r="B553" s="3" t="s">
        <v>18</v>
      </c>
      <c r="C553" s="3" t="s">
        <v>36</v>
      </c>
      <c r="D553" s="3" t="str">
        <f t="shared" si="25"/>
        <v>susan.mwangi@email.com</v>
      </c>
      <c r="E553" s="3" t="s">
        <v>44</v>
      </c>
      <c r="F553" s="3">
        <v>62</v>
      </c>
      <c r="G553" s="3" t="str">
        <f t="shared" si="26"/>
        <v>Senior</v>
      </c>
      <c r="H553" s="3">
        <f t="shared" si="24"/>
        <v>22</v>
      </c>
      <c r="I553" s="3" t="s">
        <v>597</v>
      </c>
      <c r="J553" s="4">
        <v>44729</v>
      </c>
      <c r="K553" s="3" t="s">
        <v>719</v>
      </c>
      <c r="L553" s="3" t="s">
        <v>726</v>
      </c>
      <c r="M553" s="3" t="s">
        <v>732</v>
      </c>
      <c r="N553" s="3" t="s">
        <v>750</v>
      </c>
      <c r="O553" s="3" t="s">
        <v>757</v>
      </c>
      <c r="P553" s="3">
        <v>15902.02</v>
      </c>
      <c r="Q553" s="8" t="s">
        <v>761</v>
      </c>
    </row>
    <row r="554" spans="1:17" hidden="1" x14ac:dyDescent="0.3">
      <c r="A554" s="7">
        <v>7206</v>
      </c>
      <c r="B554" s="3" t="s">
        <v>19</v>
      </c>
      <c r="C554" s="3" t="s">
        <v>35</v>
      </c>
      <c r="D554" s="3" t="str">
        <f t="shared" si="25"/>
        <v>michael.mugambi@email.com</v>
      </c>
      <c r="E554" s="3" t="s">
        <v>44</v>
      </c>
      <c r="F554" s="3">
        <v>70</v>
      </c>
      <c r="G554" s="3" t="str">
        <f t="shared" si="26"/>
        <v>Senior</v>
      </c>
      <c r="H554" s="3">
        <f t="shared" si="24"/>
        <v>14</v>
      </c>
      <c r="I554" s="3" t="s">
        <v>598</v>
      </c>
      <c r="J554" s="4">
        <v>44674</v>
      </c>
      <c r="K554" s="3" t="s">
        <v>719</v>
      </c>
      <c r="L554" s="3" t="s">
        <v>727</v>
      </c>
      <c r="M554" s="3" t="s">
        <v>734</v>
      </c>
      <c r="N554" s="3" t="s">
        <v>746</v>
      </c>
      <c r="O554" s="3" t="s">
        <v>756</v>
      </c>
      <c r="P554" s="3">
        <v>12611.76</v>
      </c>
      <c r="Q554" s="8" t="s">
        <v>759</v>
      </c>
    </row>
    <row r="555" spans="1:17" hidden="1" x14ac:dyDescent="0.3">
      <c r="A555" s="7">
        <v>4118</v>
      </c>
      <c r="B555" s="3" t="s">
        <v>22</v>
      </c>
      <c r="C555" s="3" t="s">
        <v>43</v>
      </c>
      <c r="D555" s="3" t="str">
        <f t="shared" si="25"/>
        <v>mercy.chebet@email.com</v>
      </c>
      <c r="E555" s="3" t="s">
        <v>45</v>
      </c>
      <c r="F555" s="3">
        <v>48</v>
      </c>
      <c r="G555" s="3" t="str">
        <f t="shared" si="26"/>
        <v>Adult</v>
      </c>
      <c r="H555" s="3">
        <f t="shared" si="24"/>
        <v>36</v>
      </c>
      <c r="I555" s="3" t="s">
        <v>599</v>
      </c>
      <c r="J555" s="4">
        <v>44410</v>
      </c>
      <c r="K555" s="3" t="s">
        <v>720</v>
      </c>
      <c r="L555" s="3" t="s">
        <v>728</v>
      </c>
      <c r="M555" s="3" t="s">
        <v>741</v>
      </c>
      <c r="N555" s="3" t="s">
        <v>746</v>
      </c>
      <c r="O555" s="3" t="s">
        <v>756</v>
      </c>
      <c r="P555" s="3">
        <v>42312.06</v>
      </c>
      <c r="Q555" s="8" t="s">
        <v>759</v>
      </c>
    </row>
    <row r="556" spans="1:17" hidden="1" x14ac:dyDescent="0.3">
      <c r="A556" s="7">
        <v>4184</v>
      </c>
      <c r="B556" s="3" t="s">
        <v>18</v>
      </c>
      <c r="C556" s="3" t="s">
        <v>43</v>
      </c>
      <c r="D556" s="3" t="str">
        <f t="shared" si="25"/>
        <v>susan.chebet@email.com</v>
      </c>
      <c r="E556" s="3" t="s">
        <v>45</v>
      </c>
      <c r="F556" s="3">
        <v>20</v>
      </c>
      <c r="G556" s="3" t="str">
        <f t="shared" si="26"/>
        <v>Adult</v>
      </c>
      <c r="H556" s="3">
        <f t="shared" si="24"/>
        <v>64</v>
      </c>
      <c r="I556" s="3" t="s">
        <v>600</v>
      </c>
      <c r="J556" s="4">
        <v>44811</v>
      </c>
      <c r="K556" s="3" t="s">
        <v>722</v>
      </c>
      <c r="L556" s="3" t="s">
        <v>728</v>
      </c>
      <c r="M556" s="3" t="s">
        <v>744</v>
      </c>
      <c r="N556" s="3" t="s">
        <v>752</v>
      </c>
      <c r="O556" s="3" t="s">
        <v>753</v>
      </c>
      <c r="P556" s="3">
        <v>34493.68</v>
      </c>
      <c r="Q556" s="8" t="s">
        <v>760</v>
      </c>
    </row>
    <row r="557" spans="1:17" hidden="1" x14ac:dyDescent="0.3">
      <c r="A557" s="7">
        <v>4845</v>
      </c>
      <c r="B557" s="3" t="s">
        <v>14</v>
      </c>
      <c r="C557" s="3" t="s">
        <v>42</v>
      </c>
      <c r="D557" s="3" t="str">
        <f t="shared" si="25"/>
        <v>jane.ouma@email.com</v>
      </c>
      <c r="E557" s="3" t="s">
        <v>44</v>
      </c>
      <c r="F557" s="3">
        <v>70</v>
      </c>
      <c r="G557" s="3" t="str">
        <f t="shared" si="26"/>
        <v>Senior</v>
      </c>
      <c r="H557" s="3">
        <f t="shared" si="24"/>
        <v>14</v>
      </c>
      <c r="I557" s="3" t="s">
        <v>601</v>
      </c>
      <c r="J557" s="4">
        <v>45640</v>
      </c>
      <c r="K557" s="3" t="s">
        <v>723</v>
      </c>
      <c r="L557" s="3" t="s">
        <v>726</v>
      </c>
      <c r="M557" s="3" t="s">
        <v>740</v>
      </c>
      <c r="N557" s="3" t="s">
        <v>747</v>
      </c>
      <c r="O557" s="3" t="s">
        <v>755</v>
      </c>
      <c r="P557" s="3">
        <v>21979.93</v>
      </c>
      <c r="Q557" s="8" t="s">
        <v>761</v>
      </c>
    </row>
    <row r="558" spans="1:17" hidden="1" x14ac:dyDescent="0.3">
      <c r="A558" s="7">
        <v>7705</v>
      </c>
      <c r="B558" s="3" t="s">
        <v>26</v>
      </c>
      <c r="C558" s="3" t="s">
        <v>40</v>
      </c>
      <c r="D558" s="3" t="str">
        <f t="shared" si="25"/>
        <v>brian.wanjiru@email.com</v>
      </c>
      <c r="E558" s="3" t="s">
        <v>44</v>
      </c>
      <c r="F558" s="3">
        <v>55</v>
      </c>
      <c r="G558" s="3" t="str">
        <f t="shared" si="26"/>
        <v>Adult</v>
      </c>
      <c r="H558" s="3">
        <f t="shared" si="24"/>
        <v>29</v>
      </c>
      <c r="I558" s="3" t="s">
        <v>602</v>
      </c>
      <c r="J558" s="4">
        <v>45596</v>
      </c>
      <c r="K558" s="3" t="s">
        <v>724</v>
      </c>
      <c r="L558" s="3" t="s">
        <v>730</v>
      </c>
      <c r="M558" s="3" t="s">
        <v>745</v>
      </c>
      <c r="N558" s="3" t="s">
        <v>746</v>
      </c>
      <c r="O558" s="3" t="s">
        <v>755</v>
      </c>
      <c r="P558" s="3">
        <v>3216.05</v>
      </c>
      <c r="Q558" s="8" t="s">
        <v>761</v>
      </c>
    </row>
    <row r="559" spans="1:17" hidden="1" x14ac:dyDescent="0.3">
      <c r="A559" s="7">
        <v>6602</v>
      </c>
      <c r="B559" s="3" t="s">
        <v>24</v>
      </c>
      <c r="C559" s="3" t="s">
        <v>31</v>
      </c>
      <c r="D559" s="3" t="str">
        <f t="shared" si="25"/>
        <v>esther.kamau@email.com</v>
      </c>
      <c r="E559" s="3" t="s">
        <v>44</v>
      </c>
      <c r="F559" s="3">
        <v>44</v>
      </c>
      <c r="G559" s="3" t="str">
        <f t="shared" si="26"/>
        <v>Adult</v>
      </c>
      <c r="H559" s="3">
        <f t="shared" si="24"/>
        <v>40</v>
      </c>
      <c r="I559" s="3" t="s">
        <v>603</v>
      </c>
      <c r="J559" s="4">
        <v>44008</v>
      </c>
      <c r="K559" s="3" t="s">
        <v>718</v>
      </c>
      <c r="L559" s="3" t="s">
        <v>730</v>
      </c>
      <c r="M559" s="3" t="s">
        <v>735</v>
      </c>
      <c r="N559" s="3" t="s">
        <v>751</v>
      </c>
      <c r="O559" s="3" t="s">
        <v>755</v>
      </c>
      <c r="P559" s="3">
        <v>12427.68</v>
      </c>
      <c r="Q559" s="8" t="s">
        <v>761</v>
      </c>
    </row>
    <row r="560" spans="1:17" hidden="1" x14ac:dyDescent="0.3">
      <c r="A560" s="7">
        <v>5734</v>
      </c>
      <c r="B560" s="3" t="s">
        <v>27</v>
      </c>
      <c r="C560" s="3" t="s">
        <v>35</v>
      </c>
      <c r="D560" s="3" t="str">
        <f t="shared" si="25"/>
        <v>david.mugambi@email.com</v>
      </c>
      <c r="E560" s="3" t="s">
        <v>45</v>
      </c>
      <c r="F560" s="3">
        <v>17</v>
      </c>
      <c r="G560" s="3" t="str">
        <f t="shared" si="26"/>
        <v>Teenager</v>
      </c>
      <c r="H560" s="3">
        <f t="shared" si="24"/>
        <v>67</v>
      </c>
      <c r="I560" s="3" t="s">
        <v>604</v>
      </c>
      <c r="J560" s="4">
        <v>45543</v>
      </c>
      <c r="K560" s="3" t="s">
        <v>719</v>
      </c>
      <c r="L560" s="3" t="s">
        <v>729</v>
      </c>
      <c r="M560" s="3" t="s">
        <v>741</v>
      </c>
      <c r="N560" s="3" t="s">
        <v>748</v>
      </c>
      <c r="O560" s="3" t="s">
        <v>753</v>
      </c>
      <c r="P560" s="3">
        <v>4349.41</v>
      </c>
      <c r="Q560" s="8" t="s">
        <v>759</v>
      </c>
    </row>
    <row r="561" spans="1:17" hidden="1" x14ac:dyDescent="0.3">
      <c r="A561" s="7">
        <v>3516</v>
      </c>
      <c r="B561" s="3" t="s">
        <v>14</v>
      </c>
      <c r="C561" s="3" t="s">
        <v>33</v>
      </c>
      <c r="D561" s="3" t="str">
        <f t="shared" si="25"/>
        <v>jane.kiplagat@email.com</v>
      </c>
      <c r="E561" s="3" t="s">
        <v>45</v>
      </c>
      <c r="F561" s="3">
        <v>47</v>
      </c>
      <c r="G561" s="3" t="str">
        <f t="shared" si="26"/>
        <v>Adult</v>
      </c>
      <c r="H561" s="3">
        <f t="shared" si="24"/>
        <v>37</v>
      </c>
      <c r="I561" s="3" t="s">
        <v>605</v>
      </c>
      <c r="J561" s="4">
        <v>44963</v>
      </c>
      <c r="K561" s="3" t="s">
        <v>722</v>
      </c>
      <c r="L561" s="3" t="s">
        <v>726</v>
      </c>
      <c r="M561" s="3" t="s">
        <v>745</v>
      </c>
      <c r="N561" s="3" t="s">
        <v>749</v>
      </c>
      <c r="O561" s="3" t="s">
        <v>753</v>
      </c>
      <c r="P561" s="3">
        <v>24527.759999999998</v>
      </c>
      <c r="Q561" s="8" t="s">
        <v>760</v>
      </c>
    </row>
    <row r="562" spans="1:17" hidden="1" x14ac:dyDescent="0.3">
      <c r="A562" s="7">
        <v>5807</v>
      </c>
      <c r="B562" s="3" t="s">
        <v>18</v>
      </c>
      <c r="C562" s="3" t="s">
        <v>35</v>
      </c>
      <c r="D562" s="3" t="str">
        <f t="shared" si="25"/>
        <v>susan.mugambi@email.com</v>
      </c>
      <c r="E562" s="3" t="s">
        <v>44</v>
      </c>
      <c r="F562" s="3">
        <v>62</v>
      </c>
      <c r="G562" s="3" t="str">
        <f t="shared" si="26"/>
        <v>Senior</v>
      </c>
      <c r="H562" s="3">
        <f t="shared" si="24"/>
        <v>22</v>
      </c>
      <c r="I562" s="3" t="s">
        <v>606</v>
      </c>
      <c r="J562" s="4">
        <v>45580</v>
      </c>
      <c r="K562" s="3" t="s">
        <v>724</v>
      </c>
      <c r="L562" s="3" t="s">
        <v>726</v>
      </c>
      <c r="M562" s="3" t="s">
        <v>732</v>
      </c>
      <c r="N562" s="3" t="s">
        <v>746</v>
      </c>
      <c r="O562" s="3" t="s">
        <v>757</v>
      </c>
      <c r="P562" s="3">
        <v>20495.169999999998</v>
      </c>
      <c r="Q562" s="8" t="s">
        <v>759</v>
      </c>
    </row>
    <row r="563" spans="1:17" hidden="1" x14ac:dyDescent="0.3">
      <c r="A563" s="7">
        <v>7550</v>
      </c>
      <c r="B563" s="3" t="s">
        <v>17</v>
      </c>
      <c r="C563" s="3" t="s">
        <v>35</v>
      </c>
      <c r="D563" s="3" t="str">
        <f t="shared" si="25"/>
        <v>anne.mugambi@email.com</v>
      </c>
      <c r="E563" s="3" t="s">
        <v>44</v>
      </c>
      <c r="F563" s="3">
        <v>18</v>
      </c>
      <c r="G563" s="3" t="str">
        <f t="shared" si="26"/>
        <v>Teenager</v>
      </c>
      <c r="H563" s="3">
        <f t="shared" si="24"/>
        <v>66</v>
      </c>
      <c r="I563" s="3" t="s">
        <v>607</v>
      </c>
      <c r="J563" s="4">
        <v>44440</v>
      </c>
      <c r="K563" s="3" t="s">
        <v>718</v>
      </c>
      <c r="L563" s="3" t="s">
        <v>725</v>
      </c>
      <c r="M563" s="3" t="s">
        <v>741</v>
      </c>
      <c r="N563" s="3" t="s">
        <v>751</v>
      </c>
      <c r="O563" s="3" t="s">
        <v>754</v>
      </c>
      <c r="P563" s="3">
        <v>36596.21</v>
      </c>
      <c r="Q563" s="8" t="s">
        <v>759</v>
      </c>
    </row>
    <row r="564" spans="1:17" hidden="1" x14ac:dyDescent="0.3">
      <c r="A564" s="7">
        <v>8572</v>
      </c>
      <c r="B564" s="3" t="s">
        <v>24</v>
      </c>
      <c r="C564" s="3" t="s">
        <v>41</v>
      </c>
      <c r="D564" s="3" t="str">
        <f t="shared" si="25"/>
        <v>esther.obuya@email.com</v>
      </c>
      <c r="E564" s="3" t="s">
        <v>44</v>
      </c>
      <c r="F564" s="3">
        <v>37</v>
      </c>
      <c r="G564" s="3" t="str">
        <f t="shared" si="26"/>
        <v>Adult</v>
      </c>
      <c r="H564" s="3">
        <f t="shared" si="24"/>
        <v>47</v>
      </c>
      <c r="I564" s="3" t="s">
        <v>608</v>
      </c>
      <c r="J564" s="4">
        <v>45018</v>
      </c>
      <c r="K564" s="3" t="s">
        <v>718</v>
      </c>
      <c r="L564" s="3" t="s">
        <v>726</v>
      </c>
      <c r="M564" s="3" t="s">
        <v>743</v>
      </c>
      <c r="N564" s="3" t="s">
        <v>752</v>
      </c>
      <c r="O564" s="3" t="s">
        <v>754</v>
      </c>
      <c r="P564" s="3">
        <v>5930</v>
      </c>
      <c r="Q564" s="8" t="s">
        <v>761</v>
      </c>
    </row>
    <row r="565" spans="1:17" hidden="1" x14ac:dyDescent="0.3">
      <c r="A565" s="7">
        <v>1234</v>
      </c>
      <c r="B565" s="3" t="s">
        <v>27</v>
      </c>
      <c r="C565" s="3" t="s">
        <v>36</v>
      </c>
      <c r="D565" s="3" t="str">
        <f t="shared" si="25"/>
        <v>david.mwangi@email.com</v>
      </c>
      <c r="E565" s="3" t="s">
        <v>44</v>
      </c>
      <c r="F565" s="3">
        <v>29</v>
      </c>
      <c r="G565" s="3" t="str">
        <f t="shared" si="26"/>
        <v>Adult</v>
      </c>
      <c r="H565" s="3">
        <f t="shared" si="24"/>
        <v>55</v>
      </c>
      <c r="I565" s="3" t="s">
        <v>609</v>
      </c>
      <c r="J565" s="4">
        <v>45241</v>
      </c>
      <c r="K565" s="3" t="s">
        <v>719</v>
      </c>
      <c r="L565" s="3" t="s">
        <v>729</v>
      </c>
      <c r="M565" s="3" t="s">
        <v>737</v>
      </c>
      <c r="N565" s="3" t="s">
        <v>746</v>
      </c>
      <c r="O565" s="3" t="s">
        <v>754</v>
      </c>
      <c r="P565" s="3">
        <v>28282.27</v>
      </c>
      <c r="Q565" s="8" t="s">
        <v>760</v>
      </c>
    </row>
    <row r="566" spans="1:17" hidden="1" x14ac:dyDescent="0.3">
      <c r="A566" s="7">
        <v>6637</v>
      </c>
      <c r="B566" s="3" t="s">
        <v>25</v>
      </c>
      <c r="C566" s="3" t="s">
        <v>29</v>
      </c>
      <c r="D566" s="3" t="str">
        <f t="shared" si="25"/>
        <v>paul.mutua@email.com</v>
      </c>
      <c r="E566" s="3" t="s">
        <v>45</v>
      </c>
      <c r="F566" s="3">
        <v>76</v>
      </c>
      <c r="G566" s="3" t="str">
        <f t="shared" si="26"/>
        <v>Senior</v>
      </c>
      <c r="H566" s="3">
        <f t="shared" si="24"/>
        <v>8</v>
      </c>
      <c r="I566" s="3" t="s">
        <v>610</v>
      </c>
      <c r="J566" s="4">
        <v>44635</v>
      </c>
      <c r="K566" s="3" t="s">
        <v>720</v>
      </c>
      <c r="L566" s="3" t="s">
        <v>729</v>
      </c>
      <c r="M566" s="3" t="s">
        <v>737</v>
      </c>
      <c r="N566" s="3" t="s">
        <v>747</v>
      </c>
      <c r="O566" s="3" t="s">
        <v>758</v>
      </c>
      <c r="P566" s="3">
        <v>25396.75</v>
      </c>
      <c r="Q566" s="8" t="s">
        <v>761</v>
      </c>
    </row>
    <row r="567" spans="1:17" hidden="1" x14ac:dyDescent="0.3">
      <c r="A567" s="7">
        <v>8887</v>
      </c>
      <c r="B567" s="3" t="s">
        <v>22</v>
      </c>
      <c r="C567" s="3" t="s">
        <v>35</v>
      </c>
      <c r="D567" s="3" t="str">
        <f t="shared" si="25"/>
        <v>mercy.mugambi@email.com</v>
      </c>
      <c r="E567" s="3" t="s">
        <v>44</v>
      </c>
      <c r="F567" s="3">
        <v>9</v>
      </c>
      <c r="G567" s="3" t="str">
        <f t="shared" si="26"/>
        <v>Child</v>
      </c>
      <c r="H567" s="3">
        <f t="shared" si="24"/>
        <v>75</v>
      </c>
      <c r="I567" s="3" t="s">
        <v>611</v>
      </c>
      <c r="J567" s="4">
        <v>44336</v>
      </c>
      <c r="K567" s="3" t="s">
        <v>719</v>
      </c>
      <c r="L567" s="3" t="s">
        <v>726</v>
      </c>
      <c r="M567" s="3" t="s">
        <v>743</v>
      </c>
      <c r="N567" s="3" t="s">
        <v>749</v>
      </c>
      <c r="O567" s="3" t="s">
        <v>755</v>
      </c>
      <c r="P567" s="3">
        <v>35560.97</v>
      </c>
      <c r="Q567" s="8" t="s">
        <v>761</v>
      </c>
    </row>
    <row r="568" spans="1:17" hidden="1" x14ac:dyDescent="0.3">
      <c r="A568" s="7">
        <v>5450</v>
      </c>
      <c r="B568" s="3" t="s">
        <v>22</v>
      </c>
      <c r="C568" s="3" t="s">
        <v>39</v>
      </c>
      <c r="D568" s="3" t="str">
        <f t="shared" si="25"/>
        <v>mercy.kuria@email.com</v>
      </c>
      <c r="E568" s="3" t="s">
        <v>44</v>
      </c>
      <c r="F568" s="3">
        <v>33</v>
      </c>
      <c r="G568" s="3" t="str">
        <f t="shared" si="26"/>
        <v>Adult</v>
      </c>
      <c r="H568" s="3">
        <f t="shared" si="24"/>
        <v>51</v>
      </c>
      <c r="I568" s="3" t="s">
        <v>612</v>
      </c>
      <c r="J568" s="4">
        <v>43938</v>
      </c>
      <c r="K568" s="3" t="s">
        <v>723</v>
      </c>
      <c r="L568" s="3" t="s">
        <v>725</v>
      </c>
      <c r="M568" s="3" t="s">
        <v>740</v>
      </c>
      <c r="N568" s="3" t="s">
        <v>746</v>
      </c>
      <c r="O568" s="3" t="s">
        <v>756</v>
      </c>
      <c r="P568" s="3">
        <v>40099.79</v>
      </c>
      <c r="Q568" s="8" t="s">
        <v>761</v>
      </c>
    </row>
    <row r="569" spans="1:17" hidden="1" x14ac:dyDescent="0.3">
      <c r="A569" s="7">
        <v>5053</v>
      </c>
      <c r="B569" s="3" t="s">
        <v>16</v>
      </c>
      <c r="C569" s="3" t="s">
        <v>42</v>
      </c>
      <c r="D569" s="3" t="str">
        <f t="shared" si="25"/>
        <v>john.ouma@email.com</v>
      </c>
      <c r="E569" s="3" t="s">
        <v>44</v>
      </c>
      <c r="F569" s="3">
        <v>10</v>
      </c>
      <c r="G569" s="3" t="str">
        <f t="shared" si="26"/>
        <v>Child</v>
      </c>
      <c r="H569" s="3">
        <f t="shared" si="24"/>
        <v>74</v>
      </c>
      <c r="I569" s="3" t="s">
        <v>613</v>
      </c>
      <c r="J569" s="4">
        <v>44428</v>
      </c>
      <c r="K569" s="3" t="s">
        <v>723</v>
      </c>
      <c r="L569" s="3" t="s">
        <v>728</v>
      </c>
      <c r="M569" s="3" t="s">
        <v>734</v>
      </c>
      <c r="N569" s="3" t="s">
        <v>750</v>
      </c>
      <c r="O569" s="3" t="s">
        <v>757</v>
      </c>
      <c r="P569" s="3">
        <v>38428.65</v>
      </c>
      <c r="Q569" s="8" t="s">
        <v>759</v>
      </c>
    </row>
    <row r="570" spans="1:17" hidden="1" x14ac:dyDescent="0.3">
      <c r="A570" s="7">
        <v>4629</v>
      </c>
      <c r="B570" s="3" t="s">
        <v>20</v>
      </c>
      <c r="C570" s="3" t="s">
        <v>34</v>
      </c>
      <c r="D570" s="3" t="str">
        <f t="shared" si="25"/>
        <v>kevin.cherono@email.com</v>
      </c>
      <c r="E570" s="3" t="s">
        <v>44</v>
      </c>
      <c r="F570" s="3">
        <v>58</v>
      </c>
      <c r="G570" s="3" t="str">
        <f t="shared" si="26"/>
        <v>Adult</v>
      </c>
      <c r="H570" s="3">
        <f t="shared" si="24"/>
        <v>26</v>
      </c>
      <c r="I570" s="3" t="s">
        <v>614</v>
      </c>
      <c r="J570" s="4">
        <v>45201</v>
      </c>
      <c r="K570" s="3" t="s">
        <v>721</v>
      </c>
      <c r="L570" s="3" t="s">
        <v>725</v>
      </c>
      <c r="M570" s="3" t="s">
        <v>739</v>
      </c>
      <c r="N570" s="3" t="s">
        <v>752</v>
      </c>
      <c r="O570" s="3" t="s">
        <v>754</v>
      </c>
      <c r="P570" s="3">
        <v>21388.17</v>
      </c>
      <c r="Q570" s="8" t="s">
        <v>759</v>
      </c>
    </row>
    <row r="571" spans="1:17" hidden="1" x14ac:dyDescent="0.3">
      <c r="A571" s="7">
        <v>8436</v>
      </c>
      <c r="B571" s="3" t="s">
        <v>23</v>
      </c>
      <c r="C571" s="3" t="s">
        <v>39</v>
      </c>
      <c r="D571" s="3" t="str">
        <f t="shared" si="25"/>
        <v>peter.kuria@email.com</v>
      </c>
      <c r="E571" s="3" t="s">
        <v>45</v>
      </c>
      <c r="F571" s="3">
        <v>11</v>
      </c>
      <c r="G571" s="3" t="str">
        <f t="shared" si="26"/>
        <v>Child</v>
      </c>
      <c r="H571" s="3">
        <f t="shared" si="24"/>
        <v>73</v>
      </c>
      <c r="I571" s="3" t="s">
        <v>615</v>
      </c>
      <c r="J571" s="4">
        <v>45687</v>
      </c>
      <c r="K571" s="3" t="s">
        <v>724</v>
      </c>
      <c r="L571" s="3" t="s">
        <v>730</v>
      </c>
      <c r="M571" s="3" t="s">
        <v>737</v>
      </c>
      <c r="N571" s="3" t="s">
        <v>751</v>
      </c>
      <c r="O571" s="3" t="s">
        <v>757</v>
      </c>
      <c r="P571" s="3">
        <v>29439.5</v>
      </c>
      <c r="Q571" s="8" t="s">
        <v>759</v>
      </c>
    </row>
    <row r="572" spans="1:17" hidden="1" x14ac:dyDescent="0.3">
      <c r="A572" s="7">
        <v>8224</v>
      </c>
      <c r="B572" s="3" t="s">
        <v>19</v>
      </c>
      <c r="C572" s="3" t="s">
        <v>43</v>
      </c>
      <c r="D572" s="3" t="str">
        <f t="shared" si="25"/>
        <v>michael.chebet@email.com</v>
      </c>
      <c r="E572" s="3" t="s">
        <v>45</v>
      </c>
      <c r="F572" s="3">
        <v>51</v>
      </c>
      <c r="G572" s="3" t="str">
        <f t="shared" si="26"/>
        <v>Adult</v>
      </c>
      <c r="H572" s="3">
        <f t="shared" si="24"/>
        <v>33</v>
      </c>
      <c r="I572" s="3" t="s">
        <v>616</v>
      </c>
      <c r="J572" s="4">
        <v>43881</v>
      </c>
      <c r="K572" s="3" t="s">
        <v>720</v>
      </c>
      <c r="L572" s="3" t="s">
        <v>729</v>
      </c>
      <c r="M572" s="3" t="s">
        <v>743</v>
      </c>
      <c r="N572" s="3" t="s">
        <v>750</v>
      </c>
      <c r="O572" s="3" t="s">
        <v>754</v>
      </c>
      <c r="P572" s="3">
        <v>24023.85</v>
      </c>
      <c r="Q572" s="8" t="s">
        <v>761</v>
      </c>
    </row>
    <row r="573" spans="1:17" hidden="1" x14ac:dyDescent="0.3">
      <c r="A573" s="7">
        <v>5331</v>
      </c>
      <c r="B573" s="3" t="s">
        <v>26</v>
      </c>
      <c r="C573" s="3" t="s">
        <v>41</v>
      </c>
      <c r="D573" s="3" t="str">
        <f t="shared" si="25"/>
        <v>brian.obuya@email.com</v>
      </c>
      <c r="E573" s="3" t="s">
        <v>44</v>
      </c>
      <c r="F573" s="3">
        <v>32</v>
      </c>
      <c r="G573" s="3" t="str">
        <f t="shared" si="26"/>
        <v>Adult</v>
      </c>
      <c r="H573" s="3">
        <f t="shared" si="24"/>
        <v>52</v>
      </c>
      <c r="I573" s="3" t="s">
        <v>617</v>
      </c>
      <c r="J573" s="4">
        <v>44372</v>
      </c>
      <c r="K573" s="3" t="s">
        <v>718</v>
      </c>
      <c r="L573" s="3" t="s">
        <v>725</v>
      </c>
      <c r="M573" s="3" t="s">
        <v>732</v>
      </c>
      <c r="N573" s="3" t="s">
        <v>747</v>
      </c>
      <c r="O573" s="3" t="s">
        <v>754</v>
      </c>
      <c r="P573" s="3">
        <v>12384.6</v>
      </c>
      <c r="Q573" s="8" t="s">
        <v>760</v>
      </c>
    </row>
    <row r="574" spans="1:17" hidden="1" x14ac:dyDescent="0.3">
      <c r="A574" s="7">
        <v>6351</v>
      </c>
      <c r="B574" s="3" t="s">
        <v>26</v>
      </c>
      <c r="C574" s="3" t="s">
        <v>42</v>
      </c>
      <c r="D574" s="3" t="str">
        <f t="shared" si="25"/>
        <v>brian.ouma@email.com</v>
      </c>
      <c r="E574" s="3" t="s">
        <v>44</v>
      </c>
      <c r="F574" s="3">
        <v>81</v>
      </c>
      <c r="G574" s="3" t="str">
        <f t="shared" si="26"/>
        <v>Senior</v>
      </c>
      <c r="H574" s="3">
        <f t="shared" si="24"/>
        <v>3</v>
      </c>
      <c r="I574" s="3" t="s">
        <v>618</v>
      </c>
      <c r="J574" s="4">
        <v>45460</v>
      </c>
      <c r="K574" s="3" t="s">
        <v>722</v>
      </c>
      <c r="L574" s="3" t="s">
        <v>726</v>
      </c>
      <c r="M574" s="3" t="s">
        <v>743</v>
      </c>
      <c r="N574" s="3" t="s">
        <v>749</v>
      </c>
      <c r="O574" s="3" t="s">
        <v>757</v>
      </c>
      <c r="P574" s="3">
        <v>35003.910000000003</v>
      </c>
      <c r="Q574" s="8" t="s">
        <v>760</v>
      </c>
    </row>
    <row r="575" spans="1:17" hidden="1" x14ac:dyDescent="0.3">
      <c r="A575" s="7">
        <v>5442</v>
      </c>
      <c r="B575" s="3" t="s">
        <v>16</v>
      </c>
      <c r="C575" s="3" t="s">
        <v>33</v>
      </c>
      <c r="D575" s="3" t="str">
        <f t="shared" si="25"/>
        <v>john.kiplagat@email.com</v>
      </c>
      <c r="E575" s="3" t="s">
        <v>44</v>
      </c>
      <c r="F575" s="3">
        <v>73</v>
      </c>
      <c r="G575" s="3" t="str">
        <f t="shared" si="26"/>
        <v>Senior</v>
      </c>
      <c r="H575" s="3">
        <f t="shared" si="24"/>
        <v>11</v>
      </c>
      <c r="I575" s="3" t="s">
        <v>619</v>
      </c>
      <c r="J575" s="4">
        <v>44719</v>
      </c>
      <c r="K575" s="3" t="s">
        <v>724</v>
      </c>
      <c r="L575" s="3" t="s">
        <v>729</v>
      </c>
      <c r="M575" s="3" t="s">
        <v>733</v>
      </c>
      <c r="N575" s="3" t="s">
        <v>749</v>
      </c>
      <c r="O575" s="3" t="s">
        <v>755</v>
      </c>
      <c r="P575" s="3">
        <v>10596.58</v>
      </c>
      <c r="Q575" s="8" t="s">
        <v>761</v>
      </c>
    </row>
    <row r="576" spans="1:17" hidden="1" x14ac:dyDescent="0.3">
      <c r="A576" s="7">
        <v>5135</v>
      </c>
      <c r="B576" s="3" t="s">
        <v>25</v>
      </c>
      <c r="C576" s="3" t="s">
        <v>34</v>
      </c>
      <c r="D576" s="3" t="str">
        <f t="shared" si="25"/>
        <v>paul.cherono@email.com</v>
      </c>
      <c r="E576" s="3" t="s">
        <v>45</v>
      </c>
      <c r="F576" s="3">
        <v>5</v>
      </c>
      <c r="G576" s="3" t="str">
        <f t="shared" si="26"/>
        <v>Child</v>
      </c>
      <c r="H576" s="3">
        <f t="shared" si="24"/>
        <v>79</v>
      </c>
      <c r="I576" s="3" t="s">
        <v>620</v>
      </c>
      <c r="J576" s="4">
        <v>44113</v>
      </c>
      <c r="K576" s="3" t="s">
        <v>720</v>
      </c>
      <c r="L576" s="3" t="s">
        <v>725</v>
      </c>
      <c r="M576" s="3" t="s">
        <v>744</v>
      </c>
      <c r="N576" s="3" t="s">
        <v>749</v>
      </c>
      <c r="O576" s="3" t="s">
        <v>757</v>
      </c>
      <c r="P576" s="3">
        <v>23440.04</v>
      </c>
      <c r="Q576" s="8" t="s">
        <v>761</v>
      </c>
    </row>
    <row r="577" spans="1:17" hidden="1" x14ac:dyDescent="0.3">
      <c r="A577" s="7">
        <v>5884</v>
      </c>
      <c r="B577" s="3" t="s">
        <v>20</v>
      </c>
      <c r="C577" s="3" t="s">
        <v>30</v>
      </c>
      <c r="D577" s="3" t="str">
        <f t="shared" si="25"/>
        <v>kevin.atieno@email.com</v>
      </c>
      <c r="E577" s="3" t="s">
        <v>44</v>
      </c>
      <c r="F577" s="3">
        <v>52</v>
      </c>
      <c r="G577" s="3" t="str">
        <f t="shared" si="26"/>
        <v>Adult</v>
      </c>
      <c r="H577" s="3">
        <f t="shared" si="24"/>
        <v>32</v>
      </c>
      <c r="I577" s="3" t="s">
        <v>621</v>
      </c>
      <c r="J577" s="4">
        <v>44385</v>
      </c>
      <c r="K577" s="3" t="s">
        <v>720</v>
      </c>
      <c r="L577" s="3" t="s">
        <v>726</v>
      </c>
      <c r="M577" s="3" t="s">
        <v>731</v>
      </c>
      <c r="N577" s="3" t="s">
        <v>746</v>
      </c>
      <c r="O577" s="3" t="s">
        <v>756</v>
      </c>
      <c r="P577" s="3">
        <v>13398.3</v>
      </c>
      <c r="Q577" s="8" t="s">
        <v>761</v>
      </c>
    </row>
    <row r="578" spans="1:17" hidden="1" x14ac:dyDescent="0.3">
      <c r="A578" s="7">
        <v>1153</v>
      </c>
      <c r="B578" s="3" t="s">
        <v>27</v>
      </c>
      <c r="C578" s="3" t="s">
        <v>31</v>
      </c>
      <c r="D578" s="3" t="str">
        <f t="shared" si="25"/>
        <v>david.kamau@email.com</v>
      </c>
      <c r="E578" s="3" t="s">
        <v>44</v>
      </c>
      <c r="F578" s="3">
        <v>81</v>
      </c>
      <c r="G578" s="3" t="str">
        <f t="shared" si="26"/>
        <v>Senior</v>
      </c>
      <c r="H578" s="3">
        <f t="shared" ref="H578:H641" si="27">MAX( F578:F1249) - (F578)</f>
        <v>3</v>
      </c>
      <c r="I578" s="3" t="s">
        <v>622</v>
      </c>
      <c r="J578" s="4">
        <v>45279</v>
      </c>
      <c r="K578" s="3" t="s">
        <v>718</v>
      </c>
      <c r="L578" s="3" t="s">
        <v>729</v>
      </c>
      <c r="M578" s="3" t="s">
        <v>731</v>
      </c>
      <c r="N578" s="3" t="s">
        <v>747</v>
      </c>
      <c r="O578" s="3" t="s">
        <v>755</v>
      </c>
      <c r="P578" s="3">
        <v>41181.160000000003</v>
      </c>
      <c r="Q578" s="8" t="s">
        <v>760</v>
      </c>
    </row>
    <row r="579" spans="1:17" hidden="1" x14ac:dyDescent="0.3">
      <c r="A579" s="7">
        <v>5896</v>
      </c>
      <c r="B579" s="3" t="s">
        <v>27</v>
      </c>
      <c r="C579" s="3" t="s">
        <v>30</v>
      </c>
      <c r="D579" s="3" t="str">
        <f t="shared" ref="D579:D642" si="28">LOWER(CONCATENATE(B579,".",C579,"@email.com"))</f>
        <v>david.atieno@email.com</v>
      </c>
      <c r="E579" s="3" t="s">
        <v>45</v>
      </c>
      <c r="F579" s="3">
        <v>62</v>
      </c>
      <c r="G579" s="3" t="str">
        <f t="shared" ref="G579:G642" si="29">IF(F579&lt;=12,"Child",IF(F579&lt;=19,"Teenager",IF(F579&lt;=60,"Adult","Senior")))</f>
        <v>Senior</v>
      </c>
      <c r="H579" s="3">
        <f t="shared" si="27"/>
        <v>22</v>
      </c>
      <c r="I579" s="3" t="s">
        <v>623</v>
      </c>
      <c r="J579" s="4">
        <v>44534</v>
      </c>
      <c r="K579" s="3" t="s">
        <v>718</v>
      </c>
      <c r="L579" s="3" t="s">
        <v>729</v>
      </c>
      <c r="M579" s="3" t="s">
        <v>731</v>
      </c>
      <c r="N579" s="3" t="s">
        <v>748</v>
      </c>
      <c r="O579" s="3" t="s">
        <v>753</v>
      </c>
      <c r="P579" s="3">
        <v>31422.95</v>
      </c>
      <c r="Q579" s="8" t="s">
        <v>759</v>
      </c>
    </row>
    <row r="580" spans="1:17" hidden="1" x14ac:dyDescent="0.3">
      <c r="A580" s="7">
        <v>7014</v>
      </c>
      <c r="B580" s="3" t="s">
        <v>19</v>
      </c>
      <c r="C580" s="3" t="s">
        <v>35</v>
      </c>
      <c r="D580" s="3" t="str">
        <f t="shared" si="28"/>
        <v>michael.mugambi@email.com</v>
      </c>
      <c r="E580" s="3" t="s">
        <v>45</v>
      </c>
      <c r="F580" s="3">
        <v>14</v>
      </c>
      <c r="G580" s="3" t="str">
        <f t="shared" si="29"/>
        <v>Teenager</v>
      </c>
      <c r="H580" s="3">
        <f t="shared" si="27"/>
        <v>70</v>
      </c>
      <c r="I580" s="3" t="s">
        <v>624</v>
      </c>
      <c r="J580" s="4">
        <v>45644</v>
      </c>
      <c r="K580" s="3" t="s">
        <v>724</v>
      </c>
      <c r="L580" s="3" t="s">
        <v>727</v>
      </c>
      <c r="M580" s="3" t="s">
        <v>737</v>
      </c>
      <c r="N580" s="3" t="s">
        <v>746</v>
      </c>
      <c r="O580" s="3" t="s">
        <v>753</v>
      </c>
      <c r="P580" s="3">
        <v>44792.33</v>
      </c>
      <c r="Q580" s="8" t="s">
        <v>761</v>
      </c>
    </row>
    <row r="581" spans="1:17" hidden="1" x14ac:dyDescent="0.3">
      <c r="A581" s="7">
        <v>5923</v>
      </c>
      <c r="B581" s="3" t="s">
        <v>20</v>
      </c>
      <c r="C581" s="3" t="s">
        <v>32</v>
      </c>
      <c r="D581" s="3" t="str">
        <f t="shared" si="28"/>
        <v>kevin.odhiambo@email.com</v>
      </c>
      <c r="E581" s="3" t="s">
        <v>45</v>
      </c>
      <c r="F581" s="3">
        <v>71</v>
      </c>
      <c r="G581" s="3" t="str">
        <f t="shared" si="29"/>
        <v>Senior</v>
      </c>
      <c r="H581" s="3">
        <f t="shared" si="27"/>
        <v>13</v>
      </c>
      <c r="I581" s="3" t="s">
        <v>625</v>
      </c>
      <c r="J581" s="4">
        <v>44047</v>
      </c>
      <c r="K581" s="3" t="s">
        <v>719</v>
      </c>
      <c r="L581" s="3" t="s">
        <v>729</v>
      </c>
      <c r="M581" s="3" t="s">
        <v>739</v>
      </c>
      <c r="N581" s="3" t="s">
        <v>748</v>
      </c>
      <c r="O581" s="3" t="s">
        <v>757</v>
      </c>
      <c r="P581" s="3">
        <v>35620.74</v>
      </c>
      <c r="Q581" s="8" t="s">
        <v>760</v>
      </c>
    </row>
    <row r="582" spans="1:17" hidden="1" x14ac:dyDescent="0.3">
      <c r="A582" s="7">
        <v>3443</v>
      </c>
      <c r="B582" s="3" t="s">
        <v>20</v>
      </c>
      <c r="C582" s="3" t="s">
        <v>31</v>
      </c>
      <c r="D582" s="3" t="str">
        <f t="shared" si="28"/>
        <v>kevin.kamau@email.com</v>
      </c>
      <c r="E582" s="3" t="s">
        <v>44</v>
      </c>
      <c r="F582" s="3">
        <v>3</v>
      </c>
      <c r="G582" s="3" t="str">
        <f t="shared" si="29"/>
        <v>Child</v>
      </c>
      <c r="H582" s="3">
        <f t="shared" si="27"/>
        <v>81</v>
      </c>
      <c r="I582" s="3" t="s">
        <v>626</v>
      </c>
      <c r="J582" s="4">
        <v>45662</v>
      </c>
      <c r="K582" s="3" t="s">
        <v>723</v>
      </c>
      <c r="L582" s="3" t="s">
        <v>725</v>
      </c>
      <c r="M582" s="3" t="s">
        <v>736</v>
      </c>
      <c r="N582" s="3" t="s">
        <v>749</v>
      </c>
      <c r="O582" s="3" t="s">
        <v>756</v>
      </c>
      <c r="P582" s="3">
        <v>5533.57</v>
      </c>
      <c r="Q582" s="8" t="s">
        <v>759</v>
      </c>
    </row>
    <row r="583" spans="1:17" hidden="1" x14ac:dyDescent="0.3">
      <c r="A583" s="7">
        <v>6405</v>
      </c>
      <c r="B583" s="3" t="s">
        <v>18</v>
      </c>
      <c r="C583" s="3" t="s">
        <v>42</v>
      </c>
      <c r="D583" s="3" t="str">
        <f t="shared" si="28"/>
        <v>susan.ouma@email.com</v>
      </c>
      <c r="E583" s="3" t="s">
        <v>45</v>
      </c>
      <c r="F583" s="3">
        <v>2</v>
      </c>
      <c r="G583" s="3" t="str">
        <f t="shared" si="29"/>
        <v>Child</v>
      </c>
      <c r="H583" s="3">
        <f t="shared" si="27"/>
        <v>82</v>
      </c>
      <c r="I583" s="3" t="s">
        <v>627</v>
      </c>
      <c r="J583" s="4">
        <v>45697</v>
      </c>
      <c r="K583" s="3" t="s">
        <v>721</v>
      </c>
      <c r="L583" s="3" t="s">
        <v>730</v>
      </c>
      <c r="M583" s="3" t="s">
        <v>738</v>
      </c>
      <c r="N583" s="3" t="s">
        <v>752</v>
      </c>
      <c r="O583" s="3" t="s">
        <v>756</v>
      </c>
      <c r="P583" s="3">
        <v>43344.29</v>
      </c>
      <c r="Q583" s="8" t="s">
        <v>759</v>
      </c>
    </row>
    <row r="584" spans="1:17" hidden="1" x14ac:dyDescent="0.3">
      <c r="A584" s="7">
        <v>5377</v>
      </c>
      <c r="B584" s="3" t="s">
        <v>25</v>
      </c>
      <c r="C584" s="3" t="s">
        <v>33</v>
      </c>
      <c r="D584" s="3" t="str">
        <f t="shared" si="28"/>
        <v>paul.kiplagat@email.com</v>
      </c>
      <c r="E584" s="3" t="s">
        <v>44</v>
      </c>
      <c r="F584" s="3">
        <v>9</v>
      </c>
      <c r="G584" s="3" t="str">
        <f t="shared" si="29"/>
        <v>Child</v>
      </c>
      <c r="H584" s="3">
        <f t="shared" si="27"/>
        <v>75</v>
      </c>
      <c r="I584" s="3" t="s">
        <v>628</v>
      </c>
      <c r="J584" s="4">
        <v>45564</v>
      </c>
      <c r="K584" s="3" t="s">
        <v>720</v>
      </c>
      <c r="L584" s="3" t="s">
        <v>727</v>
      </c>
      <c r="M584" s="3" t="s">
        <v>740</v>
      </c>
      <c r="N584" s="3" t="s">
        <v>748</v>
      </c>
      <c r="O584" s="3" t="s">
        <v>754</v>
      </c>
      <c r="P584" s="3">
        <v>37167.78</v>
      </c>
      <c r="Q584" s="8" t="s">
        <v>760</v>
      </c>
    </row>
    <row r="585" spans="1:17" hidden="1" x14ac:dyDescent="0.3">
      <c r="A585" s="7">
        <v>6760</v>
      </c>
      <c r="B585" s="3" t="s">
        <v>16</v>
      </c>
      <c r="C585" s="3" t="s">
        <v>39</v>
      </c>
      <c r="D585" s="3" t="str">
        <f t="shared" si="28"/>
        <v>john.kuria@email.com</v>
      </c>
      <c r="E585" s="3" t="s">
        <v>45</v>
      </c>
      <c r="F585" s="3">
        <v>81</v>
      </c>
      <c r="G585" s="3" t="str">
        <f t="shared" si="29"/>
        <v>Senior</v>
      </c>
      <c r="H585" s="3">
        <f t="shared" si="27"/>
        <v>3</v>
      </c>
      <c r="I585" s="3" t="s">
        <v>629</v>
      </c>
      <c r="J585" s="4">
        <v>44964</v>
      </c>
      <c r="K585" s="3" t="s">
        <v>723</v>
      </c>
      <c r="L585" s="3" t="s">
        <v>730</v>
      </c>
      <c r="M585" s="3" t="s">
        <v>745</v>
      </c>
      <c r="N585" s="3" t="s">
        <v>748</v>
      </c>
      <c r="O585" s="3" t="s">
        <v>756</v>
      </c>
      <c r="P585" s="3">
        <v>7314.5</v>
      </c>
      <c r="Q585" s="8" t="s">
        <v>760</v>
      </c>
    </row>
    <row r="586" spans="1:17" hidden="1" x14ac:dyDescent="0.3">
      <c r="A586" s="7">
        <v>7040</v>
      </c>
      <c r="B586" s="3" t="s">
        <v>16</v>
      </c>
      <c r="C586" s="3" t="s">
        <v>37</v>
      </c>
      <c r="D586" s="3" t="str">
        <f t="shared" si="28"/>
        <v>john.otieno@email.com</v>
      </c>
      <c r="E586" s="3" t="s">
        <v>45</v>
      </c>
      <c r="F586" s="3">
        <v>54</v>
      </c>
      <c r="G586" s="3" t="str">
        <f t="shared" si="29"/>
        <v>Adult</v>
      </c>
      <c r="H586" s="3">
        <f t="shared" si="27"/>
        <v>30</v>
      </c>
      <c r="I586" s="3" t="s">
        <v>630</v>
      </c>
      <c r="J586" s="4">
        <v>44864</v>
      </c>
      <c r="K586" s="3" t="s">
        <v>721</v>
      </c>
      <c r="L586" s="3" t="s">
        <v>728</v>
      </c>
      <c r="M586" s="3" t="s">
        <v>738</v>
      </c>
      <c r="N586" s="3" t="s">
        <v>751</v>
      </c>
      <c r="O586" s="3" t="s">
        <v>757</v>
      </c>
      <c r="P586" s="3">
        <v>1546.34</v>
      </c>
      <c r="Q586" s="8" t="s">
        <v>760</v>
      </c>
    </row>
    <row r="587" spans="1:17" hidden="1" x14ac:dyDescent="0.3">
      <c r="A587" s="7">
        <v>6783</v>
      </c>
      <c r="B587" s="3" t="s">
        <v>14</v>
      </c>
      <c r="C587" s="3" t="s">
        <v>39</v>
      </c>
      <c r="D587" s="3" t="str">
        <f t="shared" si="28"/>
        <v>jane.kuria@email.com</v>
      </c>
      <c r="E587" s="3" t="s">
        <v>45</v>
      </c>
      <c r="F587" s="3">
        <v>65</v>
      </c>
      <c r="G587" s="3" t="str">
        <f t="shared" si="29"/>
        <v>Senior</v>
      </c>
      <c r="H587" s="3">
        <f t="shared" si="27"/>
        <v>19</v>
      </c>
      <c r="I587" s="3" t="s">
        <v>631</v>
      </c>
      <c r="J587" s="4">
        <v>44797</v>
      </c>
      <c r="K587" s="3" t="s">
        <v>722</v>
      </c>
      <c r="L587" s="3" t="s">
        <v>727</v>
      </c>
      <c r="M587" s="3" t="s">
        <v>739</v>
      </c>
      <c r="N587" s="3" t="s">
        <v>746</v>
      </c>
      <c r="O587" s="3" t="s">
        <v>756</v>
      </c>
      <c r="P587" s="3">
        <v>29951.85</v>
      </c>
      <c r="Q587" s="8" t="s">
        <v>761</v>
      </c>
    </row>
    <row r="588" spans="1:17" hidden="1" x14ac:dyDescent="0.3">
      <c r="A588" s="7">
        <v>9626</v>
      </c>
      <c r="B588" s="3" t="s">
        <v>20</v>
      </c>
      <c r="C588" s="3" t="s">
        <v>30</v>
      </c>
      <c r="D588" s="3" t="str">
        <f t="shared" si="28"/>
        <v>kevin.atieno@email.com</v>
      </c>
      <c r="E588" s="3" t="s">
        <v>44</v>
      </c>
      <c r="F588" s="3">
        <v>46</v>
      </c>
      <c r="G588" s="3" t="str">
        <f t="shared" si="29"/>
        <v>Adult</v>
      </c>
      <c r="H588" s="3">
        <f t="shared" si="27"/>
        <v>38</v>
      </c>
      <c r="I588" s="3" t="s">
        <v>632</v>
      </c>
      <c r="J588" s="4">
        <v>45308</v>
      </c>
      <c r="K588" s="3" t="s">
        <v>718</v>
      </c>
      <c r="L588" s="3" t="s">
        <v>728</v>
      </c>
      <c r="M588" s="3" t="s">
        <v>737</v>
      </c>
      <c r="N588" s="3" t="s">
        <v>748</v>
      </c>
      <c r="O588" s="3" t="s">
        <v>758</v>
      </c>
      <c r="P588" s="3">
        <v>48238.11</v>
      </c>
      <c r="Q588" s="8" t="s">
        <v>760</v>
      </c>
    </row>
    <row r="589" spans="1:17" hidden="1" x14ac:dyDescent="0.3">
      <c r="A589" s="7">
        <v>3596</v>
      </c>
      <c r="B589" s="3" t="s">
        <v>24</v>
      </c>
      <c r="C589" s="3" t="s">
        <v>34</v>
      </c>
      <c r="D589" s="3" t="str">
        <f t="shared" si="28"/>
        <v>esther.cherono@email.com</v>
      </c>
      <c r="E589" s="3" t="s">
        <v>44</v>
      </c>
      <c r="F589" s="3">
        <v>48</v>
      </c>
      <c r="G589" s="3" t="str">
        <f t="shared" si="29"/>
        <v>Adult</v>
      </c>
      <c r="H589" s="3">
        <f t="shared" si="27"/>
        <v>36</v>
      </c>
      <c r="I589" s="3" t="s">
        <v>633</v>
      </c>
      <c r="J589" s="4">
        <v>44916</v>
      </c>
      <c r="K589" s="3" t="s">
        <v>720</v>
      </c>
      <c r="L589" s="3" t="s">
        <v>727</v>
      </c>
      <c r="M589" s="3" t="s">
        <v>734</v>
      </c>
      <c r="N589" s="3" t="s">
        <v>751</v>
      </c>
      <c r="O589" s="3" t="s">
        <v>757</v>
      </c>
      <c r="P589" s="3">
        <v>14181.73</v>
      </c>
      <c r="Q589" s="8" t="s">
        <v>760</v>
      </c>
    </row>
    <row r="590" spans="1:17" hidden="1" x14ac:dyDescent="0.3">
      <c r="A590" s="7">
        <v>2225</v>
      </c>
      <c r="B590" s="3" t="s">
        <v>22</v>
      </c>
      <c r="C590" s="3" t="s">
        <v>35</v>
      </c>
      <c r="D590" s="3" t="str">
        <f t="shared" si="28"/>
        <v>mercy.mugambi@email.com</v>
      </c>
      <c r="E590" s="3" t="s">
        <v>44</v>
      </c>
      <c r="F590" s="3">
        <v>43</v>
      </c>
      <c r="G590" s="3" t="str">
        <f t="shared" si="29"/>
        <v>Adult</v>
      </c>
      <c r="H590" s="3">
        <f t="shared" si="27"/>
        <v>41</v>
      </c>
      <c r="I590" s="3" t="s">
        <v>634</v>
      </c>
      <c r="J590" s="4">
        <v>45424</v>
      </c>
      <c r="K590" s="3" t="s">
        <v>722</v>
      </c>
      <c r="L590" s="3" t="s">
        <v>727</v>
      </c>
      <c r="M590" s="3" t="s">
        <v>739</v>
      </c>
      <c r="N590" s="3" t="s">
        <v>750</v>
      </c>
      <c r="O590" s="3" t="s">
        <v>758</v>
      </c>
      <c r="P590" s="3">
        <v>3537.21</v>
      </c>
      <c r="Q590" s="8" t="s">
        <v>761</v>
      </c>
    </row>
    <row r="591" spans="1:17" hidden="1" x14ac:dyDescent="0.3">
      <c r="A591" s="7">
        <v>3172</v>
      </c>
      <c r="B591" s="3" t="s">
        <v>22</v>
      </c>
      <c r="C591" s="3" t="s">
        <v>39</v>
      </c>
      <c r="D591" s="3" t="str">
        <f t="shared" si="28"/>
        <v>mercy.kuria@email.com</v>
      </c>
      <c r="E591" s="3" t="s">
        <v>44</v>
      </c>
      <c r="F591" s="3">
        <v>24</v>
      </c>
      <c r="G591" s="3" t="str">
        <f t="shared" si="29"/>
        <v>Adult</v>
      </c>
      <c r="H591" s="3">
        <f t="shared" si="27"/>
        <v>60</v>
      </c>
      <c r="I591" s="3" t="s">
        <v>635</v>
      </c>
      <c r="J591" s="4">
        <v>44092</v>
      </c>
      <c r="K591" s="3" t="s">
        <v>718</v>
      </c>
      <c r="L591" s="3" t="s">
        <v>725</v>
      </c>
      <c r="M591" s="3" t="s">
        <v>732</v>
      </c>
      <c r="N591" s="3" t="s">
        <v>748</v>
      </c>
      <c r="O591" s="3" t="s">
        <v>753</v>
      </c>
      <c r="P591" s="3">
        <v>42603.040000000001</v>
      </c>
      <c r="Q591" s="8" t="s">
        <v>761</v>
      </c>
    </row>
    <row r="592" spans="1:17" hidden="1" x14ac:dyDescent="0.3">
      <c r="A592" s="7">
        <v>9298</v>
      </c>
      <c r="B592" s="3" t="s">
        <v>17</v>
      </c>
      <c r="C592" s="3" t="s">
        <v>39</v>
      </c>
      <c r="D592" s="3" t="str">
        <f t="shared" si="28"/>
        <v>anne.kuria@email.com</v>
      </c>
      <c r="E592" s="3" t="s">
        <v>45</v>
      </c>
      <c r="F592" s="3">
        <v>11</v>
      </c>
      <c r="G592" s="3" t="str">
        <f t="shared" si="29"/>
        <v>Child</v>
      </c>
      <c r="H592" s="3">
        <f t="shared" si="27"/>
        <v>73</v>
      </c>
      <c r="I592" s="3" t="s">
        <v>636</v>
      </c>
      <c r="J592" s="4">
        <v>44888</v>
      </c>
      <c r="K592" s="3" t="s">
        <v>720</v>
      </c>
      <c r="L592" s="3" t="s">
        <v>730</v>
      </c>
      <c r="M592" s="3" t="s">
        <v>740</v>
      </c>
      <c r="N592" s="3" t="s">
        <v>746</v>
      </c>
      <c r="O592" s="3" t="s">
        <v>754</v>
      </c>
      <c r="P592" s="3">
        <v>23243.18</v>
      </c>
      <c r="Q592" s="8" t="s">
        <v>761</v>
      </c>
    </row>
    <row r="593" spans="1:17" hidden="1" x14ac:dyDescent="0.3">
      <c r="A593" s="7">
        <v>5177</v>
      </c>
      <c r="B593" s="3" t="s">
        <v>28</v>
      </c>
      <c r="C593" s="3" t="s">
        <v>33</v>
      </c>
      <c r="D593" s="3" t="str">
        <f t="shared" si="28"/>
        <v>mary.kiplagat@email.com</v>
      </c>
      <c r="E593" s="3" t="s">
        <v>45</v>
      </c>
      <c r="F593" s="3">
        <v>40</v>
      </c>
      <c r="G593" s="3" t="str">
        <f t="shared" si="29"/>
        <v>Adult</v>
      </c>
      <c r="H593" s="3">
        <f t="shared" si="27"/>
        <v>44</v>
      </c>
      <c r="I593" s="3" t="s">
        <v>637</v>
      </c>
      <c r="J593" s="4">
        <v>44332</v>
      </c>
      <c r="K593" s="3" t="s">
        <v>723</v>
      </c>
      <c r="L593" s="3" t="s">
        <v>729</v>
      </c>
      <c r="M593" s="3" t="s">
        <v>731</v>
      </c>
      <c r="N593" s="3" t="s">
        <v>748</v>
      </c>
      <c r="O593" s="3" t="s">
        <v>758</v>
      </c>
      <c r="P593" s="3">
        <v>24344.06</v>
      </c>
      <c r="Q593" s="8" t="s">
        <v>760</v>
      </c>
    </row>
    <row r="594" spans="1:17" hidden="1" x14ac:dyDescent="0.3">
      <c r="A594" s="7">
        <v>9285</v>
      </c>
      <c r="B594" s="3" t="s">
        <v>28</v>
      </c>
      <c r="C594" s="3" t="s">
        <v>33</v>
      </c>
      <c r="D594" s="3" t="str">
        <f t="shared" si="28"/>
        <v>mary.kiplagat@email.com</v>
      </c>
      <c r="E594" s="3" t="s">
        <v>44</v>
      </c>
      <c r="F594" s="3">
        <v>73</v>
      </c>
      <c r="G594" s="3" t="str">
        <f t="shared" si="29"/>
        <v>Senior</v>
      </c>
      <c r="H594" s="3">
        <f t="shared" si="27"/>
        <v>11</v>
      </c>
      <c r="I594" s="3" t="s">
        <v>638</v>
      </c>
      <c r="J594" s="4">
        <v>44867</v>
      </c>
      <c r="K594" s="3" t="s">
        <v>719</v>
      </c>
      <c r="L594" s="3" t="s">
        <v>725</v>
      </c>
      <c r="M594" s="3" t="s">
        <v>745</v>
      </c>
      <c r="N594" s="3" t="s">
        <v>746</v>
      </c>
      <c r="O594" s="3" t="s">
        <v>756</v>
      </c>
      <c r="P594" s="3">
        <v>49568.76</v>
      </c>
      <c r="Q594" s="8" t="s">
        <v>760</v>
      </c>
    </row>
    <row r="595" spans="1:17" hidden="1" x14ac:dyDescent="0.3">
      <c r="A595" s="7">
        <v>7706</v>
      </c>
      <c r="B595" s="3" t="s">
        <v>17</v>
      </c>
      <c r="C595" s="3" t="s">
        <v>42</v>
      </c>
      <c r="D595" s="3" t="str">
        <f t="shared" si="28"/>
        <v>anne.ouma@email.com</v>
      </c>
      <c r="E595" s="3" t="s">
        <v>44</v>
      </c>
      <c r="F595" s="3">
        <v>25</v>
      </c>
      <c r="G595" s="3" t="str">
        <f t="shared" si="29"/>
        <v>Adult</v>
      </c>
      <c r="H595" s="3">
        <f t="shared" si="27"/>
        <v>59</v>
      </c>
      <c r="I595" s="3" t="s">
        <v>639</v>
      </c>
      <c r="J595" s="4">
        <v>44881</v>
      </c>
      <c r="K595" s="3" t="s">
        <v>721</v>
      </c>
      <c r="L595" s="3" t="s">
        <v>728</v>
      </c>
      <c r="M595" s="3" t="s">
        <v>745</v>
      </c>
      <c r="N595" s="3" t="s">
        <v>750</v>
      </c>
      <c r="O595" s="3" t="s">
        <v>757</v>
      </c>
      <c r="P595" s="3">
        <v>10710.79</v>
      </c>
      <c r="Q595" s="8" t="s">
        <v>760</v>
      </c>
    </row>
    <row r="596" spans="1:17" hidden="1" x14ac:dyDescent="0.3">
      <c r="A596" s="7">
        <v>6540</v>
      </c>
      <c r="B596" s="3" t="s">
        <v>15</v>
      </c>
      <c r="C596" s="3" t="s">
        <v>39</v>
      </c>
      <c r="D596" s="3" t="str">
        <f t="shared" si="28"/>
        <v>james.kuria@email.com</v>
      </c>
      <c r="E596" s="3" t="s">
        <v>44</v>
      </c>
      <c r="F596" s="3">
        <v>14</v>
      </c>
      <c r="G596" s="3" t="str">
        <f t="shared" si="29"/>
        <v>Teenager</v>
      </c>
      <c r="H596" s="3">
        <f t="shared" si="27"/>
        <v>70</v>
      </c>
      <c r="I596" s="3" t="s">
        <v>640</v>
      </c>
      <c r="J596" s="4">
        <v>45085</v>
      </c>
      <c r="K596" s="3" t="s">
        <v>721</v>
      </c>
      <c r="L596" s="3" t="s">
        <v>728</v>
      </c>
      <c r="M596" s="3" t="s">
        <v>743</v>
      </c>
      <c r="N596" s="3" t="s">
        <v>750</v>
      </c>
      <c r="O596" s="3" t="s">
        <v>755</v>
      </c>
      <c r="P596" s="3">
        <v>29230.18</v>
      </c>
      <c r="Q596" s="8" t="s">
        <v>761</v>
      </c>
    </row>
    <row r="597" spans="1:17" hidden="1" x14ac:dyDescent="0.3">
      <c r="A597" s="7">
        <v>6915</v>
      </c>
      <c r="B597" s="3" t="s">
        <v>14</v>
      </c>
      <c r="C597" s="3" t="s">
        <v>33</v>
      </c>
      <c r="D597" s="3" t="str">
        <f t="shared" si="28"/>
        <v>jane.kiplagat@email.com</v>
      </c>
      <c r="E597" s="3" t="s">
        <v>44</v>
      </c>
      <c r="F597" s="3">
        <v>38</v>
      </c>
      <c r="G597" s="3" t="str">
        <f t="shared" si="29"/>
        <v>Adult</v>
      </c>
      <c r="H597" s="3">
        <f t="shared" si="27"/>
        <v>46</v>
      </c>
      <c r="I597" s="3" t="s">
        <v>641</v>
      </c>
      <c r="J597" s="4">
        <v>44763</v>
      </c>
      <c r="K597" s="3" t="s">
        <v>722</v>
      </c>
      <c r="L597" s="3" t="s">
        <v>730</v>
      </c>
      <c r="M597" s="3" t="s">
        <v>740</v>
      </c>
      <c r="N597" s="3" t="s">
        <v>748</v>
      </c>
      <c r="O597" s="3" t="s">
        <v>756</v>
      </c>
      <c r="P597" s="3">
        <v>43186.94</v>
      </c>
      <c r="Q597" s="8" t="s">
        <v>761</v>
      </c>
    </row>
    <row r="598" spans="1:17" hidden="1" x14ac:dyDescent="0.3">
      <c r="A598" s="7">
        <v>8032</v>
      </c>
      <c r="B598" s="3" t="s">
        <v>25</v>
      </c>
      <c r="C598" s="3" t="s">
        <v>43</v>
      </c>
      <c r="D598" s="3" t="str">
        <f t="shared" si="28"/>
        <v>paul.chebet@email.com</v>
      </c>
      <c r="E598" s="3" t="s">
        <v>45</v>
      </c>
      <c r="F598" s="3">
        <v>36</v>
      </c>
      <c r="G598" s="3" t="str">
        <f t="shared" si="29"/>
        <v>Adult</v>
      </c>
      <c r="H598" s="3">
        <f t="shared" si="27"/>
        <v>48</v>
      </c>
      <c r="I598" s="3" t="s">
        <v>642</v>
      </c>
      <c r="J598" s="4">
        <v>44328</v>
      </c>
      <c r="K598" s="3" t="s">
        <v>723</v>
      </c>
      <c r="L598" s="3" t="s">
        <v>730</v>
      </c>
      <c r="M598" s="3" t="s">
        <v>737</v>
      </c>
      <c r="N598" s="3" t="s">
        <v>751</v>
      </c>
      <c r="O598" s="3" t="s">
        <v>758</v>
      </c>
      <c r="P598" s="3">
        <v>22536.2</v>
      </c>
      <c r="Q598" s="8" t="s">
        <v>760</v>
      </c>
    </row>
    <row r="599" spans="1:17" hidden="1" x14ac:dyDescent="0.3">
      <c r="A599" s="7">
        <v>5382</v>
      </c>
      <c r="B599" s="3" t="s">
        <v>15</v>
      </c>
      <c r="C599" s="3" t="s">
        <v>30</v>
      </c>
      <c r="D599" s="3" t="str">
        <f t="shared" si="28"/>
        <v>james.atieno@email.com</v>
      </c>
      <c r="E599" s="3" t="s">
        <v>45</v>
      </c>
      <c r="F599" s="3">
        <v>51</v>
      </c>
      <c r="G599" s="3" t="str">
        <f t="shared" si="29"/>
        <v>Adult</v>
      </c>
      <c r="H599" s="3">
        <f t="shared" si="27"/>
        <v>33</v>
      </c>
      <c r="I599" s="3" t="s">
        <v>643</v>
      </c>
      <c r="J599" s="4">
        <v>44977</v>
      </c>
      <c r="K599" s="3" t="s">
        <v>724</v>
      </c>
      <c r="L599" s="3" t="s">
        <v>730</v>
      </c>
      <c r="M599" s="3" t="s">
        <v>740</v>
      </c>
      <c r="N599" s="3" t="s">
        <v>750</v>
      </c>
      <c r="O599" s="3" t="s">
        <v>755</v>
      </c>
      <c r="P599" s="3">
        <v>18916.14</v>
      </c>
      <c r="Q599" s="8" t="s">
        <v>759</v>
      </c>
    </row>
    <row r="600" spans="1:17" hidden="1" x14ac:dyDescent="0.3">
      <c r="A600" s="7">
        <v>7685</v>
      </c>
      <c r="B600" s="3" t="s">
        <v>18</v>
      </c>
      <c r="C600" s="3" t="s">
        <v>41</v>
      </c>
      <c r="D600" s="3" t="str">
        <f t="shared" si="28"/>
        <v>susan.obuya@email.com</v>
      </c>
      <c r="E600" s="3" t="s">
        <v>44</v>
      </c>
      <c r="F600" s="3">
        <v>68</v>
      </c>
      <c r="G600" s="3" t="str">
        <f t="shared" si="29"/>
        <v>Senior</v>
      </c>
      <c r="H600" s="3">
        <f t="shared" si="27"/>
        <v>16</v>
      </c>
      <c r="I600" s="3" t="s">
        <v>644</v>
      </c>
      <c r="J600" s="4">
        <v>45261</v>
      </c>
      <c r="K600" s="3" t="s">
        <v>722</v>
      </c>
      <c r="L600" s="3" t="s">
        <v>725</v>
      </c>
      <c r="M600" s="3" t="s">
        <v>731</v>
      </c>
      <c r="N600" s="3" t="s">
        <v>746</v>
      </c>
      <c r="O600" s="3" t="s">
        <v>757</v>
      </c>
      <c r="P600" s="3">
        <v>11110.91</v>
      </c>
      <c r="Q600" s="8" t="s">
        <v>760</v>
      </c>
    </row>
    <row r="601" spans="1:17" hidden="1" x14ac:dyDescent="0.3">
      <c r="A601" s="7">
        <v>9211</v>
      </c>
      <c r="B601" s="3" t="s">
        <v>26</v>
      </c>
      <c r="C601" s="3" t="s">
        <v>33</v>
      </c>
      <c r="D601" s="3" t="str">
        <f t="shared" si="28"/>
        <v>brian.kiplagat@email.com</v>
      </c>
      <c r="E601" s="3" t="s">
        <v>45</v>
      </c>
      <c r="F601" s="3">
        <v>65</v>
      </c>
      <c r="G601" s="3" t="str">
        <f t="shared" si="29"/>
        <v>Senior</v>
      </c>
      <c r="H601" s="3">
        <f t="shared" si="27"/>
        <v>19</v>
      </c>
      <c r="I601" s="3" t="s">
        <v>645</v>
      </c>
      <c r="J601" s="4">
        <v>44464</v>
      </c>
      <c r="K601" s="3" t="s">
        <v>718</v>
      </c>
      <c r="L601" s="3" t="s">
        <v>729</v>
      </c>
      <c r="M601" s="3" t="s">
        <v>743</v>
      </c>
      <c r="N601" s="3" t="s">
        <v>748</v>
      </c>
      <c r="O601" s="3" t="s">
        <v>754</v>
      </c>
      <c r="P601" s="3">
        <v>10301.469999999999</v>
      </c>
      <c r="Q601" s="8" t="s">
        <v>760</v>
      </c>
    </row>
    <row r="602" spans="1:17" hidden="1" x14ac:dyDescent="0.3">
      <c r="A602" s="7">
        <v>9016</v>
      </c>
      <c r="B602" s="3" t="s">
        <v>27</v>
      </c>
      <c r="C602" s="3" t="s">
        <v>31</v>
      </c>
      <c r="D602" s="3" t="str">
        <f t="shared" si="28"/>
        <v>david.kamau@email.com</v>
      </c>
      <c r="E602" s="3" t="s">
        <v>45</v>
      </c>
      <c r="F602" s="3">
        <v>7</v>
      </c>
      <c r="G602" s="3" t="str">
        <f t="shared" si="29"/>
        <v>Child</v>
      </c>
      <c r="H602" s="3">
        <f t="shared" si="27"/>
        <v>77</v>
      </c>
      <c r="I602" s="3" t="s">
        <v>646</v>
      </c>
      <c r="J602" s="4">
        <v>45196</v>
      </c>
      <c r="K602" s="3" t="s">
        <v>721</v>
      </c>
      <c r="L602" s="3" t="s">
        <v>730</v>
      </c>
      <c r="M602" s="3" t="s">
        <v>734</v>
      </c>
      <c r="N602" s="3" t="s">
        <v>752</v>
      </c>
      <c r="O602" s="3" t="s">
        <v>754</v>
      </c>
      <c r="P602" s="3">
        <v>31871.08</v>
      </c>
      <c r="Q602" s="8" t="s">
        <v>760</v>
      </c>
    </row>
    <row r="603" spans="1:17" hidden="1" x14ac:dyDescent="0.3">
      <c r="A603" s="7">
        <v>4939</v>
      </c>
      <c r="B603" s="3" t="s">
        <v>14</v>
      </c>
      <c r="C603" s="3" t="s">
        <v>34</v>
      </c>
      <c r="D603" s="3" t="str">
        <f t="shared" si="28"/>
        <v>jane.cherono@email.com</v>
      </c>
      <c r="E603" s="3" t="s">
        <v>44</v>
      </c>
      <c r="F603" s="3">
        <v>18</v>
      </c>
      <c r="G603" s="3" t="str">
        <f t="shared" si="29"/>
        <v>Teenager</v>
      </c>
      <c r="H603" s="3">
        <f t="shared" si="27"/>
        <v>66</v>
      </c>
      <c r="I603" s="3" t="s">
        <v>647</v>
      </c>
      <c r="J603" s="4">
        <v>45631</v>
      </c>
      <c r="K603" s="3" t="s">
        <v>718</v>
      </c>
      <c r="L603" s="3" t="s">
        <v>729</v>
      </c>
      <c r="M603" s="3" t="s">
        <v>742</v>
      </c>
      <c r="N603" s="3" t="s">
        <v>749</v>
      </c>
      <c r="O603" s="3" t="s">
        <v>758</v>
      </c>
      <c r="P603" s="3">
        <v>27685.919999999998</v>
      </c>
      <c r="Q603" s="8" t="s">
        <v>759</v>
      </c>
    </row>
    <row r="604" spans="1:17" hidden="1" x14ac:dyDescent="0.3">
      <c r="A604" s="7">
        <v>7483</v>
      </c>
      <c r="B604" s="3" t="s">
        <v>26</v>
      </c>
      <c r="C604" s="3" t="s">
        <v>33</v>
      </c>
      <c r="D604" s="3" t="str">
        <f t="shared" si="28"/>
        <v>brian.kiplagat@email.com</v>
      </c>
      <c r="E604" s="3" t="s">
        <v>45</v>
      </c>
      <c r="F604" s="3">
        <v>27</v>
      </c>
      <c r="G604" s="3" t="str">
        <f t="shared" si="29"/>
        <v>Adult</v>
      </c>
      <c r="H604" s="3">
        <f t="shared" si="27"/>
        <v>57</v>
      </c>
      <c r="I604" s="3" t="s">
        <v>648</v>
      </c>
      <c r="J604" s="4">
        <v>45556</v>
      </c>
      <c r="K604" s="3" t="s">
        <v>724</v>
      </c>
      <c r="L604" s="3" t="s">
        <v>729</v>
      </c>
      <c r="M604" s="3" t="s">
        <v>732</v>
      </c>
      <c r="N604" s="3" t="s">
        <v>746</v>
      </c>
      <c r="O604" s="3" t="s">
        <v>754</v>
      </c>
      <c r="P604" s="3">
        <v>28062.76</v>
      </c>
      <c r="Q604" s="8" t="s">
        <v>760</v>
      </c>
    </row>
    <row r="605" spans="1:17" hidden="1" x14ac:dyDescent="0.3">
      <c r="A605" s="7">
        <v>7710</v>
      </c>
      <c r="B605" s="3" t="s">
        <v>22</v>
      </c>
      <c r="C605" s="3" t="s">
        <v>31</v>
      </c>
      <c r="D605" s="3" t="str">
        <f t="shared" si="28"/>
        <v>mercy.kamau@email.com</v>
      </c>
      <c r="E605" s="3" t="s">
        <v>44</v>
      </c>
      <c r="F605" s="3">
        <v>33</v>
      </c>
      <c r="G605" s="3" t="str">
        <f t="shared" si="29"/>
        <v>Adult</v>
      </c>
      <c r="H605" s="3">
        <f t="shared" si="27"/>
        <v>51</v>
      </c>
      <c r="I605" s="3" t="s">
        <v>649</v>
      </c>
      <c r="J605" s="4">
        <v>44184</v>
      </c>
      <c r="K605" s="3" t="s">
        <v>720</v>
      </c>
      <c r="L605" s="3" t="s">
        <v>729</v>
      </c>
      <c r="M605" s="3" t="s">
        <v>733</v>
      </c>
      <c r="N605" s="3" t="s">
        <v>748</v>
      </c>
      <c r="O605" s="3" t="s">
        <v>755</v>
      </c>
      <c r="P605" s="3">
        <v>48616.07</v>
      </c>
      <c r="Q605" s="8" t="s">
        <v>759</v>
      </c>
    </row>
    <row r="606" spans="1:17" hidden="1" x14ac:dyDescent="0.3">
      <c r="A606" s="7">
        <v>6873</v>
      </c>
      <c r="B606" s="3" t="s">
        <v>19</v>
      </c>
      <c r="C606" s="3" t="s">
        <v>35</v>
      </c>
      <c r="D606" s="3" t="str">
        <f t="shared" si="28"/>
        <v>michael.mugambi@email.com</v>
      </c>
      <c r="E606" s="3" t="s">
        <v>44</v>
      </c>
      <c r="F606" s="3">
        <v>59</v>
      </c>
      <c r="G606" s="3" t="str">
        <f t="shared" si="29"/>
        <v>Adult</v>
      </c>
      <c r="H606" s="3">
        <f t="shared" si="27"/>
        <v>25</v>
      </c>
      <c r="I606" s="3" t="s">
        <v>650</v>
      </c>
      <c r="J606" s="4">
        <v>45383</v>
      </c>
      <c r="K606" s="3" t="s">
        <v>720</v>
      </c>
      <c r="L606" s="3" t="s">
        <v>730</v>
      </c>
      <c r="M606" s="3" t="s">
        <v>738</v>
      </c>
      <c r="N606" s="3" t="s">
        <v>751</v>
      </c>
      <c r="O606" s="3" t="s">
        <v>756</v>
      </c>
      <c r="P606" s="3">
        <v>41084.519999999997</v>
      </c>
      <c r="Q606" s="8" t="s">
        <v>760</v>
      </c>
    </row>
    <row r="607" spans="1:17" hidden="1" x14ac:dyDescent="0.3">
      <c r="A607" s="7">
        <v>9468</v>
      </c>
      <c r="B607" s="3" t="s">
        <v>22</v>
      </c>
      <c r="C607" s="3" t="s">
        <v>41</v>
      </c>
      <c r="D607" s="3" t="str">
        <f t="shared" si="28"/>
        <v>mercy.obuya@email.com</v>
      </c>
      <c r="E607" s="3" t="s">
        <v>45</v>
      </c>
      <c r="F607" s="3">
        <v>80</v>
      </c>
      <c r="G607" s="3" t="str">
        <f t="shared" si="29"/>
        <v>Senior</v>
      </c>
      <c r="H607" s="3">
        <f t="shared" si="27"/>
        <v>4</v>
      </c>
      <c r="I607" s="3" t="s">
        <v>651</v>
      </c>
      <c r="J607" s="4">
        <v>44410</v>
      </c>
      <c r="K607" s="3" t="s">
        <v>722</v>
      </c>
      <c r="L607" s="3" t="s">
        <v>726</v>
      </c>
      <c r="M607" s="3" t="s">
        <v>732</v>
      </c>
      <c r="N607" s="3" t="s">
        <v>752</v>
      </c>
      <c r="O607" s="3" t="s">
        <v>753</v>
      </c>
      <c r="P607" s="3">
        <v>18626.98</v>
      </c>
      <c r="Q607" s="8" t="s">
        <v>761</v>
      </c>
    </row>
    <row r="608" spans="1:17" hidden="1" x14ac:dyDescent="0.3">
      <c r="A608" s="7">
        <v>1092</v>
      </c>
      <c r="B608" s="3" t="s">
        <v>16</v>
      </c>
      <c r="C608" s="3" t="s">
        <v>30</v>
      </c>
      <c r="D608" s="3" t="str">
        <f t="shared" si="28"/>
        <v>john.atieno@email.com</v>
      </c>
      <c r="E608" s="3" t="s">
        <v>44</v>
      </c>
      <c r="F608" s="3">
        <v>9</v>
      </c>
      <c r="G608" s="3" t="str">
        <f t="shared" si="29"/>
        <v>Child</v>
      </c>
      <c r="H608" s="3">
        <f t="shared" si="27"/>
        <v>75</v>
      </c>
      <c r="I608" s="3" t="s">
        <v>652</v>
      </c>
      <c r="J608" s="4">
        <v>45746</v>
      </c>
      <c r="K608" s="3" t="s">
        <v>722</v>
      </c>
      <c r="L608" s="3" t="s">
        <v>727</v>
      </c>
      <c r="M608" s="3" t="s">
        <v>737</v>
      </c>
      <c r="N608" s="3" t="s">
        <v>749</v>
      </c>
      <c r="O608" s="3" t="s">
        <v>754</v>
      </c>
      <c r="P608" s="3">
        <v>29484.26</v>
      </c>
      <c r="Q608" s="8" t="s">
        <v>760</v>
      </c>
    </row>
    <row r="609" spans="1:17" hidden="1" x14ac:dyDescent="0.3">
      <c r="A609" s="7">
        <v>4776</v>
      </c>
      <c r="B609" s="3" t="s">
        <v>25</v>
      </c>
      <c r="C609" s="3" t="s">
        <v>35</v>
      </c>
      <c r="D609" s="3" t="str">
        <f t="shared" si="28"/>
        <v>paul.mugambi@email.com</v>
      </c>
      <c r="E609" s="3" t="s">
        <v>45</v>
      </c>
      <c r="F609" s="3">
        <v>66</v>
      </c>
      <c r="G609" s="3" t="str">
        <f t="shared" si="29"/>
        <v>Senior</v>
      </c>
      <c r="H609" s="3">
        <f t="shared" si="27"/>
        <v>18</v>
      </c>
      <c r="I609" s="3" t="s">
        <v>653</v>
      </c>
      <c r="J609" s="4">
        <v>45583</v>
      </c>
      <c r="K609" s="3" t="s">
        <v>724</v>
      </c>
      <c r="L609" s="3" t="s">
        <v>726</v>
      </c>
      <c r="M609" s="3" t="s">
        <v>734</v>
      </c>
      <c r="N609" s="3" t="s">
        <v>750</v>
      </c>
      <c r="O609" s="3" t="s">
        <v>758</v>
      </c>
      <c r="P609" s="3">
        <v>1942.52</v>
      </c>
      <c r="Q609" s="8" t="s">
        <v>760</v>
      </c>
    </row>
    <row r="610" spans="1:17" hidden="1" x14ac:dyDescent="0.3">
      <c r="A610" s="7">
        <v>2307</v>
      </c>
      <c r="B610" s="3" t="s">
        <v>18</v>
      </c>
      <c r="C610" s="3" t="s">
        <v>34</v>
      </c>
      <c r="D610" s="3" t="str">
        <f t="shared" si="28"/>
        <v>susan.cherono@email.com</v>
      </c>
      <c r="E610" s="3" t="s">
        <v>45</v>
      </c>
      <c r="F610" s="3">
        <v>10</v>
      </c>
      <c r="G610" s="3" t="str">
        <f t="shared" si="29"/>
        <v>Child</v>
      </c>
      <c r="H610" s="3">
        <f t="shared" si="27"/>
        <v>74</v>
      </c>
      <c r="I610" s="3" t="s">
        <v>654</v>
      </c>
      <c r="J610" s="4">
        <v>44698</v>
      </c>
      <c r="K610" s="3" t="s">
        <v>718</v>
      </c>
      <c r="L610" s="3" t="s">
        <v>728</v>
      </c>
      <c r="M610" s="3" t="s">
        <v>735</v>
      </c>
      <c r="N610" s="3" t="s">
        <v>749</v>
      </c>
      <c r="O610" s="3" t="s">
        <v>754</v>
      </c>
      <c r="P610" s="3">
        <v>48048.4</v>
      </c>
      <c r="Q610" s="8" t="s">
        <v>760</v>
      </c>
    </row>
    <row r="611" spans="1:17" hidden="1" x14ac:dyDescent="0.3">
      <c r="A611" s="7">
        <v>9046</v>
      </c>
      <c r="B611" s="3" t="s">
        <v>25</v>
      </c>
      <c r="C611" s="3" t="s">
        <v>36</v>
      </c>
      <c r="D611" s="3" t="str">
        <f t="shared" si="28"/>
        <v>paul.mwangi@email.com</v>
      </c>
      <c r="E611" s="3" t="s">
        <v>45</v>
      </c>
      <c r="F611" s="3">
        <v>32</v>
      </c>
      <c r="G611" s="3" t="str">
        <f t="shared" si="29"/>
        <v>Adult</v>
      </c>
      <c r="H611" s="3">
        <f t="shared" si="27"/>
        <v>52</v>
      </c>
      <c r="I611" s="3" t="s">
        <v>655</v>
      </c>
      <c r="J611" s="4">
        <v>45369</v>
      </c>
      <c r="K611" s="3" t="s">
        <v>724</v>
      </c>
      <c r="L611" s="3" t="s">
        <v>729</v>
      </c>
      <c r="M611" s="3" t="s">
        <v>731</v>
      </c>
      <c r="N611" s="3" t="s">
        <v>748</v>
      </c>
      <c r="O611" s="3" t="s">
        <v>753</v>
      </c>
      <c r="P611" s="3">
        <v>22087.62</v>
      </c>
      <c r="Q611" s="8" t="s">
        <v>761</v>
      </c>
    </row>
    <row r="612" spans="1:17" hidden="1" x14ac:dyDescent="0.3">
      <c r="A612" s="7">
        <v>4094</v>
      </c>
      <c r="B612" s="3" t="s">
        <v>26</v>
      </c>
      <c r="C612" s="3" t="s">
        <v>37</v>
      </c>
      <c r="D612" s="3" t="str">
        <f t="shared" si="28"/>
        <v>brian.otieno@email.com</v>
      </c>
      <c r="E612" s="3" t="s">
        <v>44</v>
      </c>
      <c r="F612" s="3">
        <v>34</v>
      </c>
      <c r="G612" s="3" t="str">
        <f t="shared" si="29"/>
        <v>Adult</v>
      </c>
      <c r="H612" s="3">
        <f t="shared" si="27"/>
        <v>50</v>
      </c>
      <c r="I612" s="3" t="s">
        <v>656</v>
      </c>
      <c r="J612" s="4">
        <v>44776</v>
      </c>
      <c r="K612" s="3" t="s">
        <v>722</v>
      </c>
      <c r="L612" s="3" t="s">
        <v>727</v>
      </c>
      <c r="M612" s="3" t="s">
        <v>744</v>
      </c>
      <c r="N612" s="3" t="s">
        <v>750</v>
      </c>
      <c r="O612" s="3" t="s">
        <v>755</v>
      </c>
      <c r="P612" s="3">
        <v>37031.050000000003</v>
      </c>
      <c r="Q612" s="8" t="s">
        <v>759</v>
      </c>
    </row>
    <row r="613" spans="1:17" hidden="1" x14ac:dyDescent="0.3">
      <c r="A613" s="7">
        <v>3308</v>
      </c>
      <c r="B613" s="3" t="s">
        <v>19</v>
      </c>
      <c r="C613" s="3" t="s">
        <v>34</v>
      </c>
      <c r="D613" s="3" t="str">
        <f t="shared" si="28"/>
        <v>michael.cherono@email.com</v>
      </c>
      <c r="E613" s="3" t="s">
        <v>45</v>
      </c>
      <c r="F613" s="3">
        <v>73</v>
      </c>
      <c r="G613" s="3" t="str">
        <f t="shared" si="29"/>
        <v>Senior</v>
      </c>
      <c r="H613" s="3">
        <f t="shared" si="27"/>
        <v>11</v>
      </c>
      <c r="I613" s="3" t="s">
        <v>657</v>
      </c>
      <c r="J613" s="4">
        <v>45023</v>
      </c>
      <c r="K613" s="3" t="s">
        <v>719</v>
      </c>
      <c r="L613" s="3" t="s">
        <v>730</v>
      </c>
      <c r="M613" s="3" t="s">
        <v>744</v>
      </c>
      <c r="N613" s="3" t="s">
        <v>750</v>
      </c>
      <c r="O613" s="3" t="s">
        <v>757</v>
      </c>
      <c r="P613" s="3">
        <v>5175.1899999999996</v>
      </c>
      <c r="Q613" s="8" t="s">
        <v>759</v>
      </c>
    </row>
    <row r="614" spans="1:17" hidden="1" x14ac:dyDescent="0.3">
      <c r="A614" s="7">
        <v>6886</v>
      </c>
      <c r="B614" s="3" t="s">
        <v>21</v>
      </c>
      <c r="C614" s="3" t="s">
        <v>35</v>
      </c>
      <c r="D614" s="3" t="str">
        <f t="shared" si="28"/>
        <v>grace.mugambi@email.com</v>
      </c>
      <c r="E614" s="3" t="s">
        <v>44</v>
      </c>
      <c r="F614" s="3">
        <v>2</v>
      </c>
      <c r="G614" s="3" t="str">
        <f t="shared" si="29"/>
        <v>Child</v>
      </c>
      <c r="H614" s="3">
        <f t="shared" si="27"/>
        <v>82</v>
      </c>
      <c r="I614" s="3" t="s">
        <v>658</v>
      </c>
      <c r="J614" s="4">
        <v>45707</v>
      </c>
      <c r="K614" s="3" t="s">
        <v>718</v>
      </c>
      <c r="L614" s="3" t="s">
        <v>727</v>
      </c>
      <c r="M614" s="3" t="s">
        <v>732</v>
      </c>
      <c r="N614" s="3" t="s">
        <v>749</v>
      </c>
      <c r="O614" s="3" t="s">
        <v>755</v>
      </c>
      <c r="P614" s="3">
        <v>40141.64</v>
      </c>
      <c r="Q614" s="8" t="s">
        <v>760</v>
      </c>
    </row>
    <row r="615" spans="1:17" hidden="1" x14ac:dyDescent="0.3">
      <c r="A615" s="7">
        <v>1566</v>
      </c>
      <c r="B615" s="3" t="s">
        <v>14</v>
      </c>
      <c r="C615" s="3" t="s">
        <v>30</v>
      </c>
      <c r="D615" s="3" t="str">
        <f t="shared" si="28"/>
        <v>jane.atieno@email.com</v>
      </c>
      <c r="E615" s="3" t="s">
        <v>45</v>
      </c>
      <c r="F615" s="3">
        <v>67</v>
      </c>
      <c r="G615" s="3" t="str">
        <f t="shared" si="29"/>
        <v>Senior</v>
      </c>
      <c r="H615" s="3">
        <f t="shared" si="27"/>
        <v>17</v>
      </c>
      <c r="I615" s="3" t="s">
        <v>659</v>
      </c>
      <c r="J615" s="4">
        <v>45661</v>
      </c>
      <c r="K615" s="3" t="s">
        <v>723</v>
      </c>
      <c r="L615" s="3" t="s">
        <v>729</v>
      </c>
      <c r="M615" s="3" t="s">
        <v>731</v>
      </c>
      <c r="N615" s="3" t="s">
        <v>751</v>
      </c>
      <c r="O615" s="3" t="s">
        <v>753</v>
      </c>
      <c r="P615" s="3">
        <v>32542.92</v>
      </c>
      <c r="Q615" s="8" t="s">
        <v>759</v>
      </c>
    </row>
    <row r="616" spans="1:17" hidden="1" x14ac:dyDescent="0.3">
      <c r="A616" s="7">
        <v>7934</v>
      </c>
      <c r="B616" s="3" t="s">
        <v>24</v>
      </c>
      <c r="C616" s="3" t="s">
        <v>42</v>
      </c>
      <c r="D616" s="3" t="str">
        <f t="shared" si="28"/>
        <v>esther.ouma@email.com</v>
      </c>
      <c r="E616" s="3" t="s">
        <v>44</v>
      </c>
      <c r="F616" s="3">
        <v>52</v>
      </c>
      <c r="G616" s="3" t="str">
        <f t="shared" si="29"/>
        <v>Adult</v>
      </c>
      <c r="H616" s="3">
        <f t="shared" si="27"/>
        <v>32</v>
      </c>
      <c r="I616" s="3" t="s">
        <v>660</v>
      </c>
      <c r="J616" s="4">
        <v>43936</v>
      </c>
      <c r="K616" s="3" t="s">
        <v>720</v>
      </c>
      <c r="L616" s="3" t="s">
        <v>728</v>
      </c>
      <c r="M616" s="3" t="s">
        <v>732</v>
      </c>
      <c r="N616" s="3" t="s">
        <v>751</v>
      </c>
      <c r="O616" s="3" t="s">
        <v>754</v>
      </c>
      <c r="P616" s="3">
        <v>4834.57</v>
      </c>
      <c r="Q616" s="8" t="s">
        <v>761</v>
      </c>
    </row>
    <row r="617" spans="1:17" hidden="1" x14ac:dyDescent="0.3">
      <c r="A617" s="7">
        <v>1366</v>
      </c>
      <c r="B617" s="3" t="s">
        <v>18</v>
      </c>
      <c r="C617" s="3" t="s">
        <v>32</v>
      </c>
      <c r="D617" s="3" t="str">
        <f t="shared" si="28"/>
        <v>susan.odhiambo@email.com</v>
      </c>
      <c r="E617" s="3" t="s">
        <v>45</v>
      </c>
      <c r="F617" s="3">
        <v>71</v>
      </c>
      <c r="G617" s="3" t="str">
        <f t="shared" si="29"/>
        <v>Senior</v>
      </c>
      <c r="H617" s="3">
        <f t="shared" si="27"/>
        <v>13</v>
      </c>
      <c r="I617" s="3" t="s">
        <v>661</v>
      </c>
      <c r="J617" s="4">
        <v>45400</v>
      </c>
      <c r="K617" s="3" t="s">
        <v>718</v>
      </c>
      <c r="L617" s="3" t="s">
        <v>727</v>
      </c>
      <c r="M617" s="3" t="s">
        <v>732</v>
      </c>
      <c r="N617" s="3" t="s">
        <v>747</v>
      </c>
      <c r="O617" s="3" t="s">
        <v>755</v>
      </c>
      <c r="P617" s="3">
        <v>10715.24</v>
      </c>
      <c r="Q617" s="8" t="s">
        <v>760</v>
      </c>
    </row>
    <row r="618" spans="1:17" hidden="1" x14ac:dyDescent="0.3">
      <c r="A618" s="7">
        <v>7976</v>
      </c>
      <c r="B618" s="3" t="s">
        <v>22</v>
      </c>
      <c r="C618" s="3" t="s">
        <v>31</v>
      </c>
      <c r="D618" s="3" t="str">
        <f t="shared" si="28"/>
        <v>mercy.kamau@email.com</v>
      </c>
      <c r="E618" s="3" t="s">
        <v>44</v>
      </c>
      <c r="F618" s="3">
        <v>6</v>
      </c>
      <c r="G618" s="3" t="str">
        <f t="shared" si="29"/>
        <v>Child</v>
      </c>
      <c r="H618" s="3">
        <f t="shared" si="27"/>
        <v>78</v>
      </c>
      <c r="I618" s="3" t="s">
        <v>662</v>
      </c>
      <c r="J618" s="4">
        <v>45089</v>
      </c>
      <c r="K618" s="3" t="s">
        <v>722</v>
      </c>
      <c r="L618" s="3" t="s">
        <v>729</v>
      </c>
      <c r="M618" s="3" t="s">
        <v>742</v>
      </c>
      <c r="N618" s="3" t="s">
        <v>751</v>
      </c>
      <c r="O618" s="3" t="s">
        <v>753</v>
      </c>
      <c r="P618" s="3">
        <v>10232.59</v>
      </c>
      <c r="Q618" s="8" t="s">
        <v>759</v>
      </c>
    </row>
    <row r="619" spans="1:17" hidden="1" x14ac:dyDescent="0.3">
      <c r="A619" s="7">
        <v>8044</v>
      </c>
      <c r="B619" s="3" t="s">
        <v>20</v>
      </c>
      <c r="C619" s="3" t="s">
        <v>35</v>
      </c>
      <c r="D619" s="3" t="str">
        <f t="shared" si="28"/>
        <v>kevin.mugambi@email.com</v>
      </c>
      <c r="E619" s="3" t="s">
        <v>45</v>
      </c>
      <c r="F619" s="3">
        <v>34</v>
      </c>
      <c r="G619" s="3" t="str">
        <f t="shared" si="29"/>
        <v>Adult</v>
      </c>
      <c r="H619" s="3">
        <f t="shared" si="27"/>
        <v>50</v>
      </c>
      <c r="I619" s="3" t="s">
        <v>663</v>
      </c>
      <c r="J619" s="4">
        <v>45025</v>
      </c>
      <c r="K619" s="3" t="s">
        <v>720</v>
      </c>
      <c r="L619" s="3" t="s">
        <v>727</v>
      </c>
      <c r="M619" s="3" t="s">
        <v>743</v>
      </c>
      <c r="N619" s="3" t="s">
        <v>751</v>
      </c>
      <c r="O619" s="3" t="s">
        <v>753</v>
      </c>
      <c r="P619" s="3">
        <v>7375.68</v>
      </c>
      <c r="Q619" s="8" t="s">
        <v>759</v>
      </c>
    </row>
    <row r="620" spans="1:17" hidden="1" x14ac:dyDescent="0.3">
      <c r="A620" s="7">
        <v>4060</v>
      </c>
      <c r="B620" s="3" t="s">
        <v>19</v>
      </c>
      <c r="C620" s="3" t="s">
        <v>31</v>
      </c>
      <c r="D620" s="3" t="str">
        <f t="shared" si="28"/>
        <v>michael.kamau@email.com</v>
      </c>
      <c r="E620" s="3" t="s">
        <v>44</v>
      </c>
      <c r="F620" s="3">
        <v>26</v>
      </c>
      <c r="G620" s="3" t="str">
        <f t="shared" si="29"/>
        <v>Adult</v>
      </c>
      <c r="H620" s="3">
        <f t="shared" si="27"/>
        <v>58</v>
      </c>
      <c r="I620" s="3" t="s">
        <v>664</v>
      </c>
      <c r="J620" s="4">
        <v>44047</v>
      </c>
      <c r="K620" s="3" t="s">
        <v>720</v>
      </c>
      <c r="L620" s="3" t="s">
        <v>730</v>
      </c>
      <c r="M620" s="3" t="s">
        <v>738</v>
      </c>
      <c r="N620" s="3" t="s">
        <v>748</v>
      </c>
      <c r="O620" s="3" t="s">
        <v>757</v>
      </c>
      <c r="P620" s="3">
        <v>19577.04</v>
      </c>
      <c r="Q620" s="8" t="s">
        <v>761</v>
      </c>
    </row>
    <row r="621" spans="1:17" hidden="1" x14ac:dyDescent="0.3">
      <c r="A621" s="7">
        <v>5359</v>
      </c>
      <c r="B621" s="3" t="s">
        <v>26</v>
      </c>
      <c r="C621" s="3" t="s">
        <v>40</v>
      </c>
      <c r="D621" s="3" t="str">
        <f t="shared" si="28"/>
        <v>brian.wanjiru@email.com</v>
      </c>
      <c r="E621" s="3" t="s">
        <v>44</v>
      </c>
      <c r="F621" s="3">
        <v>59</v>
      </c>
      <c r="G621" s="3" t="str">
        <f t="shared" si="29"/>
        <v>Adult</v>
      </c>
      <c r="H621" s="3">
        <f t="shared" si="27"/>
        <v>25</v>
      </c>
      <c r="I621" s="3" t="s">
        <v>665</v>
      </c>
      <c r="J621" s="4">
        <v>45737</v>
      </c>
      <c r="K621" s="3" t="s">
        <v>720</v>
      </c>
      <c r="L621" s="3" t="s">
        <v>728</v>
      </c>
      <c r="M621" s="3" t="s">
        <v>740</v>
      </c>
      <c r="N621" s="3" t="s">
        <v>751</v>
      </c>
      <c r="O621" s="3" t="s">
        <v>755</v>
      </c>
      <c r="P621" s="3">
        <v>36571.06</v>
      </c>
      <c r="Q621" s="8" t="s">
        <v>760</v>
      </c>
    </row>
    <row r="622" spans="1:17" hidden="1" x14ac:dyDescent="0.3">
      <c r="A622" s="7">
        <v>1341</v>
      </c>
      <c r="B622" s="3" t="s">
        <v>21</v>
      </c>
      <c r="C622" s="3" t="s">
        <v>41</v>
      </c>
      <c r="D622" s="3" t="str">
        <f t="shared" si="28"/>
        <v>grace.obuya@email.com</v>
      </c>
      <c r="E622" s="3" t="s">
        <v>44</v>
      </c>
      <c r="F622" s="3">
        <v>68</v>
      </c>
      <c r="G622" s="3" t="str">
        <f t="shared" si="29"/>
        <v>Senior</v>
      </c>
      <c r="H622" s="3">
        <f t="shared" si="27"/>
        <v>16</v>
      </c>
      <c r="I622" s="3" t="s">
        <v>666</v>
      </c>
      <c r="J622" s="4">
        <v>45650</v>
      </c>
      <c r="K622" s="3" t="s">
        <v>724</v>
      </c>
      <c r="L622" s="3" t="s">
        <v>725</v>
      </c>
      <c r="M622" s="3" t="s">
        <v>737</v>
      </c>
      <c r="N622" s="3" t="s">
        <v>748</v>
      </c>
      <c r="O622" s="3" t="s">
        <v>756</v>
      </c>
      <c r="P622" s="3">
        <v>27115.63</v>
      </c>
      <c r="Q622" s="8" t="s">
        <v>760</v>
      </c>
    </row>
    <row r="623" spans="1:17" hidden="1" x14ac:dyDescent="0.3">
      <c r="A623" s="7">
        <v>9112</v>
      </c>
      <c r="B623" s="3" t="s">
        <v>18</v>
      </c>
      <c r="C623" s="3" t="s">
        <v>30</v>
      </c>
      <c r="D623" s="3" t="str">
        <f t="shared" si="28"/>
        <v>susan.atieno@email.com</v>
      </c>
      <c r="E623" s="3" t="s">
        <v>45</v>
      </c>
      <c r="F623" s="3">
        <v>65</v>
      </c>
      <c r="G623" s="3" t="str">
        <f t="shared" si="29"/>
        <v>Senior</v>
      </c>
      <c r="H623" s="3">
        <f t="shared" si="27"/>
        <v>19</v>
      </c>
      <c r="I623" s="3" t="s">
        <v>667</v>
      </c>
      <c r="J623" s="4">
        <v>44433</v>
      </c>
      <c r="K623" s="3" t="s">
        <v>722</v>
      </c>
      <c r="L623" s="3" t="s">
        <v>729</v>
      </c>
      <c r="M623" s="3" t="s">
        <v>742</v>
      </c>
      <c r="N623" s="3" t="s">
        <v>746</v>
      </c>
      <c r="O623" s="3" t="s">
        <v>758</v>
      </c>
      <c r="P623" s="3">
        <v>9249.02</v>
      </c>
      <c r="Q623" s="8" t="s">
        <v>759</v>
      </c>
    </row>
    <row r="624" spans="1:17" hidden="1" x14ac:dyDescent="0.3">
      <c r="A624" s="7">
        <v>3693</v>
      </c>
      <c r="B624" s="3" t="s">
        <v>20</v>
      </c>
      <c r="C624" s="3" t="s">
        <v>31</v>
      </c>
      <c r="D624" s="3" t="str">
        <f t="shared" si="28"/>
        <v>kevin.kamau@email.com</v>
      </c>
      <c r="E624" s="3" t="s">
        <v>45</v>
      </c>
      <c r="F624" s="3">
        <v>71</v>
      </c>
      <c r="G624" s="3" t="str">
        <f t="shared" si="29"/>
        <v>Senior</v>
      </c>
      <c r="H624" s="3">
        <f t="shared" si="27"/>
        <v>13</v>
      </c>
      <c r="I624" s="3" t="s">
        <v>668</v>
      </c>
      <c r="J624" s="4">
        <v>43960</v>
      </c>
      <c r="K624" s="3" t="s">
        <v>720</v>
      </c>
      <c r="L624" s="3" t="s">
        <v>729</v>
      </c>
      <c r="M624" s="3" t="s">
        <v>738</v>
      </c>
      <c r="N624" s="3" t="s">
        <v>751</v>
      </c>
      <c r="O624" s="3" t="s">
        <v>754</v>
      </c>
      <c r="P624" s="3">
        <v>43920.480000000003</v>
      </c>
      <c r="Q624" s="8" t="s">
        <v>761</v>
      </c>
    </row>
    <row r="625" spans="1:17" hidden="1" x14ac:dyDescent="0.3">
      <c r="A625" s="7">
        <v>8036</v>
      </c>
      <c r="B625" s="3" t="s">
        <v>20</v>
      </c>
      <c r="C625" s="3" t="s">
        <v>41</v>
      </c>
      <c r="D625" s="3" t="str">
        <f t="shared" si="28"/>
        <v>kevin.obuya@email.com</v>
      </c>
      <c r="E625" s="3" t="s">
        <v>45</v>
      </c>
      <c r="F625" s="3">
        <v>36</v>
      </c>
      <c r="G625" s="3" t="str">
        <f t="shared" si="29"/>
        <v>Adult</v>
      </c>
      <c r="H625" s="3">
        <f t="shared" si="27"/>
        <v>48</v>
      </c>
      <c r="I625" s="3" t="s">
        <v>669</v>
      </c>
      <c r="J625" s="4">
        <v>44498</v>
      </c>
      <c r="K625" s="3" t="s">
        <v>721</v>
      </c>
      <c r="L625" s="3" t="s">
        <v>726</v>
      </c>
      <c r="M625" s="3" t="s">
        <v>733</v>
      </c>
      <c r="N625" s="3" t="s">
        <v>746</v>
      </c>
      <c r="O625" s="3" t="s">
        <v>756</v>
      </c>
      <c r="P625" s="3">
        <v>24574.04</v>
      </c>
      <c r="Q625" s="8" t="s">
        <v>759</v>
      </c>
    </row>
    <row r="626" spans="1:17" hidden="1" x14ac:dyDescent="0.3">
      <c r="A626" s="7">
        <v>2877</v>
      </c>
      <c r="B626" s="3" t="s">
        <v>18</v>
      </c>
      <c r="C626" s="3" t="s">
        <v>34</v>
      </c>
      <c r="D626" s="3" t="str">
        <f t="shared" si="28"/>
        <v>susan.cherono@email.com</v>
      </c>
      <c r="E626" s="3" t="s">
        <v>45</v>
      </c>
      <c r="F626" s="3">
        <v>50</v>
      </c>
      <c r="G626" s="3" t="str">
        <f t="shared" si="29"/>
        <v>Adult</v>
      </c>
      <c r="H626" s="3">
        <f t="shared" si="27"/>
        <v>34</v>
      </c>
      <c r="I626" s="3" t="s">
        <v>670</v>
      </c>
      <c r="J626" s="4">
        <v>45099</v>
      </c>
      <c r="K626" s="3" t="s">
        <v>723</v>
      </c>
      <c r="L626" s="3" t="s">
        <v>727</v>
      </c>
      <c r="M626" s="3" t="s">
        <v>740</v>
      </c>
      <c r="N626" s="3" t="s">
        <v>749</v>
      </c>
      <c r="O626" s="3" t="s">
        <v>754</v>
      </c>
      <c r="P626" s="3">
        <v>7540.9</v>
      </c>
      <c r="Q626" s="8" t="s">
        <v>760</v>
      </c>
    </row>
    <row r="627" spans="1:17" hidden="1" x14ac:dyDescent="0.3">
      <c r="A627" s="7">
        <v>4595</v>
      </c>
      <c r="B627" s="3" t="s">
        <v>18</v>
      </c>
      <c r="C627" s="3" t="s">
        <v>33</v>
      </c>
      <c r="D627" s="3" t="str">
        <f t="shared" si="28"/>
        <v>susan.kiplagat@email.com</v>
      </c>
      <c r="E627" s="3" t="s">
        <v>44</v>
      </c>
      <c r="F627" s="3">
        <v>70</v>
      </c>
      <c r="G627" s="3" t="str">
        <f t="shared" si="29"/>
        <v>Senior</v>
      </c>
      <c r="H627" s="3">
        <f t="shared" si="27"/>
        <v>14</v>
      </c>
      <c r="I627" s="3" t="s">
        <v>671</v>
      </c>
      <c r="J627" s="4">
        <v>44162</v>
      </c>
      <c r="K627" s="3" t="s">
        <v>718</v>
      </c>
      <c r="L627" s="3" t="s">
        <v>729</v>
      </c>
      <c r="M627" s="3" t="s">
        <v>740</v>
      </c>
      <c r="N627" s="3" t="s">
        <v>747</v>
      </c>
      <c r="O627" s="3" t="s">
        <v>755</v>
      </c>
      <c r="P627" s="3">
        <v>43958.83</v>
      </c>
      <c r="Q627" s="8" t="s">
        <v>760</v>
      </c>
    </row>
    <row r="628" spans="1:17" hidden="1" x14ac:dyDescent="0.3">
      <c r="A628" s="7">
        <v>6553</v>
      </c>
      <c r="B628" s="3" t="s">
        <v>21</v>
      </c>
      <c r="C628" s="3" t="s">
        <v>34</v>
      </c>
      <c r="D628" s="3" t="str">
        <f t="shared" si="28"/>
        <v>grace.cherono@email.com</v>
      </c>
      <c r="E628" s="3" t="s">
        <v>45</v>
      </c>
      <c r="F628" s="3">
        <v>78</v>
      </c>
      <c r="G628" s="3" t="str">
        <f t="shared" si="29"/>
        <v>Senior</v>
      </c>
      <c r="H628" s="3">
        <f t="shared" si="27"/>
        <v>6</v>
      </c>
      <c r="I628" s="3" t="s">
        <v>672</v>
      </c>
      <c r="J628" s="4">
        <v>45089</v>
      </c>
      <c r="K628" s="3" t="s">
        <v>723</v>
      </c>
      <c r="L628" s="3" t="s">
        <v>729</v>
      </c>
      <c r="M628" s="3" t="s">
        <v>734</v>
      </c>
      <c r="N628" s="3" t="s">
        <v>747</v>
      </c>
      <c r="O628" s="3" t="s">
        <v>756</v>
      </c>
      <c r="P628" s="3">
        <v>21517.119999999999</v>
      </c>
      <c r="Q628" s="8" t="s">
        <v>760</v>
      </c>
    </row>
    <row r="629" spans="1:17" hidden="1" x14ac:dyDescent="0.3">
      <c r="A629" s="7">
        <v>2509</v>
      </c>
      <c r="B629" s="3" t="s">
        <v>17</v>
      </c>
      <c r="C629" s="3" t="s">
        <v>36</v>
      </c>
      <c r="D629" s="3" t="str">
        <f t="shared" si="28"/>
        <v>anne.mwangi@email.com</v>
      </c>
      <c r="E629" s="3" t="s">
        <v>45</v>
      </c>
      <c r="F629" s="3">
        <v>54</v>
      </c>
      <c r="G629" s="3" t="str">
        <f t="shared" si="29"/>
        <v>Adult</v>
      </c>
      <c r="H629" s="3">
        <f t="shared" si="27"/>
        <v>30</v>
      </c>
      <c r="I629" s="3" t="s">
        <v>673</v>
      </c>
      <c r="J629" s="4">
        <v>44180</v>
      </c>
      <c r="K629" s="3" t="s">
        <v>721</v>
      </c>
      <c r="L629" s="3" t="s">
        <v>725</v>
      </c>
      <c r="M629" s="3" t="s">
        <v>738</v>
      </c>
      <c r="N629" s="3" t="s">
        <v>746</v>
      </c>
      <c r="O629" s="3" t="s">
        <v>756</v>
      </c>
      <c r="P629" s="3">
        <v>33808.160000000003</v>
      </c>
      <c r="Q629" s="8" t="s">
        <v>761</v>
      </c>
    </row>
    <row r="630" spans="1:17" hidden="1" x14ac:dyDescent="0.3">
      <c r="A630" s="7">
        <v>1489</v>
      </c>
      <c r="B630" s="3" t="s">
        <v>23</v>
      </c>
      <c r="C630" s="3" t="s">
        <v>38</v>
      </c>
      <c r="D630" s="3" t="str">
        <f t="shared" si="28"/>
        <v>peter.njeri@email.com</v>
      </c>
      <c r="E630" s="3" t="s">
        <v>45</v>
      </c>
      <c r="F630" s="3">
        <v>14</v>
      </c>
      <c r="G630" s="3" t="str">
        <f t="shared" si="29"/>
        <v>Teenager</v>
      </c>
      <c r="H630" s="3">
        <f t="shared" si="27"/>
        <v>70</v>
      </c>
      <c r="I630" s="3" t="s">
        <v>674</v>
      </c>
      <c r="J630" s="4">
        <v>44759</v>
      </c>
      <c r="K630" s="3" t="s">
        <v>721</v>
      </c>
      <c r="L630" s="3" t="s">
        <v>725</v>
      </c>
      <c r="M630" s="3" t="s">
        <v>743</v>
      </c>
      <c r="N630" s="3" t="s">
        <v>748</v>
      </c>
      <c r="O630" s="3" t="s">
        <v>755</v>
      </c>
      <c r="P630" s="3">
        <v>29129.58</v>
      </c>
      <c r="Q630" s="8" t="s">
        <v>759</v>
      </c>
    </row>
    <row r="631" spans="1:17" hidden="1" x14ac:dyDescent="0.3">
      <c r="A631" s="7">
        <v>5233</v>
      </c>
      <c r="B631" s="3" t="s">
        <v>23</v>
      </c>
      <c r="C631" s="3" t="s">
        <v>42</v>
      </c>
      <c r="D631" s="3" t="str">
        <f t="shared" si="28"/>
        <v>peter.ouma@email.com</v>
      </c>
      <c r="E631" s="3" t="s">
        <v>45</v>
      </c>
      <c r="F631" s="3">
        <v>25</v>
      </c>
      <c r="G631" s="3" t="str">
        <f t="shared" si="29"/>
        <v>Adult</v>
      </c>
      <c r="H631" s="3">
        <f t="shared" si="27"/>
        <v>59</v>
      </c>
      <c r="I631" s="3" t="s">
        <v>675</v>
      </c>
      <c r="J631" s="4">
        <v>45681</v>
      </c>
      <c r="K631" s="3" t="s">
        <v>719</v>
      </c>
      <c r="L631" s="3" t="s">
        <v>726</v>
      </c>
      <c r="M631" s="3" t="s">
        <v>736</v>
      </c>
      <c r="N631" s="3" t="s">
        <v>749</v>
      </c>
      <c r="O631" s="3" t="s">
        <v>758</v>
      </c>
      <c r="P631" s="3">
        <v>49855.09</v>
      </c>
      <c r="Q631" s="8" t="s">
        <v>759</v>
      </c>
    </row>
    <row r="632" spans="1:17" hidden="1" x14ac:dyDescent="0.3">
      <c r="A632" s="7">
        <v>7658</v>
      </c>
      <c r="B632" s="3" t="s">
        <v>28</v>
      </c>
      <c r="C632" s="3" t="s">
        <v>31</v>
      </c>
      <c r="D632" s="3" t="str">
        <f t="shared" si="28"/>
        <v>mary.kamau@email.com</v>
      </c>
      <c r="E632" s="3" t="s">
        <v>44</v>
      </c>
      <c r="F632" s="3">
        <v>44</v>
      </c>
      <c r="G632" s="3" t="str">
        <f t="shared" si="29"/>
        <v>Adult</v>
      </c>
      <c r="H632" s="3">
        <f t="shared" si="27"/>
        <v>40</v>
      </c>
      <c r="I632" s="3" t="s">
        <v>676</v>
      </c>
      <c r="J632" s="4">
        <v>45066</v>
      </c>
      <c r="K632" s="3" t="s">
        <v>721</v>
      </c>
      <c r="L632" s="3" t="s">
        <v>729</v>
      </c>
      <c r="M632" s="3" t="s">
        <v>742</v>
      </c>
      <c r="N632" s="3" t="s">
        <v>751</v>
      </c>
      <c r="O632" s="3" t="s">
        <v>753</v>
      </c>
      <c r="P632" s="3">
        <v>45433.93</v>
      </c>
      <c r="Q632" s="8" t="s">
        <v>760</v>
      </c>
    </row>
    <row r="633" spans="1:17" hidden="1" x14ac:dyDescent="0.3">
      <c r="A633" s="7">
        <v>8861</v>
      </c>
      <c r="B633" s="3" t="s">
        <v>17</v>
      </c>
      <c r="C633" s="3" t="s">
        <v>43</v>
      </c>
      <c r="D633" s="3" t="str">
        <f t="shared" si="28"/>
        <v>anne.chebet@email.com</v>
      </c>
      <c r="E633" s="3" t="s">
        <v>44</v>
      </c>
      <c r="F633" s="3">
        <v>8</v>
      </c>
      <c r="G633" s="3" t="str">
        <f t="shared" si="29"/>
        <v>Child</v>
      </c>
      <c r="H633" s="3">
        <f t="shared" si="27"/>
        <v>76</v>
      </c>
      <c r="I633" s="3" t="s">
        <v>677</v>
      </c>
      <c r="J633" s="4">
        <v>44255</v>
      </c>
      <c r="K633" s="3" t="s">
        <v>724</v>
      </c>
      <c r="L633" s="3" t="s">
        <v>725</v>
      </c>
      <c r="M633" s="3" t="s">
        <v>732</v>
      </c>
      <c r="N633" s="3" t="s">
        <v>749</v>
      </c>
      <c r="O633" s="3" t="s">
        <v>755</v>
      </c>
      <c r="P633" s="3">
        <v>634.98</v>
      </c>
      <c r="Q633" s="8" t="s">
        <v>760</v>
      </c>
    </row>
    <row r="634" spans="1:17" hidden="1" x14ac:dyDescent="0.3">
      <c r="A634" s="7">
        <v>7349</v>
      </c>
      <c r="B634" s="3" t="s">
        <v>21</v>
      </c>
      <c r="C634" s="3" t="s">
        <v>43</v>
      </c>
      <c r="D634" s="3" t="str">
        <f t="shared" si="28"/>
        <v>grace.chebet@email.com</v>
      </c>
      <c r="E634" s="3" t="s">
        <v>45</v>
      </c>
      <c r="F634" s="3">
        <v>16</v>
      </c>
      <c r="G634" s="3" t="str">
        <f t="shared" si="29"/>
        <v>Teenager</v>
      </c>
      <c r="H634" s="3">
        <f t="shared" si="27"/>
        <v>68</v>
      </c>
      <c r="I634" s="3" t="s">
        <v>678</v>
      </c>
      <c r="J634" s="4">
        <v>44823</v>
      </c>
      <c r="K634" s="3" t="s">
        <v>724</v>
      </c>
      <c r="L634" s="3" t="s">
        <v>725</v>
      </c>
      <c r="M634" s="3" t="s">
        <v>744</v>
      </c>
      <c r="N634" s="3" t="s">
        <v>750</v>
      </c>
      <c r="O634" s="3" t="s">
        <v>756</v>
      </c>
      <c r="P634" s="3">
        <v>26177.71</v>
      </c>
      <c r="Q634" s="8" t="s">
        <v>760</v>
      </c>
    </row>
    <row r="635" spans="1:17" hidden="1" x14ac:dyDescent="0.3">
      <c r="A635" s="7">
        <v>4598</v>
      </c>
      <c r="B635" s="3" t="s">
        <v>20</v>
      </c>
      <c r="C635" s="3" t="s">
        <v>40</v>
      </c>
      <c r="D635" s="3" t="str">
        <f t="shared" si="28"/>
        <v>kevin.wanjiru@email.com</v>
      </c>
      <c r="E635" s="3" t="s">
        <v>44</v>
      </c>
      <c r="F635" s="3">
        <v>36</v>
      </c>
      <c r="G635" s="3" t="str">
        <f t="shared" si="29"/>
        <v>Adult</v>
      </c>
      <c r="H635" s="3">
        <f t="shared" si="27"/>
        <v>48</v>
      </c>
      <c r="I635" s="3" t="s">
        <v>679</v>
      </c>
      <c r="J635" s="4">
        <v>44168</v>
      </c>
      <c r="K635" s="3" t="s">
        <v>720</v>
      </c>
      <c r="L635" s="3" t="s">
        <v>730</v>
      </c>
      <c r="M635" s="3" t="s">
        <v>738</v>
      </c>
      <c r="N635" s="3" t="s">
        <v>748</v>
      </c>
      <c r="O635" s="3" t="s">
        <v>756</v>
      </c>
      <c r="P635" s="3">
        <v>5792.24</v>
      </c>
      <c r="Q635" s="8" t="s">
        <v>761</v>
      </c>
    </row>
    <row r="636" spans="1:17" hidden="1" x14ac:dyDescent="0.3">
      <c r="A636" s="7">
        <v>9548</v>
      </c>
      <c r="B636" s="3" t="s">
        <v>26</v>
      </c>
      <c r="C636" s="3" t="s">
        <v>39</v>
      </c>
      <c r="D636" s="3" t="str">
        <f t="shared" si="28"/>
        <v>brian.kuria@email.com</v>
      </c>
      <c r="E636" s="3" t="s">
        <v>44</v>
      </c>
      <c r="F636" s="3">
        <v>8</v>
      </c>
      <c r="G636" s="3" t="str">
        <f t="shared" si="29"/>
        <v>Child</v>
      </c>
      <c r="H636" s="3">
        <f t="shared" si="27"/>
        <v>76</v>
      </c>
      <c r="I636" s="3" t="s">
        <v>680</v>
      </c>
      <c r="J636" s="4">
        <v>44863</v>
      </c>
      <c r="K636" s="3" t="s">
        <v>718</v>
      </c>
      <c r="L636" s="3" t="s">
        <v>730</v>
      </c>
      <c r="M636" s="3" t="s">
        <v>732</v>
      </c>
      <c r="N636" s="3" t="s">
        <v>749</v>
      </c>
      <c r="O636" s="3" t="s">
        <v>754</v>
      </c>
      <c r="P636" s="3">
        <v>3827.28</v>
      </c>
      <c r="Q636" s="8" t="s">
        <v>760</v>
      </c>
    </row>
    <row r="637" spans="1:17" hidden="1" x14ac:dyDescent="0.3">
      <c r="A637" s="7">
        <v>1382</v>
      </c>
      <c r="B637" s="3" t="s">
        <v>16</v>
      </c>
      <c r="C637" s="3" t="s">
        <v>31</v>
      </c>
      <c r="D637" s="3" t="str">
        <f t="shared" si="28"/>
        <v>john.kamau@email.com</v>
      </c>
      <c r="E637" s="3" t="s">
        <v>44</v>
      </c>
      <c r="F637" s="3">
        <v>74</v>
      </c>
      <c r="G637" s="3" t="str">
        <f t="shared" si="29"/>
        <v>Senior</v>
      </c>
      <c r="H637" s="3">
        <f t="shared" si="27"/>
        <v>10</v>
      </c>
      <c r="I637" s="3" t="s">
        <v>681</v>
      </c>
      <c r="J637" s="4">
        <v>44056</v>
      </c>
      <c r="K637" s="3" t="s">
        <v>724</v>
      </c>
      <c r="L637" s="3" t="s">
        <v>729</v>
      </c>
      <c r="M637" s="3" t="s">
        <v>739</v>
      </c>
      <c r="N637" s="3" t="s">
        <v>750</v>
      </c>
      <c r="O637" s="3" t="s">
        <v>758</v>
      </c>
      <c r="P637" s="3">
        <v>45575.98</v>
      </c>
      <c r="Q637" s="8" t="s">
        <v>760</v>
      </c>
    </row>
    <row r="638" spans="1:17" hidden="1" x14ac:dyDescent="0.3">
      <c r="A638" s="7">
        <v>6493</v>
      </c>
      <c r="B638" s="3" t="s">
        <v>25</v>
      </c>
      <c r="C638" s="3" t="s">
        <v>33</v>
      </c>
      <c r="D638" s="3" t="str">
        <f t="shared" si="28"/>
        <v>paul.kiplagat@email.com</v>
      </c>
      <c r="E638" s="3" t="s">
        <v>44</v>
      </c>
      <c r="F638" s="3">
        <v>70</v>
      </c>
      <c r="G638" s="3" t="str">
        <f t="shared" si="29"/>
        <v>Senior</v>
      </c>
      <c r="H638" s="3">
        <f t="shared" si="27"/>
        <v>14</v>
      </c>
      <c r="I638" s="3" t="s">
        <v>682</v>
      </c>
      <c r="J638" s="4">
        <v>44019</v>
      </c>
      <c r="K638" s="3" t="s">
        <v>718</v>
      </c>
      <c r="L638" s="3" t="s">
        <v>725</v>
      </c>
      <c r="M638" s="3" t="s">
        <v>744</v>
      </c>
      <c r="N638" s="3" t="s">
        <v>746</v>
      </c>
      <c r="O638" s="3" t="s">
        <v>754</v>
      </c>
      <c r="P638" s="3">
        <v>31467.01</v>
      </c>
      <c r="Q638" s="8" t="s">
        <v>760</v>
      </c>
    </row>
    <row r="639" spans="1:17" hidden="1" x14ac:dyDescent="0.3">
      <c r="A639" s="7">
        <v>1310</v>
      </c>
      <c r="B639" s="3" t="s">
        <v>15</v>
      </c>
      <c r="C639" s="3" t="s">
        <v>40</v>
      </c>
      <c r="D639" s="3" t="str">
        <f t="shared" si="28"/>
        <v>james.wanjiru@email.com</v>
      </c>
      <c r="E639" s="3" t="s">
        <v>44</v>
      </c>
      <c r="F639" s="3">
        <v>27</v>
      </c>
      <c r="G639" s="3" t="str">
        <f t="shared" si="29"/>
        <v>Adult</v>
      </c>
      <c r="H639" s="3">
        <f t="shared" si="27"/>
        <v>57</v>
      </c>
      <c r="I639" s="3" t="s">
        <v>683</v>
      </c>
      <c r="J639" s="4">
        <v>44678</v>
      </c>
      <c r="K639" s="3" t="s">
        <v>724</v>
      </c>
      <c r="L639" s="3" t="s">
        <v>727</v>
      </c>
      <c r="M639" s="3" t="s">
        <v>731</v>
      </c>
      <c r="N639" s="3" t="s">
        <v>752</v>
      </c>
      <c r="O639" s="3" t="s">
        <v>755</v>
      </c>
      <c r="P639" s="3">
        <v>13610.74</v>
      </c>
      <c r="Q639" s="8" t="s">
        <v>761</v>
      </c>
    </row>
    <row r="640" spans="1:17" hidden="1" x14ac:dyDescent="0.3">
      <c r="A640" s="7">
        <v>4117</v>
      </c>
      <c r="B640" s="3" t="s">
        <v>14</v>
      </c>
      <c r="C640" s="3" t="s">
        <v>39</v>
      </c>
      <c r="D640" s="3" t="str">
        <f t="shared" si="28"/>
        <v>jane.kuria@email.com</v>
      </c>
      <c r="E640" s="3" t="s">
        <v>44</v>
      </c>
      <c r="F640" s="3">
        <v>84</v>
      </c>
      <c r="G640" s="3" t="str">
        <f t="shared" si="29"/>
        <v>Senior</v>
      </c>
      <c r="H640" s="3">
        <f t="shared" si="27"/>
        <v>0</v>
      </c>
      <c r="I640" s="3" t="s">
        <v>684</v>
      </c>
      <c r="J640" s="4">
        <v>44232</v>
      </c>
      <c r="K640" s="3" t="s">
        <v>718</v>
      </c>
      <c r="L640" s="3" t="s">
        <v>727</v>
      </c>
      <c r="M640" s="3" t="s">
        <v>731</v>
      </c>
      <c r="N640" s="3" t="s">
        <v>747</v>
      </c>
      <c r="O640" s="3" t="s">
        <v>753</v>
      </c>
      <c r="P640" s="3">
        <v>37195.519999999997</v>
      </c>
      <c r="Q640" s="8" t="s">
        <v>761</v>
      </c>
    </row>
    <row r="641" spans="1:17" hidden="1" x14ac:dyDescent="0.3">
      <c r="A641" s="7">
        <v>4537</v>
      </c>
      <c r="B641" s="3" t="s">
        <v>22</v>
      </c>
      <c r="C641" s="3" t="s">
        <v>40</v>
      </c>
      <c r="D641" s="3" t="str">
        <f t="shared" si="28"/>
        <v>mercy.wanjiru@email.com</v>
      </c>
      <c r="E641" s="3" t="s">
        <v>45</v>
      </c>
      <c r="F641" s="3">
        <v>9</v>
      </c>
      <c r="G641" s="3" t="str">
        <f t="shared" si="29"/>
        <v>Child</v>
      </c>
      <c r="H641" s="3">
        <f t="shared" si="27"/>
        <v>75</v>
      </c>
      <c r="I641" s="3" t="s">
        <v>685</v>
      </c>
      <c r="J641" s="4">
        <v>44598</v>
      </c>
      <c r="K641" s="3" t="s">
        <v>722</v>
      </c>
      <c r="L641" s="3" t="s">
        <v>730</v>
      </c>
      <c r="M641" s="3" t="s">
        <v>745</v>
      </c>
      <c r="N641" s="3" t="s">
        <v>747</v>
      </c>
      <c r="O641" s="3" t="s">
        <v>755</v>
      </c>
      <c r="P641" s="3">
        <v>40811.29</v>
      </c>
      <c r="Q641" s="8" t="s">
        <v>759</v>
      </c>
    </row>
    <row r="642" spans="1:17" hidden="1" x14ac:dyDescent="0.3">
      <c r="A642" s="7">
        <v>5973</v>
      </c>
      <c r="B642" s="3" t="s">
        <v>22</v>
      </c>
      <c r="C642" s="3" t="s">
        <v>43</v>
      </c>
      <c r="D642" s="3" t="str">
        <f t="shared" si="28"/>
        <v>mercy.chebet@email.com</v>
      </c>
      <c r="E642" s="3" t="s">
        <v>44</v>
      </c>
      <c r="F642" s="3">
        <v>8</v>
      </c>
      <c r="G642" s="3" t="str">
        <f t="shared" si="29"/>
        <v>Child</v>
      </c>
      <c r="H642" s="3">
        <f t="shared" ref="H642:H673" si="30">MAX( F642:F1313) - (F642)</f>
        <v>76</v>
      </c>
      <c r="I642" s="3" t="s">
        <v>686</v>
      </c>
      <c r="J642" s="4">
        <v>45362</v>
      </c>
      <c r="K642" s="3" t="s">
        <v>723</v>
      </c>
      <c r="L642" s="3" t="s">
        <v>726</v>
      </c>
      <c r="M642" s="3" t="s">
        <v>742</v>
      </c>
      <c r="N642" s="3" t="s">
        <v>752</v>
      </c>
      <c r="O642" s="3" t="s">
        <v>754</v>
      </c>
      <c r="P642" s="3">
        <v>44862.25</v>
      </c>
      <c r="Q642" s="8" t="s">
        <v>761</v>
      </c>
    </row>
    <row r="643" spans="1:17" hidden="1" x14ac:dyDescent="0.3">
      <c r="A643" s="7">
        <v>5413</v>
      </c>
      <c r="B643" s="3" t="s">
        <v>21</v>
      </c>
      <c r="C643" s="3" t="s">
        <v>32</v>
      </c>
      <c r="D643" s="3" t="str">
        <f t="shared" ref="D643:D673" si="31">LOWER(CONCATENATE(B643,".",C643,"@email.com"))</f>
        <v>grace.odhiambo@email.com</v>
      </c>
      <c r="E643" s="3" t="s">
        <v>45</v>
      </c>
      <c r="F643" s="3">
        <v>45</v>
      </c>
      <c r="G643" s="3" t="str">
        <f t="shared" ref="G643:G673" si="32">IF(F643&lt;=12,"Child",IF(F643&lt;=19,"Teenager",IF(F643&lt;=60,"Adult","Senior")))</f>
        <v>Adult</v>
      </c>
      <c r="H643" s="3">
        <f t="shared" si="30"/>
        <v>39</v>
      </c>
      <c r="I643" s="3" t="s">
        <v>687</v>
      </c>
      <c r="J643" s="4">
        <v>45274</v>
      </c>
      <c r="K643" s="3" t="s">
        <v>721</v>
      </c>
      <c r="L643" s="3" t="s">
        <v>725</v>
      </c>
      <c r="M643" s="3" t="s">
        <v>745</v>
      </c>
      <c r="N643" s="3" t="s">
        <v>751</v>
      </c>
      <c r="O643" s="3" t="s">
        <v>757</v>
      </c>
      <c r="P643" s="3">
        <v>41497.360000000001</v>
      </c>
      <c r="Q643" s="8" t="s">
        <v>760</v>
      </c>
    </row>
    <row r="644" spans="1:17" hidden="1" x14ac:dyDescent="0.3">
      <c r="A644" s="7">
        <v>2184</v>
      </c>
      <c r="B644" s="3" t="s">
        <v>17</v>
      </c>
      <c r="C644" s="3" t="s">
        <v>39</v>
      </c>
      <c r="D644" s="3" t="str">
        <f t="shared" si="31"/>
        <v>anne.kuria@email.com</v>
      </c>
      <c r="E644" s="3" t="s">
        <v>45</v>
      </c>
      <c r="F644" s="3">
        <v>26</v>
      </c>
      <c r="G644" s="3" t="str">
        <f t="shared" si="32"/>
        <v>Adult</v>
      </c>
      <c r="H644" s="3">
        <f t="shared" si="30"/>
        <v>58</v>
      </c>
      <c r="I644" s="3" t="s">
        <v>688</v>
      </c>
      <c r="J644" s="4">
        <v>44371</v>
      </c>
      <c r="K644" s="3" t="s">
        <v>720</v>
      </c>
      <c r="L644" s="3" t="s">
        <v>726</v>
      </c>
      <c r="M644" s="3" t="s">
        <v>737</v>
      </c>
      <c r="N644" s="3" t="s">
        <v>746</v>
      </c>
      <c r="O644" s="3" t="s">
        <v>757</v>
      </c>
      <c r="P644" s="3">
        <v>47700.97</v>
      </c>
      <c r="Q644" s="8" t="s">
        <v>761</v>
      </c>
    </row>
    <row r="645" spans="1:17" hidden="1" x14ac:dyDescent="0.3">
      <c r="A645" s="7">
        <v>1322</v>
      </c>
      <c r="B645" s="3" t="s">
        <v>14</v>
      </c>
      <c r="C645" s="3" t="s">
        <v>31</v>
      </c>
      <c r="D645" s="3" t="str">
        <f t="shared" si="31"/>
        <v>jane.kamau@email.com</v>
      </c>
      <c r="E645" s="3" t="s">
        <v>45</v>
      </c>
      <c r="F645" s="3">
        <v>12</v>
      </c>
      <c r="G645" s="3" t="str">
        <f t="shared" si="32"/>
        <v>Child</v>
      </c>
      <c r="H645" s="3">
        <f t="shared" si="30"/>
        <v>72</v>
      </c>
      <c r="I645" s="3" t="s">
        <v>689</v>
      </c>
      <c r="J645" s="4">
        <v>45243</v>
      </c>
      <c r="K645" s="3" t="s">
        <v>724</v>
      </c>
      <c r="L645" s="3" t="s">
        <v>730</v>
      </c>
      <c r="M645" s="3" t="s">
        <v>733</v>
      </c>
      <c r="N645" s="3" t="s">
        <v>746</v>
      </c>
      <c r="O645" s="3" t="s">
        <v>754</v>
      </c>
      <c r="P645" s="3">
        <v>30187.19</v>
      </c>
      <c r="Q645" s="8" t="s">
        <v>760</v>
      </c>
    </row>
    <row r="646" spans="1:17" hidden="1" x14ac:dyDescent="0.3">
      <c r="A646" s="7">
        <v>1690</v>
      </c>
      <c r="B646" s="3" t="s">
        <v>20</v>
      </c>
      <c r="C646" s="3" t="s">
        <v>33</v>
      </c>
      <c r="D646" s="3" t="str">
        <f t="shared" si="31"/>
        <v>kevin.kiplagat@email.com</v>
      </c>
      <c r="E646" s="3" t="s">
        <v>44</v>
      </c>
      <c r="F646" s="3">
        <v>84</v>
      </c>
      <c r="G646" s="3" t="str">
        <f t="shared" si="32"/>
        <v>Senior</v>
      </c>
      <c r="H646" s="3">
        <f t="shared" si="30"/>
        <v>0</v>
      </c>
      <c r="I646" s="3" t="s">
        <v>690</v>
      </c>
      <c r="J646" s="4">
        <v>44512</v>
      </c>
      <c r="K646" s="3" t="s">
        <v>719</v>
      </c>
      <c r="L646" s="3" t="s">
        <v>725</v>
      </c>
      <c r="M646" s="3" t="s">
        <v>741</v>
      </c>
      <c r="N646" s="3" t="s">
        <v>750</v>
      </c>
      <c r="O646" s="3" t="s">
        <v>757</v>
      </c>
      <c r="P646" s="3">
        <v>9139.81</v>
      </c>
      <c r="Q646" s="8" t="s">
        <v>760</v>
      </c>
    </row>
    <row r="647" spans="1:17" hidden="1" x14ac:dyDescent="0.3">
      <c r="A647" s="7">
        <v>1145</v>
      </c>
      <c r="B647" s="3" t="s">
        <v>16</v>
      </c>
      <c r="C647" s="3" t="s">
        <v>42</v>
      </c>
      <c r="D647" s="3" t="str">
        <f t="shared" si="31"/>
        <v>john.ouma@email.com</v>
      </c>
      <c r="E647" s="3" t="s">
        <v>44</v>
      </c>
      <c r="F647" s="3">
        <v>22</v>
      </c>
      <c r="G647" s="3" t="str">
        <f t="shared" si="32"/>
        <v>Adult</v>
      </c>
      <c r="H647" s="3">
        <f t="shared" si="30"/>
        <v>61</v>
      </c>
      <c r="I647" s="3" t="s">
        <v>691</v>
      </c>
      <c r="J647" s="4">
        <v>43982</v>
      </c>
      <c r="K647" s="3" t="s">
        <v>718</v>
      </c>
      <c r="L647" s="3" t="s">
        <v>725</v>
      </c>
      <c r="M647" s="3" t="s">
        <v>744</v>
      </c>
      <c r="N647" s="3" t="s">
        <v>748</v>
      </c>
      <c r="O647" s="3" t="s">
        <v>755</v>
      </c>
      <c r="P647" s="3">
        <v>25073.07</v>
      </c>
      <c r="Q647" s="8" t="s">
        <v>760</v>
      </c>
    </row>
    <row r="648" spans="1:17" hidden="1" x14ac:dyDescent="0.3">
      <c r="A648" s="7">
        <v>3865</v>
      </c>
      <c r="B648" s="3" t="s">
        <v>14</v>
      </c>
      <c r="C648" s="3" t="s">
        <v>33</v>
      </c>
      <c r="D648" s="3" t="str">
        <f t="shared" si="31"/>
        <v>jane.kiplagat@email.com</v>
      </c>
      <c r="E648" s="3" t="s">
        <v>45</v>
      </c>
      <c r="F648" s="3">
        <v>29</v>
      </c>
      <c r="G648" s="3" t="str">
        <f t="shared" si="32"/>
        <v>Adult</v>
      </c>
      <c r="H648" s="3">
        <f t="shared" si="30"/>
        <v>54</v>
      </c>
      <c r="I648" s="3" t="s">
        <v>692</v>
      </c>
      <c r="J648" s="4">
        <v>44172</v>
      </c>
      <c r="K648" s="3" t="s">
        <v>718</v>
      </c>
      <c r="L648" s="3" t="s">
        <v>729</v>
      </c>
      <c r="M648" s="3" t="s">
        <v>732</v>
      </c>
      <c r="N648" s="3" t="s">
        <v>748</v>
      </c>
      <c r="O648" s="3" t="s">
        <v>753</v>
      </c>
      <c r="P648" s="3">
        <v>10355.31</v>
      </c>
      <c r="Q648" s="8" t="s">
        <v>759</v>
      </c>
    </row>
    <row r="649" spans="1:17" hidden="1" x14ac:dyDescent="0.3">
      <c r="A649" s="7">
        <v>8231</v>
      </c>
      <c r="B649" s="3" t="s">
        <v>19</v>
      </c>
      <c r="C649" s="3" t="s">
        <v>38</v>
      </c>
      <c r="D649" s="3" t="str">
        <f t="shared" si="31"/>
        <v>michael.njeri@email.com</v>
      </c>
      <c r="E649" s="3" t="s">
        <v>44</v>
      </c>
      <c r="F649" s="3">
        <v>72</v>
      </c>
      <c r="G649" s="3" t="str">
        <f t="shared" si="32"/>
        <v>Senior</v>
      </c>
      <c r="H649" s="3">
        <f t="shared" si="30"/>
        <v>11</v>
      </c>
      <c r="I649" s="3" t="s">
        <v>693</v>
      </c>
      <c r="J649" s="4">
        <v>44628</v>
      </c>
      <c r="K649" s="3" t="s">
        <v>718</v>
      </c>
      <c r="L649" s="3" t="s">
        <v>725</v>
      </c>
      <c r="M649" s="3" t="s">
        <v>731</v>
      </c>
      <c r="N649" s="3" t="s">
        <v>749</v>
      </c>
      <c r="O649" s="3" t="s">
        <v>758</v>
      </c>
      <c r="P649" s="3">
        <v>28113.25</v>
      </c>
      <c r="Q649" s="8" t="s">
        <v>759</v>
      </c>
    </row>
    <row r="650" spans="1:17" hidden="1" x14ac:dyDescent="0.3">
      <c r="A650" s="7">
        <v>9068</v>
      </c>
      <c r="B650" s="3" t="s">
        <v>17</v>
      </c>
      <c r="C650" s="3" t="s">
        <v>29</v>
      </c>
      <c r="D650" s="3" t="str">
        <f t="shared" si="31"/>
        <v>anne.mutua@email.com</v>
      </c>
      <c r="E650" s="3" t="s">
        <v>44</v>
      </c>
      <c r="F650" s="3">
        <v>4</v>
      </c>
      <c r="G650" s="3" t="str">
        <f t="shared" si="32"/>
        <v>Child</v>
      </c>
      <c r="H650" s="3">
        <f t="shared" si="30"/>
        <v>79</v>
      </c>
      <c r="I650" s="3" t="s">
        <v>694</v>
      </c>
      <c r="J650" s="4">
        <v>45289</v>
      </c>
      <c r="K650" s="3" t="s">
        <v>724</v>
      </c>
      <c r="L650" s="3" t="s">
        <v>728</v>
      </c>
      <c r="M650" s="3" t="s">
        <v>737</v>
      </c>
      <c r="N650" s="3" t="s">
        <v>750</v>
      </c>
      <c r="O650" s="3" t="s">
        <v>753</v>
      </c>
      <c r="P650" s="3">
        <v>35443.58</v>
      </c>
      <c r="Q650" s="8" t="s">
        <v>760</v>
      </c>
    </row>
    <row r="651" spans="1:17" hidden="1" x14ac:dyDescent="0.3">
      <c r="A651" s="7">
        <v>3195</v>
      </c>
      <c r="B651" s="3" t="s">
        <v>27</v>
      </c>
      <c r="C651" s="3" t="s">
        <v>40</v>
      </c>
      <c r="D651" s="3" t="str">
        <f t="shared" si="31"/>
        <v>david.wanjiru@email.com</v>
      </c>
      <c r="E651" s="3" t="s">
        <v>44</v>
      </c>
      <c r="F651" s="3">
        <v>48</v>
      </c>
      <c r="G651" s="3" t="str">
        <f t="shared" si="32"/>
        <v>Adult</v>
      </c>
      <c r="H651" s="3">
        <f t="shared" si="30"/>
        <v>35</v>
      </c>
      <c r="I651" s="3" t="s">
        <v>695</v>
      </c>
      <c r="J651" s="4">
        <v>45398</v>
      </c>
      <c r="K651" s="3" t="s">
        <v>723</v>
      </c>
      <c r="L651" s="3" t="s">
        <v>729</v>
      </c>
      <c r="M651" s="3" t="s">
        <v>733</v>
      </c>
      <c r="N651" s="3" t="s">
        <v>752</v>
      </c>
      <c r="O651" s="3" t="s">
        <v>753</v>
      </c>
      <c r="P651" s="3">
        <v>11631.58</v>
      </c>
      <c r="Q651" s="8" t="s">
        <v>759</v>
      </c>
    </row>
    <row r="652" spans="1:17" hidden="1" x14ac:dyDescent="0.3">
      <c r="A652" s="7">
        <v>6018</v>
      </c>
      <c r="B652" s="3" t="s">
        <v>24</v>
      </c>
      <c r="C652" s="3" t="s">
        <v>33</v>
      </c>
      <c r="D652" s="3" t="str">
        <f t="shared" si="31"/>
        <v>esther.kiplagat@email.com</v>
      </c>
      <c r="E652" s="3" t="s">
        <v>44</v>
      </c>
      <c r="F652" s="3">
        <v>33</v>
      </c>
      <c r="G652" s="3" t="str">
        <f t="shared" si="32"/>
        <v>Adult</v>
      </c>
      <c r="H652" s="3">
        <f t="shared" si="30"/>
        <v>50</v>
      </c>
      <c r="I652" s="3" t="s">
        <v>696</v>
      </c>
      <c r="J652" s="4">
        <v>44220</v>
      </c>
      <c r="K652" s="3" t="s">
        <v>718</v>
      </c>
      <c r="L652" s="3" t="s">
        <v>728</v>
      </c>
      <c r="M652" s="3" t="s">
        <v>742</v>
      </c>
      <c r="N652" s="3" t="s">
        <v>747</v>
      </c>
      <c r="O652" s="3" t="s">
        <v>757</v>
      </c>
      <c r="P652" s="3">
        <v>10314.209999999999</v>
      </c>
      <c r="Q652" s="8" t="s">
        <v>761</v>
      </c>
    </row>
    <row r="653" spans="1:17" hidden="1" x14ac:dyDescent="0.3">
      <c r="A653" s="7">
        <v>5678</v>
      </c>
      <c r="B653" s="3" t="s">
        <v>14</v>
      </c>
      <c r="C653" s="3" t="s">
        <v>30</v>
      </c>
      <c r="D653" s="3" t="str">
        <f t="shared" si="31"/>
        <v>jane.atieno@email.com</v>
      </c>
      <c r="E653" s="3" t="s">
        <v>44</v>
      </c>
      <c r="F653" s="3">
        <v>54</v>
      </c>
      <c r="G653" s="3" t="str">
        <f t="shared" si="32"/>
        <v>Adult</v>
      </c>
      <c r="H653" s="3">
        <f t="shared" si="30"/>
        <v>29</v>
      </c>
      <c r="I653" s="3" t="s">
        <v>697</v>
      </c>
      <c r="J653" s="4">
        <v>44479</v>
      </c>
      <c r="K653" s="3" t="s">
        <v>719</v>
      </c>
      <c r="L653" s="3" t="s">
        <v>726</v>
      </c>
      <c r="M653" s="3" t="s">
        <v>739</v>
      </c>
      <c r="N653" s="3" t="s">
        <v>750</v>
      </c>
      <c r="O653" s="3" t="s">
        <v>756</v>
      </c>
      <c r="P653" s="3">
        <v>1304.53</v>
      </c>
      <c r="Q653" s="8" t="s">
        <v>760</v>
      </c>
    </row>
    <row r="654" spans="1:17" hidden="1" x14ac:dyDescent="0.3">
      <c r="A654" s="7">
        <v>2004</v>
      </c>
      <c r="B654" s="3" t="s">
        <v>15</v>
      </c>
      <c r="C654" s="3" t="s">
        <v>29</v>
      </c>
      <c r="D654" s="3" t="str">
        <f t="shared" si="31"/>
        <v>james.mutua@email.com</v>
      </c>
      <c r="E654" s="3" t="s">
        <v>45</v>
      </c>
      <c r="F654" s="3">
        <v>71</v>
      </c>
      <c r="G654" s="3" t="str">
        <f t="shared" si="32"/>
        <v>Senior</v>
      </c>
      <c r="H654" s="3">
        <f t="shared" si="30"/>
        <v>12</v>
      </c>
      <c r="I654" s="3" t="s">
        <v>698</v>
      </c>
      <c r="J654" s="4">
        <v>44811</v>
      </c>
      <c r="K654" s="3" t="s">
        <v>721</v>
      </c>
      <c r="L654" s="3" t="s">
        <v>725</v>
      </c>
      <c r="M654" s="3" t="s">
        <v>741</v>
      </c>
      <c r="N654" s="3" t="s">
        <v>746</v>
      </c>
      <c r="O654" s="3" t="s">
        <v>758</v>
      </c>
      <c r="P654" s="3">
        <v>36952.49</v>
      </c>
      <c r="Q654" s="8" t="s">
        <v>759</v>
      </c>
    </row>
    <row r="655" spans="1:17" hidden="1" x14ac:dyDescent="0.3">
      <c r="A655" s="7">
        <v>2862</v>
      </c>
      <c r="B655" s="3" t="s">
        <v>20</v>
      </c>
      <c r="C655" s="3" t="s">
        <v>29</v>
      </c>
      <c r="D655" s="3" t="str">
        <f t="shared" si="31"/>
        <v>kevin.mutua@email.com</v>
      </c>
      <c r="E655" s="3" t="s">
        <v>45</v>
      </c>
      <c r="F655" s="3">
        <v>67</v>
      </c>
      <c r="G655" s="3" t="str">
        <f t="shared" si="32"/>
        <v>Senior</v>
      </c>
      <c r="H655" s="3">
        <f t="shared" si="30"/>
        <v>16</v>
      </c>
      <c r="I655" s="3" t="s">
        <v>699</v>
      </c>
      <c r="J655" s="4">
        <v>44085</v>
      </c>
      <c r="K655" s="3" t="s">
        <v>723</v>
      </c>
      <c r="L655" s="3" t="s">
        <v>725</v>
      </c>
      <c r="M655" s="3" t="s">
        <v>735</v>
      </c>
      <c r="N655" s="3" t="s">
        <v>750</v>
      </c>
      <c r="O655" s="3" t="s">
        <v>754</v>
      </c>
      <c r="P655" s="3">
        <v>13660.49</v>
      </c>
      <c r="Q655" s="8" t="s">
        <v>760</v>
      </c>
    </row>
    <row r="656" spans="1:17" hidden="1" x14ac:dyDescent="0.3">
      <c r="A656" s="7">
        <v>9451</v>
      </c>
      <c r="B656" s="3" t="s">
        <v>18</v>
      </c>
      <c r="C656" s="3" t="s">
        <v>43</v>
      </c>
      <c r="D656" s="3" t="str">
        <f t="shared" si="31"/>
        <v>susan.chebet@email.com</v>
      </c>
      <c r="E656" s="3" t="s">
        <v>44</v>
      </c>
      <c r="F656" s="3">
        <v>42</v>
      </c>
      <c r="G656" s="3" t="str">
        <f t="shared" si="32"/>
        <v>Adult</v>
      </c>
      <c r="H656" s="3">
        <f t="shared" si="30"/>
        <v>41</v>
      </c>
      <c r="I656" s="3" t="s">
        <v>700</v>
      </c>
      <c r="J656" s="4">
        <v>44743</v>
      </c>
      <c r="K656" s="3" t="s">
        <v>722</v>
      </c>
      <c r="L656" s="3" t="s">
        <v>729</v>
      </c>
      <c r="M656" s="3" t="s">
        <v>745</v>
      </c>
      <c r="N656" s="3" t="s">
        <v>750</v>
      </c>
      <c r="O656" s="3" t="s">
        <v>754</v>
      </c>
      <c r="P656" s="3">
        <v>39795.26</v>
      </c>
      <c r="Q656" s="8" t="s">
        <v>761</v>
      </c>
    </row>
    <row r="657" spans="1:17" hidden="1" x14ac:dyDescent="0.3">
      <c r="A657" s="7">
        <v>2436</v>
      </c>
      <c r="B657" s="3" t="s">
        <v>24</v>
      </c>
      <c r="C657" s="3" t="s">
        <v>39</v>
      </c>
      <c r="D657" s="3" t="str">
        <f t="shared" si="31"/>
        <v>esther.kuria@email.com</v>
      </c>
      <c r="E657" s="3" t="s">
        <v>45</v>
      </c>
      <c r="F657" s="3">
        <v>56</v>
      </c>
      <c r="G657" s="3" t="str">
        <f t="shared" si="32"/>
        <v>Adult</v>
      </c>
      <c r="H657" s="3">
        <f t="shared" si="30"/>
        <v>27</v>
      </c>
      <c r="I657" s="3" t="s">
        <v>701</v>
      </c>
      <c r="J657" s="4">
        <v>45012</v>
      </c>
      <c r="K657" s="3" t="s">
        <v>719</v>
      </c>
      <c r="L657" s="3" t="s">
        <v>727</v>
      </c>
      <c r="M657" s="3" t="s">
        <v>735</v>
      </c>
      <c r="N657" s="3" t="s">
        <v>749</v>
      </c>
      <c r="O657" s="3" t="s">
        <v>753</v>
      </c>
      <c r="P657" s="3">
        <v>41439.919999999998</v>
      </c>
      <c r="Q657" s="8" t="s">
        <v>760</v>
      </c>
    </row>
    <row r="658" spans="1:17" hidden="1" x14ac:dyDescent="0.3">
      <c r="A658" s="7">
        <v>3931</v>
      </c>
      <c r="B658" s="3" t="s">
        <v>14</v>
      </c>
      <c r="C658" s="3" t="s">
        <v>35</v>
      </c>
      <c r="D658" s="3" t="str">
        <f t="shared" si="31"/>
        <v>jane.mugambi@email.com</v>
      </c>
      <c r="E658" s="3" t="s">
        <v>44</v>
      </c>
      <c r="F658" s="3">
        <v>11</v>
      </c>
      <c r="G658" s="3" t="str">
        <f t="shared" si="32"/>
        <v>Child</v>
      </c>
      <c r="H658" s="3">
        <f t="shared" si="30"/>
        <v>72</v>
      </c>
      <c r="I658" s="3" t="s">
        <v>702</v>
      </c>
      <c r="J658" s="4">
        <v>45016</v>
      </c>
      <c r="K658" s="3" t="s">
        <v>723</v>
      </c>
      <c r="L658" s="3" t="s">
        <v>730</v>
      </c>
      <c r="M658" s="3" t="s">
        <v>737</v>
      </c>
      <c r="N658" s="3" t="s">
        <v>752</v>
      </c>
      <c r="O658" s="3" t="s">
        <v>755</v>
      </c>
      <c r="P658" s="3">
        <v>41351.19</v>
      </c>
      <c r="Q658" s="8" t="s">
        <v>759</v>
      </c>
    </row>
    <row r="659" spans="1:17" hidden="1" x14ac:dyDescent="0.3">
      <c r="A659" s="7">
        <v>7512</v>
      </c>
      <c r="B659" s="3" t="s">
        <v>14</v>
      </c>
      <c r="C659" s="3" t="s">
        <v>36</v>
      </c>
      <c r="D659" s="3" t="str">
        <f t="shared" si="31"/>
        <v>jane.mwangi@email.com</v>
      </c>
      <c r="E659" s="3" t="s">
        <v>45</v>
      </c>
      <c r="F659" s="3">
        <v>59</v>
      </c>
      <c r="G659" s="3" t="str">
        <f t="shared" si="32"/>
        <v>Adult</v>
      </c>
      <c r="H659" s="3">
        <f t="shared" si="30"/>
        <v>24</v>
      </c>
      <c r="I659" s="3" t="s">
        <v>703</v>
      </c>
      <c r="J659" s="4">
        <v>45441</v>
      </c>
      <c r="K659" s="3" t="s">
        <v>720</v>
      </c>
      <c r="L659" s="3" t="s">
        <v>725</v>
      </c>
      <c r="M659" s="3" t="s">
        <v>743</v>
      </c>
      <c r="N659" s="3" t="s">
        <v>752</v>
      </c>
      <c r="O659" s="3" t="s">
        <v>755</v>
      </c>
      <c r="P659" s="3">
        <v>41691.379999999997</v>
      </c>
      <c r="Q659" s="8" t="s">
        <v>759</v>
      </c>
    </row>
    <row r="660" spans="1:17" hidden="1" x14ac:dyDescent="0.3">
      <c r="A660" s="7">
        <v>8360</v>
      </c>
      <c r="B660" s="3" t="s">
        <v>21</v>
      </c>
      <c r="C660" s="3" t="s">
        <v>37</v>
      </c>
      <c r="D660" s="3" t="str">
        <f t="shared" si="31"/>
        <v>grace.otieno@email.com</v>
      </c>
      <c r="E660" s="3" t="s">
        <v>45</v>
      </c>
      <c r="F660" s="3">
        <v>73</v>
      </c>
      <c r="G660" s="3" t="str">
        <f t="shared" si="32"/>
        <v>Senior</v>
      </c>
      <c r="H660" s="3">
        <f t="shared" si="30"/>
        <v>10</v>
      </c>
      <c r="I660" s="3" t="s">
        <v>704</v>
      </c>
      <c r="J660" s="4">
        <v>44541</v>
      </c>
      <c r="K660" s="3" t="s">
        <v>723</v>
      </c>
      <c r="L660" s="3" t="s">
        <v>727</v>
      </c>
      <c r="M660" s="3" t="s">
        <v>731</v>
      </c>
      <c r="N660" s="3" t="s">
        <v>749</v>
      </c>
      <c r="O660" s="3" t="s">
        <v>756</v>
      </c>
      <c r="P660" s="3">
        <v>38613.21</v>
      </c>
      <c r="Q660" s="8" t="s">
        <v>759</v>
      </c>
    </row>
    <row r="661" spans="1:17" hidden="1" x14ac:dyDescent="0.3">
      <c r="A661" s="7">
        <v>1229</v>
      </c>
      <c r="B661" s="3" t="s">
        <v>21</v>
      </c>
      <c r="C661" s="3" t="s">
        <v>39</v>
      </c>
      <c r="D661" s="3" t="str">
        <f t="shared" si="31"/>
        <v>grace.kuria@email.com</v>
      </c>
      <c r="E661" s="3" t="s">
        <v>44</v>
      </c>
      <c r="F661" s="3">
        <v>36</v>
      </c>
      <c r="G661" s="3" t="str">
        <f t="shared" si="32"/>
        <v>Adult</v>
      </c>
      <c r="H661" s="3">
        <f t="shared" si="30"/>
        <v>47</v>
      </c>
      <c r="I661" s="3" t="s">
        <v>705</v>
      </c>
      <c r="J661" s="4">
        <v>44139</v>
      </c>
      <c r="K661" s="3" t="s">
        <v>721</v>
      </c>
      <c r="L661" s="3" t="s">
        <v>729</v>
      </c>
      <c r="M661" s="3" t="s">
        <v>744</v>
      </c>
      <c r="N661" s="3" t="s">
        <v>748</v>
      </c>
      <c r="O661" s="3" t="s">
        <v>755</v>
      </c>
      <c r="P661" s="3">
        <v>28391.71</v>
      </c>
      <c r="Q661" s="8" t="s">
        <v>761</v>
      </c>
    </row>
    <row r="662" spans="1:17" hidden="1" x14ac:dyDescent="0.3">
      <c r="A662" s="7">
        <v>8016</v>
      </c>
      <c r="B662" s="3" t="s">
        <v>22</v>
      </c>
      <c r="C662" s="3" t="s">
        <v>41</v>
      </c>
      <c r="D662" s="3" t="str">
        <f t="shared" si="31"/>
        <v>mercy.obuya@email.com</v>
      </c>
      <c r="E662" s="3" t="s">
        <v>45</v>
      </c>
      <c r="F662" s="3">
        <v>6</v>
      </c>
      <c r="G662" s="3" t="str">
        <f t="shared" si="32"/>
        <v>Child</v>
      </c>
      <c r="H662" s="3">
        <f t="shared" si="30"/>
        <v>77</v>
      </c>
      <c r="I662" s="3" t="s">
        <v>706</v>
      </c>
      <c r="J662" s="4">
        <v>43882</v>
      </c>
      <c r="K662" s="3" t="s">
        <v>723</v>
      </c>
      <c r="L662" s="3" t="s">
        <v>727</v>
      </c>
      <c r="M662" s="3" t="s">
        <v>736</v>
      </c>
      <c r="N662" s="3" t="s">
        <v>751</v>
      </c>
      <c r="O662" s="3" t="s">
        <v>753</v>
      </c>
      <c r="P662" s="3">
        <v>27626.799999999999</v>
      </c>
      <c r="Q662" s="8" t="s">
        <v>761</v>
      </c>
    </row>
    <row r="663" spans="1:17" hidden="1" x14ac:dyDescent="0.3">
      <c r="A663" s="7">
        <v>1054</v>
      </c>
      <c r="B663" s="3" t="s">
        <v>15</v>
      </c>
      <c r="C663" s="3" t="s">
        <v>39</v>
      </c>
      <c r="D663" s="3" t="str">
        <f t="shared" si="31"/>
        <v>james.kuria@email.com</v>
      </c>
      <c r="E663" s="3" t="s">
        <v>44</v>
      </c>
      <c r="F663" s="3">
        <v>83</v>
      </c>
      <c r="G663" s="3" t="str">
        <f t="shared" si="32"/>
        <v>Senior</v>
      </c>
      <c r="H663" s="3">
        <f t="shared" si="30"/>
        <v>0</v>
      </c>
      <c r="I663" s="3" t="s">
        <v>707</v>
      </c>
      <c r="J663" s="4">
        <v>44433</v>
      </c>
      <c r="K663" s="3" t="s">
        <v>724</v>
      </c>
      <c r="L663" s="3" t="s">
        <v>727</v>
      </c>
      <c r="M663" s="3" t="s">
        <v>743</v>
      </c>
      <c r="N663" s="3" t="s">
        <v>750</v>
      </c>
      <c r="O663" s="3" t="s">
        <v>754</v>
      </c>
      <c r="P663" s="3">
        <v>49218.73</v>
      </c>
      <c r="Q663" s="8" t="s">
        <v>760</v>
      </c>
    </row>
    <row r="664" spans="1:17" hidden="1" x14ac:dyDescent="0.3">
      <c r="A664" s="7">
        <v>4171</v>
      </c>
      <c r="B664" s="3" t="s">
        <v>19</v>
      </c>
      <c r="C664" s="3" t="s">
        <v>42</v>
      </c>
      <c r="D664" s="3" t="str">
        <f t="shared" si="31"/>
        <v>michael.ouma@email.com</v>
      </c>
      <c r="E664" s="3" t="s">
        <v>45</v>
      </c>
      <c r="F664" s="3">
        <v>23</v>
      </c>
      <c r="G664" s="3" t="str">
        <f t="shared" si="32"/>
        <v>Adult</v>
      </c>
      <c r="H664" s="3">
        <f t="shared" si="30"/>
        <v>36</v>
      </c>
      <c r="I664" s="3" t="s">
        <v>708</v>
      </c>
      <c r="J664" s="4">
        <v>45374</v>
      </c>
      <c r="K664" s="3" t="s">
        <v>719</v>
      </c>
      <c r="L664" s="3" t="s">
        <v>727</v>
      </c>
      <c r="M664" s="3" t="s">
        <v>736</v>
      </c>
      <c r="N664" s="3" t="s">
        <v>752</v>
      </c>
      <c r="O664" s="3" t="s">
        <v>756</v>
      </c>
      <c r="P664" s="3">
        <v>10446.41</v>
      </c>
      <c r="Q664" s="8" t="s">
        <v>759</v>
      </c>
    </row>
    <row r="665" spans="1:17" hidden="1" x14ac:dyDescent="0.3">
      <c r="A665" s="7">
        <v>1128</v>
      </c>
      <c r="B665" s="3" t="s">
        <v>16</v>
      </c>
      <c r="C665" s="3" t="s">
        <v>33</v>
      </c>
      <c r="D665" s="3" t="str">
        <f t="shared" si="31"/>
        <v>john.kiplagat@email.com</v>
      </c>
      <c r="E665" s="3" t="s">
        <v>44</v>
      </c>
      <c r="F665" s="3">
        <v>1</v>
      </c>
      <c r="G665" s="3" t="str">
        <f t="shared" si="32"/>
        <v>Child</v>
      </c>
      <c r="H665" s="3">
        <f t="shared" si="30"/>
        <v>58</v>
      </c>
      <c r="I665" s="3" t="s">
        <v>709</v>
      </c>
      <c r="J665" s="4">
        <v>43966</v>
      </c>
      <c r="K665" s="3" t="s">
        <v>723</v>
      </c>
      <c r="L665" s="3" t="s">
        <v>729</v>
      </c>
      <c r="M665" s="3" t="s">
        <v>742</v>
      </c>
      <c r="N665" s="3" t="s">
        <v>746</v>
      </c>
      <c r="O665" s="3" t="s">
        <v>758</v>
      </c>
      <c r="P665" s="3">
        <v>44241.85</v>
      </c>
      <c r="Q665" s="8" t="s">
        <v>759</v>
      </c>
    </row>
    <row r="666" spans="1:17" hidden="1" x14ac:dyDescent="0.3">
      <c r="A666" s="7">
        <v>2405</v>
      </c>
      <c r="B666" s="3" t="s">
        <v>28</v>
      </c>
      <c r="C666" s="3" t="s">
        <v>35</v>
      </c>
      <c r="D666" s="3" t="str">
        <f t="shared" si="31"/>
        <v>mary.mugambi@email.com</v>
      </c>
      <c r="E666" s="3" t="s">
        <v>44</v>
      </c>
      <c r="F666" s="3">
        <v>44</v>
      </c>
      <c r="G666" s="3" t="str">
        <f t="shared" si="32"/>
        <v>Adult</v>
      </c>
      <c r="H666" s="3">
        <f t="shared" si="30"/>
        <v>15</v>
      </c>
      <c r="I666" s="3" t="s">
        <v>710</v>
      </c>
      <c r="J666" s="4">
        <v>45001</v>
      </c>
      <c r="K666" s="3" t="s">
        <v>720</v>
      </c>
      <c r="L666" s="3" t="s">
        <v>728</v>
      </c>
      <c r="M666" s="3" t="s">
        <v>733</v>
      </c>
      <c r="N666" s="3" t="s">
        <v>750</v>
      </c>
      <c r="O666" s="3" t="s">
        <v>757</v>
      </c>
      <c r="P666" s="3">
        <v>38518.01</v>
      </c>
      <c r="Q666" s="8" t="s">
        <v>760</v>
      </c>
    </row>
    <row r="667" spans="1:17" hidden="1" x14ac:dyDescent="0.3">
      <c r="A667" s="7">
        <v>6539</v>
      </c>
      <c r="B667" s="3" t="s">
        <v>22</v>
      </c>
      <c r="C667" s="3" t="s">
        <v>40</v>
      </c>
      <c r="D667" s="3" t="str">
        <f t="shared" si="31"/>
        <v>mercy.wanjiru@email.com</v>
      </c>
      <c r="E667" s="3" t="s">
        <v>45</v>
      </c>
      <c r="F667" s="3">
        <v>59</v>
      </c>
      <c r="G667" s="3" t="str">
        <f t="shared" si="32"/>
        <v>Adult</v>
      </c>
      <c r="H667" s="3">
        <f t="shared" si="30"/>
        <v>0</v>
      </c>
      <c r="I667" s="3" t="s">
        <v>711</v>
      </c>
      <c r="J667" s="4">
        <v>44494</v>
      </c>
      <c r="K667" s="3" t="s">
        <v>724</v>
      </c>
      <c r="L667" s="3" t="s">
        <v>726</v>
      </c>
      <c r="M667" s="3" t="s">
        <v>734</v>
      </c>
      <c r="N667" s="3" t="s">
        <v>751</v>
      </c>
      <c r="O667" s="3" t="s">
        <v>756</v>
      </c>
      <c r="P667" s="3">
        <v>7056.04</v>
      </c>
      <c r="Q667" s="8" t="s">
        <v>761</v>
      </c>
    </row>
    <row r="668" spans="1:17" hidden="1" x14ac:dyDescent="0.3">
      <c r="A668" s="7">
        <v>6522</v>
      </c>
      <c r="B668" s="3" t="s">
        <v>27</v>
      </c>
      <c r="C668" s="3" t="s">
        <v>38</v>
      </c>
      <c r="D668" s="3" t="str">
        <f t="shared" si="31"/>
        <v>david.njeri@email.com</v>
      </c>
      <c r="E668" s="3" t="s">
        <v>44</v>
      </c>
      <c r="F668" s="3">
        <v>31</v>
      </c>
      <c r="G668" s="3" t="str">
        <f t="shared" si="32"/>
        <v>Adult</v>
      </c>
      <c r="H668" s="3">
        <f t="shared" si="30"/>
        <v>22</v>
      </c>
      <c r="I668" s="3" t="s">
        <v>712</v>
      </c>
      <c r="J668" s="4">
        <v>45387</v>
      </c>
      <c r="K668" s="3" t="s">
        <v>721</v>
      </c>
      <c r="L668" s="3" t="s">
        <v>725</v>
      </c>
      <c r="M668" s="3" t="s">
        <v>735</v>
      </c>
      <c r="N668" s="3" t="s">
        <v>747</v>
      </c>
      <c r="O668" s="3" t="s">
        <v>757</v>
      </c>
      <c r="P668" s="3">
        <v>17116.32</v>
      </c>
      <c r="Q668" s="8" t="s">
        <v>760</v>
      </c>
    </row>
    <row r="669" spans="1:17" hidden="1" x14ac:dyDescent="0.3">
      <c r="A669" s="7">
        <v>3888</v>
      </c>
      <c r="B669" s="3" t="s">
        <v>16</v>
      </c>
      <c r="C669" s="3" t="s">
        <v>38</v>
      </c>
      <c r="D669" s="3" t="str">
        <f t="shared" si="31"/>
        <v>john.njeri@email.com</v>
      </c>
      <c r="E669" s="3" t="s">
        <v>45</v>
      </c>
      <c r="F669" s="3">
        <v>5</v>
      </c>
      <c r="G669" s="3" t="str">
        <f t="shared" si="32"/>
        <v>Child</v>
      </c>
      <c r="H669" s="3">
        <f t="shared" si="30"/>
        <v>48</v>
      </c>
      <c r="I669" s="3" t="s">
        <v>713</v>
      </c>
      <c r="J669" s="4">
        <v>44461</v>
      </c>
      <c r="K669" s="3" t="s">
        <v>720</v>
      </c>
      <c r="L669" s="3" t="s">
        <v>725</v>
      </c>
      <c r="M669" s="3" t="s">
        <v>733</v>
      </c>
      <c r="N669" s="3" t="s">
        <v>749</v>
      </c>
      <c r="O669" s="3" t="s">
        <v>756</v>
      </c>
      <c r="P669" s="3">
        <v>8314.82</v>
      </c>
      <c r="Q669" s="8" t="s">
        <v>759</v>
      </c>
    </row>
    <row r="670" spans="1:17" hidden="1" x14ac:dyDescent="0.3">
      <c r="A670" s="7">
        <v>4290</v>
      </c>
      <c r="B670" s="3" t="s">
        <v>23</v>
      </c>
      <c r="C670" s="3" t="s">
        <v>29</v>
      </c>
      <c r="D670" s="3" t="str">
        <f t="shared" si="31"/>
        <v>peter.mutua@email.com</v>
      </c>
      <c r="E670" s="3" t="s">
        <v>44</v>
      </c>
      <c r="F670" s="3">
        <v>52</v>
      </c>
      <c r="G670" s="3" t="str">
        <f t="shared" si="32"/>
        <v>Adult</v>
      </c>
      <c r="H670" s="3">
        <f t="shared" si="30"/>
        <v>1</v>
      </c>
      <c r="I670" s="3" t="s">
        <v>714</v>
      </c>
      <c r="J670" s="4">
        <v>45409</v>
      </c>
      <c r="K670" s="3" t="s">
        <v>721</v>
      </c>
      <c r="L670" s="3" t="s">
        <v>725</v>
      </c>
      <c r="M670" s="3" t="s">
        <v>731</v>
      </c>
      <c r="N670" s="3" t="s">
        <v>747</v>
      </c>
      <c r="O670" s="3" t="s">
        <v>754</v>
      </c>
      <c r="P670" s="3">
        <v>6734.55</v>
      </c>
      <c r="Q670" s="8" t="s">
        <v>759</v>
      </c>
    </row>
    <row r="671" spans="1:17" hidden="1" x14ac:dyDescent="0.3">
      <c r="A671" s="7">
        <v>2129</v>
      </c>
      <c r="B671" s="3" t="s">
        <v>20</v>
      </c>
      <c r="C671" s="3" t="s">
        <v>30</v>
      </c>
      <c r="D671" s="3" t="str">
        <f t="shared" si="31"/>
        <v>kevin.atieno@email.com</v>
      </c>
      <c r="E671" s="3" t="s">
        <v>44</v>
      </c>
      <c r="F671" s="3">
        <v>45</v>
      </c>
      <c r="G671" s="3" t="str">
        <f t="shared" si="32"/>
        <v>Adult</v>
      </c>
      <c r="H671" s="3">
        <f t="shared" si="30"/>
        <v>8</v>
      </c>
      <c r="I671" s="3" t="s">
        <v>715</v>
      </c>
      <c r="J671" s="4">
        <v>44963</v>
      </c>
      <c r="K671" s="3" t="s">
        <v>724</v>
      </c>
      <c r="L671" s="3" t="s">
        <v>730</v>
      </c>
      <c r="M671" s="3" t="s">
        <v>731</v>
      </c>
      <c r="N671" s="3" t="s">
        <v>749</v>
      </c>
      <c r="O671" s="3" t="s">
        <v>758</v>
      </c>
      <c r="P671" s="3">
        <v>36120.370000000003</v>
      </c>
      <c r="Q671" s="8" t="s">
        <v>760</v>
      </c>
    </row>
    <row r="672" spans="1:17" hidden="1" x14ac:dyDescent="0.3">
      <c r="A672" s="7">
        <v>9903</v>
      </c>
      <c r="B672" s="3" t="s">
        <v>17</v>
      </c>
      <c r="C672" s="3" t="s">
        <v>42</v>
      </c>
      <c r="D672" s="3" t="str">
        <f t="shared" si="31"/>
        <v>anne.ouma@email.com</v>
      </c>
      <c r="E672" s="3" t="s">
        <v>44</v>
      </c>
      <c r="F672" s="3">
        <v>50</v>
      </c>
      <c r="G672" s="3" t="str">
        <f t="shared" si="32"/>
        <v>Adult</v>
      </c>
      <c r="H672" s="3">
        <f t="shared" si="30"/>
        <v>3</v>
      </c>
      <c r="I672" s="3" t="s">
        <v>716</v>
      </c>
      <c r="J672" s="4">
        <v>44416</v>
      </c>
      <c r="K672" s="3" t="s">
        <v>723</v>
      </c>
      <c r="L672" s="3" t="s">
        <v>730</v>
      </c>
      <c r="M672" s="3" t="s">
        <v>744</v>
      </c>
      <c r="N672" s="3" t="s">
        <v>749</v>
      </c>
      <c r="O672" s="3" t="s">
        <v>756</v>
      </c>
      <c r="P672" s="3">
        <v>49760.79</v>
      </c>
      <c r="Q672" s="8" t="s">
        <v>760</v>
      </c>
    </row>
    <row r="673" spans="1:18" hidden="1" x14ac:dyDescent="0.3">
      <c r="A673" s="12">
        <v>6986</v>
      </c>
      <c r="B673" s="13" t="s">
        <v>27</v>
      </c>
      <c r="C673" s="13" t="s">
        <v>37</v>
      </c>
      <c r="D673" s="13" t="str">
        <f t="shared" si="31"/>
        <v>david.otieno@email.com</v>
      </c>
      <c r="E673" s="13" t="s">
        <v>44</v>
      </c>
      <c r="F673" s="13">
        <v>53</v>
      </c>
      <c r="G673" s="13" t="str">
        <f t="shared" si="32"/>
        <v>Adult</v>
      </c>
      <c r="H673" s="13">
        <f t="shared" si="30"/>
        <v>0</v>
      </c>
      <c r="I673" s="13" t="s">
        <v>717</v>
      </c>
      <c r="J673" s="14">
        <v>44225</v>
      </c>
      <c r="K673" s="13" t="s">
        <v>719</v>
      </c>
      <c r="L673" s="13" t="s">
        <v>726</v>
      </c>
      <c r="M673" s="13" t="s">
        <v>737</v>
      </c>
      <c r="N673" s="13" t="s">
        <v>750</v>
      </c>
      <c r="O673" s="13" t="s">
        <v>757</v>
      </c>
      <c r="P673" s="13">
        <v>4029.61</v>
      </c>
      <c r="Q673" s="15" t="s">
        <v>761</v>
      </c>
    </row>
    <row r="674" spans="1:18" x14ac:dyDescent="0.3">
      <c r="A674" s="3"/>
      <c r="B674" s="3"/>
      <c r="C674" s="3"/>
      <c r="D674" s="3"/>
      <c r="E674" s="3"/>
      <c r="F674" s="3"/>
      <c r="G674" s="3"/>
      <c r="H674" s="3"/>
      <c r="I674" s="3"/>
      <c r="J674" s="3"/>
      <c r="K674" s="3"/>
      <c r="L674" s="3"/>
      <c r="M674" s="3"/>
      <c r="N674" s="3"/>
      <c r="O674" s="5"/>
      <c r="P674" s="5"/>
      <c r="Q674" s="3"/>
    </row>
    <row r="675" spans="1:18" x14ac:dyDescent="0.3">
      <c r="A675" s="3"/>
      <c r="B675" s="3"/>
      <c r="C675" s="3"/>
      <c r="D675" s="3"/>
      <c r="E675" s="3"/>
      <c r="F675" s="3"/>
      <c r="G675" s="3"/>
      <c r="H675" s="3"/>
      <c r="I675" s="3"/>
      <c r="J675" s="3"/>
      <c r="K675" s="3"/>
      <c r="L675" s="3"/>
      <c r="M675" s="3"/>
      <c r="N675" s="3"/>
      <c r="O675" s="5"/>
      <c r="P675" s="3"/>
      <c r="Q675" s="5"/>
    </row>
    <row r="676" spans="1:18" x14ac:dyDescent="0.3">
      <c r="A676" s="3"/>
      <c r="B676" s="3"/>
      <c r="C676" s="3"/>
      <c r="D676" s="3"/>
      <c r="E676" s="3"/>
      <c r="F676" s="3"/>
      <c r="G676" s="3"/>
      <c r="H676" s="3"/>
      <c r="I676" s="3"/>
      <c r="J676" s="3"/>
      <c r="K676" s="3"/>
      <c r="L676" s="3"/>
      <c r="M676" s="3"/>
      <c r="N676" s="3"/>
      <c r="O676" s="3"/>
      <c r="P676" s="3"/>
      <c r="Q676" s="3"/>
    </row>
    <row r="677" spans="1:18" x14ac:dyDescent="0.3">
      <c r="A677" s="3"/>
      <c r="B677" s="3"/>
      <c r="C677" s="3"/>
      <c r="D677" s="3"/>
      <c r="E677" s="3"/>
      <c r="F677" s="3"/>
      <c r="G677" s="3"/>
      <c r="H677" s="3"/>
      <c r="I677" s="3"/>
      <c r="J677" s="3"/>
      <c r="K677" s="3"/>
      <c r="L677" s="3"/>
      <c r="M677" s="3"/>
      <c r="N677" s="3"/>
      <c r="O677" s="3"/>
      <c r="P677" s="3"/>
      <c r="Q677" s="3"/>
    </row>
    <row r="678" spans="1:18" x14ac:dyDescent="0.3">
      <c r="A678" s="3"/>
      <c r="B678" s="3"/>
      <c r="C678" s="3"/>
      <c r="D678" s="3"/>
      <c r="E678" s="3"/>
      <c r="F678" s="3"/>
      <c r="G678" s="3"/>
      <c r="H678" s="3"/>
      <c r="I678" s="3"/>
      <c r="J678" s="3"/>
      <c r="K678" s="3"/>
      <c r="L678" s="3"/>
      <c r="M678" s="3"/>
      <c r="N678" s="3"/>
      <c r="O678" s="3"/>
      <c r="P678" s="3"/>
      <c r="Q678" s="3"/>
    </row>
    <row r="679" spans="1:18" x14ac:dyDescent="0.3">
      <c r="A679" s="3"/>
      <c r="B679" s="3"/>
      <c r="C679" s="3"/>
      <c r="D679" s="3"/>
      <c r="E679" s="3"/>
      <c r="F679" s="3"/>
      <c r="G679" s="3"/>
      <c r="H679" s="3"/>
      <c r="I679" s="3"/>
      <c r="J679" s="3"/>
      <c r="K679" s="3"/>
      <c r="L679" s="3"/>
      <c r="M679" s="3"/>
      <c r="N679" s="3"/>
      <c r="O679" s="3"/>
      <c r="P679" s="3"/>
      <c r="Q679" s="3"/>
    </row>
    <row r="680" spans="1:18" x14ac:dyDescent="0.3">
      <c r="A680" s="3"/>
      <c r="B680" s="3"/>
      <c r="C680" s="3"/>
      <c r="D680" s="3"/>
      <c r="E680" s="3"/>
      <c r="F680" s="3"/>
      <c r="G680" s="3"/>
      <c r="H680" s="3"/>
      <c r="I680" s="3"/>
      <c r="J680" s="3"/>
      <c r="K680" s="3"/>
      <c r="L680" s="3"/>
      <c r="M680" s="3"/>
      <c r="N680" s="3"/>
      <c r="O680" s="3"/>
      <c r="P680" s="3"/>
      <c r="Q680" s="3"/>
    </row>
    <row r="681" spans="1:18" x14ac:dyDescent="0.3">
      <c r="A681" s="3"/>
      <c r="B681" s="3"/>
      <c r="C681" s="3"/>
      <c r="D681" s="3"/>
      <c r="E681" s="3"/>
      <c r="F681" s="3"/>
      <c r="G681" s="3"/>
      <c r="H681" s="3"/>
      <c r="I681" s="3"/>
      <c r="J681" s="3"/>
      <c r="K681" s="3"/>
      <c r="L681" s="3"/>
      <c r="M681" s="3"/>
      <c r="N681" s="3"/>
      <c r="O681" s="3"/>
      <c r="P681" s="3"/>
      <c r="Q681" s="3"/>
    </row>
    <row r="682" spans="1:18" x14ac:dyDescent="0.3">
      <c r="A682" s="3"/>
      <c r="B682" s="3"/>
      <c r="C682" s="3"/>
      <c r="D682" s="3"/>
      <c r="E682" s="3"/>
      <c r="F682" s="3"/>
      <c r="G682" s="3"/>
      <c r="H682" s="3"/>
      <c r="I682" s="3"/>
      <c r="J682" s="3"/>
      <c r="K682" s="3"/>
      <c r="L682" s="3"/>
      <c r="M682" s="3"/>
      <c r="N682" s="3"/>
      <c r="O682" s="3"/>
      <c r="P682" s="3"/>
      <c r="Q682" s="3"/>
    </row>
    <row r="687" spans="1:18" ht="23.4" x14ac:dyDescent="0.45">
      <c r="R687" s="18" t="s">
        <v>768</v>
      </c>
    </row>
    <row r="690" spans="10:27" x14ac:dyDescent="0.3">
      <c r="J690" s="6" t="s">
        <v>0</v>
      </c>
      <c r="K690" s="1" t="s">
        <v>1</v>
      </c>
      <c r="L690" s="1" t="s">
        <v>2</v>
      </c>
      <c r="M690" s="1" t="s">
        <v>762</v>
      </c>
      <c r="N690" s="1" t="s">
        <v>3</v>
      </c>
      <c r="O690" s="1" t="s">
        <v>4</v>
      </c>
      <c r="P690" s="1" t="s">
        <v>763</v>
      </c>
      <c r="Q690" s="1" t="s">
        <v>764</v>
      </c>
      <c r="R690" s="1" t="s">
        <v>5</v>
      </c>
      <c r="S690" s="1" t="s">
        <v>6</v>
      </c>
      <c r="T690" s="1" t="s">
        <v>7</v>
      </c>
      <c r="U690" s="1" t="s">
        <v>8</v>
      </c>
      <c r="V690" s="1" t="s">
        <v>9</v>
      </c>
      <c r="W690" s="1" t="s">
        <v>10</v>
      </c>
      <c r="X690" s="1" t="s">
        <v>11</v>
      </c>
      <c r="Y690" s="1" t="s">
        <v>12</v>
      </c>
      <c r="Z690" s="1" t="s">
        <v>13</v>
      </c>
      <c r="AA690" s="17" t="s">
        <v>767</v>
      </c>
    </row>
    <row r="691" spans="10:27" x14ac:dyDescent="0.3">
      <c r="J691" s="7">
        <v>6892</v>
      </c>
      <c r="K691" s="3" t="s">
        <v>14</v>
      </c>
      <c r="L691" s="3" t="s">
        <v>29</v>
      </c>
      <c r="M691" s="3" t="str">
        <f>LOWER(CONCATENATE(K691,".",L691,"@email.com"))</f>
        <v>jane.mutua@email.com</v>
      </c>
      <c r="N691" s="3" t="s">
        <v>44</v>
      </c>
      <c r="O691" s="3">
        <v>63</v>
      </c>
      <c r="P691" s="3" t="str">
        <f>IF(O691&lt;=12,"Child",IF(O691&lt;=19,"Teenager",IF(O691&lt;=60,"Adult","Senior")))</f>
        <v>Senior</v>
      </c>
      <c r="Q691" s="3">
        <f t="shared" ref="Q691:Q754" si="33">MAX( O691:O1362) - (O691)</f>
        <v>22</v>
      </c>
      <c r="R691" s="3" t="s">
        <v>46</v>
      </c>
      <c r="S691" s="4">
        <v>45523</v>
      </c>
      <c r="T691" s="3" t="s">
        <v>718</v>
      </c>
      <c r="U691" s="3" t="s">
        <v>725</v>
      </c>
      <c r="V691" s="3" t="s">
        <v>731</v>
      </c>
      <c r="W691" s="3" t="s">
        <v>746</v>
      </c>
      <c r="X691" s="3" t="s">
        <v>753</v>
      </c>
      <c r="Y691" s="3">
        <v>28108.15</v>
      </c>
      <c r="Z691" s="3" t="s">
        <v>759</v>
      </c>
      <c r="AA691" t="b">
        <f>AND(Y691&gt;10000,Z691="Partially Paid")</f>
        <v>1</v>
      </c>
    </row>
    <row r="692" spans="10:27" hidden="1" x14ac:dyDescent="0.3">
      <c r="J692" s="7">
        <v>6413</v>
      </c>
      <c r="K692" s="3" t="s">
        <v>15</v>
      </c>
      <c r="L692" s="3" t="s">
        <v>30</v>
      </c>
      <c r="M692" s="3" t="str">
        <f t="shared" ref="M692:M755" si="34">LOWER(CONCATENATE(K692,".",L692,"@email.com"))</f>
        <v>james.atieno@email.com</v>
      </c>
      <c r="N692" s="3" t="s">
        <v>45</v>
      </c>
      <c r="O692" s="3">
        <v>9</v>
      </c>
      <c r="P692" s="3" t="str">
        <f t="shared" ref="P692:P755" si="35">IF(O692&lt;=12,"Child",IF(O692&lt;=19,"Teenager",IF(O692&lt;=60,"Adult","Senior")))</f>
        <v>Child</v>
      </c>
      <c r="Q692" s="3">
        <f t="shared" si="33"/>
        <v>76</v>
      </c>
      <c r="R692" s="3" t="s">
        <v>47</v>
      </c>
      <c r="S692" s="4">
        <v>45424</v>
      </c>
      <c r="T692" s="3" t="s">
        <v>719</v>
      </c>
      <c r="U692" s="3" t="s">
        <v>726</v>
      </c>
      <c r="V692" s="3" t="s">
        <v>732</v>
      </c>
      <c r="W692" s="3" t="s">
        <v>747</v>
      </c>
      <c r="X692" s="3" t="s">
        <v>754</v>
      </c>
      <c r="Y692" s="3">
        <v>27742.06</v>
      </c>
      <c r="Z692" s="3" t="s">
        <v>760</v>
      </c>
      <c r="AA692" t="b">
        <f t="shared" ref="AA692:AA755" si="36">AND(Y692&gt;10000,Z692="Partially Paid")</f>
        <v>0</v>
      </c>
    </row>
    <row r="693" spans="10:27" hidden="1" x14ac:dyDescent="0.3">
      <c r="J693" s="7">
        <v>4073</v>
      </c>
      <c r="K693" s="3" t="s">
        <v>16</v>
      </c>
      <c r="L693" s="3" t="s">
        <v>31</v>
      </c>
      <c r="M693" s="3" t="str">
        <f t="shared" si="34"/>
        <v>john.kamau@email.com</v>
      </c>
      <c r="N693" s="3" t="s">
        <v>45</v>
      </c>
      <c r="O693" s="3">
        <v>58</v>
      </c>
      <c r="P693" s="3" t="str">
        <f t="shared" si="35"/>
        <v>Adult</v>
      </c>
      <c r="Q693" s="3">
        <f t="shared" si="33"/>
        <v>27</v>
      </c>
      <c r="R693" s="3" t="s">
        <v>48</v>
      </c>
      <c r="S693" s="4">
        <v>44751</v>
      </c>
      <c r="T693" s="3" t="s">
        <v>720</v>
      </c>
      <c r="U693" s="3" t="s">
        <v>726</v>
      </c>
      <c r="V693" s="3" t="s">
        <v>733</v>
      </c>
      <c r="W693" s="3" t="s">
        <v>747</v>
      </c>
      <c r="X693" s="3" t="s">
        <v>754</v>
      </c>
      <c r="Y693" s="3">
        <v>21428.48</v>
      </c>
      <c r="Z693" s="3" t="s">
        <v>760</v>
      </c>
      <c r="AA693" t="b">
        <f t="shared" si="36"/>
        <v>0</v>
      </c>
    </row>
    <row r="694" spans="10:27" hidden="1" x14ac:dyDescent="0.3">
      <c r="J694" s="7">
        <v>9754</v>
      </c>
      <c r="K694" s="3" t="s">
        <v>17</v>
      </c>
      <c r="L694" s="3" t="s">
        <v>29</v>
      </c>
      <c r="M694" s="3" t="str">
        <f t="shared" si="34"/>
        <v>anne.mutua@email.com</v>
      </c>
      <c r="N694" s="3" t="s">
        <v>44</v>
      </c>
      <c r="O694" s="3">
        <v>70</v>
      </c>
      <c r="P694" s="3" t="str">
        <f t="shared" si="35"/>
        <v>Senior</v>
      </c>
      <c r="Q694" s="3">
        <f t="shared" si="33"/>
        <v>15</v>
      </c>
      <c r="R694" s="3" t="s">
        <v>49</v>
      </c>
      <c r="S694" s="4">
        <v>45211</v>
      </c>
      <c r="T694" s="3" t="s">
        <v>718</v>
      </c>
      <c r="U694" s="3" t="s">
        <v>726</v>
      </c>
      <c r="V694" s="3" t="s">
        <v>734</v>
      </c>
      <c r="W694" s="3" t="s">
        <v>746</v>
      </c>
      <c r="X694" s="3" t="s">
        <v>753</v>
      </c>
      <c r="Y694" s="3">
        <v>24371.93</v>
      </c>
      <c r="Z694" s="3" t="s">
        <v>761</v>
      </c>
      <c r="AA694" t="b">
        <f t="shared" si="36"/>
        <v>0</v>
      </c>
    </row>
    <row r="695" spans="10:27" x14ac:dyDescent="0.3">
      <c r="J695" s="7">
        <v>6382</v>
      </c>
      <c r="K695" s="3" t="s">
        <v>18</v>
      </c>
      <c r="L695" s="3" t="s">
        <v>32</v>
      </c>
      <c r="M695" s="3" t="str">
        <f t="shared" si="34"/>
        <v>susan.odhiambo@email.com</v>
      </c>
      <c r="N695" s="3" t="s">
        <v>45</v>
      </c>
      <c r="O695" s="3">
        <v>17</v>
      </c>
      <c r="P695" s="3" t="str">
        <f t="shared" si="35"/>
        <v>Teenager</v>
      </c>
      <c r="Q695" s="3">
        <f t="shared" si="33"/>
        <v>68</v>
      </c>
      <c r="R695" s="3" t="s">
        <v>50</v>
      </c>
      <c r="S695" s="4">
        <v>45490</v>
      </c>
      <c r="T695" s="3" t="s">
        <v>718</v>
      </c>
      <c r="U695" s="3" t="s">
        <v>727</v>
      </c>
      <c r="V695" s="3" t="s">
        <v>735</v>
      </c>
      <c r="W695" s="3" t="s">
        <v>748</v>
      </c>
      <c r="X695" s="3" t="s">
        <v>755</v>
      </c>
      <c r="Y695" s="3">
        <v>49712.43</v>
      </c>
      <c r="Z695" s="3" t="s">
        <v>759</v>
      </c>
      <c r="AA695" t="b">
        <f t="shared" si="36"/>
        <v>1</v>
      </c>
    </row>
    <row r="696" spans="10:27" hidden="1" x14ac:dyDescent="0.3">
      <c r="J696" s="7">
        <v>5961</v>
      </c>
      <c r="K696" s="3" t="s">
        <v>19</v>
      </c>
      <c r="L696" s="3" t="s">
        <v>33</v>
      </c>
      <c r="M696" s="3" t="str">
        <f t="shared" si="34"/>
        <v>michael.kiplagat@email.com</v>
      </c>
      <c r="N696" s="3" t="s">
        <v>45</v>
      </c>
      <c r="O696" s="3">
        <v>76</v>
      </c>
      <c r="P696" s="3" t="str">
        <f t="shared" si="35"/>
        <v>Senior</v>
      </c>
      <c r="Q696" s="3">
        <f t="shared" si="33"/>
        <v>9</v>
      </c>
      <c r="R696" s="3" t="s">
        <v>51</v>
      </c>
      <c r="S696" s="4">
        <v>44807</v>
      </c>
      <c r="T696" s="3" t="s">
        <v>720</v>
      </c>
      <c r="U696" s="3" t="s">
        <v>725</v>
      </c>
      <c r="V696" s="3" t="s">
        <v>731</v>
      </c>
      <c r="W696" s="3" t="s">
        <v>748</v>
      </c>
      <c r="X696" s="3" t="s">
        <v>756</v>
      </c>
      <c r="Y696" s="3">
        <v>39893.1</v>
      </c>
      <c r="Z696" s="3" t="s">
        <v>760</v>
      </c>
      <c r="AA696" t="b">
        <f t="shared" si="36"/>
        <v>0</v>
      </c>
    </row>
    <row r="697" spans="10:27" hidden="1" x14ac:dyDescent="0.3">
      <c r="J697" s="7">
        <v>5661</v>
      </c>
      <c r="K697" s="3" t="s">
        <v>14</v>
      </c>
      <c r="L697" s="3" t="s">
        <v>34</v>
      </c>
      <c r="M697" s="3" t="str">
        <f t="shared" si="34"/>
        <v>jane.cherono@email.com</v>
      </c>
      <c r="N697" s="3" t="s">
        <v>44</v>
      </c>
      <c r="O697" s="3">
        <v>58</v>
      </c>
      <c r="P697" s="3" t="str">
        <f t="shared" si="35"/>
        <v>Adult</v>
      </c>
      <c r="Q697" s="3">
        <f t="shared" si="33"/>
        <v>27</v>
      </c>
      <c r="R697" s="3" t="s">
        <v>52</v>
      </c>
      <c r="S697" s="4">
        <v>45533</v>
      </c>
      <c r="T697" s="3" t="s">
        <v>721</v>
      </c>
      <c r="U697" s="3" t="s">
        <v>725</v>
      </c>
      <c r="V697" s="3" t="s">
        <v>736</v>
      </c>
      <c r="W697" s="3" t="s">
        <v>749</v>
      </c>
      <c r="X697" s="3" t="s">
        <v>754</v>
      </c>
      <c r="Y697" s="3">
        <v>753.46</v>
      </c>
      <c r="Z697" s="3" t="s">
        <v>761</v>
      </c>
      <c r="AA697" t="b">
        <f t="shared" si="36"/>
        <v>0</v>
      </c>
    </row>
    <row r="698" spans="10:27" hidden="1" x14ac:dyDescent="0.3">
      <c r="J698" s="7">
        <v>9297</v>
      </c>
      <c r="K698" s="3" t="s">
        <v>14</v>
      </c>
      <c r="L698" s="3" t="s">
        <v>35</v>
      </c>
      <c r="M698" s="3" t="str">
        <f t="shared" si="34"/>
        <v>jane.mugambi@email.com</v>
      </c>
      <c r="N698" s="3" t="s">
        <v>45</v>
      </c>
      <c r="O698" s="3">
        <v>59</v>
      </c>
      <c r="P698" s="3" t="str">
        <f t="shared" si="35"/>
        <v>Adult</v>
      </c>
      <c r="Q698" s="3">
        <f t="shared" si="33"/>
        <v>26</v>
      </c>
      <c r="R698" s="3" t="s">
        <v>53</v>
      </c>
      <c r="S698" s="4">
        <v>44466</v>
      </c>
      <c r="T698" s="3" t="s">
        <v>721</v>
      </c>
      <c r="U698" s="3" t="s">
        <v>725</v>
      </c>
      <c r="V698" s="3" t="s">
        <v>737</v>
      </c>
      <c r="W698" s="3" t="s">
        <v>748</v>
      </c>
      <c r="X698" s="3" t="s">
        <v>753</v>
      </c>
      <c r="Y698" s="3">
        <v>29099.119999999999</v>
      </c>
      <c r="Z698" s="3" t="s">
        <v>761</v>
      </c>
      <c r="AA698" t="b">
        <f t="shared" si="36"/>
        <v>0</v>
      </c>
    </row>
    <row r="699" spans="10:27" x14ac:dyDescent="0.3">
      <c r="J699" s="7">
        <v>7884</v>
      </c>
      <c r="K699" s="3" t="s">
        <v>20</v>
      </c>
      <c r="L699" s="3" t="s">
        <v>36</v>
      </c>
      <c r="M699" s="3" t="str">
        <f t="shared" si="34"/>
        <v>kevin.mwangi@email.com</v>
      </c>
      <c r="N699" s="3" t="s">
        <v>45</v>
      </c>
      <c r="O699" s="3">
        <v>3</v>
      </c>
      <c r="P699" s="3" t="str">
        <f t="shared" si="35"/>
        <v>Child</v>
      </c>
      <c r="Q699" s="3">
        <f t="shared" si="33"/>
        <v>82</v>
      </c>
      <c r="R699" s="3" t="s">
        <v>54</v>
      </c>
      <c r="S699" s="4">
        <v>45161</v>
      </c>
      <c r="T699" s="3" t="s">
        <v>718</v>
      </c>
      <c r="U699" s="3" t="s">
        <v>725</v>
      </c>
      <c r="V699" s="3" t="s">
        <v>734</v>
      </c>
      <c r="W699" s="3" t="s">
        <v>750</v>
      </c>
      <c r="X699" s="3" t="s">
        <v>757</v>
      </c>
      <c r="Y699" s="3">
        <v>48658.45</v>
      </c>
      <c r="Z699" s="3" t="s">
        <v>759</v>
      </c>
      <c r="AA699" t="b">
        <f t="shared" si="36"/>
        <v>1</v>
      </c>
    </row>
    <row r="700" spans="10:27" hidden="1" x14ac:dyDescent="0.3">
      <c r="J700" s="7">
        <v>8654</v>
      </c>
      <c r="K700" s="3" t="s">
        <v>16</v>
      </c>
      <c r="L700" s="3" t="s">
        <v>35</v>
      </c>
      <c r="M700" s="3" t="str">
        <f t="shared" si="34"/>
        <v>john.mugambi@email.com</v>
      </c>
      <c r="N700" s="3" t="s">
        <v>45</v>
      </c>
      <c r="O700" s="3">
        <v>84</v>
      </c>
      <c r="P700" s="3" t="str">
        <f t="shared" si="35"/>
        <v>Senior</v>
      </c>
      <c r="Q700" s="3">
        <f t="shared" si="33"/>
        <v>1</v>
      </c>
      <c r="R700" s="3" t="s">
        <v>55</v>
      </c>
      <c r="S700" s="4">
        <v>44964</v>
      </c>
      <c r="T700" s="3" t="s">
        <v>722</v>
      </c>
      <c r="U700" s="3" t="s">
        <v>728</v>
      </c>
      <c r="V700" s="3" t="s">
        <v>738</v>
      </c>
      <c r="W700" s="3" t="s">
        <v>747</v>
      </c>
      <c r="X700" s="3" t="s">
        <v>753</v>
      </c>
      <c r="Y700" s="3">
        <v>11724.16</v>
      </c>
      <c r="Z700" s="3" t="s">
        <v>760</v>
      </c>
      <c r="AA700" t="b">
        <f t="shared" si="36"/>
        <v>0</v>
      </c>
    </row>
    <row r="701" spans="10:27" hidden="1" x14ac:dyDescent="0.3">
      <c r="J701" s="7">
        <v>4921</v>
      </c>
      <c r="K701" s="3" t="s">
        <v>18</v>
      </c>
      <c r="L701" s="3" t="s">
        <v>33</v>
      </c>
      <c r="M701" s="3" t="str">
        <f t="shared" si="34"/>
        <v>susan.kiplagat@email.com</v>
      </c>
      <c r="N701" s="3" t="s">
        <v>45</v>
      </c>
      <c r="O701" s="3">
        <v>71</v>
      </c>
      <c r="P701" s="3" t="str">
        <f t="shared" si="35"/>
        <v>Senior</v>
      </c>
      <c r="Q701" s="3">
        <f t="shared" si="33"/>
        <v>14</v>
      </c>
      <c r="R701" s="3" t="s">
        <v>56</v>
      </c>
      <c r="S701" s="4">
        <v>45469</v>
      </c>
      <c r="T701" s="3" t="s">
        <v>719</v>
      </c>
      <c r="U701" s="3" t="s">
        <v>725</v>
      </c>
      <c r="V701" s="3" t="s">
        <v>738</v>
      </c>
      <c r="W701" s="3" t="s">
        <v>751</v>
      </c>
      <c r="X701" s="3" t="s">
        <v>758</v>
      </c>
      <c r="Y701" s="3">
        <v>7895.16</v>
      </c>
      <c r="Z701" s="3" t="s">
        <v>760</v>
      </c>
      <c r="AA701" t="b">
        <f t="shared" si="36"/>
        <v>0</v>
      </c>
    </row>
    <row r="702" spans="10:27" hidden="1" x14ac:dyDescent="0.3">
      <c r="J702" s="7">
        <v>6550</v>
      </c>
      <c r="K702" s="3" t="s">
        <v>21</v>
      </c>
      <c r="L702" s="3" t="s">
        <v>32</v>
      </c>
      <c r="M702" s="3" t="str">
        <f t="shared" si="34"/>
        <v>grace.odhiambo@email.com</v>
      </c>
      <c r="N702" s="3" t="s">
        <v>45</v>
      </c>
      <c r="O702" s="3">
        <v>35</v>
      </c>
      <c r="P702" s="3" t="str">
        <f t="shared" si="35"/>
        <v>Adult</v>
      </c>
      <c r="Q702" s="3">
        <f t="shared" si="33"/>
        <v>50</v>
      </c>
      <c r="R702" s="3" t="s">
        <v>57</v>
      </c>
      <c r="S702" s="4">
        <v>45093</v>
      </c>
      <c r="T702" s="3" t="s">
        <v>723</v>
      </c>
      <c r="U702" s="3" t="s">
        <v>728</v>
      </c>
      <c r="V702" s="3" t="s">
        <v>739</v>
      </c>
      <c r="W702" s="3" t="s">
        <v>746</v>
      </c>
      <c r="X702" s="3" t="s">
        <v>757</v>
      </c>
      <c r="Y702" s="3">
        <v>22671.02</v>
      </c>
      <c r="Z702" s="3" t="s">
        <v>761</v>
      </c>
      <c r="AA702" t="b">
        <f t="shared" si="36"/>
        <v>0</v>
      </c>
    </row>
    <row r="703" spans="10:27" x14ac:dyDescent="0.3">
      <c r="J703" s="7">
        <v>2227</v>
      </c>
      <c r="K703" s="3" t="s">
        <v>22</v>
      </c>
      <c r="L703" s="3" t="s">
        <v>31</v>
      </c>
      <c r="M703" s="3" t="str">
        <f t="shared" si="34"/>
        <v>mercy.kamau@email.com</v>
      </c>
      <c r="N703" s="3" t="s">
        <v>45</v>
      </c>
      <c r="O703" s="3">
        <v>81</v>
      </c>
      <c r="P703" s="3" t="str">
        <f t="shared" si="35"/>
        <v>Senior</v>
      </c>
      <c r="Q703" s="3">
        <f t="shared" si="33"/>
        <v>4</v>
      </c>
      <c r="R703" s="3" t="s">
        <v>58</v>
      </c>
      <c r="S703" s="4">
        <v>44149</v>
      </c>
      <c r="T703" s="3" t="s">
        <v>721</v>
      </c>
      <c r="U703" s="3" t="s">
        <v>727</v>
      </c>
      <c r="V703" s="3" t="s">
        <v>740</v>
      </c>
      <c r="W703" s="3" t="s">
        <v>751</v>
      </c>
      <c r="X703" s="3" t="s">
        <v>756</v>
      </c>
      <c r="Y703" s="3">
        <v>30474.27</v>
      </c>
      <c r="Z703" s="3" t="s">
        <v>759</v>
      </c>
      <c r="AA703" t="b">
        <f t="shared" si="36"/>
        <v>1</v>
      </c>
    </row>
    <row r="704" spans="10:27" x14ac:dyDescent="0.3">
      <c r="J704" s="7">
        <v>9941</v>
      </c>
      <c r="K704" s="3" t="s">
        <v>17</v>
      </c>
      <c r="L704" s="3" t="s">
        <v>34</v>
      </c>
      <c r="M704" s="3" t="str">
        <f t="shared" si="34"/>
        <v>anne.cherono@email.com</v>
      </c>
      <c r="N704" s="3" t="s">
        <v>45</v>
      </c>
      <c r="O704" s="3">
        <v>61</v>
      </c>
      <c r="P704" s="3" t="str">
        <f t="shared" si="35"/>
        <v>Senior</v>
      </c>
      <c r="Q704" s="3">
        <f t="shared" si="33"/>
        <v>24</v>
      </c>
      <c r="R704" s="3" t="s">
        <v>59</v>
      </c>
      <c r="S704" s="4">
        <v>45052</v>
      </c>
      <c r="T704" s="3" t="s">
        <v>720</v>
      </c>
      <c r="U704" s="3" t="s">
        <v>728</v>
      </c>
      <c r="V704" s="3" t="s">
        <v>740</v>
      </c>
      <c r="W704" s="3" t="s">
        <v>750</v>
      </c>
      <c r="X704" s="3" t="s">
        <v>755</v>
      </c>
      <c r="Y704" s="3">
        <v>38208.94</v>
      </c>
      <c r="Z704" s="3" t="s">
        <v>759</v>
      </c>
      <c r="AA704" t="b">
        <f t="shared" si="36"/>
        <v>1</v>
      </c>
    </row>
    <row r="705" spans="10:27" x14ac:dyDescent="0.3">
      <c r="J705" s="7">
        <v>2152</v>
      </c>
      <c r="K705" s="3" t="s">
        <v>23</v>
      </c>
      <c r="L705" s="3" t="s">
        <v>37</v>
      </c>
      <c r="M705" s="3" t="str">
        <f t="shared" si="34"/>
        <v>peter.otieno@email.com</v>
      </c>
      <c r="N705" s="3" t="s">
        <v>45</v>
      </c>
      <c r="O705" s="3">
        <v>33</v>
      </c>
      <c r="P705" s="3" t="str">
        <f t="shared" si="35"/>
        <v>Adult</v>
      </c>
      <c r="Q705" s="3">
        <f t="shared" si="33"/>
        <v>52</v>
      </c>
      <c r="R705" s="3" t="s">
        <v>60</v>
      </c>
      <c r="S705" s="4">
        <v>44285</v>
      </c>
      <c r="T705" s="3" t="s">
        <v>719</v>
      </c>
      <c r="U705" s="3" t="s">
        <v>728</v>
      </c>
      <c r="V705" s="3" t="s">
        <v>741</v>
      </c>
      <c r="W705" s="3" t="s">
        <v>751</v>
      </c>
      <c r="X705" s="3" t="s">
        <v>755</v>
      </c>
      <c r="Y705" s="3">
        <v>39552.32</v>
      </c>
      <c r="Z705" s="3" t="s">
        <v>759</v>
      </c>
      <c r="AA705" t="b">
        <f t="shared" si="36"/>
        <v>1</v>
      </c>
    </row>
    <row r="706" spans="10:27" x14ac:dyDescent="0.3">
      <c r="J706" s="7">
        <v>2994</v>
      </c>
      <c r="K706" s="3" t="s">
        <v>16</v>
      </c>
      <c r="L706" s="3" t="s">
        <v>38</v>
      </c>
      <c r="M706" s="3" t="str">
        <f t="shared" si="34"/>
        <v>john.njeri@email.com</v>
      </c>
      <c r="N706" s="3" t="s">
        <v>45</v>
      </c>
      <c r="O706" s="3">
        <v>65</v>
      </c>
      <c r="P706" s="3" t="str">
        <f t="shared" si="35"/>
        <v>Senior</v>
      </c>
      <c r="Q706" s="3">
        <f t="shared" si="33"/>
        <v>20</v>
      </c>
      <c r="R706" s="3" t="s">
        <v>61</v>
      </c>
      <c r="S706" s="4">
        <v>45517</v>
      </c>
      <c r="T706" s="3" t="s">
        <v>721</v>
      </c>
      <c r="U706" s="3" t="s">
        <v>727</v>
      </c>
      <c r="V706" s="3" t="s">
        <v>735</v>
      </c>
      <c r="W706" s="3" t="s">
        <v>746</v>
      </c>
      <c r="X706" s="3" t="s">
        <v>756</v>
      </c>
      <c r="Y706" s="3">
        <v>14767.66</v>
      </c>
      <c r="Z706" s="3" t="s">
        <v>759</v>
      </c>
      <c r="AA706" t="b">
        <f t="shared" si="36"/>
        <v>1</v>
      </c>
    </row>
    <row r="707" spans="10:27" hidden="1" x14ac:dyDescent="0.3">
      <c r="J707" s="7">
        <v>9075</v>
      </c>
      <c r="K707" s="3" t="s">
        <v>24</v>
      </c>
      <c r="L707" s="3" t="s">
        <v>34</v>
      </c>
      <c r="M707" s="3" t="str">
        <f t="shared" si="34"/>
        <v>esther.cherono@email.com</v>
      </c>
      <c r="N707" s="3" t="s">
        <v>45</v>
      </c>
      <c r="O707" s="3">
        <v>73</v>
      </c>
      <c r="P707" s="3" t="str">
        <f t="shared" si="35"/>
        <v>Senior</v>
      </c>
      <c r="Q707" s="3">
        <f t="shared" si="33"/>
        <v>12</v>
      </c>
      <c r="R707" s="3" t="s">
        <v>62</v>
      </c>
      <c r="S707" s="4">
        <v>45314</v>
      </c>
      <c r="T707" s="3" t="s">
        <v>722</v>
      </c>
      <c r="U707" s="3" t="s">
        <v>727</v>
      </c>
      <c r="V707" s="3" t="s">
        <v>742</v>
      </c>
      <c r="W707" s="3" t="s">
        <v>746</v>
      </c>
      <c r="X707" s="3" t="s">
        <v>756</v>
      </c>
      <c r="Y707" s="3">
        <v>6582.46</v>
      </c>
      <c r="Z707" s="3" t="s">
        <v>761</v>
      </c>
      <c r="AA707" t="b">
        <f t="shared" si="36"/>
        <v>0</v>
      </c>
    </row>
    <row r="708" spans="10:27" hidden="1" x14ac:dyDescent="0.3">
      <c r="J708" s="7">
        <v>3590</v>
      </c>
      <c r="K708" s="3" t="s">
        <v>16</v>
      </c>
      <c r="L708" s="3" t="s">
        <v>39</v>
      </c>
      <c r="M708" s="3" t="str">
        <f t="shared" si="34"/>
        <v>john.kuria@email.com</v>
      </c>
      <c r="N708" s="3" t="s">
        <v>45</v>
      </c>
      <c r="O708" s="3">
        <v>5</v>
      </c>
      <c r="P708" s="3" t="str">
        <f t="shared" si="35"/>
        <v>Child</v>
      </c>
      <c r="Q708" s="3">
        <f t="shared" si="33"/>
        <v>80</v>
      </c>
      <c r="R708" s="3" t="s">
        <v>63</v>
      </c>
      <c r="S708" s="4">
        <v>44790</v>
      </c>
      <c r="T708" s="3" t="s">
        <v>722</v>
      </c>
      <c r="U708" s="3" t="s">
        <v>729</v>
      </c>
      <c r="V708" s="3" t="s">
        <v>733</v>
      </c>
      <c r="W708" s="3" t="s">
        <v>751</v>
      </c>
      <c r="X708" s="3" t="s">
        <v>753</v>
      </c>
      <c r="Y708" s="3">
        <v>24214.17</v>
      </c>
      <c r="Z708" s="3" t="s">
        <v>760</v>
      </c>
      <c r="AA708" t="b">
        <f t="shared" si="36"/>
        <v>0</v>
      </c>
    </row>
    <row r="709" spans="10:27" hidden="1" x14ac:dyDescent="0.3">
      <c r="J709" s="7">
        <v>4229</v>
      </c>
      <c r="K709" s="3" t="s">
        <v>24</v>
      </c>
      <c r="L709" s="3" t="s">
        <v>36</v>
      </c>
      <c r="M709" s="3" t="str">
        <f t="shared" si="34"/>
        <v>esther.mwangi@email.com</v>
      </c>
      <c r="N709" s="3" t="s">
        <v>44</v>
      </c>
      <c r="O709" s="3">
        <v>80</v>
      </c>
      <c r="P709" s="3" t="str">
        <f t="shared" si="35"/>
        <v>Senior</v>
      </c>
      <c r="Q709" s="3">
        <f t="shared" si="33"/>
        <v>5</v>
      </c>
      <c r="R709" s="3" t="s">
        <v>64</v>
      </c>
      <c r="S709" s="4">
        <v>45073</v>
      </c>
      <c r="T709" s="3" t="s">
        <v>719</v>
      </c>
      <c r="U709" s="3" t="s">
        <v>729</v>
      </c>
      <c r="V709" s="3" t="s">
        <v>743</v>
      </c>
      <c r="W709" s="3" t="s">
        <v>746</v>
      </c>
      <c r="X709" s="3" t="s">
        <v>756</v>
      </c>
      <c r="Y709" s="3">
        <v>6919.27</v>
      </c>
      <c r="Z709" s="3" t="s">
        <v>760</v>
      </c>
      <c r="AA709" t="b">
        <f t="shared" si="36"/>
        <v>0</v>
      </c>
    </row>
    <row r="710" spans="10:27" x14ac:dyDescent="0.3">
      <c r="J710" s="7">
        <v>3491</v>
      </c>
      <c r="K710" s="3" t="s">
        <v>15</v>
      </c>
      <c r="L710" s="3" t="s">
        <v>30</v>
      </c>
      <c r="M710" s="3" t="str">
        <f t="shared" si="34"/>
        <v>james.atieno@email.com</v>
      </c>
      <c r="N710" s="3" t="s">
        <v>44</v>
      </c>
      <c r="O710" s="3">
        <v>49</v>
      </c>
      <c r="P710" s="3" t="str">
        <f t="shared" si="35"/>
        <v>Adult</v>
      </c>
      <c r="Q710" s="3">
        <f t="shared" si="33"/>
        <v>36</v>
      </c>
      <c r="R710" s="3" t="s">
        <v>65</v>
      </c>
      <c r="S710" s="4">
        <v>44189</v>
      </c>
      <c r="T710" s="3" t="s">
        <v>722</v>
      </c>
      <c r="U710" s="3" t="s">
        <v>730</v>
      </c>
      <c r="V710" s="3" t="s">
        <v>734</v>
      </c>
      <c r="W710" s="3" t="s">
        <v>746</v>
      </c>
      <c r="X710" s="3" t="s">
        <v>753</v>
      </c>
      <c r="Y710" s="3">
        <v>46183.94</v>
      </c>
      <c r="Z710" s="3" t="s">
        <v>759</v>
      </c>
      <c r="AA710" t="b">
        <f t="shared" si="36"/>
        <v>1</v>
      </c>
    </row>
    <row r="711" spans="10:27" hidden="1" x14ac:dyDescent="0.3">
      <c r="J711" s="7">
        <v>1428</v>
      </c>
      <c r="K711" s="3" t="s">
        <v>23</v>
      </c>
      <c r="L711" s="3" t="s">
        <v>37</v>
      </c>
      <c r="M711" s="3" t="str">
        <f t="shared" si="34"/>
        <v>peter.otieno@email.com</v>
      </c>
      <c r="N711" s="3" t="s">
        <v>44</v>
      </c>
      <c r="O711" s="3">
        <v>76</v>
      </c>
      <c r="P711" s="3" t="str">
        <f t="shared" si="35"/>
        <v>Senior</v>
      </c>
      <c r="Q711" s="3">
        <f t="shared" si="33"/>
        <v>9</v>
      </c>
      <c r="R711" s="3" t="s">
        <v>66</v>
      </c>
      <c r="S711" s="4">
        <v>45439</v>
      </c>
      <c r="T711" s="3" t="s">
        <v>724</v>
      </c>
      <c r="U711" s="3" t="s">
        <v>726</v>
      </c>
      <c r="V711" s="3" t="s">
        <v>741</v>
      </c>
      <c r="W711" s="3" t="s">
        <v>752</v>
      </c>
      <c r="X711" s="3" t="s">
        <v>755</v>
      </c>
      <c r="Y711" s="3">
        <v>9621.17</v>
      </c>
      <c r="Z711" s="3" t="s">
        <v>760</v>
      </c>
      <c r="AA711" t="b">
        <f t="shared" si="36"/>
        <v>0</v>
      </c>
    </row>
    <row r="712" spans="10:27" hidden="1" x14ac:dyDescent="0.3">
      <c r="J712" s="7">
        <v>9656</v>
      </c>
      <c r="K712" s="3" t="s">
        <v>24</v>
      </c>
      <c r="L712" s="3" t="s">
        <v>33</v>
      </c>
      <c r="M712" s="3" t="str">
        <f t="shared" si="34"/>
        <v>esther.kiplagat@email.com</v>
      </c>
      <c r="N712" s="3" t="s">
        <v>45</v>
      </c>
      <c r="O712" s="3">
        <v>24</v>
      </c>
      <c r="P712" s="3" t="str">
        <f t="shared" si="35"/>
        <v>Adult</v>
      </c>
      <c r="Q712" s="3">
        <f t="shared" si="33"/>
        <v>61</v>
      </c>
      <c r="R712" s="3" t="s">
        <v>67</v>
      </c>
      <c r="S712" s="4">
        <v>44340</v>
      </c>
      <c r="T712" s="3" t="s">
        <v>723</v>
      </c>
      <c r="U712" s="3" t="s">
        <v>726</v>
      </c>
      <c r="V712" s="3" t="s">
        <v>736</v>
      </c>
      <c r="W712" s="3" t="s">
        <v>750</v>
      </c>
      <c r="X712" s="3" t="s">
        <v>753</v>
      </c>
      <c r="Y712" s="3">
        <v>49732.4</v>
      </c>
      <c r="Z712" s="3" t="s">
        <v>760</v>
      </c>
      <c r="AA712" t="b">
        <f t="shared" si="36"/>
        <v>0</v>
      </c>
    </row>
    <row r="713" spans="10:27" hidden="1" x14ac:dyDescent="0.3">
      <c r="J713" s="7">
        <v>4473</v>
      </c>
      <c r="K713" s="3" t="s">
        <v>23</v>
      </c>
      <c r="L713" s="3" t="s">
        <v>29</v>
      </c>
      <c r="M713" s="3" t="str">
        <f t="shared" si="34"/>
        <v>peter.mutua@email.com</v>
      </c>
      <c r="N713" s="3" t="s">
        <v>45</v>
      </c>
      <c r="O713" s="3">
        <v>45</v>
      </c>
      <c r="P713" s="3" t="str">
        <f t="shared" si="35"/>
        <v>Adult</v>
      </c>
      <c r="Q713" s="3">
        <f t="shared" si="33"/>
        <v>40</v>
      </c>
      <c r="R713" s="3" t="s">
        <v>68</v>
      </c>
      <c r="S713" s="4">
        <v>44432</v>
      </c>
      <c r="T713" s="3" t="s">
        <v>720</v>
      </c>
      <c r="U713" s="3" t="s">
        <v>729</v>
      </c>
      <c r="V713" s="3" t="s">
        <v>743</v>
      </c>
      <c r="W713" s="3" t="s">
        <v>746</v>
      </c>
      <c r="X713" s="3" t="s">
        <v>757</v>
      </c>
      <c r="Y713" s="3">
        <v>25022.14</v>
      </c>
      <c r="Z713" s="3" t="s">
        <v>760</v>
      </c>
      <c r="AA713" t="b">
        <f t="shared" si="36"/>
        <v>0</v>
      </c>
    </row>
    <row r="714" spans="10:27" hidden="1" x14ac:dyDescent="0.3">
      <c r="J714" s="7">
        <v>6598</v>
      </c>
      <c r="K714" s="3" t="s">
        <v>17</v>
      </c>
      <c r="L714" s="3" t="s">
        <v>29</v>
      </c>
      <c r="M714" s="3" t="str">
        <f t="shared" si="34"/>
        <v>anne.mutua@email.com</v>
      </c>
      <c r="N714" s="3" t="s">
        <v>45</v>
      </c>
      <c r="O714" s="3">
        <v>47</v>
      </c>
      <c r="P714" s="3" t="str">
        <f t="shared" si="35"/>
        <v>Adult</v>
      </c>
      <c r="Q714" s="3">
        <f t="shared" si="33"/>
        <v>38</v>
      </c>
      <c r="R714" s="3" t="s">
        <v>69</v>
      </c>
      <c r="S714" s="4">
        <v>44149</v>
      </c>
      <c r="T714" s="3" t="s">
        <v>723</v>
      </c>
      <c r="U714" s="3" t="s">
        <v>725</v>
      </c>
      <c r="V714" s="3" t="s">
        <v>735</v>
      </c>
      <c r="W714" s="3" t="s">
        <v>750</v>
      </c>
      <c r="X714" s="3" t="s">
        <v>755</v>
      </c>
      <c r="Y714" s="3">
        <v>5466.29</v>
      </c>
      <c r="Z714" s="3" t="s">
        <v>759</v>
      </c>
      <c r="AA714" t="b">
        <f t="shared" si="36"/>
        <v>0</v>
      </c>
    </row>
    <row r="715" spans="10:27" hidden="1" x14ac:dyDescent="0.3">
      <c r="J715" s="7">
        <v>1816</v>
      </c>
      <c r="K715" s="3" t="s">
        <v>25</v>
      </c>
      <c r="L715" s="3" t="s">
        <v>30</v>
      </c>
      <c r="M715" s="3" t="str">
        <f t="shared" si="34"/>
        <v>paul.atieno@email.com</v>
      </c>
      <c r="N715" s="3" t="s">
        <v>45</v>
      </c>
      <c r="O715" s="3">
        <v>25</v>
      </c>
      <c r="P715" s="3" t="str">
        <f t="shared" si="35"/>
        <v>Adult</v>
      </c>
      <c r="Q715" s="3">
        <f t="shared" si="33"/>
        <v>60</v>
      </c>
      <c r="R715" s="3" t="s">
        <v>70</v>
      </c>
      <c r="S715" s="4">
        <v>44321</v>
      </c>
      <c r="T715" s="3" t="s">
        <v>720</v>
      </c>
      <c r="U715" s="3" t="s">
        <v>728</v>
      </c>
      <c r="V715" s="3" t="s">
        <v>744</v>
      </c>
      <c r="W715" s="3" t="s">
        <v>749</v>
      </c>
      <c r="X715" s="3" t="s">
        <v>754</v>
      </c>
      <c r="Y715" s="3">
        <v>36560.89</v>
      </c>
      <c r="Z715" s="3" t="s">
        <v>761</v>
      </c>
      <c r="AA715" t="b">
        <f t="shared" si="36"/>
        <v>0</v>
      </c>
    </row>
    <row r="716" spans="10:27" hidden="1" x14ac:dyDescent="0.3">
      <c r="J716" s="7">
        <v>6378</v>
      </c>
      <c r="K716" s="3" t="s">
        <v>25</v>
      </c>
      <c r="L716" s="3" t="s">
        <v>40</v>
      </c>
      <c r="M716" s="3" t="str">
        <f t="shared" si="34"/>
        <v>paul.wanjiru@email.com</v>
      </c>
      <c r="N716" s="3" t="s">
        <v>44</v>
      </c>
      <c r="O716" s="3">
        <v>58</v>
      </c>
      <c r="P716" s="3" t="str">
        <f t="shared" si="35"/>
        <v>Adult</v>
      </c>
      <c r="Q716" s="3">
        <f t="shared" si="33"/>
        <v>27</v>
      </c>
      <c r="R716" s="3" t="s">
        <v>71</v>
      </c>
      <c r="S716" s="4">
        <v>44961</v>
      </c>
      <c r="T716" s="3" t="s">
        <v>720</v>
      </c>
      <c r="U716" s="3" t="s">
        <v>727</v>
      </c>
      <c r="V716" s="3" t="s">
        <v>744</v>
      </c>
      <c r="W716" s="3" t="s">
        <v>749</v>
      </c>
      <c r="X716" s="3" t="s">
        <v>755</v>
      </c>
      <c r="Y716" s="3">
        <v>30156.16</v>
      </c>
      <c r="Z716" s="3" t="s">
        <v>760</v>
      </c>
      <c r="AA716" t="b">
        <f t="shared" si="36"/>
        <v>0</v>
      </c>
    </row>
    <row r="717" spans="10:27" hidden="1" x14ac:dyDescent="0.3">
      <c r="J717" s="7">
        <v>4382</v>
      </c>
      <c r="K717" s="3" t="s">
        <v>26</v>
      </c>
      <c r="L717" s="3" t="s">
        <v>40</v>
      </c>
      <c r="M717" s="3" t="str">
        <f t="shared" si="34"/>
        <v>brian.wanjiru@email.com</v>
      </c>
      <c r="N717" s="3" t="s">
        <v>45</v>
      </c>
      <c r="O717" s="3">
        <v>11</v>
      </c>
      <c r="P717" s="3" t="str">
        <f t="shared" si="35"/>
        <v>Child</v>
      </c>
      <c r="Q717" s="3">
        <f t="shared" si="33"/>
        <v>74</v>
      </c>
      <c r="R717" s="3" t="s">
        <v>72</v>
      </c>
      <c r="S717" s="4">
        <v>44012</v>
      </c>
      <c r="T717" s="3" t="s">
        <v>719</v>
      </c>
      <c r="U717" s="3" t="s">
        <v>727</v>
      </c>
      <c r="V717" s="3" t="s">
        <v>733</v>
      </c>
      <c r="W717" s="3" t="s">
        <v>752</v>
      </c>
      <c r="X717" s="3" t="s">
        <v>754</v>
      </c>
      <c r="Y717" s="3">
        <v>48384.2</v>
      </c>
      <c r="Z717" s="3" t="s">
        <v>760</v>
      </c>
      <c r="AA717" t="b">
        <f t="shared" si="36"/>
        <v>0</v>
      </c>
    </row>
    <row r="718" spans="10:27" x14ac:dyDescent="0.3">
      <c r="J718" s="7">
        <v>3493</v>
      </c>
      <c r="K718" s="3" t="s">
        <v>27</v>
      </c>
      <c r="L718" s="3" t="s">
        <v>39</v>
      </c>
      <c r="M718" s="3" t="str">
        <f t="shared" si="34"/>
        <v>david.kuria@email.com</v>
      </c>
      <c r="N718" s="3" t="s">
        <v>45</v>
      </c>
      <c r="O718" s="3">
        <v>10</v>
      </c>
      <c r="P718" s="3" t="str">
        <f t="shared" si="35"/>
        <v>Child</v>
      </c>
      <c r="Q718" s="3">
        <f t="shared" si="33"/>
        <v>75</v>
      </c>
      <c r="R718" s="3" t="s">
        <v>73</v>
      </c>
      <c r="S718" s="4">
        <v>45037</v>
      </c>
      <c r="T718" s="3" t="s">
        <v>724</v>
      </c>
      <c r="U718" s="3" t="s">
        <v>730</v>
      </c>
      <c r="V718" s="3" t="s">
        <v>743</v>
      </c>
      <c r="W718" s="3" t="s">
        <v>752</v>
      </c>
      <c r="X718" s="3" t="s">
        <v>758</v>
      </c>
      <c r="Y718" s="3">
        <v>33785.629999999997</v>
      </c>
      <c r="Z718" s="3" t="s">
        <v>759</v>
      </c>
      <c r="AA718" t="b">
        <f t="shared" si="36"/>
        <v>1</v>
      </c>
    </row>
    <row r="719" spans="10:27" x14ac:dyDescent="0.3">
      <c r="J719" s="7">
        <v>6661</v>
      </c>
      <c r="K719" s="3" t="s">
        <v>27</v>
      </c>
      <c r="L719" s="3" t="s">
        <v>37</v>
      </c>
      <c r="M719" s="3" t="str">
        <f t="shared" si="34"/>
        <v>david.otieno@email.com</v>
      </c>
      <c r="N719" s="3" t="s">
        <v>44</v>
      </c>
      <c r="O719" s="3">
        <v>43</v>
      </c>
      <c r="P719" s="3" t="str">
        <f t="shared" si="35"/>
        <v>Adult</v>
      </c>
      <c r="Q719" s="3">
        <f t="shared" si="33"/>
        <v>42</v>
      </c>
      <c r="R719" s="3" t="s">
        <v>74</v>
      </c>
      <c r="S719" s="4">
        <v>44820</v>
      </c>
      <c r="T719" s="3" t="s">
        <v>718</v>
      </c>
      <c r="U719" s="3" t="s">
        <v>725</v>
      </c>
      <c r="V719" s="3" t="s">
        <v>741</v>
      </c>
      <c r="W719" s="3" t="s">
        <v>748</v>
      </c>
      <c r="X719" s="3" t="s">
        <v>755</v>
      </c>
      <c r="Y719" s="3">
        <v>29305.61</v>
      </c>
      <c r="Z719" s="3" t="s">
        <v>759</v>
      </c>
      <c r="AA719" t="b">
        <f t="shared" si="36"/>
        <v>1</v>
      </c>
    </row>
    <row r="720" spans="10:27" hidden="1" x14ac:dyDescent="0.3">
      <c r="J720" s="7">
        <v>6895</v>
      </c>
      <c r="K720" s="3" t="s">
        <v>26</v>
      </c>
      <c r="L720" s="3" t="s">
        <v>36</v>
      </c>
      <c r="M720" s="3" t="str">
        <f t="shared" si="34"/>
        <v>brian.mwangi@email.com</v>
      </c>
      <c r="N720" s="3" t="s">
        <v>44</v>
      </c>
      <c r="O720" s="3">
        <v>59</v>
      </c>
      <c r="P720" s="3" t="str">
        <f t="shared" si="35"/>
        <v>Adult</v>
      </c>
      <c r="Q720" s="3">
        <f t="shared" si="33"/>
        <v>26</v>
      </c>
      <c r="R720" s="3" t="s">
        <v>75</v>
      </c>
      <c r="S720" s="4">
        <v>44826</v>
      </c>
      <c r="T720" s="3" t="s">
        <v>721</v>
      </c>
      <c r="U720" s="3" t="s">
        <v>726</v>
      </c>
      <c r="V720" s="3" t="s">
        <v>732</v>
      </c>
      <c r="W720" s="3" t="s">
        <v>747</v>
      </c>
      <c r="X720" s="3" t="s">
        <v>757</v>
      </c>
      <c r="Y720" s="3">
        <v>9969.75</v>
      </c>
      <c r="Z720" s="3" t="s">
        <v>760</v>
      </c>
      <c r="AA720" t="b">
        <f t="shared" si="36"/>
        <v>0</v>
      </c>
    </row>
    <row r="721" spans="10:27" x14ac:dyDescent="0.3">
      <c r="J721" s="7">
        <v>5436</v>
      </c>
      <c r="K721" s="3" t="s">
        <v>19</v>
      </c>
      <c r="L721" s="3" t="s">
        <v>39</v>
      </c>
      <c r="M721" s="3" t="str">
        <f t="shared" si="34"/>
        <v>michael.kuria@email.com</v>
      </c>
      <c r="N721" s="3" t="s">
        <v>44</v>
      </c>
      <c r="O721" s="3">
        <v>51</v>
      </c>
      <c r="P721" s="3" t="str">
        <f t="shared" si="35"/>
        <v>Adult</v>
      </c>
      <c r="Q721" s="3">
        <f t="shared" si="33"/>
        <v>34</v>
      </c>
      <c r="R721" s="3" t="s">
        <v>76</v>
      </c>
      <c r="S721" s="4">
        <v>44466</v>
      </c>
      <c r="T721" s="3" t="s">
        <v>719</v>
      </c>
      <c r="U721" s="3" t="s">
        <v>728</v>
      </c>
      <c r="V721" s="3" t="s">
        <v>734</v>
      </c>
      <c r="W721" s="3" t="s">
        <v>747</v>
      </c>
      <c r="X721" s="3" t="s">
        <v>758</v>
      </c>
      <c r="Y721" s="3">
        <v>38022.44</v>
      </c>
      <c r="Z721" s="3" t="s">
        <v>759</v>
      </c>
      <c r="AA721" t="b">
        <f t="shared" si="36"/>
        <v>1</v>
      </c>
    </row>
    <row r="722" spans="10:27" x14ac:dyDescent="0.3">
      <c r="J722" s="7">
        <v>1576</v>
      </c>
      <c r="K722" s="3" t="s">
        <v>19</v>
      </c>
      <c r="L722" s="3" t="s">
        <v>41</v>
      </c>
      <c r="M722" s="3" t="str">
        <f t="shared" si="34"/>
        <v>michael.obuya@email.com</v>
      </c>
      <c r="N722" s="3" t="s">
        <v>44</v>
      </c>
      <c r="O722" s="3">
        <v>83</v>
      </c>
      <c r="P722" s="3" t="str">
        <f t="shared" si="35"/>
        <v>Senior</v>
      </c>
      <c r="Q722" s="3">
        <f t="shared" si="33"/>
        <v>2</v>
      </c>
      <c r="R722" s="3" t="s">
        <v>77</v>
      </c>
      <c r="S722" s="4">
        <v>44523</v>
      </c>
      <c r="T722" s="3" t="s">
        <v>722</v>
      </c>
      <c r="U722" s="3" t="s">
        <v>725</v>
      </c>
      <c r="V722" s="3" t="s">
        <v>742</v>
      </c>
      <c r="W722" s="3" t="s">
        <v>749</v>
      </c>
      <c r="X722" s="3" t="s">
        <v>755</v>
      </c>
      <c r="Y722" s="3">
        <v>15178.18</v>
      </c>
      <c r="Z722" s="3" t="s">
        <v>759</v>
      </c>
      <c r="AA722" t="b">
        <f t="shared" si="36"/>
        <v>1</v>
      </c>
    </row>
    <row r="723" spans="10:27" hidden="1" x14ac:dyDescent="0.3">
      <c r="J723" s="7">
        <v>1268</v>
      </c>
      <c r="K723" s="3" t="s">
        <v>23</v>
      </c>
      <c r="L723" s="3" t="s">
        <v>36</v>
      </c>
      <c r="M723" s="3" t="str">
        <f t="shared" si="34"/>
        <v>peter.mwangi@email.com</v>
      </c>
      <c r="N723" s="3" t="s">
        <v>44</v>
      </c>
      <c r="O723" s="3">
        <v>78</v>
      </c>
      <c r="P723" s="3" t="str">
        <f t="shared" si="35"/>
        <v>Senior</v>
      </c>
      <c r="Q723" s="3">
        <f t="shared" si="33"/>
        <v>7</v>
      </c>
      <c r="R723" s="3" t="s">
        <v>78</v>
      </c>
      <c r="S723" s="4">
        <v>44760</v>
      </c>
      <c r="T723" s="3" t="s">
        <v>719</v>
      </c>
      <c r="U723" s="3" t="s">
        <v>728</v>
      </c>
      <c r="V723" s="3" t="s">
        <v>733</v>
      </c>
      <c r="W723" s="3" t="s">
        <v>749</v>
      </c>
      <c r="X723" s="3" t="s">
        <v>756</v>
      </c>
      <c r="Y723" s="3">
        <v>34274.46</v>
      </c>
      <c r="Z723" s="3" t="s">
        <v>760</v>
      </c>
      <c r="AA723" t="b">
        <f t="shared" si="36"/>
        <v>0</v>
      </c>
    </row>
    <row r="724" spans="10:27" hidden="1" x14ac:dyDescent="0.3">
      <c r="J724" s="7">
        <v>2638</v>
      </c>
      <c r="K724" s="3" t="s">
        <v>23</v>
      </c>
      <c r="L724" s="3" t="s">
        <v>29</v>
      </c>
      <c r="M724" s="3" t="str">
        <f t="shared" si="34"/>
        <v>peter.mutua@email.com</v>
      </c>
      <c r="N724" s="3" t="s">
        <v>45</v>
      </c>
      <c r="O724" s="3">
        <v>45</v>
      </c>
      <c r="P724" s="3" t="str">
        <f t="shared" si="35"/>
        <v>Adult</v>
      </c>
      <c r="Q724" s="3">
        <f t="shared" si="33"/>
        <v>40</v>
      </c>
      <c r="R724" s="3" t="s">
        <v>79</v>
      </c>
      <c r="S724" s="4">
        <v>45706</v>
      </c>
      <c r="T724" s="3" t="s">
        <v>718</v>
      </c>
      <c r="U724" s="3" t="s">
        <v>730</v>
      </c>
      <c r="V724" s="3" t="s">
        <v>743</v>
      </c>
      <c r="W724" s="3" t="s">
        <v>748</v>
      </c>
      <c r="X724" s="3" t="s">
        <v>758</v>
      </c>
      <c r="Y724" s="3">
        <v>8349.81</v>
      </c>
      <c r="Z724" s="3" t="s">
        <v>759</v>
      </c>
      <c r="AA724" t="b">
        <f t="shared" si="36"/>
        <v>0</v>
      </c>
    </row>
    <row r="725" spans="10:27" hidden="1" x14ac:dyDescent="0.3">
      <c r="J725" s="7">
        <v>8556</v>
      </c>
      <c r="K725" s="3" t="s">
        <v>17</v>
      </c>
      <c r="L725" s="3" t="s">
        <v>35</v>
      </c>
      <c r="M725" s="3" t="str">
        <f t="shared" si="34"/>
        <v>anne.mugambi@email.com</v>
      </c>
      <c r="N725" s="3" t="s">
        <v>45</v>
      </c>
      <c r="O725" s="3">
        <v>79</v>
      </c>
      <c r="P725" s="3" t="str">
        <f t="shared" si="35"/>
        <v>Senior</v>
      </c>
      <c r="Q725" s="3">
        <f t="shared" si="33"/>
        <v>6</v>
      </c>
      <c r="R725" s="3" t="s">
        <v>80</v>
      </c>
      <c r="S725" s="4">
        <v>44179</v>
      </c>
      <c r="T725" s="3" t="s">
        <v>722</v>
      </c>
      <c r="U725" s="3" t="s">
        <v>728</v>
      </c>
      <c r="V725" s="3" t="s">
        <v>738</v>
      </c>
      <c r="W725" s="3" t="s">
        <v>750</v>
      </c>
      <c r="X725" s="3" t="s">
        <v>757</v>
      </c>
      <c r="Y725" s="3">
        <v>31349.89</v>
      </c>
      <c r="Z725" s="3" t="s">
        <v>760</v>
      </c>
      <c r="AA725" t="b">
        <f t="shared" si="36"/>
        <v>0</v>
      </c>
    </row>
    <row r="726" spans="10:27" x14ac:dyDescent="0.3">
      <c r="J726" s="7">
        <v>5098</v>
      </c>
      <c r="K726" s="3" t="s">
        <v>28</v>
      </c>
      <c r="L726" s="3" t="s">
        <v>31</v>
      </c>
      <c r="M726" s="3" t="str">
        <f t="shared" si="34"/>
        <v>mary.kamau@email.com</v>
      </c>
      <c r="N726" s="3" t="s">
        <v>44</v>
      </c>
      <c r="O726" s="3">
        <v>13</v>
      </c>
      <c r="P726" s="3" t="str">
        <f t="shared" si="35"/>
        <v>Teenager</v>
      </c>
      <c r="Q726" s="3">
        <f t="shared" si="33"/>
        <v>72</v>
      </c>
      <c r="R726" s="3" t="s">
        <v>81</v>
      </c>
      <c r="S726" s="4">
        <v>43889</v>
      </c>
      <c r="T726" s="3" t="s">
        <v>723</v>
      </c>
      <c r="U726" s="3" t="s">
        <v>725</v>
      </c>
      <c r="V726" s="3" t="s">
        <v>731</v>
      </c>
      <c r="W726" s="3" t="s">
        <v>751</v>
      </c>
      <c r="X726" s="3" t="s">
        <v>754</v>
      </c>
      <c r="Y726" s="3">
        <v>26535.91</v>
      </c>
      <c r="Z726" s="3" t="s">
        <v>759</v>
      </c>
      <c r="AA726" t="b">
        <f t="shared" si="36"/>
        <v>1</v>
      </c>
    </row>
    <row r="727" spans="10:27" hidden="1" x14ac:dyDescent="0.3">
      <c r="J727" s="7">
        <v>3171</v>
      </c>
      <c r="K727" s="3" t="s">
        <v>21</v>
      </c>
      <c r="L727" s="3" t="s">
        <v>42</v>
      </c>
      <c r="M727" s="3" t="str">
        <f t="shared" si="34"/>
        <v>grace.ouma@email.com</v>
      </c>
      <c r="N727" s="3" t="s">
        <v>45</v>
      </c>
      <c r="O727" s="3">
        <v>47</v>
      </c>
      <c r="P727" s="3" t="str">
        <f t="shared" si="35"/>
        <v>Adult</v>
      </c>
      <c r="Q727" s="3">
        <f t="shared" si="33"/>
        <v>38</v>
      </c>
      <c r="R727" s="3" t="s">
        <v>82</v>
      </c>
      <c r="S727" s="4">
        <v>44861</v>
      </c>
      <c r="T727" s="3" t="s">
        <v>720</v>
      </c>
      <c r="U727" s="3" t="s">
        <v>727</v>
      </c>
      <c r="V727" s="3" t="s">
        <v>744</v>
      </c>
      <c r="W727" s="3" t="s">
        <v>752</v>
      </c>
      <c r="X727" s="3" t="s">
        <v>753</v>
      </c>
      <c r="Y727" s="3">
        <v>42870.17</v>
      </c>
      <c r="Z727" s="3" t="s">
        <v>761</v>
      </c>
      <c r="AA727" t="b">
        <f t="shared" si="36"/>
        <v>0</v>
      </c>
    </row>
    <row r="728" spans="10:27" hidden="1" x14ac:dyDescent="0.3">
      <c r="J728" s="7">
        <v>4379</v>
      </c>
      <c r="K728" s="3" t="s">
        <v>14</v>
      </c>
      <c r="L728" s="3" t="s">
        <v>33</v>
      </c>
      <c r="M728" s="3" t="str">
        <f t="shared" si="34"/>
        <v>jane.kiplagat@email.com</v>
      </c>
      <c r="N728" s="3" t="s">
        <v>45</v>
      </c>
      <c r="O728" s="3">
        <v>9</v>
      </c>
      <c r="P728" s="3" t="str">
        <f t="shared" si="35"/>
        <v>Child</v>
      </c>
      <c r="Q728" s="3">
        <f t="shared" si="33"/>
        <v>76</v>
      </c>
      <c r="R728" s="3" t="s">
        <v>83</v>
      </c>
      <c r="S728" s="4">
        <v>44283</v>
      </c>
      <c r="T728" s="3" t="s">
        <v>724</v>
      </c>
      <c r="U728" s="3" t="s">
        <v>727</v>
      </c>
      <c r="V728" s="3" t="s">
        <v>745</v>
      </c>
      <c r="W728" s="3" t="s">
        <v>747</v>
      </c>
      <c r="X728" s="3" t="s">
        <v>756</v>
      </c>
      <c r="Y728" s="3">
        <v>25052.77</v>
      </c>
      <c r="Z728" s="3" t="s">
        <v>761</v>
      </c>
      <c r="AA728" t="b">
        <f t="shared" si="36"/>
        <v>0</v>
      </c>
    </row>
    <row r="729" spans="10:27" hidden="1" x14ac:dyDescent="0.3">
      <c r="J729" s="7">
        <v>2300</v>
      </c>
      <c r="K729" s="3" t="s">
        <v>16</v>
      </c>
      <c r="L729" s="3" t="s">
        <v>35</v>
      </c>
      <c r="M729" s="3" t="str">
        <f t="shared" si="34"/>
        <v>john.mugambi@email.com</v>
      </c>
      <c r="N729" s="3" t="s">
        <v>44</v>
      </c>
      <c r="O729" s="3">
        <v>1</v>
      </c>
      <c r="P729" s="3" t="str">
        <f t="shared" si="35"/>
        <v>Child</v>
      </c>
      <c r="Q729" s="3">
        <f t="shared" si="33"/>
        <v>84</v>
      </c>
      <c r="R729" s="3" t="s">
        <v>84</v>
      </c>
      <c r="S729" s="4">
        <v>44808</v>
      </c>
      <c r="T729" s="3" t="s">
        <v>722</v>
      </c>
      <c r="U729" s="3" t="s">
        <v>726</v>
      </c>
      <c r="V729" s="3" t="s">
        <v>745</v>
      </c>
      <c r="W729" s="3" t="s">
        <v>747</v>
      </c>
      <c r="X729" s="3" t="s">
        <v>758</v>
      </c>
      <c r="Y729" s="3">
        <v>23956.63</v>
      </c>
      <c r="Z729" s="3" t="s">
        <v>761</v>
      </c>
      <c r="AA729" t="b">
        <f t="shared" si="36"/>
        <v>0</v>
      </c>
    </row>
    <row r="730" spans="10:27" x14ac:dyDescent="0.3">
      <c r="J730" s="7">
        <v>9838</v>
      </c>
      <c r="K730" s="3" t="s">
        <v>21</v>
      </c>
      <c r="L730" s="3" t="s">
        <v>35</v>
      </c>
      <c r="M730" s="3" t="str">
        <f t="shared" si="34"/>
        <v>grace.mugambi@email.com</v>
      </c>
      <c r="N730" s="3" t="s">
        <v>45</v>
      </c>
      <c r="O730" s="3">
        <v>36</v>
      </c>
      <c r="P730" s="3" t="str">
        <f t="shared" si="35"/>
        <v>Adult</v>
      </c>
      <c r="Q730" s="3">
        <f t="shared" si="33"/>
        <v>49</v>
      </c>
      <c r="R730" s="3" t="s">
        <v>85</v>
      </c>
      <c r="S730" s="4">
        <v>43842</v>
      </c>
      <c r="T730" s="3" t="s">
        <v>723</v>
      </c>
      <c r="U730" s="3" t="s">
        <v>726</v>
      </c>
      <c r="V730" s="3" t="s">
        <v>732</v>
      </c>
      <c r="W730" s="3" t="s">
        <v>747</v>
      </c>
      <c r="X730" s="3" t="s">
        <v>757</v>
      </c>
      <c r="Y730" s="3">
        <v>10149.540000000001</v>
      </c>
      <c r="Z730" s="3" t="s">
        <v>759</v>
      </c>
      <c r="AA730" t="b">
        <f t="shared" si="36"/>
        <v>1</v>
      </c>
    </row>
    <row r="731" spans="10:27" x14ac:dyDescent="0.3">
      <c r="J731" s="7">
        <v>4027</v>
      </c>
      <c r="K731" s="3" t="s">
        <v>21</v>
      </c>
      <c r="L731" s="3" t="s">
        <v>29</v>
      </c>
      <c r="M731" s="3" t="str">
        <f t="shared" si="34"/>
        <v>grace.mutua@email.com</v>
      </c>
      <c r="N731" s="3" t="s">
        <v>44</v>
      </c>
      <c r="O731" s="3">
        <v>54</v>
      </c>
      <c r="P731" s="3" t="str">
        <f t="shared" si="35"/>
        <v>Adult</v>
      </c>
      <c r="Q731" s="3">
        <f t="shared" si="33"/>
        <v>31</v>
      </c>
      <c r="R731" s="3" t="s">
        <v>86</v>
      </c>
      <c r="S731" s="4">
        <v>44889</v>
      </c>
      <c r="T731" s="3" t="s">
        <v>720</v>
      </c>
      <c r="U731" s="3" t="s">
        <v>728</v>
      </c>
      <c r="V731" s="3" t="s">
        <v>739</v>
      </c>
      <c r="W731" s="3" t="s">
        <v>751</v>
      </c>
      <c r="X731" s="3" t="s">
        <v>753</v>
      </c>
      <c r="Y731" s="3">
        <v>18836</v>
      </c>
      <c r="Z731" s="3" t="s">
        <v>759</v>
      </c>
      <c r="AA731" t="b">
        <f t="shared" si="36"/>
        <v>1</v>
      </c>
    </row>
    <row r="732" spans="10:27" x14ac:dyDescent="0.3">
      <c r="J732" s="7">
        <v>1335</v>
      </c>
      <c r="K732" s="3" t="s">
        <v>22</v>
      </c>
      <c r="L732" s="3" t="s">
        <v>35</v>
      </c>
      <c r="M732" s="3" t="str">
        <f t="shared" si="34"/>
        <v>mercy.mugambi@email.com</v>
      </c>
      <c r="N732" s="3" t="s">
        <v>45</v>
      </c>
      <c r="O732" s="3">
        <v>80</v>
      </c>
      <c r="P732" s="3" t="str">
        <f t="shared" si="35"/>
        <v>Senior</v>
      </c>
      <c r="Q732" s="3">
        <f t="shared" si="33"/>
        <v>5</v>
      </c>
      <c r="R732" s="3" t="s">
        <v>87</v>
      </c>
      <c r="S732" s="4">
        <v>45210</v>
      </c>
      <c r="T732" s="3" t="s">
        <v>719</v>
      </c>
      <c r="U732" s="3" t="s">
        <v>727</v>
      </c>
      <c r="V732" s="3" t="s">
        <v>735</v>
      </c>
      <c r="W732" s="3" t="s">
        <v>748</v>
      </c>
      <c r="X732" s="3" t="s">
        <v>758</v>
      </c>
      <c r="Y732" s="3">
        <v>40237.57</v>
      </c>
      <c r="Z732" s="3" t="s">
        <v>759</v>
      </c>
      <c r="AA732" t="b">
        <f t="shared" si="36"/>
        <v>1</v>
      </c>
    </row>
    <row r="733" spans="10:27" x14ac:dyDescent="0.3">
      <c r="J733" s="7">
        <v>5258</v>
      </c>
      <c r="K733" s="3" t="s">
        <v>17</v>
      </c>
      <c r="L733" s="3" t="s">
        <v>37</v>
      </c>
      <c r="M733" s="3" t="str">
        <f t="shared" si="34"/>
        <v>anne.otieno@email.com</v>
      </c>
      <c r="N733" s="3" t="s">
        <v>45</v>
      </c>
      <c r="O733" s="3">
        <v>4</v>
      </c>
      <c r="P733" s="3" t="str">
        <f t="shared" si="35"/>
        <v>Child</v>
      </c>
      <c r="Q733" s="3">
        <f t="shared" si="33"/>
        <v>81</v>
      </c>
      <c r="R733" s="3" t="s">
        <v>88</v>
      </c>
      <c r="S733" s="4">
        <v>45698</v>
      </c>
      <c r="T733" s="3" t="s">
        <v>720</v>
      </c>
      <c r="U733" s="3" t="s">
        <v>730</v>
      </c>
      <c r="V733" s="3" t="s">
        <v>740</v>
      </c>
      <c r="W733" s="3" t="s">
        <v>752</v>
      </c>
      <c r="X733" s="3" t="s">
        <v>758</v>
      </c>
      <c r="Y733" s="3">
        <v>47942.51</v>
      </c>
      <c r="Z733" s="3" t="s">
        <v>759</v>
      </c>
      <c r="AA733" t="b">
        <f t="shared" si="36"/>
        <v>1</v>
      </c>
    </row>
    <row r="734" spans="10:27" hidden="1" x14ac:dyDescent="0.3">
      <c r="J734" s="7">
        <v>6651</v>
      </c>
      <c r="K734" s="3" t="s">
        <v>28</v>
      </c>
      <c r="L734" s="3" t="s">
        <v>42</v>
      </c>
      <c r="M734" s="3" t="str">
        <f t="shared" si="34"/>
        <v>mary.ouma@email.com</v>
      </c>
      <c r="N734" s="3" t="s">
        <v>45</v>
      </c>
      <c r="O734" s="3">
        <v>68</v>
      </c>
      <c r="P734" s="3" t="str">
        <f t="shared" si="35"/>
        <v>Senior</v>
      </c>
      <c r="Q734" s="3">
        <f t="shared" si="33"/>
        <v>17</v>
      </c>
      <c r="R734" s="3" t="s">
        <v>89</v>
      </c>
      <c r="S734" s="4">
        <v>45103</v>
      </c>
      <c r="T734" s="3" t="s">
        <v>723</v>
      </c>
      <c r="U734" s="3" t="s">
        <v>728</v>
      </c>
      <c r="V734" s="3" t="s">
        <v>735</v>
      </c>
      <c r="W734" s="3" t="s">
        <v>750</v>
      </c>
      <c r="X734" s="3" t="s">
        <v>754</v>
      </c>
      <c r="Y734" s="3">
        <v>8343.43</v>
      </c>
      <c r="Z734" s="3" t="s">
        <v>761</v>
      </c>
      <c r="AA734" t="b">
        <f t="shared" si="36"/>
        <v>0</v>
      </c>
    </row>
    <row r="735" spans="10:27" hidden="1" x14ac:dyDescent="0.3">
      <c r="J735" s="7">
        <v>3182</v>
      </c>
      <c r="K735" s="3" t="s">
        <v>23</v>
      </c>
      <c r="L735" s="3" t="s">
        <v>43</v>
      </c>
      <c r="M735" s="3" t="str">
        <f t="shared" si="34"/>
        <v>peter.chebet@email.com</v>
      </c>
      <c r="N735" s="3" t="s">
        <v>44</v>
      </c>
      <c r="O735" s="3">
        <v>29</v>
      </c>
      <c r="P735" s="3" t="str">
        <f t="shared" si="35"/>
        <v>Adult</v>
      </c>
      <c r="Q735" s="3">
        <f t="shared" si="33"/>
        <v>56</v>
      </c>
      <c r="R735" s="3" t="s">
        <v>90</v>
      </c>
      <c r="S735" s="4">
        <v>45648</v>
      </c>
      <c r="T735" s="3" t="s">
        <v>721</v>
      </c>
      <c r="U735" s="3" t="s">
        <v>725</v>
      </c>
      <c r="V735" s="3" t="s">
        <v>742</v>
      </c>
      <c r="W735" s="3" t="s">
        <v>747</v>
      </c>
      <c r="X735" s="3" t="s">
        <v>754</v>
      </c>
      <c r="Y735" s="3">
        <v>38707.699999999997</v>
      </c>
      <c r="Z735" s="3" t="s">
        <v>760</v>
      </c>
      <c r="AA735" t="b">
        <f t="shared" si="36"/>
        <v>0</v>
      </c>
    </row>
    <row r="736" spans="10:27" hidden="1" x14ac:dyDescent="0.3">
      <c r="J736" s="7">
        <v>1558</v>
      </c>
      <c r="K736" s="3" t="s">
        <v>24</v>
      </c>
      <c r="L736" s="3" t="s">
        <v>39</v>
      </c>
      <c r="M736" s="3" t="str">
        <f t="shared" si="34"/>
        <v>esther.kuria@email.com</v>
      </c>
      <c r="N736" s="3" t="s">
        <v>44</v>
      </c>
      <c r="O736" s="3">
        <v>22</v>
      </c>
      <c r="P736" s="3" t="str">
        <f t="shared" si="35"/>
        <v>Adult</v>
      </c>
      <c r="Q736" s="3">
        <f t="shared" si="33"/>
        <v>63</v>
      </c>
      <c r="R736" s="3" t="s">
        <v>91</v>
      </c>
      <c r="S736" s="4">
        <v>44143</v>
      </c>
      <c r="T736" s="3" t="s">
        <v>724</v>
      </c>
      <c r="U736" s="3" t="s">
        <v>728</v>
      </c>
      <c r="V736" s="3" t="s">
        <v>742</v>
      </c>
      <c r="W736" s="3" t="s">
        <v>747</v>
      </c>
      <c r="X736" s="3" t="s">
        <v>755</v>
      </c>
      <c r="Y736" s="3">
        <v>21362.51</v>
      </c>
      <c r="Z736" s="3" t="s">
        <v>760</v>
      </c>
      <c r="AA736" t="b">
        <f t="shared" si="36"/>
        <v>0</v>
      </c>
    </row>
    <row r="737" spans="10:27" hidden="1" x14ac:dyDescent="0.3">
      <c r="J737" s="7">
        <v>2818</v>
      </c>
      <c r="K737" s="3" t="s">
        <v>17</v>
      </c>
      <c r="L737" s="3" t="s">
        <v>30</v>
      </c>
      <c r="M737" s="3" t="str">
        <f t="shared" si="34"/>
        <v>anne.atieno@email.com</v>
      </c>
      <c r="N737" s="3" t="s">
        <v>44</v>
      </c>
      <c r="O737" s="3">
        <v>5</v>
      </c>
      <c r="P737" s="3" t="str">
        <f t="shared" si="35"/>
        <v>Child</v>
      </c>
      <c r="Q737" s="3">
        <f t="shared" si="33"/>
        <v>80</v>
      </c>
      <c r="R737" s="3" t="s">
        <v>92</v>
      </c>
      <c r="S737" s="4">
        <v>44070</v>
      </c>
      <c r="T737" s="3" t="s">
        <v>724</v>
      </c>
      <c r="U737" s="3" t="s">
        <v>730</v>
      </c>
      <c r="V737" s="3" t="s">
        <v>733</v>
      </c>
      <c r="W737" s="3" t="s">
        <v>748</v>
      </c>
      <c r="X737" s="3" t="s">
        <v>757</v>
      </c>
      <c r="Y737" s="3">
        <v>39883.67</v>
      </c>
      <c r="Z737" s="3" t="s">
        <v>760</v>
      </c>
      <c r="AA737" t="b">
        <f t="shared" si="36"/>
        <v>0</v>
      </c>
    </row>
    <row r="738" spans="10:27" hidden="1" x14ac:dyDescent="0.3">
      <c r="J738" s="7">
        <v>9508</v>
      </c>
      <c r="K738" s="3" t="s">
        <v>16</v>
      </c>
      <c r="L738" s="3" t="s">
        <v>42</v>
      </c>
      <c r="M738" s="3" t="str">
        <f t="shared" si="34"/>
        <v>john.ouma@email.com</v>
      </c>
      <c r="N738" s="3" t="s">
        <v>45</v>
      </c>
      <c r="O738" s="3">
        <v>64</v>
      </c>
      <c r="P738" s="3" t="str">
        <f t="shared" si="35"/>
        <v>Senior</v>
      </c>
      <c r="Q738" s="3">
        <f t="shared" si="33"/>
        <v>21</v>
      </c>
      <c r="R738" s="3" t="s">
        <v>93</v>
      </c>
      <c r="S738" s="4">
        <v>45126</v>
      </c>
      <c r="T738" s="3" t="s">
        <v>721</v>
      </c>
      <c r="U738" s="3" t="s">
        <v>725</v>
      </c>
      <c r="V738" s="3" t="s">
        <v>737</v>
      </c>
      <c r="W738" s="3" t="s">
        <v>746</v>
      </c>
      <c r="X738" s="3" t="s">
        <v>754</v>
      </c>
      <c r="Y738" s="3">
        <v>1494.75</v>
      </c>
      <c r="Z738" s="3" t="s">
        <v>761</v>
      </c>
      <c r="AA738" t="b">
        <f t="shared" si="36"/>
        <v>0</v>
      </c>
    </row>
    <row r="739" spans="10:27" hidden="1" x14ac:dyDescent="0.3">
      <c r="J739" s="7">
        <v>3869</v>
      </c>
      <c r="K739" s="3" t="s">
        <v>25</v>
      </c>
      <c r="L739" s="3" t="s">
        <v>37</v>
      </c>
      <c r="M739" s="3" t="str">
        <f t="shared" si="34"/>
        <v>paul.otieno@email.com</v>
      </c>
      <c r="N739" s="3" t="s">
        <v>44</v>
      </c>
      <c r="O739" s="3">
        <v>4</v>
      </c>
      <c r="P739" s="3" t="str">
        <f t="shared" si="35"/>
        <v>Child</v>
      </c>
      <c r="Q739" s="3">
        <f t="shared" si="33"/>
        <v>81</v>
      </c>
      <c r="R739" s="3" t="s">
        <v>94</v>
      </c>
      <c r="S739" s="4">
        <v>44492</v>
      </c>
      <c r="T739" s="3" t="s">
        <v>720</v>
      </c>
      <c r="U739" s="3" t="s">
        <v>726</v>
      </c>
      <c r="V739" s="3" t="s">
        <v>733</v>
      </c>
      <c r="W739" s="3" t="s">
        <v>748</v>
      </c>
      <c r="X739" s="3" t="s">
        <v>754</v>
      </c>
      <c r="Y739" s="3">
        <v>47987.7</v>
      </c>
      <c r="Z739" s="3" t="s">
        <v>761</v>
      </c>
      <c r="AA739" t="b">
        <f t="shared" si="36"/>
        <v>0</v>
      </c>
    </row>
    <row r="740" spans="10:27" hidden="1" x14ac:dyDescent="0.3">
      <c r="J740" s="7">
        <v>8286</v>
      </c>
      <c r="K740" s="3" t="s">
        <v>24</v>
      </c>
      <c r="L740" s="3" t="s">
        <v>42</v>
      </c>
      <c r="M740" s="3" t="str">
        <f t="shared" si="34"/>
        <v>esther.ouma@email.com</v>
      </c>
      <c r="N740" s="3" t="s">
        <v>45</v>
      </c>
      <c r="O740" s="3">
        <v>66</v>
      </c>
      <c r="P740" s="3" t="str">
        <f t="shared" si="35"/>
        <v>Senior</v>
      </c>
      <c r="Q740" s="3">
        <f t="shared" si="33"/>
        <v>19</v>
      </c>
      <c r="R740" s="3" t="s">
        <v>95</v>
      </c>
      <c r="S740" s="4">
        <v>44490</v>
      </c>
      <c r="T740" s="3" t="s">
        <v>720</v>
      </c>
      <c r="U740" s="3" t="s">
        <v>728</v>
      </c>
      <c r="V740" s="3" t="s">
        <v>738</v>
      </c>
      <c r="W740" s="3" t="s">
        <v>750</v>
      </c>
      <c r="X740" s="3" t="s">
        <v>754</v>
      </c>
      <c r="Y740" s="3">
        <v>44702.49</v>
      </c>
      <c r="Z740" s="3" t="s">
        <v>760</v>
      </c>
      <c r="AA740" t="b">
        <f t="shared" si="36"/>
        <v>0</v>
      </c>
    </row>
    <row r="741" spans="10:27" hidden="1" x14ac:dyDescent="0.3">
      <c r="J741" s="7">
        <v>9078</v>
      </c>
      <c r="K741" s="3" t="s">
        <v>15</v>
      </c>
      <c r="L741" s="3" t="s">
        <v>37</v>
      </c>
      <c r="M741" s="3" t="str">
        <f t="shared" si="34"/>
        <v>james.otieno@email.com</v>
      </c>
      <c r="N741" s="3" t="s">
        <v>44</v>
      </c>
      <c r="O741" s="3">
        <v>82</v>
      </c>
      <c r="P741" s="3" t="str">
        <f t="shared" si="35"/>
        <v>Senior</v>
      </c>
      <c r="Q741" s="3">
        <f t="shared" si="33"/>
        <v>3</v>
      </c>
      <c r="R741" s="3" t="s">
        <v>96</v>
      </c>
      <c r="S741" s="4">
        <v>44295</v>
      </c>
      <c r="T741" s="3" t="s">
        <v>722</v>
      </c>
      <c r="U741" s="3" t="s">
        <v>725</v>
      </c>
      <c r="V741" s="3" t="s">
        <v>737</v>
      </c>
      <c r="W741" s="3" t="s">
        <v>752</v>
      </c>
      <c r="X741" s="3" t="s">
        <v>756</v>
      </c>
      <c r="Y741" s="3">
        <v>22014.54</v>
      </c>
      <c r="Z741" s="3" t="s">
        <v>760</v>
      </c>
      <c r="AA741" t="b">
        <f t="shared" si="36"/>
        <v>0</v>
      </c>
    </row>
    <row r="742" spans="10:27" x14ac:dyDescent="0.3">
      <c r="J742" s="7">
        <v>3361</v>
      </c>
      <c r="K742" s="3" t="s">
        <v>20</v>
      </c>
      <c r="L742" s="3" t="s">
        <v>33</v>
      </c>
      <c r="M742" s="3" t="str">
        <f t="shared" si="34"/>
        <v>kevin.kiplagat@email.com</v>
      </c>
      <c r="N742" s="3" t="s">
        <v>45</v>
      </c>
      <c r="O742" s="3">
        <v>80</v>
      </c>
      <c r="P742" s="3" t="str">
        <f t="shared" si="35"/>
        <v>Senior</v>
      </c>
      <c r="Q742" s="3">
        <f t="shared" si="33"/>
        <v>5</v>
      </c>
      <c r="R742" s="3" t="s">
        <v>97</v>
      </c>
      <c r="S742" s="4">
        <v>45587</v>
      </c>
      <c r="T742" s="3" t="s">
        <v>720</v>
      </c>
      <c r="U742" s="3" t="s">
        <v>727</v>
      </c>
      <c r="V742" s="3" t="s">
        <v>743</v>
      </c>
      <c r="W742" s="3" t="s">
        <v>748</v>
      </c>
      <c r="X742" s="3" t="s">
        <v>758</v>
      </c>
      <c r="Y742" s="3">
        <v>14744.45</v>
      </c>
      <c r="Z742" s="3" t="s">
        <v>759</v>
      </c>
      <c r="AA742" t="b">
        <f t="shared" si="36"/>
        <v>1</v>
      </c>
    </row>
    <row r="743" spans="10:27" hidden="1" x14ac:dyDescent="0.3">
      <c r="J743" s="7">
        <v>1135</v>
      </c>
      <c r="K743" s="3" t="s">
        <v>18</v>
      </c>
      <c r="L743" s="3" t="s">
        <v>35</v>
      </c>
      <c r="M743" s="3" t="str">
        <f t="shared" si="34"/>
        <v>susan.mugambi@email.com</v>
      </c>
      <c r="N743" s="3" t="s">
        <v>45</v>
      </c>
      <c r="O743" s="3">
        <v>38</v>
      </c>
      <c r="P743" s="3" t="str">
        <f t="shared" si="35"/>
        <v>Adult</v>
      </c>
      <c r="Q743" s="3">
        <f t="shared" si="33"/>
        <v>47</v>
      </c>
      <c r="R743" s="3" t="s">
        <v>98</v>
      </c>
      <c r="S743" s="4">
        <v>43965</v>
      </c>
      <c r="T743" s="3" t="s">
        <v>722</v>
      </c>
      <c r="U743" s="3" t="s">
        <v>726</v>
      </c>
      <c r="V743" s="3" t="s">
        <v>741</v>
      </c>
      <c r="W743" s="3" t="s">
        <v>750</v>
      </c>
      <c r="X743" s="3" t="s">
        <v>753</v>
      </c>
      <c r="Y743" s="3">
        <v>24136.18</v>
      </c>
      <c r="Z743" s="3" t="s">
        <v>760</v>
      </c>
      <c r="AA743" t="b">
        <f t="shared" si="36"/>
        <v>0</v>
      </c>
    </row>
    <row r="744" spans="10:27" hidden="1" x14ac:dyDescent="0.3">
      <c r="J744" s="7">
        <v>7717</v>
      </c>
      <c r="K744" s="3" t="s">
        <v>23</v>
      </c>
      <c r="L744" s="3" t="s">
        <v>41</v>
      </c>
      <c r="M744" s="3" t="str">
        <f t="shared" si="34"/>
        <v>peter.obuya@email.com</v>
      </c>
      <c r="N744" s="3" t="s">
        <v>45</v>
      </c>
      <c r="O744" s="3">
        <v>33</v>
      </c>
      <c r="P744" s="3" t="str">
        <f t="shared" si="35"/>
        <v>Adult</v>
      </c>
      <c r="Q744" s="3">
        <f t="shared" si="33"/>
        <v>52</v>
      </c>
      <c r="R744" s="3" t="s">
        <v>99</v>
      </c>
      <c r="S744" s="4">
        <v>44271</v>
      </c>
      <c r="T744" s="3" t="s">
        <v>721</v>
      </c>
      <c r="U744" s="3" t="s">
        <v>725</v>
      </c>
      <c r="V744" s="3" t="s">
        <v>741</v>
      </c>
      <c r="W744" s="3" t="s">
        <v>749</v>
      </c>
      <c r="X744" s="3" t="s">
        <v>753</v>
      </c>
      <c r="Y744" s="3">
        <v>44719.66</v>
      </c>
      <c r="Z744" s="3" t="s">
        <v>761</v>
      </c>
      <c r="AA744" t="b">
        <f t="shared" si="36"/>
        <v>0</v>
      </c>
    </row>
    <row r="745" spans="10:27" hidden="1" x14ac:dyDescent="0.3">
      <c r="J745" s="7">
        <v>9738</v>
      </c>
      <c r="K745" s="3" t="s">
        <v>15</v>
      </c>
      <c r="L745" s="3" t="s">
        <v>29</v>
      </c>
      <c r="M745" s="3" t="str">
        <f t="shared" si="34"/>
        <v>james.mutua@email.com</v>
      </c>
      <c r="N745" s="3" t="s">
        <v>44</v>
      </c>
      <c r="O745" s="3">
        <v>77</v>
      </c>
      <c r="P745" s="3" t="str">
        <f t="shared" si="35"/>
        <v>Senior</v>
      </c>
      <c r="Q745" s="3">
        <f t="shared" si="33"/>
        <v>8</v>
      </c>
      <c r="R745" s="3" t="s">
        <v>100</v>
      </c>
      <c r="S745" s="4">
        <v>45678</v>
      </c>
      <c r="T745" s="3" t="s">
        <v>718</v>
      </c>
      <c r="U745" s="3" t="s">
        <v>725</v>
      </c>
      <c r="V745" s="3" t="s">
        <v>739</v>
      </c>
      <c r="W745" s="3" t="s">
        <v>749</v>
      </c>
      <c r="X745" s="3" t="s">
        <v>757</v>
      </c>
      <c r="Y745" s="3">
        <v>40551.32</v>
      </c>
      <c r="Z745" s="3" t="s">
        <v>761</v>
      </c>
      <c r="AA745" t="b">
        <f t="shared" si="36"/>
        <v>0</v>
      </c>
    </row>
    <row r="746" spans="10:27" x14ac:dyDescent="0.3">
      <c r="J746" s="7">
        <v>1832</v>
      </c>
      <c r="K746" s="3" t="s">
        <v>26</v>
      </c>
      <c r="L746" s="3" t="s">
        <v>43</v>
      </c>
      <c r="M746" s="3" t="str">
        <f t="shared" si="34"/>
        <v>brian.chebet@email.com</v>
      </c>
      <c r="N746" s="3" t="s">
        <v>45</v>
      </c>
      <c r="O746" s="3">
        <v>20</v>
      </c>
      <c r="P746" s="3" t="str">
        <f t="shared" si="35"/>
        <v>Adult</v>
      </c>
      <c r="Q746" s="3">
        <f t="shared" si="33"/>
        <v>65</v>
      </c>
      <c r="R746" s="3" t="s">
        <v>101</v>
      </c>
      <c r="S746" s="4">
        <v>43947</v>
      </c>
      <c r="T746" s="3" t="s">
        <v>721</v>
      </c>
      <c r="U746" s="3" t="s">
        <v>729</v>
      </c>
      <c r="V746" s="3" t="s">
        <v>741</v>
      </c>
      <c r="W746" s="3" t="s">
        <v>752</v>
      </c>
      <c r="X746" s="3" t="s">
        <v>755</v>
      </c>
      <c r="Y746" s="3">
        <v>47107.040000000001</v>
      </c>
      <c r="Z746" s="3" t="s">
        <v>759</v>
      </c>
      <c r="AA746" t="b">
        <f t="shared" si="36"/>
        <v>1</v>
      </c>
    </row>
    <row r="747" spans="10:27" hidden="1" x14ac:dyDescent="0.3">
      <c r="J747" s="7">
        <v>6720</v>
      </c>
      <c r="K747" s="3" t="s">
        <v>15</v>
      </c>
      <c r="L747" s="3" t="s">
        <v>43</v>
      </c>
      <c r="M747" s="3" t="str">
        <f t="shared" si="34"/>
        <v>james.chebet@email.com</v>
      </c>
      <c r="N747" s="3" t="s">
        <v>44</v>
      </c>
      <c r="O747" s="3">
        <v>7</v>
      </c>
      <c r="P747" s="3" t="str">
        <f t="shared" si="35"/>
        <v>Child</v>
      </c>
      <c r="Q747" s="3">
        <f t="shared" si="33"/>
        <v>78</v>
      </c>
      <c r="R747" s="3" t="s">
        <v>102</v>
      </c>
      <c r="S747" s="4">
        <v>44142</v>
      </c>
      <c r="T747" s="3" t="s">
        <v>719</v>
      </c>
      <c r="U747" s="3" t="s">
        <v>728</v>
      </c>
      <c r="V747" s="3" t="s">
        <v>744</v>
      </c>
      <c r="W747" s="3" t="s">
        <v>750</v>
      </c>
      <c r="X747" s="3" t="s">
        <v>756</v>
      </c>
      <c r="Y747" s="3">
        <v>7084.66</v>
      </c>
      <c r="Z747" s="3" t="s">
        <v>759</v>
      </c>
      <c r="AA747" t="b">
        <f t="shared" si="36"/>
        <v>0</v>
      </c>
    </row>
    <row r="748" spans="10:27" hidden="1" x14ac:dyDescent="0.3">
      <c r="J748" s="7">
        <v>8247</v>
      </c>
      <c r="K748" s="3" t="s">
        <v>15</v>
      </c>
      <c r="L748" s="3" t="s">
        <v>31</v>
      </c>
      <c r="M748" s="3" t="str">
        <f t="shared" si="34"/>
        <v>james.kamau@email.com</v>
      </c>
      <c r="N748" s="3" t="s">
        <v>45</v>
      </c>
      <c r="O748" s="3">
        <v>76</v>
      </c>
      <c r="P748" s="3" t="str">
        <f t="shared" si="35"/>
        <v>Senior</v>
      </c>
      <c r="Q748" s="3">
        <f t="shared" si="33"/>
        <v>9</v>
      </c>
      <c r="R748" s="3" t="s">
        <v>103</v>
      </c>
      <c r="S748" s="4">
        <v>45347</v>
      </c>
      <c r="T748" s="3" t="s">
        <v>719</v>
      </c>
      <c r="U748" s="3" t="s">
        <v>729</v>
      </c>
      <c r="V748" s="3" t="s">
        <v>739</v>
      </c>
      <c r="W748" s="3" t="s">
        <v>746</v>
      </c>
      <c r="X748" s="3" t="s">
        <v>756</v>
      </c>
      <c r="Y748" s="3">
        <v>40242.82</v>
      </c>
      <c r="Z748" s="3" t="s">
        <v>760</v>
      </c>
      <c r="AA748" t="b">
        <f t="shared" si="36"/>
        <v>0</v>
      </c>
    </row>
    <row r="749" spans="10:27" hidden="1" x14ac:dyDescent="0.3">
      <c r="J749" s="7">
        <v>1330</v>
      </c>
      <c r="K749" s="3" t="s">
        <v>20</v>
      </c>
      <c r="L749" s="3" t="s">
        <v>30</v>
      </c>
      <c r="M749" s="3" t="str">
        <f t="shared" si="34"/>
        <v>kevin.atieno@email.com</v>
      </c>
      <c r="N749" s="3" t="s">
        <v>44</v>
      </c>
      <c r="O749" s="3">
        <v>24</v>
      </c>
      <c r="P749" s="3" t="str">
        <f t="shared" si="35"/>
        <v>Adult</v>
      </c>
      <c r="Q749" s="3">
        <f t="shared" si="33"/>
        <v>61</v>
      </c>
      <c r="R749" s="3" t="s">
        <v>104</v>
      </c>
      <c r="S749" s="4">
        <v>44080</v>
      </c>
      <c r="T749" s="3" t="s">
        <v>723</v>
      </c>
      <c r="U749" s="3" t="s">
        <v>730</v>
      </c>
      <c r="V749" s="3" t="s">
        <v>733</v>
      </c>
      <c r="W749" s="3" t="s">
        <v>752</v>
      </c>
      <c r="X749" s="3" t="s">
        <v>756</v>
      </c>
      <c r="Y749" s="3">
        <v>35095.019999999997</v>
      </c>
      <c r="Z749" s="3" t="s">
        <v>760</v>
      </c>
      <c r="AA749" t="b">
        <f t="shared" si="36"/>
        <v>0</v>
      </c>
    </row>
    <row r="750" spans="10:27" hidden="1" x14ac:dyDescent="0.3">
      <c r="J750" s="7">
        <v>9392</v>
      </c>
      <c r="K750" s="3" t="s">
        <v>14</v>
      </c>
      <c r="L750" s="3" t="s">
        <v>31</v>
      </c>
      <c r="M750" s="3" t="str">
        <f t="shared" si="34"/>
        <v>jane.kamau@email.com</v>
      </c>
      <c r="N750" s="3" t="s">
        <v>44</v>
      </c>
      <c r="O750" s="3">
        <v>27</v>
      </c>
      <c r="P750" s="3" t="str">
        <f t="shared" si="35"/>
        <v>Adult</v>
      </c>
      <c r="Q750" s="3">
        <f t="shared" si="33"/>
        <v>58</v>
      </c>
      <c r="R750" s="3" t="s">
        <v>105</v>
      </c>
      <c r="S750" s="4">
        <v>45410</v>
      </c>
      <c r="T750" s="3" t="s">
        <v>719</v>
      </c>
      <c r="U750" s="3" t="s">
        <v>727</v>
      </c>
      <c r="V750" s="3" t="s">
        <v>735</v>
      </c>
      <c r="W750" s="3" t="s">
        <v>751</v>
      </c>
      <c r="X750" s="3" t="s">
        <v>756</v>
      </c>
      <c r="Y750" s="3">
        <v>20012.89</v>
      </c>
      <c r="Z750" s="3" t="s">
        <v>761</v>
      </c>
      <c r="AA750" t="b">
        <f t="shared" si="36"/>
        <v>0</v>
      </c>
    </row>
    <row r="751" spans="10:27" hidden="1" x14ac:dyDescent="0.3">
      <c r="J751" s="7">
        <v>5686</v>
      </c>
      <c r="K751" s="3" t="s">
        <v>17</v>
      </c>
      <c r="L751" s="3" t="s">
        <v>32</v>
      </c>
      <c r="M751" s="3" t="str">
        <f t="shared" si="34"/>
        <v>anne.odhiambo@email.com</v>
      </c>
      <c r="N751" s="3" t="s">
        <v>45</v>
      </c>
      <c r="O751" s="3">
        <v>5</v>
      </c>
      <c r="P751" s="3" t="str">
        <f t="shared" si="35"/>
        <v>Child</v>
      </c>
      <c r="Q751" s="3">
        <f t="shared" si="33"/>
        <v>80</v>
      </c>
      <c r="R751" s="3" t="s">
        <v>106</v>
      </c>
      <c r="S751" s="4">
        <v>45365</v>
      </c>
      <c r="T751" s="3" t="s">
        <v>723</v>
      </c>
      <c r="U751" s="3" t="s">
        <v>727</v>
      </c>
      <c r="V751" s="3" t="s">
        <v>731</v>
      </c>
      <c r="W751" s="3" t="s">
        <v>746</v>
      </c>
      <c r="X751" s="3" t="s">
        <v>753</v>
      </c>
      <c r="Y751" s="3">
        <v>4059.84</v>
      </c>
      <c r="Z751" s="3" t="s">
        <v>759</v>
      </c>
      <c r="AA751" t="b">
        <f t="shared" si="36"/>
        <v>0</v>
      </c>
    </row>
    <row r="752" spans="10:27" hidden="1" x14ac:dyDescent="0.3">
      <c r="J752" s="7">
        <v>4334</v>
      </c>
      <c r="K752" s="3" t="s">
        <v>22</v>
      </c>
      <c r="L752" s="3" t="s">
        <v>35</v>
      </c>
      <c r="M752" s="3" t="str">
        <f t="shared" si="34"/>
        <v>mercy.mugambi@email.com</v>
      </c>
      <c r="N752" s="3" t="s">
        <v>44</v>
      </c>
      <c r="O752" s="3">
        <v>41</v>
      </c>
      <c r="P752" s="3" t="str">
        <f t="shared" si="35"/>
        <v>Adult</v>
      </c>
      <c r="Q752" s="3">
        <f t="shared" si="33"/>
        <v>44</v>
      </c>
      <c r="R752" s="3" t="s">
        <v>107</v>
      </c>
      <c r="S752" s="4">
        <v>44645</v>
      </c>
      <c r="T752" s="3" t="s">
        <v>722</v>
      </c>
      <c r="U752" s="3" t="s">
        <v>730</v>
      </c>
      <c r="V752" s="3" t="s">
        <v>732</v>
      </c>
      <c r="W752" s="3" t="s">
        <v>750</v>
      </c>
      <c r="X752" s="3" t="s">
        <v>756</v>
      </c>
      <c r="Y752" s="3">
        <v>46930.400000000001</v>
      </c>
      <c r="Z752" s="3" t="s">
        <v>760</v>
      </c>
      <c r="AA752" t="b">
        <f t="shared" si="36"/>
        <v>0</v>
      </c>
    </row>
    <row r="753" spans="10:27" hidden="1" x14ac:dyDescent="0.3">
      <c r="J753" s="7">
        <v>3018</v>
      </c>
      <c r="K753" s="3" t="s">
        <v>26</v>
      </c>
      <c r="L753" s="3" t="s">
        <v>37</v>
      </c>
      <c r="M753" s="3" t="str">
        <f t="shared" si="34"/>
        <v>brian.otieno@email.com</v>
      </c>
      <c r="N753" s="3" t="s">
        <v>45</v>
      </c>
      <c r="O753" s="3">
        <v>6</v>
      </c>
      <c r="P753" s="3" t="str">
        <f t="shared" si="35"/>
        <v>Child</v>
      </c>
      <c r="Q753" s="3">
        <f t="shared" si="33"/>
        <v>79</v>
      </c>
      <c r="R753" s="3" t="s">
        <v>108</v>
      </c>
      <c r="S753" s="4">
        <v>45327</v>
      </c>
      <c r="T753" s="3" t="s">
        <v>724</v>
      </c>
      <c r="U753" s="3" t="s">
        <v>727</v>
      </c>
      <c r="V753" s="3" t="s">
        <v>743</v>
      </c>
      <c r="W753" s="3" t="s">
        <v>749</v>
      </c>
      <c r="X753" s="3" t="s">
        <v>754</v>
      </c>
      <c r="Y753" s="3">
        <v>43815.29</v>
      </c>
      <c r="Z753" s="3" t="s">
        <v>761</v>
      </c>
      <c r="AA753" t="b">
        <f t="shared" si="36"/>
        <v>0</v>
      </c>
    </row>
    <row r="754" spans="10:27" hidden="1" x14ac:dyDescent="0.3">
      <c r="J754" s="7">
        <v>9026</v>
      </c>
      <c r="K754" s="3" t="s">
        <v>18</v>
      </c>
      <c r="L754" s="3" t="s">
        <v>34</v>
      </c>
      <c r="M754" s="3" t="str">
        <f t="shared" si="34"/>
        <v>susan.cherono@email.com</v>
      </c>
      <c r="N754" s="3" t="s">
        <v>45</v>
      </c>
      <c r="O754" s="3">
        <v>35</v>
      </c>
      <c r="P754" s="3" t="str">
        <f t="shared" si="35"/>
        <v>Adult</v>
      </c>
      <c r="Q754" s="3">
        <f t="shared" si="33"/>
        <v>50</v>
      </c>
      <c r="R754" s="3" t="s">
        <v>109</v>
      </c>
      <c r="S754" s="4">
        <v>44693</v>
      </c>
      <c r="T754" s="3" t="s">
        <v>718</v>
      </c>
      <c r="U754" s="3" t="s">
        <v>730</v>
      </c>
      <c r="V754" s="3" t="s">
        <v>735</v>
      </c>
      <c r="W754" s="3" t="s">
        <v>748</v>
      </c>
      <c r="X754" s="3" t="s">
        <v>755</v>
      </c>
      <c r="Y754" s="3">
        <v>6988.67</v>
      </c>
      <c r="Z754" s="3" t="s">
        <v>760</v>
      </c>
      <c r="AA754" t="b">
        <f t="shared" si="36"/>
        <v>0</v>
      </c>
    </row>
    <row r="755" spans="10:27" hidden="1" x14ac:dyDescent="0.3">
      <c r="J755" s="7">
        <v>6586</v>
      </c>
      <c r="K755" s="3" t="s">
        <v>15</v>
      </c>
      <c r="L755" s="3" t="s">
        <v>34</v>
      </c>
      <c r="M755" s="3" t="str">
        <f t="shared" si="34"/>
        <v>james.cherono@email.com</v>
      </c>
      <c r="N755" s="3" t="s">
        <v>45</v>
      </c>
      <c r="O755" s="3">
        <v>49</v>
      </c>
      <c r="P755" s="3" t="str">
        <f t="shared" si="35"/>
        <v>Adult</v>
      </c>
      <c r="Q755" s="3">
        <f t="shared" ref="Q755:Q818" si="37">MAX( O755:O1426) - (O755)</f>
        <v>36</v>
      </c>
      <c r="R755" s="3" t="s">
        <v>110</v>
      </c>
      <c r="S755" s="4">
        <v>45323</v>
      </c>
      <c r="T755" s="3" t="s">
        <v>721</v>
      </c>
      <c r="U755" s="3" t="s">
        <v>726</v>
      </c>
      <c r="V755" s="3" t="s">
        <v>743</v>
      </c>
      <c r="W755" s="3" t="s">
        <v>751</v>
      </c>
      <c r="X755" s="3" t="s">
        <v>757</v>
      </c>
      <c r="Y755" s="3">
        <v>44291.95</v>
      </c>
      <c r="Z755" s="3" t="s">
        <v>761</v>
      </c>
      <c r="AA755" t="b">
        <f t="shared" si="36"/>
        <v>0</v>
      </c>
    </row>
    <row r="756" spans="10:27" hidden="1" x14ac:dyDescent="0.3">
      <c r="J756" s="7">
        <v>4130</v>
      </c>
      <c r="K756" s="3" t="s">
        <v>14</v>
      </c>
      <c r="L756" s="3" t="s">
        <v>29</v>
      </c>
      <c r="M756" s="3" t="str">
        <f t="shared" ref="M756:M819" si="38">LOWER(CONCATENATE(K756,".",L756,"@email.com"))</f>
        <v>jane.mutua@email.com</v>
      </c>
      <c r="N756" s="3" t="s">
        <v>44</v>
      </c>
      <c r="O756" s="3">
        <v>41</v>
      </c>
      <c r="P756" s="3" t="str">
        <f t="shared" ref="P756:P819" si="39">IF(O756&lt;=12,"Child",IF(O756&lt;=19,"Teenager",IF(O756&lt;=60,"Adult","Senior")))</f>
        <v>Adult</v>
      </c>
      <c r="Q756" s="3">
        <f t="shared" si="37"/>
        <v>44</v>
      </c>
      <c r="R756" s="3" t="s">
        <v>111</v>
      </c>
      <c r="S756" s="4">
        <v>44891</v>
      </c>
      <c r="T756" s="3" t="s">
        <v>719</v>
      </c>
      <c r="U756" s="3" t="s">
        <v>729</v>
      </c>
      <c r="V756" s="3" t="s">
        <v>743</v>
      </c>
      <c r="W756" s="3" t="s">
        <v>746</v>
      </c>
      <c r="X756" s="3" t="s">
        <v>754</v>
      </c>
      <c r="Y756" s="3">
        <v>33968.89</v>
      </c>
      <c r="Z756" s="3" t="s">
        <v>761</v>
      </c>
      <c r="AA756" t="b">
        <f t="shared" ref="AA756:AA819" si="40">AND(Y756&gt;10000,Z756="Partially Paid")</f>
        <v>0</v>
      </c>
    </row>
    <row r="757" spans="10:27" hidden="1" x14ac:dyDescent="0.3">
      <c r="J757" s="7">
        <v>9452</v>
      </c>
      <c r="K757" s="3" t="s">
        <v>19</v>
      </c>
      <c r="L757" s="3" t="s">
        <v>32</v>
      </c>
      <c r="M757" s="3" t="str">
        <f t="shared" si="38"/>
        <v>michael.odhiambo@email.com</v>
      </c>
      <c r="N757" s="3" t="s">
        <v>45</v>
      </c>
      <c r="O757" s="3">
        <v>7</v>
      </c>
      <c r="P757" s="3" t="str">
        <f t="shared" si="39"/>
        <v>Child</v>
      </c>
      <c r="Q757" s="3">
        <f t="shared" si="37"/>
        <v>78</v>
      </c>
      <c r="R757" s="3" t="s">
        <v>112</v>
      </c>
      <c r="S757" s="4">
        <v>44616</v>
      </c>
      <c r="T757" s="3" t="s">
        <v>721</v>
      </c>
      <c r="U757" s="3" t="s">
        <v>729</v>
      </c>
      <c r="V757" s="3" t="s">
        <v>745</v>
      </c>
      <c r="W757" s="3" t="s">
        <v>749</v>
      </c>
      <c r="X757" s="3" t="s">
        <v>756</v>
      </c>
      <c r="Y757" s="3">
        <v>37912.89</v>
      </c>
      <c r="Z757" s="3" t="s">
        <v>760</v>
      </c>
      <c r="AA757" t="b">
        <f t="shared" si="40"/>
        <v>0</v>
      </c>
    </row>
    <row r="758" spans="10:27" hidden="1" x14ac:dyDescent="0.3">
      <c r="J758" s="7">
        <v>4282</v>
      </c>
      <c r="K758" s="3" t="s">
        <v>18</v>
      </c>
      <c r="L758" s="3" t="s">
        <v>34</v>
      </c>
      <c r="M758" s="3" t="str">
        <f t="shared" si="38"/>
        <v>susan.cherono@email.com</v>
      </c>
      <c r="N758" s="3" t="s">
        <v>44</v>
      </c>
      <c r="O758" s="3">
        <v>4</v>
      </c>
      <c r="P758" s="3" t="str">
        <f t="shared" si="39"/>
        <v>Child</v>
      </c>
      <c r="Q758" s="3">
        <f t="shared" si="37"/>
        <v>81</v>
      </c>
      <c r="R758" s="3" t="s">
        <v>113</v>
      </c>
      <c r="S758" s="4">
        <v>44035</v>
      </c>
      <c r="T758" s="3" t="s">
        <v>723</v>
      </c>
      <c r="U758" s="3" t="s">
        <v>725</v>
      </c>
      <c r="V758" s="3" t="s">
        <v>731</v>
      </c>
      <c r="W758" s="3" t="s">
        <v>752</v>
      </c>
      <c r="X758" s="3" t="s">
        <v>754</v>
      </c>
      <c r="Y758" s="3">
        <v>48178.13</v>
      </c>
      <c r="Z758" s="3" t="s">
        <v>760</v>
      </c>
      <c r="AA758" t="b">
        <f t="shared" si="40"/>
        <v>0</v>
      </c>
    </row>
    <row r="759" spans="10:27" hidden="1" x14ac:dyDescent="0.3">
      <c r="J759" s="7">
        <v>3980</v>
      </c>
      <c r="K759" s="3" t="s">
        <v>17</v>
      </c>
      <c r="L759" s="3" t="s">
        <v>40</v>
      </c>
      <c r="M759" s="3" t="str">
        <f t="shared" si="38"/>
        <v>anne.wanjiru@email.com</v>
      </c>
      <c r="N759" s="3" t="s">
        <v>44</v>
      </c>
      <c r="O759" s="3">
        <v>73</v>
      </c>
      <c r="P759" s="3" t="str">
        <f t="shared" si="39"/>
        <v>Senior</v>
      </c>
      <c r="Q759" s="3">
        <f t="shared" si="37"/>
        <v>12</v>
      </c>
      <c r="R759" s="3" t="s">
        <v>114</v>
      </c>
      <c r="S759" s="4">
        <v>44797</v>
      </c>
      <c r="T759" s="3" t="s">
        <v>718</v>
      </c>
      <c r="U759" s="3" t="s">
        <v>727</v>
      </c>
      <c r="V759" s="3" t="s">
        <v>736</v>
      </c>
      <c r="W759" s="3" t="s">
        <v>751</v>
      </c>
      <c r="X759" s="3" t="s">
        <v>753</v>
      </c>
      <c r="Y759" s="3">
        <v>8300.49</v>
      </c>
      <c r="Z759" s="3" t="s">
        <v>760</v>
      </c>
      <c r="AA759" t="b">
        <f t="shared" si="40"/>
        <v>0</v>
      </c>
    </row>
    <row r="760" spans="10:27" hidden="1" x14ac:dyDescent="0.3">
      <c r="J760" s="7">
        <v>8412</v>
      </c>
      <c r="K760" s="3" t="s">
        <v>25</v>
      </c>
      <c r="L760" s="3" t="s">
        <v>31</v>
      </c>
      <c r="M760" s="3" t="str">
        <f t="shared" si="38"/>
        <v>paul.kamau@email.com</v>
      </c>
      <c r="N760" s="3" t="s">
        <v>45</v>
      </c>
      <c r="O760" s="3">
        <v>56</v>
      </c>
      <c r="P760" s="3" t="str">
        <f t="shared" si="39"/>
        <v>Adult</v>
      </c>
      <c r="Q760" s="3">
        <f t="shared" si="37"/>
        <v>29</v>
      </c>
      <c r="R760" s="3" t="s">
        <v>115</v>
      </c>
      <c r="S760" s="4">
        <v>44651</v>
      </c>
      <c r="T760" s="3" t="s">
        <v>719</v>
      </c>
      <c r="U760" s="3" t="s">
        <v>728</v>
      </c>
      <c r="V760" s="3" t="s">
        <v>745</v>
      </c>
      <c r="W760" s="3" t="s">
        <v>747</v>
      </c>
      <c r="X760" s="3" t="s">
        <v>757</v>
      </c>
      <c r="Y760" s="3">
        <v>30244.58</v>
      </c>
      <c r="Z760" s="3" t="s">
        <v>761</v>
      </c>
      <c r="AA760" t="b">
        <f t="shared" si="40"/>
        <v>0</v>
      </c>
    </row>
    <row r="761" spans="10:27" hidden="1" x14ac:dyDescent="0.3">
      <c r="J761" s="7">
        <v>7045</v>
      </c>
      <c r="K761" s="3" t="s">
        <v>26</v>
      </c>
      <c r="L761" s="3" t="s">
        <v>35</v>
      </c>
      <c r="M761" s="3" t="str">
        <f t="shared" si="38"/>
        <v>brian.mugambi@email.com</v>
      </c>
      <c r="N761" s="3" t="s">
        <v>44</v>
      </c>
      <c r="O761" s="3">
        <v>38</v>
      </c>
      <c r="P761" s="3" t="str">
        <f t="shared" si="39"/>
        <v>Adult</v>
      </c>
      <c r="Q761" s="3">
        <f t="shared" si="37"/>
        <v>47</v>
      </c>
      <c r="R761" s="3" t="s">
        <v>116</v>
      </c>
      <c r="S761" s="4">
        <v>44627</v>
      </c>
      <c r="T761" s="3" t="s">
        <v>723</v>
      </c>
      <c r="U761" s="3" t="s">
        <v>726</v>
      </c>
      <c r="V761" s="3" t="s">
        <v>741</v>
      </c>
      <c r="W761" s="3" t="s">
        <v>750</v>
      </c>
      <c r="X761" s="3" t="s">
        <v>753</v>
      </c>
      <c r="Y761" s="3">
        <v>29313.67</v>
      </c>
      <c r="Z761" s="3" t="s">
        <v>761</v>
      </c>
      <c r="AA761" t="b">
        <f t="shared" si="40"/>
        <v>0</v>
      </c>
    </row>
    <row r="762" spans="10:27" hidden="1" x14ac:dyDescent="0.3">
      <c r="J762" s="7">
        <v>4467</v>
      </c>
      <c r="K762" s="3" t="s">
        <v>15</v>
      </c>
      <c r="L762" s="3" t="s">
        <v>33</v>
      </c>
      <c r="M762" s="3" t="str">
        <f t="shared" si="38"/>
        <v>james.kiplagat@email.com</v>
      </c>
      <c r="N762" s="3" t="s">
        <v>44</v>
      </c>
      <c r="O762" s="3">
        <v>59</v>
      </c>
      <c r="P762" s="3" t="str">
        <f t="shared" si="39"/>
        <v>Adult</v>
      </c>
      <c r="Q762" s="3">
        <f t="shared" si="37"/>
        <v>26</v>
      </c>
      <c r="R762" s="3" t="s">
        <v>117</v>
      </c>
      <c r="S762" s="4">
        <v>45118</v>
      </c>
      <c r="T762" s="3" t="s">
        <v>718</v>
      </c>
      <c r="U762" s="3" t="s">
        <v>725</v>
      </c>
      <c r="V762" s="3" t="s">
        <v>734</v>
      </c>
      <c r="W762" s="3" t="s">
        <v>749</v>
      </c>
      <c r="X762" s="3" t="s">
        <v>754</v>
      </c>
      <c r="Y762" s="3">
        <v>27153.88</v>
      </c>
      <c r="Z762" s="3" t="s">
        <v>761</v>
      </c>
      <c r="AA762" t="b">
        <f t="shared" si="40"/>
        <v>0</v>
      </c>
    </row>
    <row r="763" spans="10:27" hidden="1" x14ac:dyDescent="0.3">
      <c r="J763" s="7">
        <v>6662</v>
      </c>
      <c r="K763" s="3" t="s">
        <v>19</v>
      </c>
      <c r="L763" s="3" t="s">
        <v>31</v>
      </c>
      <c r="M763" s="3" t="str">
        <f t="shared" si="38"/>
        <v>michael.kamau@email.com</v>
      </c>
      <c r="N763" s="3" t="s">
        <v>44</v>
      </c>
      <c r="O763" s="3">
        <v>77</v>
      </c>
      <c r="P763" s="3" t="str">
        <f t="shared" si="39"/>
        <v>Senior</v>
      </c>
      <c r="Q763" s="3">
        <f t="shared" si="37"/>
        <v>8</v>
      </c>
      <c r="R763" s="3" t="s">
        <v>118</v>
      </c>
      <c r="S763" s="4">
        <v>44514</v>
      </c>
      <c r="T763" s="3" t="s">
        <v>719</v>
      </c>
      <c r="U763" s="3" t="s">
        <v>726</v>
      </c>
      <c r="V763" s="3" t="s">
        <v>743</v>
      </c>
      <c r="W763" s="3" t="s">
        <v>751</v>
      </c>
      <c r="X763" s="3" t="s">
        <v>758</v>
      </c>
      <c r="Y763" s="3">
        <v>40877.519999999997</v>
      </c>
      <c r="Z763" s="3" t="s">
        <v>761</v>
      </c>
      <c r="AA763" t="b">
        <f t="shared" si="40"/>
        <v>0</v>
      </c>
    </row>
    <row r="764" spans="10:27" hidden="1" x14ac:dyDescent="0.3">
      <c r="J764" s="7">
        <v>1443</v>
      </c>
      <c r="K764" s="3" t="s">
        <v>25</v>
      </c>
      <c r="L764" s="3" t="s">
        <v>30</v>
      </c>
      <c r="M764" s="3" t="str">
        <f t="shared" si="38"/>
        <v>paul.atieno@email.com</v>
      </c>
      <c r="N764" s="3" t="s">
        <v>44</v>
      </c>
      <c r="O764" s="3">
        <v>25</v>
      </c>
      <c r="P764" s="3" t="str">
        <f t="shared" si="39"/>
        <v>Adult</v>
      </c>
      <c r="Q764" s="3">
        <f t="shared" si="37"/>
        <v>60</v>
      </c>
      <c r="R764" s="3" t="s">
        <v>119</v>
      </c>
      <c r="S764" s="4">
        <v>45544</v>
      </c>
      <c r="T764" s="3" t="s">
        <v>720</v>
      </c>
      <c r="U764" s="3" t="s">
        <v>729</v>
      </c>
      <c r="V764" s="3" t="s">
        <v>733</v>
      </c>
      <c r="W764" s="3" t="s">
        <v>747</v>
      </c>
      <c r="X764" s="3" t="s">
        <v>756</v>
      </c>
      <c r="Y764" s="3">
        <v>39279.07</v>
      </c>
      <c r="Z764" s="3" t="s">
        <v>761</v>
      </c>
      <c r="AA764" t="b">
        <f t="shared" si="40"/>
        <v>0</v>
      </c>
    </row>
    <row r="765" spans="10:27" x14ac:dyDescent="0.3">
      <c r="J765" s="7">
        <v>5174</v>
      </c>
      <c r="K765" s="3" t="s">
        <v>17</v>
      </c>
      <c r="L765" s="3" t="s">
        <v>41</v>
      </c>
      <c r="M765" s="3" t="str">
        <f t="shared" si="38"/>
        <v>anne.obuya@email.com</v>
      </c>
      <c r="N765" s="3" t="s">
        <v>45</v>
      </c>
      <c r="O765" s="3">
        <v>76</v>
      </c>
      <c r="P765" s="3" t="str">
        <f t="shared" si="39"/>
        <v>Senior</v>
      </c>
      <c r="Q765" s="3">
        <f t="shared" si="37"/>
        <v>9</v>
      </c>
      <c r="R765" s="3" t="s">
        <v>120</v>
      </c>
      <c r="S765" s="4">
        <v>45088</v>
      </c>
      <c r="T765" s="3" t="s">
        <v>720</v>
      </c>
      <c r="U765" s="3" t="s">
        <v>725</v>
      </c>
      <c r="V765" s="3" t="s">
        <v>741</v>
      </c>
      <c r="W765" s="3" t="s">
        <v>746</v>
      </c>
      <c r="X765" s="3" t="s">
        <v>754</v>
      </c>
      <c r="Y765" s="3">
        <v>16586.79</v>
      </c>
      <c r="Z765" s="3" t="s">
        <v>759</v>
      </c>
      <c r="AA765" t="b">
        <f t="shared" si="40"/>
        <v>1</v>
      </c>
    </row>
    <row r="766" spans="10:27" hidden="1" x14ac:dyDescent="0.3">
      <c r="J766" s="7">
        <v>3232</v>
      </c>
      <c r="K766" s="3" t="s">
        <v>19</v>
      </c>
      <c r="L766" s="3" t="s">
        <v>43</v>
      </c>
      <c r="M766" s="3" t="str">
        <f t="shared" si="38"/>
        <v>michael.chebet@email.com</v>
      </c>
      <c r="N766" s="3" t="s">
        <v>44</v>
      </c>
      <c r="O766" s="3">
        <v>75</v>
      </c>
      <c r="P766" s="3" t="str">
        <f t="shared" si="39"/>
        <v>Senior</v>
      </c>
      <c r="Q766" s="3">
        <f t="shared" si="37"/>
        <v>10</v>
      </c>
      <c r="R766" s="3" t="s">
        <v>121</v>
      </c>
      <c r="S766" s="4">
        <v>44536</v>
      </c>
      <c r="T766" s="3" t="s">
        <v>718</v>
      </c>
      <c r="U766" s="3" t="s">
        <v>727</v>
      </c>
      <c r="V766" s="3" t="s">
        <v>741</v>
      </c>
      <c r="W766" s="3" t="s">
        <v>751</v>
      </c>
      <c r="X766" s="3" t="s">
        <v>753</v>
      </c>
      <c r="Y766" s="3">
        <v>36101.54</v>
      </c>
      <c r="Z766" s="3" t="s">
        <v>761</v>
      </c>
      <c r="AA766" t="b">
        <f t="shared" si="40"/>
        <v>0</v>
      </c>
    </row>
    <row r="767" spans="10:27" hidden="1" x14ac:dyDescent="0.3">
      <c r="J767" s="7">
        <v>5254</v>
      </c>
      <c r="K767" s="3" t="s">
        <v>14</v>
      </c>
      <c r="L767" s="3" t="s">
        <v>34</v>
      </c>
      <c r="M767" s="3" t="str">
        <f t="shared" si="38"/>
        <v>jane.cherono@email.com</v>
      </c>
      <c r="N767" s="3" t="s">
        <v>45</v>
      </c>
      <c r="O767" s="3">
        <v>25</v>
      </c>
      <c r="P767" s="3" t="str">
        <f t="shared" si="39"/>
        <v>Adult</v>
      </c>
      <c r="Q767" s="3">
        <f t="shared" si="37"/>
        <v>60</v>
      </c>
      <c r="R767" s="3" t="s">
        <v>122</v>
      </c>
      <c r="S767" s="4">
        <v>43914</v>
      </c>
      <c r="T767" s="3" t="s">
        <v>724</v>
      </c>
      <c r="U767" s="3" t="s">
        <v>729</v>
      </c>
      <c r="V767" s="3" t="s">
        <v>735</v>
      </c>
      <c r="W767" s="3" t="s">
        <v>749</v>
      </c>
      <c r="X767" s="3" t="s">
        <v>756</v>
      </c>
      <c r="Y767" s="3">
        <v>49155.08</v>
      </c>
      <c r="Z767" s="3" t="s">
        <v>760</v>
      </c>
      <c r="AA767" t="b">
        <f t="shared" si="40"/>
        <v>0</v>
      </c>
    </row>
    <row r="768" spans="10:27" hidden="1" x14ac:dyDescent="0.3">
      <c r="J768" s="7">
        <v>6594</v>
      </c>
      <c r="K768" s="3" t="s">
        <v>24</v>
      </c>
      <c r="L768" s="3" t="s">
        <v>32</v>
      </c>
      <c r="M768" s="3" t="str">
        <f t="shared" si="38"/>
        <v>esther.odhiambo@email.com</v>
      </c>
      <c r="N768" s="3" t="s">
        <v>45</v>
      </c>
      <c r="O768" s="3">
        <v>57</v>
      </c>
      <c r="P768" s="3" t="str">
        <f t="shared" si="39"/>
        <v>Adult</v>
      </c>
      <c r="Q768" s="3">
        <f t="shared" si="37"/>
        <v>28</v>
      </c>
      <c r="R768" s="3" t="s">
        <v>123</v>
      </c>
      <c r="S768" s="4">
        <v>45475</v>
      </c>
      <c r="T768" s="3" t="s">
        <v>723</v>
      </c>
      <c r="U768" s="3" t="s">
        <v>725</v>
      </c>
      <c r="V768" s="3" t="s">
        <v>734</v>
      </c>
      <c r="W768" s="3" t="s">
        <v>752</v>
      </c>
      <c r="X768" s="3" t="s">
        <v>757</v>
      </c>
      <c r="Y768" s="3">
        <v>48139.21</v>
      </c>
      <c r="Z768" s="3" t="s">
        <v>760</v>
      </c>
      <c r="AA768" t="b">
        <f t="shared" si="40"/>
        <v>0</v>
      </c>
    </row>
    <row r="769" spans="10:27" hidden="1" x14ac:dyDescent="0.3">
      <c r="J769" s="7">
        <v>9888</v>
      </c>
      <c r="K769" s="3" t="s">
        <v>25</v>
      </c>
      <c r="L769" s="3" t="s">
        <v>32</v>
      </c>
      <c r="M769" s="3" t="str">
        <f t="shared" si="38"/>
        <v>paul.odhiambo@email.com</v>
      </c>
      <c r="N769" s="3" t="s">
        <v>45</v>
      </c>
      <c r="O769" s="3">
        <v>84</v>
      </c>
      <c r="P769" s="3" t="str">
        <f t="shared" si="39"/>
        <v>Senior</v>
      </c>
      <c r="Q769" s="3">
        <f t="shared" si="37"/>
        <v>1</v>
      </c>
      <c r="R769" s="3" t="s">
        <v>124</v>
      </c>
      <c r="S769" s="4">
        <v>45455</v>
      </c>
      <c r="T769" s="3" t="s">
        <v>723</v>
      </c>
      <c r="U769" s="3" t="s">
        <v>728</v>
      </c>
      <c r="V769" s="3" t="s">
        <v>735</v>
      </c>
      <c r="W769" s="3" t="s">
        <v>748</v>
      </c>
      <c r="X769" s="3" t="s">
        <v>754</v>
      </c>
      <c r="Y769" s="3">
        <v>37360.519999999997</v>
      </c>
      <c r="Z769" s="3" t="s">
        <v>760</v>
      </c>
      <c r="AA769" t="b">
        <f t="shared" si="40"/>
        <v>0</v>
      </c>
    </row>
    <row r="770" spans="10:27" hidden="1" x14ac:dyDescent="0.3">
      <c r="J770" s="7">
        <v>2195</v>
      </c>
      <c r="K770" s="3" t="s">
        <v>25</v>
      </c>
      <c r="L770" s="3" t="s">
        <v>43</v>
      </c>
      <c r="M770" s="3" t="str">
        <f t="shared" si="38"/>
        <v>paul.chebet@email.com</v>
      </c>
      <c r="N770" s="3" t="s">
        <v>44</v>
      </c>
      <c r="O770" s="3">
        <v>47</v>
      </c>
      <c r="P770" s="3" t="str">
        <f t="shared" si="39"/>
        <v>Adult</v>
      </c>
      <c r="Q770" s="3">
        <f t="shared" si="37"/>
        <v>38</v>
      </c>
      <c r="R770" s="3" t="s">
        <v>125</v>
      </c>
      <c r="S770" s="4">
        <v>45006</v>
      </c>
      <c r="T770" s="3" t="s">
        <v>718</v>
      </c>
      <c r="U770" s="3" t="s">
        <v>727</v>
      </c>
      <c r="V770" s="3" t="s">
        <v>739</v>
      </c>
      <c r="W770" s="3" t="s">
        <v>750</v>
      </c>
      <c r="X770" s="3" t="s">
        <v>758</v>
      </c>
      <c r="Y770" s="3">
        <v>38542.230000000003</v>
      </c>
      <c r="Z770" s="3" t="s">
        <v>760</v>
      </c>
      <c r="AA770" t="b">
        <f t="shared" si="40"/>
        <v>0</v>
      </c>
    </row>
    <row r="771" spans="10:27" hidden="1" x14ac:dyDescent="0.3">
      <c r="J771" s="7">
        <v>9403</v>
      </c>
      <c r="K771" s="3" t="s">
        <v>15</v>
      </c>
      <c r="L771" s="3" t="s">
        <v>36</v>
      </c>
      <c r="M771" s="3" t="str">
        <f t="shared" si="38"/>
        <v>james.mwangi@email.com</v>
      </c>
      <c r="N771" s="3" t="s">
        <v>44</v>
      </c>
      <c r="O771" s="3">
        <v>69</v>
      </c>
      <c r="P771" s="3" t="str">
        <f t="shared" si="39"/>
        <v>Senior</v>
      </c>
      <c r="Q771" s="3">
        <f t="shared" si="37"/>
        <v>16</v>
      </c>
      <c r="R771" s="3" t="s">
        <v>126</v>
      </c>
      <c r="S771" s="4">
        <v>45005</v>
      </c>
      <c r="T771" s="3" t="s">
        <v>720</v>
      </c>
      <c r="U771" s="3" t="s">
        <v>725</v>
      </c>
      <c r="V771" s="3" t="s">
        <v>740</v>
      </c>
      <c r="W771" s="3" t="s">
        <v>747</v>
      </c>
      <c r="X771" s="3" t="s">
        <v>756</v>
      </c>
      <c r="Y771" s="3">
        <v>3082.54</v>
      </c>
      <c r="Z771" s="3" t="s">
        <v>761</v>
      </c>
      <c r="AA771" t="b">
        <f t="shared" si="40"/>
        <v>0</v>
      </c>
    </row>
    <row r="772" spans="10:27" hidden="1" x14ac:dyDescent="0.3">
      <c r="J772" s="7">
        <v>4731</v>
      </c>
      <c r="K772" s="3" t="s">
        <v>21</v>
      </c>
      <c r="L772" s="3" t="s">
        <v>30</v>
      </c>
      <c r="M772" s="3" t="str">
        <f t="shared" si="38"/>
        <v>grace.atieno@email.com</v>
      </c>
      <c r="N772" s="3" t="s">
        <v>45</v>
      </c>
      <c r="O772" s="3">
        <v>59</v>
      </c>
      <c r="P772" s="3" t="str">
        <f t="shared" si="39"/>
        <v>Adult</v>
      </c>
      <c r="Q772" s="3">
        <f t="shared" si="37"/>
        <v>26</v>
      </c>
      <c r="R772" s="3" t="s">
        <v>127</v>
      </c>
      <c r="S772" s="4">
        <v>45441</v>
      </c>
      <c r="T772" s="3" t="s">
        <v>723</v>
      </c>
      <c r="U772" s="3" t="s">
        <v>728</v>
      </c>
      <c r="V772" s="3" t="s">
        <v>735</v>
      </c>
      <c r="W772" s="3" t="s">
        <v>751</v>
      </c>
      <c r="X772" s="3" t="s">
        <v>758</v>
      </c>
      <c r="Y772" s="3">
        <v>26427.3</v>
      </c>
      <c r="Z772" s="3" t="s">
        <v>761</v>
      </c>
      <c r="AA772" t="b">
        <f t="shared" si="40"/>
        <v>0</v>
      </c>
    </row>
    <row r="773" spans="10:27" hidden="1" x14ac:dyDescent="0.3">
      <c r="J773" s="7">
        <v>7746</v>
      </c>
      <c r="K773" s="3" t="s">
        <v>24</v>
      </c>
      <c r="L773" s="3" t="s">
        <v>31</v>
      </c>
      <c r="M773" s="3" t="str">
        <f t="shared" si="38"/>
        <v>esther.kamau@email.com</v>
      </c>
      <c r="N773" s="3" t="s">
        <v>44</v>
      </c>
      <c r="O773" s="3">
        <v>80</v>
      </c>
      <c r="P773" s="3" t="str">
        <f t="shared" si="39"/>
        <v>Senior</v>
      </c>
      <c r="Q773" s="3">
        <f t="shared" si="37"/>
        <v>5</v>
      </c>
      <c r="R773" s="3" t="s">
        <v>128</v>
      </c>
      <c r="S773" s="4">
        <v>44420</v>
      </c>
      <c r="T773" s="3" t="s">
        <v>721</v>
      </c>
      <c r="U773" s="3" t="s">
        <v>729</v>
      </c>
      <c r="V773" s="3" t="s">
        <v>737</v>
      </c>
      <c r="W773" s="3" t="s">
        <v>746</v>
      </c>
      <c r="X773" s="3" t="s">
        <v>753</v>
      </c>
      <c r="Y773" s="3">
        <v>14316.51</v>
      </c>
      <c r="Z773" s="3" t="s">
        <v>760</v>
      </c>
      <c r="AA773" t="b">
        <f t="shared" si="40"/>
        <v>0</v>
      </c>
    </row>
    <row r="774" spans="10:27" hidden="1" x14ac:dyDescent="0.3">
      <c r="J774" s="7">
        <v>9050</v>
      </c>
      <c r="K774" s="3" t="s">
        <v>22</v>
      </c>
      <c r="L774" s="3" t="s">
        <v>30</v>
      </c>
      <c r="M774" s="3" t="str">
        <f t="shared" si="38"/>
        <v>mercy.atieno@email.com</v>
      </c>
      <c r="N774" s="3" t="s">
        <v>44</v>
      </c>
      <c r="O774" s="3">
        <v>24</v>
      </c>
      <c r="P774" s="3" t="str">
        <f t="shared" si="39"/>
        <v>Adult</v>
      </c>
      <c r="Q774" s="3">
        <f t="shared" si="37"/>
        <v>61</v>
      </c>
      <c r="R774" s="3" t="s">
        <v>129</v>
      </c>
      <c r="S774" s="4">
        <v>44004</v>
      </c>
      <c r="T774" s="3" t="s">
        <v>720</v>
      </c>
      <c r="U774" s="3" t="s">
        <v>730</v>
      </c>
      <c r="V774" s="3" t="s">
        <v>741</v>
      </c>
      <c r="W774" s="3" t="s">
        <v>750</v>
      </c>
      <c r="X774" s="3" t="s">
        <v>756</v>
      </c>
      <c r="Y774" s="3">
        <v>20018.990000000002</v>
      </c>
      <c r="Z774" s="3" t="s">
        <v>761</v>
      </c>
      <c r="AA774" t="b">
        <f t="shared" si="40"/>
        <v>0</v>
      </c>
    </row>
    <row r="775" spans="10:27" hidden="1" x14ac:dyDescent="0.3">
      <c r="J775" s="7">
        <v>7521</v>
      </c>
      <c r="K775" s="3" t="s">
        <v>26</v>
      </c>
      <c r="L775" s="3" t="s">
        <v>33</v>
      </c>
      <c r="M775" s="3" t="str">
        <f t="shared" si="38"/>
        <v>brian.kiplagat@email.com</v>
      </c>
      <c r="N775" s="3" t="s">
        <v>44</v>
      </c>
      <c r="O775" s="3">
        <v>76</v>
      </c>
      <c r="P775" s="3" t="str">
        <f t="shared" si="39"/>
        <v>Senior</v>
      </c>
      <c r="Q775" s="3">
        <f t="shared" si="37"/>
        <v>9</v>
      </c>
      <c r="R775" s="3" t="s">
        <v>130</v>
      </c>
      <c r="S775" s="4">
        <v>45734</v>
      </c>
      <c r="T775" s="3" t="s">
        <v>723</v>
      </c>
      <c r="U775" s="3" t="s">
        <v>730</v>
      </c>
      <c r="V775" s="3" t="s">
        <v>745</v>
      </c>
      <c r="W775" s="3" t="s">
        <v>750</v>
      </c>
      <c r="X775" s="3" t="s">
        <v>754</v>
      </c>
      <c r="Y775" s="3">
        <v>5496.75</v>
      </c>
      <c r="Z775" s="3" t="s">
        <v>760</v>
      </c>
      <c r="AA775" t="b">
        <f t="shared" si="40"/>
        <v>0</v>
      </c>
    </row>
    <row r="776" spans="10:27" hidden="1" x14ac:dyDescent="0.3">
      <c r="J776" s="7">
        <v>7535</v>
      </c>
      <c r="K776" s="3" t="s">
        <v>15</v>
      </c>
      <c r="L776" s="3" t="s">
        <v>36</v>
      </c>
      <c r="M776" s="3" t="str">
        <f t="shared" si="38"/>
        <v>james.mwangi@email.com</v>
      </c>
      <c r="N776" s="3" t="s">
        <v>44</v>
      </c>
      <c r="O776" s="3">
        <v>17</v>
      </c>
      <c r="P776" s="3" t="str">
        <f t="shared" si="39"/>
        <v>Teenager</v>
      </c>
      <c r="Q776" s="3">
        <f t="shared" si="37"/>
        <v>68</v>
      </c>
      <c r="R776" s="3" t="s">
        <v>131</v>
      </c>
      <c r="S776" s="4">
        <v>44870</v>
      </c>
      <c r="T776" s="3" t="s">
        <v>721</v>
      </c>
      <c r="U776" s="3" t="s">
        <v>725</v>
      </c>
      <c r="V776" s="3" t="s">
        <v>736</v>
      </c>
      <c r="W776" s="3" t="s">
        <v>752</v>
      </c>
      <c r="X776" s="3" t="s">
        <v>755</v>
      </c>
      <c r="Y776" s="3">
        <v>9865.5400000000009</v>
      </c>
      <c r="Z776" s="3" t="s">
        <v>760</v>
      </c>
      <c r="AA776" t="b">
        <f t="shared" si="40"/>
        <v>0</v>
      </c>
    </row>
    <row r="777" spans="10:27" hidden="1" x14ac:dyDescent="0.3">
      <c r="J777" s="7">
        <v>3273</v>
      </c>
      <c r="K777" s="3" t="s">
        <v>14</v>
      </c>
      <c r="L777" s="3" t="s">
        <v>36</v>
      </c>
      <c r="M777" s="3" t="str">
        <f t="shared" si="38"/>
        <v>jane.mwangi@email.com</v>
      </c>
      <c r="N777" s="3" t="s">
        <v>45</v>
      </c>
      <c r="O777" s="3">
        <v>6</v>
      </c>
      <c r="P777" s="3" t="str">
        <f t="shared" si="39"/>
        <v>Child</v>
      </c>
      <c r="Q777" s="3">
        <f t="shared" si="37"/>
        <v>79</v>
      </c>
      <c r="R777" s="3" t="s">
        <v>132</v>
      </c>
      <c r="S777" s="4">
        <v>44018</v>
      </c>
      <c r="T777" s="3" t="s">
        <v>718</v>
      </c>
      <c r="U777" s="3" t="s">
        <v>730</v>
      </c>
      <c r="V777" s="3" t="s">
        <v>742</v>
      </c>
      <c r="W777" s="3" t="s">
        <v>751</v>
      </c>
      <c r="X777" s="3" t="s">
        <v>755</v>
      </c>
      <c r="Y777" s="3">
        <v>12718.53</v>
      </c>
      <c r="Z777" s="3" t="s">
        <v>760</v>
      </c>
      <c r="AA777" t="b">
        <f t="shared" si="40"/>
        <v>0</v>
      </c>
    </row>
    <row r="778" spans="10:27" x14ac:dyDescent="0.3">
      <c r="J778" s="7">
        <v>8196</v>
      </c>
      <c r="K778" s="3" t="s">
        <v>15</v>
      </c>
      <c r="L778" s="3" t="s">
        <v>32</v>
      </c>
      <c r="M778" s="3" t="str">
        <f t="shared" si="38"/>
        <v>james.odhiambo@email.com</v>
      </c>
      <c r="N778" s="3" t="s">
        <v>45</v>
      </c>
      <c r="O778" s="3">
        <v>8</v>
      </c>
      <c r="P778" s="3" t="str">
        <f t="shared" si="39"/>
        <v>Child</v>
      </c>
      <c r="Q778" s="3">
        <f t="shared" si="37"/>
        <v>77</v>
      </c>
      <c r="R778" s="3" t="s">
        <v>133</v>
      </c>
      <c r="S778" s="4">
        <v>44429</v>
      </c>
      <c r="T778" s="3" t="s">
        <v>718</v>
      </c>
      <c r="U778" s="3" t="s">
        <v>725</v>
      </c>
      <c r="V778" s="3" t="s">
        <v>743</v>
      </c>
      <c r="W778" s="3" t="s">
        <v>750</v>
      </c>
      <c r="X778" s="3" t="s">
        <v>756</v>
      </c>
      <c r="Y778" s="3">
        <v>46854.67</v>
      </c>
      <c r="Z778" s="3" t="s">
        <v>759</v>
      </c>
      <c r="AA778" t="b">
        <f t="shared" si="40"/>
        <v>1</v>
      </c>
    </row>
    <row r="779" spans="10:27" x14ac:dyDescent="0.3">
      <c r="J779" s="7">
        <v>3110</v>
      </c>
      <c r="K779" s="3" t="s">
        <v>18</v>
      </c>
      <c r="L779" s="3" t="s">
        <v>33</v>
      </c>
      <c r="M779" s="3" t="str">
        <f t="shared" si="38"/>
        <v>susan.kiplagat@email.com</v>
      </c>
      <c r="N779" s="3" t="s">
        <v>44</v>
      </c>
      <c r="O779" s="3">
        <v>71</v>
      </c>
      <c r="P779" s="3" t="str">
        <f t="shared" si="39"/>
        <v>Senior</v>
      </c>
      <c r="Q779" s="3">
        <f t="shared" si="37"/>
        <v>14</v>
      </c>
      <c r="R779" s="3" t="s">
        <v>134</v>
      </c>
      <c r="S779" s="4">
        <v>44990</v>
      </c>
      <c r="T779" s="3" t="s">
        <v>721</v>
      </c>
      <c r="U779" s="3" t="s">
        <v>727</v>
      </c>
      <c r="V779" s="3" t="s">
        <v>745</v>
      </c>
      <c r="W779" s="3" t="s">
        <v>750</v>
      </c>
      <c r="X779" s="3" t="s">
        <v>757</v>
      </c>
      <c r="Y779" s="3">
        <v>35351.980000000003</v>
      </c>
      <c r="Z779" s="3" t="s">
        <v>759</v>
      </c>
      <c r="AA779" t="b">
        <f t="shared" si="40"/>
        <v>1</v>
      </c>
    </row>
    <row r="780" spans="10:27" hidden="1" x14ac:dyDescent="0.3">
      <c r="J780" s="7">
        <v>1367</v>
      </c>
      <c r="K780" s="3" t="s">
        <v>18</v>
      </c>
      <c r="L780" s="3" t="s">
        <v>34</v>
      </c>
      <c r="M780" s="3" t="str">
        <f t="shared" si="38"/>
        <v>susan.cherono@email.com</v>
      </c>
      <c r="N780" s="3" t="s">
        <v>44</v>
      </c>
      <c r="O780" s="3">
        <v>4</v>
      </c>
      <c r="P780" s="3" t="str">
        <f t="shared" si="39"/>
        <v>Child</v>
      </c>
      <c r="Q780" s="3">
        <f t="shared" si="37"/>
        <v>81</v>
      </c>
      <c r="R780" s="3" t="s">
        <v>135</v>
      </c>
      <c r="S780" s="4">
        <v>44001</v>
      </c>
      <c r="T780" s="3" t="s">
        <v>722</v>
      </c>
      <c r="U780" s="3" t="s">
        <v>726</v>
      </c>
      <c r="V780" s="3" t="s">
        <v>731</v>
      </c>
      <c r="W780" s="3" t="s">
        <v>746</v>
      </c>
      <c r="X780" s="3" t="s">
        <v>757</v>
      </c>
      <c r="Y780" s="3">
        <v>42747.21</v>
      </c>
      <c r="Z780" s="3" t="s">
        <v>761</v>
      </c>
      <c r="AA780" t="b">
        <f t="shared" si="40"/>
        <v>0</v>
      </c>
    </row>
    <row r="781" spans="10:27" hidden="1" x14ac:dyDescent="0.3">
      <c r="J781" s="7">
        <v>3580</v>
      </c>
      <c r="K781" s="3" t="s">
        <v>22</v>
      </c>
      <c r="L781" s="3" t="s">
        <v>29</v>
      </c>
      <c r="M781" s="3" t="str">
        <f t="shared" si="38"/>
        <v>mercy.mutua@email.com</v>
      </c>
      <c r="N781" s="3" t="s">
        <v>44</v>
      </c>
      <c r="O781" s="3">
        <v>14</v>
      </c>
      <c r="P781" s="3" t="str">
        <f t="shared" si="39"/>
        <v>Teenager</v>
      </c>
      <c r="Q781" s="3">
        <f t="shared" si="37"/>
        <v>71</v>
      </c>
      <c r="R781" s="3" t="s">
        <v>136</v>
      </c>
      <c r="S781" s="4">
        <v>45511</v>
      </c>
      <c r="T781" s="3" t="s">
        <v>722</v>
      </c>
      <c r="U781" s="3" t="s">
        <v>727</v>
      </c>
      <c r="V781" s="3" t="s">
        <v>740</v>
      </c>
      <c r="W781" s="3" t="s">
        <v>748</v>
      </c>
      <c r="X781" s="3" t="s">
        <v>754</v>
      </c>
      <c r="Y781" s="3">
        <v>12857.62</v>
      </c>
      <c r="Z781" s="3" t="s">
        <v>760</v>
      </c>
      <c r="AA781" t="b">
        <f t="shared" si="40"/>
        <v>0</v>
      </c>
    </row>
    <row r="782" spans="10:27" hidden="1" x14ac:dyDescent="0.3">
      <c r="J782" s="7">
        <v>2393</v>
      </c>
      <c r="K782" s="3" t="s">
        <v>28</v>
      </c>
      <c r="L782" s="3" t="s">
        <v>34</v>
      </c>
      <c r="M782" s="3" t="str">
        <f t="shared" si="38"/>
        <v>mary.cherono@email.com</v>
      </c>
      <c r="N782" s="3" t="s">
        <v>44</v>
      </c>
      <c r="O782" s="3">
        <v>10</v>
      </c>
      <c r="P782" s="3" t="str">
        <f t="shared" si="39"/>
        <v>Child</v>
      </c>
      <c r="Q782" s="3">
        <f t="shared" si="37"/>
        <v>75</v>
      </c>
      <c r="R782" s="3" t="s">
        <v>137</v>
      </c>
      <c r="S782" s="4">
        <v>44932</v>
      </c>
      <c r="T782" s="3" t="s">
        <v>723</v>
      </c>
      <c r="U782" s="3" t="s">
        <v>727</v>
      </c>
      <c r="V782" s="3" t="s">
        <v>743</v>
      </c>
      <c r="W782" s="3" t="s">
        <v>747</v>
      </c>
      <c r="X782" s="3" t="s">
        <v>758</v>
      </c>
      <c r="Y782" s="3">
        <v>803.85</v>
      </c>
      <c r="Z782" s="3" t="s">
        <v>759</v>
      </c>
      <c r="AA782" t="b">
        <f t="shared" si="40"/>
        <v>0</v>
      </c>
    </row>
    <row r="783" spans="10:27" x14ac:dyDescent="0.3">
      <c r="J783" s="7">
        <v>5260</v>
      </c>
      <c r="K783" s="3" t="s">
        <v>15</v>
      </c>
      <c r="L783" s="3" t="s">
        <v>37</v>
      </c>
      <c r="M783" s="3" t="str">
        <f t="shared" si="38"/>
        <v>james.otieno@email.com</v>
      </c>
      <c r="N783" s="3" t="s">
        <v>45</v>
      </c>
      <c r="O783" s="3">
        <v>58</v>
      </c>
      <c r="P783" s="3" t="str">
        <f t="shared" si="39"/>
        <v>Adult</v>
      </c>
      <c r="Q783" s="3">
        <f t="shared" si="37"/>
        <v>27</v>
      </c>
      <c r="R783" s="3" t="s">
        <v>138</v>
      </c>
      <c r="S783" s="4">
        <v>44598</v>
      </c>
      <c r="T783" s="3" t="s">
        <v>723</v>
      </c>
      <c r="U783" s="3" t="s">
        <v>729</v>
      </c>
      <c r="V783" s="3" t="s">
        <v>739</v>
      </c>
      <c r="W783" s="3" t="s">
        <v>747</v>
      </c>
      <c r="X783" s="3" t="s">
        <v>753</v>
      </c>
      <c r="Y783" s="3">
        <v>13138.08</v>
      </c>
      <c r="Z783" s="3" t="s">
        <v>759</v>
      </c>
      <c r="AA783" t="b">
        <f t="shared" si="40"/>
        <v>1</v>
      </c>
    </row>
    <row r="784" spans="10:27" hidden="1" x14ac:dyDescent="0.3">
      <c r="J784" s="7">
        <v>4725</v>
      </c>
      <c r="K784" s="3" t="s">
        <v>21</v>
      </c>
      <c r="L784" s="3" t="s">
        <v>38</v>
      </c>
      <c r="M784" s="3" t="str">
        <f t="shared" si="38"/>
        <v>grace.njeri@email.com</v>
      </c>
      <c r="N784" s="3" t="s">
        <v>44</v>
      </c>
      <c r="O784" s="3">
        <v>35</v>
      </c>
      <c r="P784" s="3" t="str">
        <f t="shared" si="39"/>
        <v>Adult</v>
      </c>
      <c r="Q784" s="3">
        <f t="shared" si="37"/>
        <v>50</v>
      </c>
      <c r="R784" s="3" t="s">
        <v>139</v>
      </c>
      <c r="S784" s="4">
        <v>43964</v>
      </c>
      <c r="T784" s="3" t="s">
        <v>719</v>
      </c>
      <c r="U784" s="3" t="s">
        <v>725</v>
      </c>
      <c r="V784" s="3" t="s">
        <v>732</v>
      </c>
      <c r="W784" s="3" t="s">
        <v>747</v>
      </c>
      <c r="X784" s="3" t="s">
        <v>753</v>
      </c>
      <c r="Y784" s="3">
        <v>30355.74</v>
      </c>
      <c r="Z784" s="3" t="s">
        <v>760</v>
      </c>
      <c r="AA784" t="b">
        <f t="shared" si="40"/>
        <v>0</v>
      </c>
    </row>
    <row r="785" spans="10:27" hidden="1" x14ac:dyDescent="0.3">
      <c r="J785" s="7">
        <v>1945</v>
      </c>
      <c r="K785" s="3" t="s">
        <v>27</v>
      </c>
      <c r="L785" s="3" t="s">
        <v>36</v>
      </c>
      <c r="M785" s="3" t="str">
        <f t="shared" si="38"/>
        <v>david.mwangi@email.com</v>
      </c>
      <c r="N785" s="3" t="s">
        <v>45</v>
      </c>
      <c r="O785" s="3">
        <v>9</v>
      </c>
      <c r="P785" s="3" t="str">
        <f t="shared" si="39"/>
        <v>Child</v>
      </c>
      <c r="Q785" s="3">
        <f t="shared" si="37"/>
        <v>76</v>
      </c>
      <c r="R785" s="3" t="s">
        <v>140</v>
      </c>
      <c r="S785" s="4">
        <v>44851</v>
      </c>
      <c r="T785" s="3" t="s">
        <v>724</v>
      </c>
      <c r="U785" s="3" t="s">
        <v>725</v>
      </c>
      <c r="V785" s="3" t="s">
        <v>742</v>
      </c>
      <c r="W785" s="3" t="s">
        <v>749</v>
      </c>
      <c r="X785" s="3" t="s">
        <v>757</v>
      </c>
      <c r="Y785" s="3">
        <v>4026.46</v>
      </c>
      <c r="Z785" s="3" t="s">
        <v>760</v>
      </c>
      <c r="AA785" t="b">
        <f t="shared" si="40"/>
        <v>0</v>
      </c>
    </row>
    <row r="786" spans="10:27" hidden="1" x14ac:dyDescent="0.3">
      <c r="J786" s="7">
        <v>8057</v>
      </c>
      <c r="K786" s="3" t="s">
        <v>26</v>
      </c>
      <c r="L786" s="3" t="s">
        <v>41</v>
      </c>
      <c r="M786" s="3" t="str">
        <f t="shared" si="38"/>
        <v>brian.obuya@email.com</v>
      </c>
      <c r="N786" s="3" t="s">
        <v>45</v>
      </c>
      <c r="O786" s="3">
        <v>55</v>
      </c>
      <c r="P786" s="3" t="str">
        <f t="shared" si="39"/>
        <v>Adult</v>
      </c>
      <c r="Q786" s="3">
        <f t="shared" si="37"/>
        <v>30</v>
      </c>
      <c r="R786" s="3" t="s">
        <v>141</v>
      </c>
      <c r="S786" s="4">
        <v>44142</v>
      </c>
      <c r="T786" s="3" t="s">
        <v>724</v>
      </c>
      <c r="U786" s="3" t="s">
        <v>728</v>
      </c>
      <c r="V786" s="3" t="s">
        <v>739</v>
      </c>
      <c r="W786" s="3" t="s">
        <v>750</v>
      </c>
      <c r="X786" s="3" t="s">
        <v>754</v>
      </c>
      <c r="Y786" s="3">
        <v>10632.87</v>
      </c>
      <c r="Z786" s="3" t="s">
        <v>760</v>
      </c>
      <c r="AA786" t="b">
        <f t="shared" si="40"/>
        <v>0</v>
      </c>
    </row>
    <row r="787" spans="10:27" x14ac:dyDescent="0.3">
      <c r="J787" s="7">
        <v>7130</v>
      </c>
      <c r="K787" s="3" t="s">
        <v>24</v>
      </c>
      <c r="L787" s="3" t="s">
        <v>43</v>
      </c>
      <c r="M787" s="3" t="str">
        <f t="shared" si="38"/>
        <v>esther.chebet@email.com</v>
      </c>
      <c r="N787" s="3" t="s">
        <v>44</v>
      </c>
      <c r="O787" s="3">
        <v>24</v>
      </c>
      <c r="P787" s="3" t="str">
        <f t="shared" si="39"/>
        <v>Adult</v>
      </c>
      <c r="Q787" s="3">
        <f t="shared" si="37"/>
        <v>61</v>
      </c>
      <c r="R787" s="3" t="s">
        <v>142</v>
      </c>
      <c r="S787" s="4">
        <v>44742</v>
      </c>
      <c r="T787" s="3" t="s">
        <v>720</v>
      </c>
      <c r="U787" s="3" t="s">
        <v>730</v>
      </c>
      <c r="V787" s="3" t="s">
        <v>744</v>
      </c>
      <c r="W787" s="3" t="s">
        <v>752</v>
      </c>
      <c r="X787" s="3" t="s">
        <v>753</v>
      </c>
      <c r="Y787" s="3">
        <v>43475.14</v>
      </c>
      <c r="Z787" s="3" t="s">
        <v>759</v>
      </c>
      <c r="AA787" t="b">
        <f t="shared" si="40"/>
        <v>1</v>
      </c>
    </row>
    <row r="788" spans="10:27" hidden="1" x14ac:dyDescent="0.3">
      <c r="J788" s="7">
        <v>8348</v>
      </c>
      <c r="K788" s="3" t="s">
        <v>22</v>
      </c>
      <c r="L788" s="3" t="s">
        <v>40</v>
      </c>
      <c r="M788" s="3" t="str">
        <f t="shared" si="38"/>
        <v>mercy.wanjiru@email.com</v>
      </c>
      <c r="N788" s="3" t="s">
        <v>45</v>
      </c>
      <c r="O788" s="3">
        <v>2</v>
      </c>
      <c r="P788" s="3" t="str">
        <f t="shared" si="39"/>
        <v>Child</v>
      </c>
      <c r="Q788" s="3">
        <f t="shared" si="37"/>
        <v>83</v>
      </c>
      <c r="R788" s="3" t="s">
        <v>143</v>
      </c>
      <c r="S788" s="4">
        <v>45244</v>
      </c>
      <c r="T788" s="3" t="s">
        <v>723</v>
      </c>
      <c r="U788" s="3" t="s">
        <v>726</v>
      </c>
      <c r="V788" s="3" t="s">
        <v>735</v>
      </c>
      <c r="W788" s="3" t="s">
        <v>749</v>
      </c>
      <c r="X788" s="3" t="s">
        <v>755</v>
      </c>
      <c r="Y788" s="3">
        <v>35087.35</v>
      </c>
      <c r="Z788" s="3" t="s">
        <v>761</v>
      </c>
      <c r="AA788" t="b">
        <f t="shared" si="40"/>
        <v>0</v>
      </c>
    </row>
    <row r="789" spans="10:27" hidden="1" x14ac:dyDescent="0.3">
      <c r="J789" s="7">
        <v>8281</v>
      </c>
      <c r="K789" s="3" t="s">
        <v>22</v>
      </c>
      <c r="L789" s="3" t="s">
        <v>32</v>
      </c>
      <c r="M789" s="3" t="str">
        <f t="shared" si="38"/>
        <v>mercy.odhiambo@email.com</v>
      </c>
      <c r="N789" s="3" t="s">
        <v>44</v>
      </c>
      <c r="O789" s="3">
        <v>77</v>
      </c>
      <c r="P789" s="3" t="str">
        <f t="shared" si="39"/>
        <v>Senior</v>
      </c>
      <c r="Q789" s="3">
        <f t="shared" si="37"/>
        <v>8</v>
      </c>
      <c r="R789" s="3" t="s">
        <v>144</v>
      </c>
      <c r="S789" s="4">
        <v>44160</v>
      </c>
      <c r="T789" s="3" t="s">
        <v>721</v>
      </c>
      <c r="U789" s="3" t="s">
        <v>726</v>
      </c>
      <c r="V789" s="3" t="s">
        <v>745</v>
      </c>
      <c r="W789" s="3" t="s">
        <v>747</v>
      </c>
      <c r="X789" s="3" t="s">
        <v>755</v>
      </c>
      <c r="Y789" s="3">
        <v>4532.5600000000004</v>
      </c>
      <c r="Z789" s="3" t="s">
        <v>760</v>
      </c>
      <c r="AA789" t="b">
        <f t="shared" si="40"/>
        <v>0</v>
      </c>
    </row>
    <row r="790" spans="10:27" hidden="1" x14ac:dyDescent="0.3">
      <c r="J790" s="7">
        <v>8677</v>
      </c>
      <c r="K790" s="3" t="s">
        <v>28</v>
      </c>
      <c r="L790" s="3" t="s">
        <v>35</v>
      </c>
      <c r="M790" s="3" t="str">
        <f t="shared" si="38"/>
        <v>mary.mugambi@email.com</v>
      </c>
      <c r="N790" s="3" t="s">
        <v>44</v>
      </c>
      <c r="O790" s="3">
        <v>13</v>
      </c>
      <c r="P790" s="3" t="str">
        <f t="shared" si="39"/>
        <v>Teenager</v>
      </c>
      <c r="Q790" s="3">
        <f t="shared" si="37"/>
        <v>72</v>
      </c>
      <c r="R790" s="3" t="s">
        <v>145</v>
      </c>
      <c r="S790" s="4">
        <v>44219</v>
      </c>
      <c r="T790" s="3" t="s">
        <v>722</v>
      </c>
      <c r="U790" s="3" t="s">
        <v>728</v>
      </c>
      <c r="V790" s="3" t="s">
        <v>741</v>
      </c>
      <c r="W790" s="3" t="s">
        <v>746</v>
      </c>
      <c r="X790" s="3" t="s">
        <v>757</v>
      </c>
      <c r="Y790" s="3">
        <v>23463.919999999998</v>
      </c>
      <c r="Z790" s="3" t="s">
        <v>761</v>
      </c>
      <c r="AA790" t="b">
        <f t="shared" si="40"/>
        <v>0</v>
      </c>
    </row>
    <row r="791" spans="10:27" hidden="1" x14ac:dyDescent="0.3">
      <c r="J791" s="7">
        <v>3325</v>
      </c>
      <c r="K791" s="3" t="s">
        <v>14</v>
      </c>
      <c r="L791" s="3" t="s">
        <v>39</v>
      </c>
      <c r="M791" s="3" t="str">
        <f t="shared" si="38"/>
        <v>jane.kuria@email.com</v>
      </c>
      <c r="N791" s="3" t="s">
        <v>44</v>
      </c>
      <c r="O791" s="3">
        <v>9</v>
      </c>
      <c r="P791" s="3" t="str">
        <f t="shared" si="39"/>
        <v>Child</v>
      </c>
      <c r="Q791" s="3">
        <f t="shared" si="37"/>
        <v>76</v>
      </c>
      <c r="R791" s="3" t="s">
        <v>146</v>
      </c>
      <c r="S791" s="4">
        <v>44554</v>
      </c>
      <c r="T791" s="3" t="s">
        <v>721</v>
      </c>
      <c r="U791" s="3" t="s">
        <v>725</v>
      </c>
      <c r="V791" s="3" t="s">
        <v>734</v>
      </c>
      <c r="W791" s="3" t="s">
        <v>749</v>
      </c>
      <c r="X791" s="3" t="s">
        <v>758</v>
      </c>
      <c r="Y791" s="3">
        <v>33927.53</v>
      </c>
      <c r="Z791" s="3" t="s">
        <v>761</v>
      </c>
      <c r="AA791" t="b">
        <f t="shared" si="40"/>
        <v>0</v>
      </c>
    </row>
    <row r="792" spans="10:27" hidden="1" x14ac:dyDescent="0.3">
      <c r="J792" s="7">
        <v>5868</v>
      </c>
      <c r="K792" s="3" t="s">
        <v>22</v>
      </c>
      <c r="L792" s="3" t="s">
        <v>34</v>
      </c>
      <c r="M792" s="3" t="str">
        <f t="shared" si="38"/>
        <v>mercy.cherono@email.com</v>
      </c>
      <c r="N792" s="3" t="s">
        <v>45</v>
      </c>
      <c r="O792" s="3">
        <v>34</v>
      </c>
      <c r="P792" s="3" t="str">
        <f t="shared" si="39"/>
        <v>Adult</v>
      </c>
      <c r="Q792" s="3">
        <f t="shared" si="37"/>
        <v>51</v>
      </c>
      <c r="R792" s="3" t="s">
        <v>147</v>
      </c>
      <c r="S792" s="4">
        <v>44401</v>
      </c>
      <c r="T792" s="3" t="s">
        <v>723</v>
      </c>
      <c r="U792" s="3" t="s">
        <v>728</v>
      </c>
      <c r="V792" s="3" t="s">
        <v>743</v>
      </c>
      <c r="W792" s="3" t="s">
        <v>749</v>
      </c>
      <c r="X792" s="3" t="s">
        <v>758</v>
      </c>
      <c r="Y792" s="3">
        <v>31917.21</v>
      </c>
      <c r="Z792" s="3" t="s">
        <v>761</v>
      </c>
      <c r="AA792" t="b">
        <f t="shared" si="40"/>
        <v>0</v>
      </c>
    </row>
    <row r="793" spans="10:27" hidden="1" x14ac:dyDescent="0.3">
      <c r="J793" s="7">
        <v>5696</v>
      </c>
      <c r="K793" s="3" t="s">
        <v>15</v>
      </c>
      <c r="L793" s="3" t="s">
        <v>38</v>
      </c>
      <c r="M793" s="3" t="str">
        <f t="shared" si="38"/>
        <v>james.njeri@email.com</v>
      </c>
      <c r="N793" s="3" t="s">
        <v>45</v>
      </c>
      <c r="O793" s="3">
        <v>63</v>
      </c>
      <c r="P793" s="3" t="str">
        <f t="shared" si="39"/>
        <v>Senior</v>
      </c>
      <c r="Q793" s="3">
        <f t="shared" si="37"/>
        <v>22</v>
      </c>
      <c r="R793" s="3" t="s">
        <v>148</v>
      </c>
      <c r="S793" s="4">
        <v>44040</v>
      </c>
      <c r="T793" s="3" t="s">
        <v>723</v>
      </c>
      <c r="U793" s="3" t="s">
        <v>729</v>
      </c>
      <c r="V793" s="3" t="s">
        <v>740</v>
      </c>
      <c r="W793" s="3" t="s">
        <v>752</v>
      </c>
      <c r="X793" s="3" t="s">
        <v>755</v>
      </c>
      <c r="Y793" s="3">
        <v>37565.300000000003</v>
      </c>
      <c r="Z793" s="3" t="s">
        <v>760</v>
      </c>
      <c r="AA793" t="b">
        <f t="shared" si="40"/>
        <v>0</v>
      </c>
    </row>
    <row r="794" spans="10:27" x14ac:dyDescent="0.3">
      <c r="J794" s="7">
        <v>5649</v>
      </c>
      <c r="K794" s="3" t="s">
        <v>26</v>
      </c>
      <c r="L794" s="3" t="s">
        <v>41</v>
      </c>
      <c r="M794" s="3" t="str">
        <f t="shared" si="38"/>
        <v>brian.obuya@email.com</v>
      </c>
      <c r="N794" s="3" t="s">
        <v>44</v>
      </c>
      <c r="O794" s="3">
        <v>72</v>
      </c>
      <c r="P794" s="3" t="str">
        <f t="shared" si="39"/>
        <v>Senior</v>
      </c>
      <c r="Q794" s="3">
        <f t="shared" si="37"/>
        <v>13</v>
      </c>
      <c r="R794" s="3" t="s">
        <v>149</v>
      </c>
      <c r="S794" s="4">
        <v>43970</v>
      </c>
      <c r="T794" s="3" t="s">
        <v>719</v>
      </c>
      <c r="U794" s="3" t="s">
        <v>730</v>
      </c>
      <c r="V794" s="3" t="s">
        <v>742</v>
      </c>
      <c r="W794" s="3" t="s">
        <v>751</v>
      </c>
      <c r="X794" s="3" t="s">
        <v>758</v>
      </c>
      <c r="Y794" s="3">
        <v>46791.6</v>
      </c>
      <c r="Z794" s="3" t="s">
        <v>759</v>
      </c>
      <c r="AA794" t="b">
        <f t="shared" si="40"/>
        <v>1</v>
      </c>
    </row>
    <row r="795" spans="10:27" x14ac:dyDescent="0.3">
      <c r="J795" s="7">
        <v>6022</v>
      </c>
      <c r="K795" s="3" t="s">
        <v>15</v>
      </c>
      <c r="L795" s="3" t="s">
        <v>42</v>
      </c>
      <c r="M795" s="3" t="str">
        <f t="shared" si="38"/>
        <v>james.ouma@email.com</v>
      </c>
      <c r="N795" s="3" t="s">
        <v>44</v>
      </c>
      <c r="O795" s="3">
        <v>79</v>
      </c>
      <c r="P795" s="3" t="str">
        <f t="shared" si="39"/>
        <v>Senior</v>
      </c>
      <c r="Q795" s="3">
        <f t="shared" si="37"/>
        <v>6</v>
      </c>
      <c r="R795" s="3" t="s">
        <v>150</v>
      </c>
      <c r="S795" s="4">
        <v>45302</v>
      </c>
      <c r="T795" s="3" t="s">
        <v>722</v>
      </c>
      <c r="U795" s="3" t="s">
        <v>727</v>
      </c>
      <c r="V795" s="3" t="s">
        <v>732</v>
      </c>
      <c r="W795" s="3" t="s">
        <v>748</v>
      </c>
      <c r="X795" s="3" t="s">
        <v>758</v>
      </c>
      <c r="Y795" s="3">
        <v>42363.45</v>
      </c>
      <c r="Z795" s="3" t="s">
        <v>759</v>
      </c>
      <c r="AA795" t="b">
        <f t="shared" si="40"/>
        <v>1</v>
      </c>
    </row>
    <row r="796" spans="10:27" hidden="1" x14ac:dyDescent="0.3">
      <c r="J796" s="7">
        <v>4086</v>
      </c>
      <c r="K796" s="3" t="s">
        <v>28</v>
      </c>
      <c r="L796" s="3" t="s">
        <v>41</v>
      </c>
      <c r="M796" s="3" t="str">
        <f t="shared" si="38"/>
        <v>mary.obuya@email.com</v>
      </c>
      <c r="N796" s="3" t="s">
        <v>44</v>
      </c>
      <c r="O796" s="3">
        <v>41</v>
      </c>
      <c r="P796" s="3" t="str">
        <f t="shared" si="39"/>
        <v>Adult</v>
      </c>
      <c r="Q796" s="3">
        <f t="shared" si="37"/>
        <v>44</v>
      </c>
      <c r="R796" s="3" t="s">
        <v>151</v>
      </c>
      <c r="S796" s="4">
        <v>45698</v>
      </c>
      <c r="T796" s="3" t="s">
        <v>720</v>
      </c>
      <c r="U796" s="3" t="s">
        <v>725</v>
      </c>
      <c r="V796" s="3" t="s">
        <v>738</v>
      </c>
      <c r="W796" s="3" t="s">
        <v>750</v>
      </c>
      <c r="X796" s="3" t="s">
        <v>755</v>
      </c>
      <c r="Y796" s="3">
        <v>32409.17</v>
      </c>
      <c r="Z796" s="3" t="s">
        <v>761</v>
      </c>
      <c r="AA796" t="b">
        <f t="shared" si="40"/>
        <v>0</v>
      </c>
    </row>
    <row r="797" spans="10:27" x14ac:dyDescent="0.3">
      <c r="J797" s="7">
        <v>4239</v>
      </c>
      <c r="K797" s="3" t="s">
        <v>24</v>
      </c>
      <c r="L797" s="3" t="s">
        <v>43</v>
      </c>
      <c r="M797" s="3" t="str">
        <f t="shared" si="38"/>
        <v>esther.chebet@email.com</v>
      </c>
      <c r="N797" s="3" t="s">
        <v>44</v>
      </c>
      <c r="O797" s="3">
        <v>64</v>
      </c>
      <c r="P797" s="3" t="str">
        <f t="shared" si="39"/>
        <v>Senior</v>
      </c>
      <c r="Q797" s="3">
        <f t="shared" si="37"/>
        <v>21</v>
      </c>
      <c r="R797" s="3" t="s">
        <v>152</v>
      </c>
      <c r="S797" s="4">
        <v>45162</v>
      </c>
      <c r="T797" s="3" t="s">
        <v>721</v>
      </c>
      <c r="U797" s="3" t="s">
        <v>725</v>
      </c>
      <c r="V797" s="3" t="s">
        <v>731</v>
      </c>
      <c r="W797" s="3" t="s">
        <v>750</v>
      </c>
      <c r="X797" s="3" t="s">
        <v>753</v>
      </c>
      <c r="Y797" s="3">
        <v>27970.25</v>
      </c>
      <c r="Z797" s="3" t="s">
        <v>759</v>
      </c>
      <c r="AA797" t="b">
        <f t="shared" si="40"/>
        <v>1</v>
      </c>
    </row>
    <row r="798" spans="10:27" hidden="1" x14ac:dyDescent="0.3">
      <c r="J798" s="7">
        <v>2264</v>
      </c>
      <c r="K798" s="3" t="s">
        <v>24</v>
      </c>
      <c r="L798" s="3" t="s">
        <v>32</v>
      </c>
      <c r="M798" s="3" t="str">
        <f t="shared" si="38"/>
        <v>esther.odhiambo@email.com</v>
      </c>
      <c r="N798" s="3" t="s">
        <v>44</v>
      </c>
      <c r="O798" s="3">
        <v>54</v>
      </c>
      <c r="P798" s="3" t="str">
        <f t="shared" si="39"/>
        <v>Adult</v>
      </c>
      <c r="Q798" s="3">
        <f t="shared" si="37"/>
        <v>31</v>
      </c>
      <c r="R798" s="3" t="s">
        <v>153</v>
      </c>
      <c r="S798" s="4">
        <v>44615</v>
      </c>
      <c r="T798" s="3" t="s">
        <v>718</v>
      </c>
      <c r="U798" s="3" t="s">
        <v>726</v>
      </c>
      <c r="V798" s="3" t="s">
        <v>744</v>
      </c>
      <c r="W798" s="3" t="s">
        <v>746</v>
      </c>
      <c r="X798" s="3" t="s">
        <v>758</v>
      </c>
      <c r="Y798" s="3">
        <v>21999.68</v>
      </c>
      <c r="Z798" s="3" t="s">
        <v>761</v>
      </c>
      <c r="AA798" t="b">
        <f t="shared" si="40"/>
        <v>0</v>
      </c>
    </row>
    <row r="799" spans="10:27" x14ac:dyDescent="0.3">
      <c r="J799" s="7">
        <v>5871</v>
      </c>
      <c r="K799" s="3" t="s">
        <v>24</v>
      </c>
      <c r="L799" s="3" t="s">
        <v>39</v>
      </c>
      <c r="M799" s="3" t="str">
        <f t="shared" si="38"/>
        <v>esther.kuria@email.com</v>
      </c>
      <c r="N799" s="3" t="s">
        <v>45</v>
      </c>
      <c r="O799" s="3">
        <v>62</v>
      </c>
      <c r="P799" s="3" t="str">
        <f t="shared" si="39"/>
        <v>Senior</v>
      </c>
      <c r="Q799" s="3">
        <f t="shared" si="37"/>
        <v>23</v>
      </c>
      <c r="R799" s="3" t="s">
        <v>154</v>
      </c>
      <c r="S799" s="4">
        <v>45567</v>
      </c>
      <c r="T799" s="3" t="s">
        <v>721</v>
      </c>
      <c r="U799" s="3" t="s">
        <v>726</v>
      </c>
      <c r="V799" s="3" t="s">
        <v>745</v>
      </c>
      <c r="W799" s="3" t="s">
        <v>748</v>
      </c>
      <c r="X799" s="3" t="s">
        <v>755</v>
      </c>
      <c r="Y799" s="3">
        <v>11653.59</v>
      </c>
      <c r="Z799" s="3" t="s">
        <v>759</v>
      </c>
      <c r="AA799" t="b">
        <f t="shared" si="40"/>
        <v>1</v>
      </c>
    </row>
    <row r="800" spans="10:27" hidden="1" x14ac:dyDescent="0.3">
      <c r="J800" s="7">
        <v>6179</v>
      </c>
      <c r="K800" s="3" t="s">
        <v>28</v>
      </c>
      <c r="L800" s="3" t="s">
        <v>29</v>
      </c>
      <c r="M800" s="3" t="str">
        <f t="shared" si="38"/>
        <v>mary.mutua@email.com</v>
      </c>
      <c r="N800" s="3" t="s">
        <v>44</v>
      </c>
      <c r="O800" s="3">
        <v>6</v>
      </c>
      <c r="P800" s="3" t="str">
        <f t="shared" si="39"/>
        <v>Child</v>
      </c>
      <c r="Q800" s="3">
        <f t="shared" si="37"/>
        <v>79</v>
      </c>
      <c r="R800" s="3" t="s">
        <v>155</v>
      </c>
      <c r="S800" s="4">
        <v>43858</v>
      </c>
      <c r="T800" s="3" t="s">
        <v>719</v>
      </c>
      <c r="U800" s="3" t="s">
        <v>728</v>
      </c>
      <c r="V800" s="3" t="s">
        <v>740</v>
      </c>
      <c r="W800" s="3" t="s">
        <v>747</v>
      </c>
      <c r="X800" s="3" t="s">
        <v>754</v>
      </c>
      <c r="Y800" s="3">
        <v>28212.12</v>
      </c>
      <c r="Z800" s="3" t="s">
        <v>761</v>
      </c>
      <c r="AA800" t="b">
        <f t="shared" si="40"/>
        <v>0</v>
      </c>
    </row>
    <row r="801" spans="10:27" hidden="1" x14ac:dyDescent="0.3">
      <c r="J801" s="7">
        <v>1459</v>
      </c>
      <c r="K801" s="3" t="s">
        <v>15</v>
      </c>
      <c r="L801" s="3" t="s">
        <v>34</v>
      </c>
      <c r="M801" s="3" t="str">
        <f t="shared" si="38"/>
        <v>james.cherono@email.com</v>
      </c>
      <c r="N801" s="3" t="s">
        <v>44</v>
      </c>
      <c r="O801" s="3">
        <v>9</v>
      </c>
      <c r="P801" s="3" t="str">
        <f t="shared" si="39"/>
        <v>Child</v>
      </c>
      <c r="Q801" s="3">
        <f t="shared" si="37"/>
        <v>76</v>
      </c>
      <c r="R801" s="3" t="s">
        <v>156</v>
      </c>
      <c r="S801" s="4">
        <v>44522</v>
      </c>
      <c r="T801" s="3" t="s">
        <v>719</v>
      </c>
      <c r="U801" s="3" t="s">
        <v>726</v>
      </c>
      <c r="V801" s="3" t="s">
        <v>739</v>
      </c>
      <c r="W801" s="3" t="s">
        <v>747</v>
      </c>
      <c r="X801" s="3" t="s">
        <v>755</v>
      </c>
      <c r="Y801" s="3">
        <v>26232.27</v>
      </c>
      <c r="Z801" s="3" t="s">
        <v>760</v>
      </c>
      <c r="AA801" t="b">
        <f t="shared" si="40"/>
        <v>0</v>
      </c>
    </row>
    <row r="802" spans="10:27" x14ac:dyDescent="0.3">
      <c r="J802" s="7">
        <v>2136</v>
      </c>
      <c r="K802" s="3" t="s">
        <v>28</v>
      </c>
      <c r="L802" s="3" t="s">
        <v>43</v>
      </c>
      <c r="M802" s="3" t="str">
        <f t="shared" si="38"/>
        <v>mary.chebet@email.com</v>
      </c>
      <c r="N802" s="3" t="s">
        <v>44</v>
      </c>
      <c r="O802" s="3">
        <v>47</v>
      </c>
      <c r="P802" s="3" t="str">
        <f t="shared" si="39"/>
        <v>Adult</v>
      </c>
      <c r="Q802" s="3">
        <f t="shared" si="37"/>
        <v>38</v>
      </c>
      <c r="R802" s="3" t="s">
        <v>157</v>
      </c>
      <c r="S802" s="4">
        <v>44793</v>
      </c>
      <c r="T802" s="3" t="s">
        <v>718</v>
      </c>
      <c r="U802" s="3" t="s">
        <v>725</v>
      </c>
      <c r="V802" s="3" t="s">
        <v>744</v>
      </c>
      <c r="W802" s="3" t="s">
        <v>746</v>
      </c>
      <c r="X802" s="3" t="s">
        <v>754</v>
      </c>
      <c r="Y802" s="3">
        <v>40700.47</v>
      </c>
      <c r="Z802" s="3" t="s">
        <v>759</v>
      </c>
      <c r="AA802" t="b">
        <f t="shared" si="40"/>
        <v>1</v>
      </c>
    </row>
    <row r="803" spans="10:27" hidden="1" x14ac:dyDescent="0.3">
      <c r="J803" s="7">
        <v>5047</v>
      </c>
      <c r="K803" s="3" t="s">
        <v>20</v>
      </c>
      <c r="L803" s="3" t="s">
        <v>38</v>
      </c>
      <c r="M803" s="3" t="str">
        <f t="shared" si="38"/>
        <v>kevin.njeri@email.com</v>
      </c>
      <c r="N803" s="3" t="s">
        <v>44</v>
      </c>
      <c r="O803" s="3">
        <v>9</v>
      </c>
      <c r="P803" s="3" t="str">
        <f t="shared" si="39"/>
        <v>Child</v>
      </c>
      <c r="Q803" s="3">
        <f t="shared" si="37"/>
        <v>76</v>
      </c>
      <c r="R803" s="3" t="s">
        <v>158</v>
      </c>
      <c r="S803" s="4">
        <v>44327</v>
      </c>
      <c r="T803" s="3" t="s">
        <v>719</v>
      </c>
      <c r="U803" s="3" t="s">
        <v>729</v>
      </c>
      <c r="V803" s="3" t="s">
        <v>739</v>
      </c>
      <c r="W803" s="3" t="s">
        <v>752</v>
      </c>
      <c r="X803" s="3" t="s">
        <v>753</v>
      </c>
      <c r="Y803" s="3">
        <v>32647.18</v>
      </c>
      <c r="Z803" s="3" t="s">
        <v>761</v>
      </c>
      <c r="AA803" t="b">
        <f t="shared" si="40"/>
        <v>0</v>
      </c>
    </row>
    <row r="804" spans="10:27" hidden="1" x14ac:dyDescent="0.3">
      <c r="J804" s="7">
        <v>1699</v>
      </c>
      <c r="K804" s="3" t="s">
        <v>21</v>
      </c>
      <c r="L804" s="3" t="s">
        <v>38</v>
      </c>
      <c r="M804" s="3" t="str">
        <f t="shared" si="38"/>
        <v>grace.njeri@email.com</v>
      </c>
      <c r="N804" s="3" t="s">
        <v>44</v>
      </c>
      <c r="O804" s="3">
        <v>76</v>
      </c>
      <c r="P804" s="3" t="str">
        <f t="shared" si="39"/>
        <v>Senior</v>
      </c>
      <c r="Q804" s="3">
        <f t="shared" si="37"/>
        <v>9</v>
      </c>
      <c r="R804" s="3" t="s">
        <v>159</v>
      </c>
      <c r="S804" s="4">
        <v>44664</v>
      </c>
      <c r="T804" s="3" t="s">
        <v>722</v>
      </c>
      <c r="U804" s="3" t="s">
        <v>725</v>
      </c>
      <c r="V804" s="3" t="s">
        <v>744</v>
      </c>
      <c r="W804" s="3" t="s">
        <v>747</v>
      </c>
      <c r="X804" s="3" t="s">
        <v>754</v>
      </c>
      <c r="Y804" s="3">
        <v>36831.57</v>
      </c>
      <c r="Z804" s="3" t="s">
        <v>760</v>
      </c>
      <c r="AA804" t="b">
        <f t="shared" si="40"/>
        <v>0</v>
      </c>
    </row>
    <row r="805" spans="10:27" hidden="1" x14ac:dyDescent="0.3">
      <c r="J805" s="7">
        <v>5067</v>
      </c>
      <c r="K805" s="3" t="s">
        <v>19</v>
      </c>
      <c r="L805" s="3" t="s">
        <v>29</v>
      </c>
      <c r="M805" s="3" t="str">
        <f t="shared" si="38"/>
        <v>michael.mutua@email.com</v>
      </c>
      <c r="N805" s="3" t="s">
        <v>45</v>
      </c>
      <c r="O805" s="3">
        <v>63</v>
      </c>
      <c r="P805" s="3" t="str">
        <f t="shared" si="39"/>
        <v>Senior</v>
      </c>
      <c r="Q805" s="3">
        <f t="shared" si="37"/>
        <v>22</v>
      </c>
      <c r="R805" s="3" t="s">
        <v>160</v>
      </c>
      <c r="S805" s="4">
        <v>44887</v>
      </c>
      <c r="T805" s="3" t="s">
        <v>720</v>
      </c>
      <c r="U805" s="3" t="s">
        <v>726</v>
      </c>
      <c r="V805" s="3" t="s">
        <v>744</v>
      </c>
      <c r="W805" s="3" t="s">
        <v>752</v>
      </c>
      <c r="X805" s="3" t="s">
        <v>756</v>
      </c>
      <c r="Y805" s="3">
        <v>47015.71</v>
      </c>
      <c r="Z805" s="3" t="s">
        <v>761</v>
      </c>
      <c r="AA805" t="b">
        <f t="shared" si="40"/>
        <v>0</v>
      </c>
    </row>
    <row r="806" spans="10:27" hidden="1" x14ac:dyDescent="0.3">
      <c r="J806" s="7">
        <v>1022</v>
      </c>
      <c r="K806" s="3" t="s">
        <v>17</v>
      </c>
      <c r="L806" s="3" t="s">
        <v>41</v>
      </c>
      <c r="M806" s="3" t="str">
        <f t="shared" si="38"/>
        <v>anne.obuya@email.com</v>
      </c>
      <c r="N806" s="3" t="s">
        <v>45</v>
      </c>
      <c r="O806" s="3">
        <v>1</v>
      </c>
      <c r="P806" s="3" t="str">
        <f t="shared" si="39"/>
        <v>Child</v>
      </c>
      <c r="Q806" s="3">
        <f t="shared" si="37"/>
        <v>84</v>
      </c>
      <c r="R806" s="3" t="s">
        <v>161</v>
      </c>
      <c r="S806" s="4">
        <v>44480</v>
      </c>
      <c r="T806" s="3" t="s">
        <v>724</v>
      </c>
      <c r="U806" s="3" t="s">
        <v>725</v>
      </c>
      <c r="V806" s="3" t="s">
        <v>743</v>
      </c>
      <c r="W806" s="3" t="s">
        <v>751</v>
      </c>
      <c r="X806" s="3" t="s">
        <v>754</v>
      </c>
      <c r="Y806" s="3">
        <v>30564.58</v>
      </c>
      <c r="Z806" s="3" t="s">
        <v>761</v>
      </c>
      <c r="AA806" t="b">
        <f t="shared" si="40"/>
        <v>0</v>
      </c>
    </row>
    <row r="807" spans="10:27" hidden="1" x14ac:dyDescent="0.3">
      <c r="J807" s="7">
        <v>8502</v>
      </c>
      <c r="K807" s="3" t="s">
        <v>27</v>
      </c>
      <c r="L807" s="3" t="s">
        <v>39</v>
      </c>
      <c r="M807" s="3" t="str">
        <f t="shared" si="38"/>
        <v>david.kuria@email.com</v>
      </c>
      <c r="N807" s="3" t="s">
        <v>44</v>
      </c>
      <c r="O807" s="3">
        <v>31</v>
      </c>
      <c r="P807" s="3" t="str">
        <f t="shared" si="39"/>
        <v>Adult</v>
      </c>
      <c r="Q807" s="3">
        <f t="shared" si="37"/>
        <v>54</v>
      </c>
      <c r="R807" s="3" t="s">
        <v>162</v>
      </c>
      <c r="S807" s="4">
        <v>45279</v>
      </c>
      <c r="T807" s="3" t="s">
        <v>721</v>
      </c>
      <c r="U807" s="3" t="s">
        <v>727</v>
      </c>
      <c r="V807" s="3" t="s">
        <v>742</v>
      </c>
      <c r="W807" s="3" t="s">
        <v>751</v>
      </c>
      <c r="X807" s="3" t="s">
        <v>755</v>
      </c>
      <c r="Y807" s="3">
        <v>7010.28</v>
      </c>
      <c r="Z807" s="3" t="s">
        <v>759</v>
      </c>
      <c r="AA807" t="b">
        <f t="shared" si="40"/>
        <v>0</v>
      </c>
    </row>
    <row r="808" spans="10:27" x14ac:dyDescent="0.3">
      <c r="J808" s="7">
        <v>6208</v>
      </c>
      <c r="K808" s="3" t="s">
        <v>27</v>
      </c>
      <c r="L808" s="3" t="s">
        <v>41</v>
      </c>
      <c r="M808" s="3" t="str">
        <f t="shared" si="38"/>
        <v>david.obuya@email.com</v>
      </c>
      <c r="N808" s="3" t="s">
        <v>44</v>
      </c>
      <c r="O808" s="3">
        <v>45</v>
      </c>
      <c r="P808" s="3" t="str">
        <f t="shared" si="39"/>
        <v>Adult</v>
      </c>
      <c r="Q808" s="3">
        <f t="shared" si="37"/>
        <v>40</v>
      </c>
      <c r="R808" s="3" t="s">
        <v>163</v>
      </c>
      <c r="S808" s="4">
        <v>44050</v>
      </c>
      <c r="T808" s="3" t="s">
        <v>724</v>
      </c>
      <c r="U808" s="3" t="s">
        <v>727</v>
      </c>
      <c r="V808" s="3" t="s">
        <v>745</v>
      </c>
      <c r="W808" s="3" t="s">
        <v>747</v>
      </c>
      <c r="X808" s="3" t="s">
        <v>753</v>
      </c>
      <c r="Y808" s="3">
        <v>15528.64</v>
      </c>
      <c r="Z808" s="3" t="s">
        <v>759</v>
      </c>
      <c r="AA808" t="b">
        <f t="shared" si="40"/>
        <v>1</v>
      </c>
    </row>
    <row r="809" spans="10:27" hidden="1" x14ac:dyDescent="0.3">
      <c r="J809" s="7">
        <v>3902</v>
      </c>
      <c r="K809" s="3" t="s">
        <v>27</v>
      </c>
      <c r="L809" s="3" t="s">
        <v>38</v>
      </c>
      <c r="M809" s="3" t="str">
        <f t="shared" si="38"/>
        <v>david.njeri@email.com</v>
      </c>
      <c r="N809" s="3" t="s">
        <v>45</v>
      </c>
      <c r="O809" s="3">
        <v>55</v>
      </c>
      <c r="P809" s="3" t="str">
        <f t="shared" si="39"/>
        <v>Adult</v>
      </c>
      <c r="Q809" s="3">
        <f t="shared" si="37"/>
        <v>30</v>
      </c>
      <c r="R809" s="3" t="s">
        <v>164</v>
      </c>
      <c r="S809" s="4">
        <v>45195</v>
      </c>
      <c r="T809" s="3" t="s">
        <v>721</v>
      </c>
      <c r="U809" s="3" t="s">
        <v>726</v>
      </c>
      <c r="V809" s="3" t="s">
        <v>743</v>
      </c>
      <c r="W809" s="3" t="s">
        <v>750</v>
      </c>
      <c r="X809" s="3" t="s">
        <v>754</v>
      </c>
      <c r="Y809" s="3">
        <v>23916.19</v>
      </c>
      <c r="Z809" s="3" t="s">
        <v>761</v>
      </c>
      <c r="AA809" t="b">
        <f t="shared" si="40"/>
        <v>0</v>
      </c>
    </row>
    <row r="810" spans="10:27" x14ac:dyDescent="0.3">
      <c r="J810" s="7">
        <v>1902</v>
      </c>
      <c r="K810" s="3" t="s">
        <v>21</v>
      </c>
      <c r="L810" s="3" t="s">
        <v>36</v>
      </c>
      <c r="M810" s="3" t="str">
        <f t="shared" si="38"/>
        <v>grace.mwangi@email.com</v>
      </c>
      <c r="N810" s="3" t="s">
        <v>45</v>
      </c>
      <c r="O810" s="3">
        <v>7</v>
      </c>
      <c r="P810" s="3" t="str">
        <f t="shared" si="39"/>
        <v>Child</v>
      </c>
      <c r="Q810" s="3">
        <f t="shared" si="37"/>
        <v>78</v>
      </c>
      <c r="R810" s="3" t="s">
        <v>165</v>
      </c>
      <c r="S810" s="4">
        <v>44699</v>
      </c>
      <c r="T810" s="3" t="s">
        <v>718</v>
      </c>
      <c r="U810" s="3" t="s">
        <v>730</v>
      </c>
      <c r="V810" s="3" t="s">
        <v>732</v>
      </c>
      <c r="W810" s="3" t="s">
        <v>751</v>
      </c>
      <c r="X810" s="3" t="s">
        <v>758</v>
      </c>
      <c r="Y810" s="3">
        <v>38423.25</v>
      </c>
      <c r="Z810" s="3" t="s">
        <v>759</v>
      </c>
      <c r="AA810" t="b">
        <f t="shared" si="40"/>
        <v>1</v>
      </c>
    </row>
    <row r="811" spans="10:27" hidden="1" x14ac:dyDescent="0.3">
      <c r="J811" s="7">
        <v>1767</v>
      </c>
      <c r="K811" s="3" t="s">
        <v>28</v>
      </c>
      <c r="L811" s="3" t="s">
        <v>42</v>
      </c>
      <c r="M811" s="3" t="str">
        <f t="shared" si="38"/>
        <v>mary.ouma@email.com</v>
      </c>
      <c r="N811" s="3" t="s">
        <v>45</v>
      </c>
      <c r="O811" s="3">
        <v>8</v>
      </c>
      <c r="P811" s="3" t="str">
        <f t="shared" si="39"/>
        <v>Child</v>
      </c>
      <c r="Q811" s="3">
        <f t="shared" si="37"/>
        <v>77</v>
      </c>
      <c r="R811" s="3" t="s">
        <v>166</v>
      </c>
      <c r="S811" s="4">
        <v>44432</v>
      </c>
      <c r="T811" s="3" t="s">
        <v>719</v>
      </c>
      <c r="U811" s="3" t="s">
        <v>729</v>
      </c>
      <c r="V811" s="3" t="s">
        <v>738</v>
      </c>
      <c r="W811" s="3" t="s">
        <v>746</v>
      </c>
      <c r="X811" s="3" t="s">
        <v>754</v>
      </c>
      <c r="Y811" s="3">
        <v>26392.9</v>
      </c>
      <c r="Z811" s="3" t="s">
        <v>761</v>
      </c>
      <c r="AA811" t="b">
        <f t="shared" si="40"/>
        <v>0</v>
      </c>
    </row>
    <row r="812" spans="10:27" hidden="1" x14ac:dyDescent="0.3">
      <c r="J812" s="7">
        <v>7870</v>
      </c>
      <c r="K812" s="3" t="s">
        <v>21</v>
      </c>
      <c r="L812" s="3" t="s">
        <v>35</v>
      </c>
      <c r="M812" s="3" t="str">
        <f t="shared" si="38"/>
        <v>grace.mugambi@email.com</v>
      </c>
      <c r="N812" s="3" t="s">
        <v>45</v>
      </c>
      <c r="O812" s="3">
        <v>79</v>
      </c>
      <c r="P812" s="3" t="str">
        <f t="shared" si="39"/>
        <v>Senior</v>
      </c>
      <c r="Q812" s="3">
        <f t="shared" si="37"/>
        <v>6</v>
      </c>
      <c r="R812" s="3" t="s">
        <v>167</v>
      </c>
      <c r="S812" s="4">
        <v>44979</v>
      </c>
      <c r="T812" s="3" t="s">
        <v>719</v>
      </c>
      <c r="U812" s="3" t="s">
        <v>727</v>
      </c>
      <c r="V812" s="3" t="s">
        <v>738</v>
      </c>
      <c r="W812" s="3" t="s">
        <v>746</v>
      </c>
      <c r="X812" s="3" t="s">
        <v>754</v>
      </c>
      <c r="Y812" s="3">
        <v>14079.72</v>
      </c>
      <c r="Z812" s="3" t="s">
        <v>761</v>
      </c>
      <c r="AA812" t="b">
        <f t="shared" si="40"/>
        <v>0</v>
      </c>
    </row>
    <row r="813" spans="10:27" hidden="1" x14ac:dyDescent="0.3">
      <c r="J813" s="7">
        <v>1809</v>
      </c>
      <c r="K813" s="3" t="s">
        <v>14</v>
      </c>
      <c r="L813" s="3" t="s">
        <v>38</v>
      </c>
      <c r="M813" s="3" t="str">
        <f t="shared" si="38"/>
        <v>jane.njeri@email.com</v>
      </c>
      <c r="N813" s="3" t="s">
        <v>44</v>
      </c>
      <c r="O813" s="3">
        <v>1</v>
      </c>
      <c r="P813" s="3" t="str">
        <f t="shared" si="39"/>
        <v>Child</v>
      </c>
      <c r="Q813" s="3">
        <f t="shared" si="37"/>
        <v>84</v>
      </c>
      <c r="R813" s="3" t="s">
        <v>168</v>
      </c>
      <c r="S813" s="4">
        <v>44800</v>
      </c>
      <c r="T813" s="3" t="s">
        <v>719</v>
      </c>
      <c r="U813" s="3" t="s">
        <v>730</v>
      </c>
      <c r="V813" s="3" t="s">
        <v>738</v>
      </c>
      <c r="W813" s="3" t="s">
        <v>747</v>
      </c>
      <c r="X813" s="3" t="s">
        <v>754</v>
      </c>
      <c r="Y813" s="3">
        <v>26184.43</v>
      </c>
      <c r="Z813" s="3" t="s">
        <v>760</v>
      </c>
      <c r="AA813" t="b">
        <f t="shared" si="40"/>
        <v>0</v>
      </c>
    </row>
    <row r="814" spans="10:27" x14ac:dyDescent="0.3">
      <c r="J814" s="7">
        <v>8125</v>
      </c>
      <c r="K814" s="3" t="s">
        <v>15</v>
      </c>
      <c r="L814" s="3" t="s">
        <v>34</v>
      </c>
      <c r="M814" s="3" t="str">
        <f t="shared" si="38"/>
        <v>james.cherono@email.com</v>
      </c>
      <c r="N814" s="3" t="s">
        <v>44</v>
      </c>
      <c r="O814" s="3">
        <v>41</v>
      </c>
      <c r="P814" s="3" t="str">
        <f t="shared" si="39"/>
        <v>Adult</v>
      </c>
      <c r="Q814" s="3">
        <f t="shared" si="37"/>
        <v>44</v>
      </c>
      <c r="R814" s="3" t="s">
        <v>169</v>
      </c>
      <c r="S814" s="4">
        <v>44798</v>
      </c>
      <c r="T814" s="3" t="s">
        <v>720</v>
      </c>
      <c r="U814" s="3" t="s">
        <v>726</v>
      </c>
      <c r="V814" s="3" t="s">
        <v>739</v>
      </c>
      <c r="W814" s="3" t="s">
        <v>748</v>
      </c>
      <c r="X814" s="3" t="s">
        <v>754</v>
      </c>
      <c r="Y814" s="3">
        <v>31504.93</v>
      </c>
      <c r="Z814" s="3" t="s">
        <v>759</v>
      </c>
      <c r="AA814" t="b">
        <f t="shared" si="40"/>
        <v>1</v>
      </c>
    </row>
    <row r="815" spans="10:27" x14ac:dyDescent="0.3">
      <c r="J815" s="7">
        <v>7625</v>
      </c>
      <c r="K815" s="3" t="s">
        <v>25</v>
      </c>
      <c r="L815" s="3" t="s">
        <v>36</v>
      </c>
      <c r="M815" s="3" t="str">
        <f t="shared" si="38"/>
        <v>paul.mwangi@email.com</v>
      </c>
      <c r="N815" s="3" t="s">
        <v>45</v>
      </c>
      <c r="O815" s="3">
        <v>44</v>
      </c>
      <c r="P815" s="3" t="str">
        <f t="shared" si="39"/>
        <v>Adult</v>
      </c>
      <c r="Q815" s="3">
        <f t="shared" si="37"/>
        <v>41</v>
      </c>
      <c r="R815" s="3" t="s">
        <v>170</v>
      </c>
      <c r="S815" s="4">
        <v>45349</v>
      </c>
      <c r="T815" s="3" t="s">
        <v>722</v>
      </c>
      <c r="U815" s="3" t="s">
        <v>729</v>
      </c>
      <c r="V815" s="3" t="s">
        <v>731</v>
      </c>
      <c r="W815" s="3" t="s">
        <v>752</v>
      </c>
      <c r="X815" s="3" t="s">
        <v>756</v>
      </c>
      <c r="Y815" s="3">
        <v>44724.26</v>
      </c>
      <c r="Z815" s="3" t="s">
        <v>759</v>
      </c>
      <c r="AA815" t="b">
        <f t="shared" si="40"/>
        <v>1</v>
      </c>
    </row>
    <row r="816" spans="10:27" x14ac:dyDescent="0.3">
      <c r="J816" s="7">
        <v>1940</v>
      </c>
      <c r="K816" s="3" t="s">
        <v>19</v>
      </c>
      <c r="L816" s="3" t="s">
        <v>38</v>
      </c>
      <c r="M816" s="3" t="str">
        <f t="shared" si="38"/>
        <v>michael.njeri@email.com</v>
      </c>
      <c r="N816" s="3" t="s">
        <v>44</v>
      </c>
      <c r="O816" s="3">
        <v>75</v>
      </c>
      <c r="P816" s="3" t="str">
        <f t="shared" si="39"/>
        <v>Senior</v>
      </c>
      <c r="Q816" s="3">
        <f t="shared" si="37"/>
        <v>10</v>
      </c>
      <c r="R816" s="3" t="s">
        <v>171</v>
      </c>
      <c r="S816" s="4">
        <v>44379</v>
      </c>
      <c r="T816" s="3" t="s">
        <v>719</v>
      </c>
      <c r="U816" s="3" t="s">
        <v>725</v>
      </c>
      <c r="V816" s="3" t="s">
        <v>745</v>
      </c>
      <c r="W816" s="3" t="s">
        <v>752</v>
      </c>
      <c r="X816" s="3" t="s">
        <v>758</v>
      </c>
      <c r="Y816" s="3">
        <v>27428.21</v>
      </c>
      <c r="Z816" s="3" t="s">
        <v>759</v>
      </c>
      <c r="AA816" t="b">
        <f t="shared" si="40"/>
        <v>1</v>
      </c>
    </row>
    <row r="817" spans="10:27" hidden="1" x14ac:dyDescent="0.3">
      <c r="J817" s="7">
        <v>6017</v>
      </c>
      <c r="K817" s="3" t="s">
        <v>24</v>
      </c>
      <c r="L817" s="3" t="s">
        <v>38</v>
      </c>
      <c r="M817" s="3" t="str">
        <f t="shared" si="38"/>
        <v>esther.njeri@email.com</v>
      </c>
      <c r="N817" s="3" t="s">
        <v>45</v>
      </c>
      <c r="O817" s="3">
        <v>74</v>
      </c>
      <c r="P817" s="3" t="str">
        <f t="shared" si="39"/>
        <v>Senior</v>
      </c>
      <c r="Q817" s="3">
        <f t="shared" si="37"/>
        <v>11</v>
      </c>
      <c r="R817" s="3" t="s">
        <v>172</v>
      </c>
      <c r="S817" s="4">
        <v>44742</v>
      </c>
      <c r="T817" s="3" t="s">
        <v>718</v>
      </c>
      <c r="U817" s="3" t="s">
        <v>729</v>
      </c>
      <c r="V817" s="3" t="s">
        <v>732</v>
      </c>
      <c r="W817" s="3" t="s">
        <v>746</v>
      </c>
      <c r="X817" s="3" t="s">
        <v>758</v>
      </c>
      <c r="Y817" s="3">
        <v>25837.71</v>
      </c>
      <c r="Z817" s="3" t="s">
        <v>761</v>
      </c>
      <c r="AA817" t="b">
        <f t="shared" si="40"/>
        <v>0</v>
      </c>
    </row>
    <row r="818" spans="10:27" hidden="1" x14ac:dyDescent="0.3">
      <c r="J818" s="7">
        <v>1798</v>
      </c>
      <c r="K818" s="3" t="s">
        <v>18</v>
      </c>
      <c r="L818" s="3" t="s">
        <v>36</v>
      </c>
      <c r="M818" s="3" t="str">
        <f t="shared" si="38"/>
        <v>susan.mwangi@email.com</v>
      </c>
      <c r="N818" s="3" t="s">
        <v>44</v>
      </c>
      <c r="O818" s="3">
        <v>76</v>
      </c>
      <c r="P818" s="3" t="str">
        <f t="shared" si="39"/>
        <v>Senior</v>
      </c>
      <c r="Q818" s="3">
        <f t="shared" si="37"/>
        <v>9</v>
      </c>
      <c r="R818" s="3" t="s">
        <v>173</v>
      </c>
      <c r="S818" s="4">
        <v>45338</v>
      </c>
      <c r="T818" s="3" t="s">
        <v>718</v>
      </c>
      <c r="U818" s="3" t="s">
        <v>730</v>
      </c>
      <c r="V818" s="3" t="s">
        <v>741</v>
      </c>
      <c r="W818" s="3" t="s">
        <v>752</v>
      </c>
      <c r="X818" s="3" t="s">
        <v>755</v>
      </c>
      <c r="Y818" s="3">
        <v>27913.09</v>
      </c>
      <c r="Z818" s="3" t="s">
        <v>760</v>
      </c>
      <c r="AA818" t="b">
        <f t="shared" si="40"/>
        <v>0</v>
      </c>
    </row>
    <row r="819" spans="10:27" hidden="1" x14ac:dyDescent="0.3">
      <c r="J819" s="7">
        <v>2315</v>
      </c>
      <c r="K819" s="3" t="s">
        <v>16</v>
      </c>
      <c r="L819" s="3" t="s">
        <v>30</v>
      </c>
      <c r="M819" s="3" t="str">
        <f t="shared" si="38"/>
        <v>john.atieno@email.com</v>
      </c>
      <c r="N819" s="3" t="s">
        <v>44</v>
      </c>
      <c r="O819" s="3">
        <v>22</v>
      </c>
      <c r="P819" s="3" t="str">
        <f t="shared" si="39"/>
        <v>Adult</v>
      </c>
      <c r="Q819" s="3">
        <f t="shared" ref="Q819:Q882" si="41">MAX( O819:O1490) - (O819)</f>
        <v>63</v>
      </c>
      <c r="R819" s="3" t="s">
        <v>174</v>
      </c>
      <c r="S819" s="4">
        <v>44891</v>
      </c>
      <c r="T819" s="3" t="s">
        <v>720</v>
      </c>
      <c r="U819" s="3" t="s">
        <v>726</v>
      </c>
      <c r="V819" s="3" t="s">
        <v>741</v>
      </c>
      <c r="W819" s="3" t="s">
        <v>748</v>
      </c>
      <c r="X819" s="3" t="s">
        <v>756</v>
      </c>
      <c r="Y819" s="3">
        <v>5669.23</v>
      </c>
      <c r="Z819" s="3" t="s">
        <v>761</v>
      </c>
      <c r="AA819" t="b">
        <f t="shared" si="40"/>
        <v>0</v>
      </c>
    </row>
    <row r="820" spans="10:27" x14ac:dyDescent="0.3">
      <c r="J820" s="7">
        <v>6663</v>
      </c>
      <c r="K820" s="3" t="s">
        <v>19</v>
      </c>
      <c r="L820" s="3" t="s">
        <v>43</v>
      </c>
      <c r="M820" s="3" t="str">
        <f t="shared" ref="M820:M883" si="42">LOWER(CONCATENATE(K820,".",L820,"@email.com"))</f>
        <v>michael.chebet@email.com</v>
      </c>
      <c r="N820" s="3" t="s">
        <v>45</v>
      </c>
      <c r="O820" s="3">
        <v>7</v>
      </c>
      <c r="P820" s="3" t="str">
        <f t="shared" ref="P820:P883" si="43">IF(O820&lt;=12,"Child",IF(O820&lt;=19,"Teenager",IF(O820&lt;=60,"Adult","Senior")))</f>
        <v>Child</v>
      </c>
      <c r="Q820" s="3">
        <f t="shared" si="41"/>
        <v>78</v>
      </c>
      <c r="R820" s="3" t="s">
        <v>175</v>
      </c>
      <c r="S820" s="4">
        <v>45509</v>
      </c>
      <c r="T820" s="3" t="s">
        <v>718</v>
      </c>
      <c r="U820" s="3" t="s">
        <v>727</v>
      </c>
      <c r="V820" s="3" t="s">
        <v>744</v>
      </c>
      <c r="W820" s="3" t="s">
        <v>748</v>
      </c>
      <c r="X820" s="3" t="s">
        <v>758</v>
      </c>
      <c r="Y820" s="3">
        <v>44607.5</v>
      </c>
      <c r="Z820" s="3" t="s">
        <v>759</v>
      </c>
      <c r="AA820" t="b">
        <f t="shared" ref="AA820:AA883" si="44">AND(Y820&gt;10000,Z820="Partially Paid")</f>
        <v>1</v>
      </c>
    </row>
    <row r="821" spans="10:27" hidden="1" x14ac:dyDescent="0.3">
      <c r="J821" s="7">
        <v>7549</v>
      </c>
      <c r="K821" s="3" t="s">
        <v>17</v>
      </c>
      <c r="L821" s="3" t="s">
        <v>36</v>
      </c>
      <c r="M821" s="3" t="str">
        <f t="shared" si="42"/>
        <v>anne.mwangi@email.com</v>
      </c>
      <c r="N821" s="3" t="s">
        <v>44</v>
      </c>
      <c r="O821" s="3">
        <v>63</v>
      </c>
      <c r="P821" s="3" t="str">
        <f t="shared" si="43"/>
        <v>Senior</v>
      </c>
      <c r="Q821" s="3">
        <f t="shared" si="41"/>
        <v>22</v>
      </c>
      <c r="R821" s="3" t="s">
        <v>176</v>
      </c>
      <c r="S821" s="4">
        <v>44927</v>
      </c>
      <c r="T821" s="3" t="s">
        <v>719</v>
      </c>
      <c r="U821" s="3" t="s">
        <v>729</v>
      </c>
      <c r="V821" s="3" t="s">
        <v>733</v>
      </c>
      <c r="W821" s="3" t="s">
        <v>748</v>
      </c>
      <c r="X821" s="3" t="s">
        <v>755</v>
      </c>
      <c r="Y821" s="3">
        <v>43154.96</v>
      </c>
      <c r="Z821" s="3" t="s">
        <v>760</v>
      </c>
      <c r="AA821" t="b">
        <f t="shared" si="44"/>
        <v>0</v>
      </c>
    </row>
    <row r="822" spans="10:27" x14ac:dyDescent="0.3">
      <c r="J822" s="7">
        <v>5136</v>
      </c>
      <c r="K822" s="3" t="s">
        <v>24</v>
      </c>
      <c r="L822" s="3" t="s">
        <v>38</v>
      </c>
      <c r="M822" s="3" t="str">
        <f t="shared" si="42"/>
        <v>esther.njeri@email.com</v>
      </c>
      <c r="N822" s="3" t="s">
        <v>44</v>
      </c>
      <c r="O822" s="3">
        <v>49</v>
      </c>
      <c r="P822" s="3" t="str">
        <f t="shared" si="43"/>
        <v>Adult</v>
      </c>
      <c r="Q822" s="3">
        <f t="shared" si="41"/>
        <v>36</v>
      </c>
      <c r="R822" s="3" t="s">
        <v>177</v>
      </c>
      <c r="S822" s="4">
        <v>45522</v>
      </c>
      <c r="T822" s="3" t="s">
        <v>720</v>
      </c>
      <c r="U822" s="3" t="s">
        <v>725</v>
      </c>
      <c r="V822" s="3" t="s">
        <v>735</v>
      </c>
      <c r="W822" s="3" t="s">
        <v>749</v>
      </c>
      <c r="X822" s="3" t="s">
        <v>755</v>
      </c>
      <c r="Y822" s="3">
        <v>13095.74</v>
      </c>
      <c r="Z822" s="3" t="s">
        <v>759</v>
      </c>
      <c r="AA822" t="b">
        <f t="shared" si="44"/>
        <v>1</v>
      </c>
    </row>
    <row r="823" spans="10:27" hidden="1" x14ac:dyDescent="0.3">
      <c r="J823" s="7">
        <v>7570</v>
      </c>
      <c r="K823" s="3" t="s">
        <v>19</v>
      </c>
      <c r="L823" s="3" t="s">
        <v>32</v>
      </c>
      <c r="M823" s="3" t="str">
        <f t="shared" si="42"/>
        <v>michael.odhiambo@email.com</v>
      </c>
      <c r="N823" s="3" t="s">
        <v>44</v>
      </c>
      <c r="O823" s="3">
        <v>78</v>
      </c>
      <c r="P823" s="3" t="str">
        <f t="shared" si="43"/>
        <v>Senior</v>
      </c>
      <c r="Q823" s="3">
        <f t="shared" si="41"/>
        <v>7</v>
      </c>
      <c r="R823" s="3" t="s">
        <v>178</v>
      </c>
      <c r="S823" s="4">
        <v>43871</v>
      </c>
      <c r="T823" s="3" t="s">
        <v>719</v>
      </c>
      <c r="U823" s="3" t="s">
        <v>730</v>
      </c>
      <c r="V823" s="3" t="s">
        <v>736</v>
      </c>
      <c r="W823" s="3" t="s">
        <v>746</v>
      </c>
      <c r="X823" s="3" t="s">
        <v>753</v>
      </c>
      <c r="Y823" s="3">
        <v>47548.38</v>
      </c>
      <c r="Z823" s="3" t="s">
        <v>761</v>
      </c>
      <c r="AA823" t="b">
        <f t="shared" si="44"/>
        <v>0</v>
      </c>
    </row>
    <row r="824" spans="10:27" hidden="1" x14ac:dyDescent="0.3">
      <c r="J824" s="7">
        <v>1215</v>
      </c>
      <c r="K824" s="3" t="s">
        <v>25</v>
      </c>
      <c r="L824" s="3" t="s">
        <v>39</v>
      </c>
      <c r="M824" s="3" t="str">
        <f t="shared" si="42"/>
        <v>paul.kuria@email.com</v>
      </c>
      <c r="N824" s="3" t="s">
        <v>45</v>
      </c>
      <c r="O824" s="3">
        <v>75</v>
      </c>
      <c r="P824" s="3" t="str">
        <f t="shared" si="43"/>
        <v>Senior</v>
      </c>
      <c r="Q824" s="3">
        <f t="shared" si="41"/>
        <v>10</v>
      </c>
      <c r="R824" s="3" t="s">
        <v>179</v>
      </c>
      <c r="S824" s="4">
        <v>44497</v>
      </c>
      <c r="T824" s="3" t="s">
        <v>722</v>
      </c>
      <c r="U824" s="3" t="s">
        <v>729</v>
      </c>
      <c r="V824" s="3" t="s">
        <v>740</v>
      </c>
      <c r="W824" s="3" t="s">
        <v>750</v>
      </c>
      <c r="X824" s="3" t="s">
        <v>756</v>
      </c>
      <c r="Y824" s="3">
        <v>45169.52</v>
      </c>
      <c r="Z824" s="3" t="s">
        <v>760</v>
      </c>
      <c r="AA824" t="b">
        <f t="shared" si="44"/>
        <v>0</v>
      </c>
    </row>
    <row r="825" spans="10:27" hidden="1" x14ac:dyDescent="0.3">
      <c r="J825" s="7">
        <v>7189</v>
      </c>
      <c r="K825" s="3" t="s">
        <v>28</v>
      </c>
      <c r="L825" s="3" t="s">
        <v>38</v>
      </c>
      <c r="M825" s="3" t="str">
        <f t="shared" si="42"/>
        <v>mary.njeri@email.com</v>
      </c>
      <c r="N825" s="3" t="s">
        <v>45</v>
      </c>
      <c r="O825" s="3">
        <v>76</v>
      </c>
      <c r="P825" s="3" t="str">
        <f t="shared" si="43"/>
        <v>Senior</v>
      </c>
      <c r="Q825" s="3">
        <f t="shared" si="41"/>
        <v>9</v>
      </c>
      <c r="R825" s="3" t="s">
        <v>180</v>
      </c>
      <c r="S825" s="4">
        <v>45161</v>
      </c>
      <c r="T825" s="3" t="s">
        <v>721</v>
      </c>
      <c r="U825" s="3" t="s">
        <v>730</v>
      </c>
      <c r="V825" s="3" t="s">
        <v>740</v>
      </c>
      <c r="W825" s="3" t="s">
        <v>751</v>
      </c>
      <c r="X825" s="3" t="s">
        <v>755</v>
      </c>
      <c r="Y825" s="3">
        <v>7203.54</v>
      </c>
      <c r="Z825" s="3" t="s">
        <v>760</v>
      </c>
      <c r="AA825" t="b">
        <f t="shared" si="44"/>
        <v>0</v>
      </c>
    </row>
    <row r="826" spans="10:27" hidden="1" x14ac:dyDescent="0.3">
      <c r="J826" s="7">
        <v>6362</v>
      </c>
      <c r="K826" s="3" t="s">
        <v>18</v>
      </c>
      <c r="L826" s="3" t="s">
        <v>35</v>
      </c>
      <c r="M826" s="3" t="str">
        <f t="shared" si="42"/>
        <v>susan.mugambi@email.com</v>
      </c>
      <c r="N826" s="3" t="s">
        <v>45</v>
      </c>
      <c r="O826" s="3">
        <v>71</v>
      </c>
      <c r="P826" s="3" t="str">
        <f t="shared" si="43"/>
        <v>Senior</v>
      </c>
      <c r="Q826" s="3">
        <f t="shared" si="41"/>
        <v>14</v>
      </c>
      <c r="R826" s="3" t="s">
        <v>181</v>
      </c>
      <c r="S826" s="4">
        <v>44422</v>
      </c>
      <c r="T826" s="3" t="s">
        <v>722</v>
      </c>
      <c r="U826" s="3" t="s">
        <v>729</v>
      </c>
      <c r="V826" s="3" t="s">
        <v>739</v>
      </c>
      <c r="W826" s="3" t="s">
        <v>750</v>
      </c>
      <c r="X826" s="3" t="s">
        <v>756</v>
      </c>
      <c r="Y826" s="3">
        <v>47066.46</v>
      </c>
      <c r="Z826" s="3" t="s">
        <v>760</v>
      </c>
      <c r="AA826" t="b">
        <f t="shared" si="44"/>
        <v>0</v>
      </c>
    </row>
    <row r="827" spans="10:27" x14ac:dyDescent="0.3">
      <c r="J827" s="7">
        <v>4298</v>
      </c>
      <c r="K827" s="3" t="s">
        <v>15</v>
      </c>
      <c r="L827" s="3" t="s">
        <v>38</v>
      </c>
      <c r="M827" s="3" t="str">
        <f t="shared" si="42"/>
        <v>james.njeri@email.com</v>
      </c>
      <c r="N827" s="3" t="s">
        <v>45</v>
      </c>
      <c r="O827" s="3">
        <v>8</v>
      </c>
      <c r="P827" s="3" t="str">
        <f t="shared" si="43"/>
        <v>Child</v>
      </c>
      <c r="Q827" s="3">
        <f t="shared" si="41"/>
        <v>77</v>
      </c>
      <c r="R827" s="3" t="s">
        <v>182</v>
      </c>
      <c r="S827" s="4">
        <v>45127</v>
      </c>
      <c r="T827" s="3" t="s">
        <v>720</v>
      </c>
      <c r="U827" s="3" t="s">
        <v>728</v>
      </c>
      <c r="V827" s="3" t="s">
        <v>745</v>
      </c>
      <c r="W827" s="3" t="s">
        <v>746</v>
      </c>
      <c r="X827" s="3" t="s">
        <v>754</v>
      </c>
      <c r="Y827" s="3">
        <v>43618.29</v>
      </c>
      <c r="Z827" s="3" t="s">
        <v>759</v>
      </c>
      <c r="AA827" t="b">
        <f t="shared" si="44"/>
        <v>1</v>
      </c>
    </row>
    <row r="828" spans="10:27" hidden="1" x14ac:dyDescent="0.3">
      <c r="J828" s="7">
        <v>8337</v>
      </c>
      <c r="K828" s="3" t="s">
        <v>18</v>
      </c>
      <c r="L828" s="3" t="s">
        <v>43</v>
      </c>
      <c r="M828" s="3" t="str">
        <f t="shared" si="42"/>
        <v>susan.chebet@email.com</v>
      </c>
      <c r="N828" s="3" t="s">
        <v>45</v>
      </c>
      <c r="O828" s="3">
        <v>36</v>
      </c>
      <c r="P828" s="3" t="str">
        <f t="shared" si="43"/>
        <v>Adult</v>
      </c>
      <c r="Q828" s="3">
        <f t="shared" si="41"/>
        <v>49</v>
      </c>
      <c r="R828" s="3" t="s">
        <v>183</v>
      </c>
      <c r="S828" s="4">
        <v>44044</v>
      </c>
      <c r="T828" s="3" t="s">
        <v>719</v>
      </c>
      <c r="U828" s="3" t="s">
        <v>726</v>
      </c>
      <c r="V828" s="3" t="s">
        <v>745</v>
      </c>
      <c r="W828" s="3" t="s">
        <v>749</v>
      </c>
      <c r="X828" s="3" t="s">
        <v>758</v>
      </c>
      <c r="Y828" s="3">
        <v>29269.599999999999</v>
      </c>
      <c r="Z828" s="3" t="s">
        <v>761</v>
      </c>
      <c r="AA828" t="b">
        <f t="shared" si="44"/>
        <v>0</v>
      </c>
    </row>
    <row r="829" spans="10:27" x14ac:dyDescent="0.3">
      <c r="J829" s="7">
        <v>6365</v>
      </c>
      <c r="K829" s="3" t="s">
        <v>20</v>
      </c>
      <c r="L829" s="3" t="s">
        <v>34</v>
      </c>
      <c r="M829" s="3" t="str">
        <f t="shared" si="42"/>
        <v>kevin.cherono@email.com</v>
      </c>
      <c r="N829" s="3" t="s">
        <v>45</v>
      </c>
      <c r="O829" s="3">
        <v>61</v>
      </c>
      <c r="P829" s="3" t="str">
        <f t="shared" si="43"/>
        <v>Senior</v>
      </c>
      <c r="Q829" s="3">
        <f t="shared" si="41"/>
        <v>24</v>
      </c>
      <c r="R829" s="3" t="s">
        <v>184</v>
      </c>
      <c r="S829" s="4">
        <v>45735</v>
      </c>
      <c r="T829" s="3" t="s">
        <v>722</v>
      </c>
      <c r="U829" s="3" t="s">
        <v>725</v>
      </c>
      <c r="V829" s="3" t="s">
        <v>732</v>
      </c>
      <c r="W829" s="3" t="s">
        <v>750</v>
      </c>
      <c r="X829" s="3" t="s">
        <v>754</v>
      </c>
      <c r="Y829" s="3">
        <v>33254.04</v>
      </c>
      <c r="Z829" s="3" t="s">
        <v>759</v>
      </c>
      <c r="AA829" t="b">
        <f t="shared" si="44"/>
        <v>1</v>
      </c>
    </row>
    <row r="830" spans="10:27" x14ac:dyDescent="0.3">
      <c r="J830" s="7">
        <v>9071</v>
      </c>
      <c r="K830" s="3" t="s">
        <v>26</v>
      </c>
      <c r="L830" s="3" t="s">
        <v>32</v>
      </c>
      <c r="M830" s="3" t="str">
        <f t="shared" si="42"/>
        <v>brian.odhiambo@email.com</v>
      </c>
      <c r="N830" s="3" t="s">
        <v>44</v>
      </c>
      <c r="O830" s="3">
        <v>56</v>
      </c>
      <c r="P830" s="3" t="str">
        <f t="shared" si="43"/>
        <v>Adult</v>
      </c>
      <c r="Q830" s="3">
        <f t="shared" si="41"/>
        <v>29</v>
      </c>
      <c r="R830" s="3" t="s">
        <v>185</v>
      </c>
      <c r="S830" s="4">
        <v>45283</v>
      </c>
      <c r="T830" s="3" t="s">
        <v>721</v>
      </c>
      <c r="U830" s="3" t="s">
        <v>728</v>
      </c>
      <c r="V830" s="3" t="s">
        <v>740</v>
      </c>
      <c r="W830" s="3" t="s">
        <v>751</v>
      </c>
      <c r="X830" s="3" t="s">
        <v>758</v>
      </c>
      <c r="Y830" s="3">
        <v>49546.21</v>
      </c>
      <c r="Z830" s="3" t="s">
        <v>759</v>
      </c>
      <c r="AA830" t="b">
        <f t="shared" si="44"/>
        <v>1</v>
      </c>
    </row>
    <row r="831" spans="10:27" hidden="1" x14ac:dyDescent="0.3">
      <c r="J831" s="7">
        <v>9179</v>
      </c>
      <c r="K831" s="3" t="s">
        <v>19</v>
      </c>
      <c r="L831" s="3" t="s">
        <v>41</v>
      </c>
      <c r="M831" s="3" t="str">
        <f t="shared" si="42"/>
        <v>michael.obuya@email.com</v>
      </c>
      <c r="N831" s="3" t="s">
        <v>44</v>
      </c>
      <c r="O831" s="3">
        <v>26</v>
      </c>
      <c r="P831" s="3" t="str">
        <f t="shared" si="43"/>
        <v>Adult</v>
      </c>
      <c r="Q831" s="3">
        <f t="shared" si="41"/>
        <v>59</v>
      </c>
      <c r="R831" s="3" t="s">
        <v>186</v>
      </c>
      <c r="S831" s="4">
        <v>45115</v>
      </c>
      <c r="T831" s="3" t="s">
        <v>724</v>
      </c>
      <c r="U831" s="3" t="s">
        <v>729</v>
      </c>
      <c r="V831" s="3" t="s">
        <v>743</v>
      </c>
      <c r="W831" s="3" t="s">
        <v>750</v>
      </c>
      <c r="X831" s="3" t="s">
        <v>755</v>
      </c>
      <c r="Y831" s="3">
        <v>11068.98</v>
      </c>
      <c r="Z831" s="3" t="s">
        <v>761</v>
      </c>
      <c r="AA831" t="b">
        <f t="shared" si="44"/>
        <v>0</v>
      </c>
    </row>
    <row r="832" spans="10:27" hidden="1" x14ac:dyDescent="0.3">
      <c r="J832" s="7">
        <v>9259</v>
      </c>
      <c r="K832" s="3" t="s">
        <v>19</v>
      </c>
      <c r="L832" s="3" t="s">
        <v>41</v>
      </c>
      <c r="M832" s="3" t="str">
        <f t="shared" si="42"/>
        <v>michael.obuya@email.com</v>
      </c>
      <c r="N832" s="3" t="s">
        <v>44</v>
      </c>
      <c r="O832" s="3">
        <v>37</v>
      </c>
      <c r="P832" s="3" t="str">
        <f t="shared" si="43"/>
        <v>Adult</v>
      </c>
      <c r="Q832" s="3">
        <f t="shared" si="41"/>
        <v>48</v>
      </c>
      <c r="R832" s="3" t="s">
        <v>187</v>
      </c>
      <c r="S832" s="4">
        <v>45420</v>
      </c>
      <c r="T832" s="3" t="s">
        <v>719</v>
      </c>
      <c r="U832" s="3" t="s">
        <v>730</v>
      </c>
      <c r="V832" s="3" t="s">
        <v>745</v>
      </c>
      <c r="W832" s="3" t="s">
        <v>746</v>
      </c>
      <c r="X832" s="3" t="s">
        <v>755</v>
      </c>
      <c r="Y832" s="3">
        <v>8217.86</v>
      </c>
      <c r="Z832" s="3" t="s">
        <v>760</v>
      </c>
      <c r="AA832" t="b">
        <f t="shared" si="44"/>
        <v>0</v>
      </c>
    </row>
    <row r="833" spans="10:27" hidden="1" x14ac:dyDescent="0.3">
      <c r="J833" s="7">
        <v>5943</v>
      </c>
      <c r="K833" s="3" t="s">
        <v>26</v>
      </c>
      <c r="L833" s="3" t="s">
        <v>35</v>
      </c>
      <c r="M833" s="3" t="str">
        <f t="shared" si="42"/>
        <v>brian.mugambi@email.com</v>
      </c>
      <c r="N833" s="3" t="s">
        <v>45</v>
      </c>
      <c r="O833" s="3">
        <v>61</v>
      </c>
      <c r="P833" s="3" t="str">
        <f t="shared" si="43"/>
        <v>Senior</v>
      </c>
      <c r="Q833" s="3">
        <f t="shared" si="41"/>
        <v>24</v>
      </c>
      <c r="R833" s="3" t="s">
        <v>188</v>
      </c>
      <c r="S833" s="4">
        <v>44312</v>
      </c>
      <c r="T833" s="3" t="s">
        <v>724</v>
      </c>
      <c r="U833" s="3" t="s">
        <v>729</v>
      </c>
      <c r="V833" s="3" t="s">
        <v>732</v>
      </c>
      <c r="W833" s="3" t="s">
        <v>748</v>
      </c>
      <c r="X833" s="3" t="s">
        <v>756</v>
      </c>
      <c r="Y833" s="3">
        <v>17117.2</v>
      </c>
      <c r="Z833" s="3" t="s">
        <v>760</v>
      </c>
      <c r="AA833" t="b">
        <f t="shared" si="44"/>
        <v>0</v>
      </c>
    </row>
    <row r="834" spans="10:27" x14ac:dyDescent="0.3">
      <c r="J834" s="7">
        <v>1804</v>
      </c>
      <c r="K834" s="3" t="s">
        <v>23</v>
      </c>
      <c r="L834" s="3" t="s">
        <v>36</v>
      </c>
      <c r="M834" s="3" t="str">
        <f t="shared" si="42"/>
        <v>peter.mwangi@email.com</v>
      </c>
      <c r="N834" s="3" t="s">
        <v>45</v>
      </c>
      <c r="O834" s="3">
        <v>37</v>
      </c>
      <c r="P834" s="3" t="str">
        <f t="shared" si="43"/>
        <v>Adult</v>
      </c>
      <c r="Q834" s="3">
        <f t="shared" si="41"/>
        <v>48</v>
      </c>
      <c r="R834" s="3" t="s">
        <v>189</v>
      </c>
      <c r="S834" s="4">
        <v>45247</v>
      </c>
      <c r="T834" s="3" t="s">
        <v>722</v>
      </c>
      <c r="U834" s="3" t="s">
        <v>728</v>
      </c>
      <c r="V834" s="3" t="s">
        <v>744</v>
      </c>
      <c r="W834" s="3" t="s">
        <v>748</v>
      </c>
      <c r="X834" s="3" t="s">
        <v>758</v>
      </c>
      <c r="Y834" s="3">
        <v>43410.96</v>
      </c>
      <c r="Z834" s="3" t="s">
        <v>759</v>
      </c>
      <c r="AA834" t="b">
        <f t="shared" si="44"/>
        <v>1</v>
      </c>
    </row>
    <row r="835" spans="10:27" hidden="1" x14ac:dyDescent="0.3">
      <c r="J835" s="7">
        <v>6346</v>
      </c>
      <c r="K835" s="3" t="s">
        <v>19</v>
      </c>
      <c r="L835" s="3" t="s">
        <v>39</v>
      </c>
      <c r="M835" s="3" t="str">
        <f t="shared" si="42"/>
        <v>michael.kuria@email.com</v>
      </c>
      <c r="N835" s="3" t="s">
        <v>45</v>
      </c>
      <c r="O835" s="3">
        <v>38</v>
      </c>
      <c r="P835" s="3" t="str">
        <f t="shared" si="43"/>
        <v>Adult</v>
      </c>
      <c r="Q835" s="3">
        <f t="shared" si="41"/>
        <v>47</v>
      </c>
      <c r="R835" s="3" t="s">
        <v>190</v>
      </c>
      <c r="S835" s="4">
        <v>45726</v>
      </c>
      <c r="T835" s="3" t="s">
        <v>722</v>
      </c>
      <c r="U835" s="3" t="s">
        <v>725</v>
      </c>
      <c r="V835" s="3" t="s">
        <v>734</v>
      </c>
      <c r="W835" s="3" t="s">
        <v>749</v>
      </c>
      <c r="X835" s="3" t="s">
        <v>758</v>
      </c>
      <c r="Y835" s="3">
        <v>48877.88</v>
      </c>
      <c r="Z835" s="3" t="s">
        <v>760</v>
      </c>
      <c r="AA835" t="b">
        <f t="shared" si="44"/>
        <v>0</v>
      </c>
    </row>
    <row r="836" spans="10:27" hidden="1" x14ac:dyDescent="0.3">
      <c r="J836" s="7">
        <v>5946</v>
      </c>
      <c r="K836" s="3" t="s">
        <v>19</v>
      </c>
      <c r="L836" s="3" t="s">
        <v>32</v>
      </c>
      <c r="M836" s="3" t="str">
        <f t="shared" si="42"/>
        <v>michael.odhiambo@email.com</v>
      </c>
      <c r="N836" s="3" t="s">
        <v>44</v>
      </c>
      <c r="O836" s="3">
        <v>23</v>
      </c>
      <c r="P836" s="3" t="str">
        <f t="shared" si="43"/>
        <v>Adult</v>
      </c>
      <c r="Q836" s="3">
        <f t="shared" si="41"/>
        <v>62</v>
      </c>
      <c r="R836" s="3" t="s">
        <v>191</v>
      </c>
      <c r="S836" s="4">
        <v>44774</v>
      </c>
      <c r="T836" s="3" t="s">
        <v>722</v>
      </c>
      <c r="U836" s="3" t="s">
        <v>728</v>
      </c>
      <c r="V836" s="3" t="s">
        <v>745</v>
      </c>
      <c r="W836" s="3" t="s">
        <v>750</v>
      </c>
      <c r="X836" s="3" t="s">
        <v>758</v>
      </c>
      <c r="Y836" s="3">
        <v>36660.03</v>
      </c>
      <c r="Z836" s="3" t="s">
        <v>761</v>
      </c>
      <c r="AA836" t="b">
        <f t="shared" si="44"/>
        <v>0</v>
      </c>
    </row>
    <row r="837" spans="10:27" hidden="1" x14ac:dyDescent="0.3">
      <c r="J837" s="7">
        <v>4931</v>
      </c>
      <c r="K837" s="3" t="s">
        <v>21</v>
      </c>
      <c r="L837" s="3" t="s">
        <v>33</v>
      </c>
      <c r="M837" s="3" t="str">
        <f t="shared" si="42"/>
        <v>grace.kiplagat@email.com</v>
      </c>
      <c r="N837" s="3" t="s">
        <v>44</v>
      </c>
      <c r="O837" s="3">
        <v>78</v>
      </c>
      <c r="P837" s="3" t="str">
        <f t="shared" si="43"/>
        <v>Senior</v>
      </c>
      <c r="Q837" s="3">
        <f t="shared" si="41"/>
        <v>7</v>
      </c>
      <c r="R837" s="3" t="s">
        <v>192</v>
      </c>
      <c r="S837" s="4">
        <v>45112</v>
      </c>
      <c r="T837" s="3" t="s">
        <v>723</v>
      </c>
      <c r="U837" s="3" t="s">
        <v>729</v>
      </c>
      <c r="V837" s="3" t="s">
        <v>744</v>
      </c>
      <c r="W837" s="3" t="s">
        <v>746</v>
      </c>
      <c r="X837" s="3" t="s">
        <v>754</v>
      </c>
      <c r="Y837" s="3">
        <v>48314.31</v>
      </c>
      <c r="Z837" s="3" t="s">
        <v>760</v>
      </c>
      <c r="AA837" t="b">
        <f t="shared" si="44"/>
        <v>0</v>
      </c>
    </row>
    <row r="838" spans="10:27" hidden="1" x14ac:dyDescent="0.3">
      <c r="J838" s="7">
        <v>4858</v>
      </c>
      <c r="K838" s="3" t="s">
        <v>26</v>
      </c>
      <c r="L838" s="3" t="s">
        <v>34</v>
      </c>
      <c r="M838" s="3" t="str">
        <f t="shared" si="42"/>
        <v>brian.cherono@email.com</v>
      </c>
      <c r="N838" s="3" t="s">
        <v>44</v>
      </c>
      <c r="O838" s="3">
        <v>23</v>
      </c>
      <c r="P838" s="3" t="str">
        <f t="shared" si="43"/>
        <v>Adult</v>
      </c>
      <c r="Q838" s="3">
        <f t="shared" si="41"/>
        <v>62</v>
      </c>
      <c r="R838" s="3" t="s">
        <v>193</v>
      </c>
      <c r="S838" s="4">
        <v>45075</v>
      </c>
      <c r="T838" s="3" t="s">
        <v>719</v>
      </c>
      <c r="U838" s="3" t="s">
        <v>726</v>
      </c>
      <c r="V838" s="3" t="s">
        <v>731</v>
      </c>
      <c r="W838" s="3" t="s">
        <v>750</v>
      </c>
      <c r="X838" s="3" t="s">
        <v>756</v>
      </c>
      <c r="Y838" s="3">
        <v>2019.89</v>
      </c>
      <c r="Z838" s="3" t="s">
        <v>759</v>
      </c>
      <c r="AA838" t="b">
        <f t="shared" si="44"/>
        <v>0</v>
      </c>
    </row>
    <row r="839" spans="10:27" hidden="1" x14ac:dyDescent="0.3">
      <c r="J839" s="7">
        <v>3996</v>
      </c>
      <c r="K839" s="3" t="s">
        <v>15</v>
      </c>
      <c r="L839" s="3" t="s">
        <v>35</v>
      </c>
      <c r="M839" s="3" t="str">
        <f t="shared" si="42"/>
        <v>james.mugambi@email.com</v>
      </c>
      <c r="N839" s="3" t="s">
        <v>44</v>
      </c>
      <c r="O839" s="3">
        <v>5</v>
      </c>
      <c r="P839" s="3" t="str">
        <f t="shared" si="43"/>
        <v>Child</v>
      </c>
      <c r="Q839" s="3">
        <f t="shared" si="41"/>
        <v>80</v>
      </c>
      <c r="R839" s="3" t="s">
        <v>194</v>
      </c>
      <c r="S839" s="4">
        <v>44580</v>
      </c>
      <c r="T839" s="3" t="s">
        <v>722</v>
      </c>
      <c r="U839" s="3" t="s">
        <v>730</v>
      </c>
      <c r="V839" s="3" t="s">
        <v>732</v>
      </c>
      <c r="W839" s="3" t="s">
        <v>749</v>
      </c>
      <c r="X839" s="3" t="s">
        <v>758</v>
      </c>
      <c r="Y839" s="3">
        <v>48561.279999999999</v>
      </c>
      <c r="Z839" s="3" t="s">
        <v>761</v>
      </c>
      <c r="AA839" t="b">
        <f t="shared" si="44"/>
        <v>0</v>
      </c>
    </row>
    <row r="840" spans="10:27" hidden="1" x14ac:dyDescent="0.3">
      <c r="J840" s="7">
        <v>9579</v>
      </c>
      <c r="K840" s="3" t="s">
        <v>15</v>
      </c>
      <c r="L840" s="3" t="s">
        <v>36</v>
      </c>
      <c r="M840" s="3" t="str">
        <f t="shared" si="42"/>
        <v>james.mwangi@email.com</v>
      </c>
      <c r="N840" s="3" t="s">
        <v>44</v>
      </c>
      <c r="O840" s="3">
        <v>50</v>
      </c>
      <c r="P840" s="3" t="str">
        <f t="shared" si="43"/>
        <v>Adult</v>
      </c>
      <c r="Q840" s="3">
        <f t="shared" si="41"/>
        <v>35</v>
      </c>
      <c r="R840" s="3" t="s">
        <v>195</v>
      </c>
      <c r="S840" s="4">
        <v>44255</v>
      </c>
      <c r="T840" s="3" t="s">
        <v>724</v>
      </c>
      <c r="U840" s="3" t="s">
        <v>727</v>
      </c>
      <c r="V840" s="3" t="s">
        <v>739</v>
      </c>
      <c r="W840" s="3" t="s">
        <v>751</v>
      </c>
      <c r="X840" s="3" t="s">
        <v>755</v>
      </c>
      <c r="Y840" s="3">
        <v>33518.839999999997</v>
      </c>
      <c r="Z840" s="3" t="s">
        <v>760</v>
      </c>
      <c r="AA840" t="b">
        <f t="shared" si="44"/>
        <v>0</v>
      </c>
    </row>
    <row r="841" spans="10:27" hidden="1" x14ac:dyDescent="0.3">
      <c r="J841" s="7">
        <v>8793</v>
      </c>
      <c r="K841" s="3" t="s">
        <v>23</v>
      </c>
      <c r="L841" s="3" t="s">
        <v>34</v>
      </c>
      <c r="M841" s="3" t="str">
        <f t="shared" si="42"/>
        <v>peter.cherono@email.com</v>
      </c>
      <c r="N841" s="3" t="s">
        <v>45</v>
      </c>
      <c r="O841" s="3">
        <v>51</v>
      </c>
      <c r="P841" s="3" t="str">
        <f t="shared" si="43"/>
        <v>Adult</v>
      </c>
      <c r="Q841" s="3">
        <f t="shared" si="41"/>
        <v>34</v>
      </c>
      <c r="R841" s="3" t="s">
        <v>196</v>
      </c>
      <c r="S841" s="4">
        <v>45615</v>
      </c>
      <c r="T841" s="3" t="s">
        <v>719</v>
      </c>
      <c r="U841" s="3" t="s">
        <v>727</v>
      </c>
      <c r="V841" s="3" t="s">
        <v>745</v>
      </c>
      <c r="W841" s="3" t="s">
        <v>749</v>
      </c>
      <c r="X841" s="3" t="s">
        <v>755</v>
      </c>
      <c r="Y841" s="3">
        <v>8808.98</v>
      </c>
      <c r="Z841" s="3" t="s">
        <v>761</v>
      </c>
      <c r="AA841" t="b">
        <f t="shared" si="44"/>
        <v>0</v>
      </c>
    </row>
    <row r="842" spans="10:27" hidden="1" x14ac:dyDescent="0.3">
      <c r="J842" s="7">
        <v>8046</v>
      </c>
      <c r="K842" s="3" t="s">
        <v>18</v>
      </c>
      <c r="L842" s="3" t="s">
        <v>43</v>
      </c>
      <c r="M842" s="3" t="str">
        <f t="shared" si="42"/>
        <v>susan.chebet@email.com</v>
      </c>
      <c r="N842" s="3" t="s">
        <v>45</v>
      </c>
      <c r="O842" s="3">
        <v>38</v>
      </c>
      <c r="P842" s="3" t="str">
        <f t="shared" si="43"/>
        <v>Adult</v>
      </c>
      <c r="Q842" s="3">
        <f t="shared" si="41"/>
        <v>47</v>
      </c>
      <c r="R842" s="3" t="s">
        <v>197</v>
      </c>
      <c r="S842" s="4">
        <v>44316</v>
      </c>
      <c r="T842" s="3" t="s">
        <v>720</v>
      </c>
      <c r="U842" s="3" t="s">
        <v>728</v>
      </c>
      <c r="V842" s="3" t="s">
        <v>736</v>
      </c>
      <c r="W842" s="3" t="s">
        <v>749</v>
      </c>
      <c r="X842" s="3" t="s">
        <v>755</v>
      </c>
      <c r="Y842" s="3">
        <v>45309.64</v>
      </c>
      <c r="Z842" s="3" t="s">
        <v>761</v>
      </c>
      <c r="AA842" t="b">
        <f t="shared" si="44"/>
        <v>0</v>
      </c>
    </row>
    <row r="843" spans="10:27" x14ac:dyDescent="0.3">
      <c r="J843" s="7">
        <v>1254</v>
      </c>
      <c r="K843" s="3" t="s">
        <v>23</v>
      </c>
      <c r="L843" s="3" t="s">
        <v>39</v>
      </c>
      <c r="M843" s="3" t="str">
        <f t="shared" si="42"/>
        <v>peter.kuria@email.com</v>
      </c>
      <c r="N843" s="3" t="s">
        <v>44</v>
      </c>
      <c r="O843" s="3">
        <v>64</v>
      </c>
      <c r="P843" s="3" t="str">
        <f t="shared" si="43"/>
        <v>Senior</v>
      </c>
      <c r="Q843" s="3">
        <f t="shared" si="41"/>
        <v>21</v>
      </c>
      <c r="R843" s="3" t="s">
        <v>198</v>
      </c>
      <c r="S843" s="4">
        <v>44411</v>
      </c>
      <c r="T843" s="3" t="s">
        <v>722</v>
      </c>
      <c r="U843" s="3" t="s">
        <v>725</v>
      </c>
      <c r="V843" s="3" t="s">
        <v>743</v>
      </c>
      <c r="W843" s="3" t="s">
        <v>748</v>
      </c>
      <c r="X843" s="3" t="s">
        <v>754</v>
      </c>
      <c r="Y843" s="3">
        <v>19890.87</v>
      </c>
      <c r="Z843" s="3" t="s">
        <v>759</v>
      </c>
      <c r="AA843" t="b">
        <f t="shared" si="44"/>
        <v>1</v>
      </c>
    </row>
    <row r="844" spans="10:27" hidden="1" x14ac:dyDescent="0.3">
      <c r="J844" s="7">
        <v>1882</v>
      </c>
      <c r="K844" s="3" t="s">
        <v>21</v>
      </c>
      <c r="L844" s="3" t="s">
        <v>35</v>
      </c>
      <c r="M844" s="3" t="str">
        <f t="shared" si="42"/>
        <v>grace.mugambi@email.com</v>
      </c>
      <c r="N844" s="3" t="s">
        <v>45</v>
      </c>
      <c r="O844" s="3">
        <v>37</v>
      </c>
      <c r="P844" s="3" t="str">
        <f t="shared" si="43"/>
        <v>Adult</v>
      </c>
      <c r="Q844" s="3">
        <f t="shared" si="41"/>
        <v>48</v>
      </c>
      <c r="R844" s="3" t="s">
        <v>199</v>
      </c>
      <c r="S844" s="4">
        <v>44032</v>
      </c>
      <c r="T844" s="3" t="s">
        <v>723</v>
      </c>
      <c r="U844" s="3" t="s">
        <v>729</v>
      </c>
      <c r="V844" s="3" t="s">
        <v>743</v>
      </c>
      <c r="W844" s="3" t="s">
        <v>747</v>
      </c>
      <c r="X844" s="3" t="s">
        <v>755</v>
      </c>
      <c r="Y844" s="3">
        <v>24853.42</v>
      </c>
      <c r="Z844" s="3" t="s">
        <v>761</v>
      </c>
      <c r="AA844" t="b">
        <f t="shared" si="44"/>
        <v>0</v>
      </c>
    </row>
    <row r="845" spans="10:27" x14ac:dyDescent="0.3">
      <c r="J845" s="7">
        <v>7922</v>
      </c>
      <c r="K845" s="3" t="s">
        <v>14</v>
      </c>
      <c r="L845" s="3" t="s">
        <v>32</v>
      </c>
      <c r="M845" s="3" t="str">
        <f t="shared" si="42"/>
        <v>jane.odhiambo@email.com</v>
      </c>
      <c r="N845" s="3" t="s">
        <v>45</v>
      </c>
      <c r="O845" s="3">
        <v>13</v>
      </c>
      <c r="P845" s="3" t="str">
        <f t="shared" si="43"/>
        <v>Teenager</v>
      </c>
      <c r="Q845" s="3">
        <f t="shared" si="41"/>
        <v>72</v>
      </c>
      <c r="R845" s="3" t="s">
        <v>200</v>
      </c>
      <c r="S845" s="4">
        <v>44904</v>
      </c>
      <c r="T845" s="3" t="s">
        <v>721</v>
      </c>
      <c r="U845" s="3" t="s">
        <v>729</v>
      </c>
      <c r="V845" s="3" t="s">
        <v>735</v>
      </c>
      <c r="W845" s="3" t="s">
        <v>749</v>
      </c>
      <c r="X845" s="3" t="s">
        <v>753</v>
      </c>
      <c r="Y845" s="3">
        <v>26147.99</v>
      </c>
      <c r="Z845" s="3" t="s">
        <v>759</v>
      </c>
      <c r="AA845" t="b">
        <f t="shared" si="44"/>
        <v>1</v>
      </c>
    </row>
    <row r="846" spans="10:27" hidden="1" x14ac:dyDescent="0.3">
      <c r="J846" s="7">
        <v>3793</v>
      </c>
      <c r="K846" s="3" t="s">
        <v>20</v>
      </c>
      <c r="L846" s="3" t="s">
        <v>33</v>
      </c>
      <c r="M846" s="3" t="str">
        <f t="shared" si="42"/>
        <v>kevin.kiplagat@email.com</v>
      </c>
      <c r="N846" s="3" t="s">
        <v>45</v>
      </c>
      <c r="O846" s="3">
        <v>57</v>
      </c>
      <c r="P846" s="3" t="str">
        <f t="shared" si="43"/>
        <v>Adult</v>
      </c>
      <c r="Q846" s="3">
        <f t="shared" si="41"/>
        <v>28</v>
      </c>
      <c r="R846" s="3" t="s">
        <v>201</v>
      </c>
      <c r="S846" s="4">
        <v>45240</v>
      </c>
      <c r="T846" s="3" t="s">
        <v>718</v>
      </c>
      <c r="U846" s="3" t="s">
        <v>726</v>
      </c>
      <c r="V846" s="3" t="s">
        <v>737</v>
      </c>
      <c r="W846" s="3" t="s">
        <v>747</v>
      </c>
      <c r="X846" s="3" t="s">
        <v>755</v>
      </c>
      <c r="Y846" s="3">
        <v>23792.45</v>
      </c>
      <c r="Z846" s="3" t="s">
        <v>760</v>
      </c>
      <c r="AA846" t="b">
        <f t="shared" si="44"/>
        <v>0</v>
      </c>
    </row>
    <row r="847" spans="10:27" x14ac:dyDescent="0.3">
      <c r="J847" s="7">
        <v>7132</v>
      </c>
      <c r="K847" s="3" t="s">
        <v>27</v>
      </c>
      <c r="L847" s="3" t="s">
        <v>34</v>
      </c>
      <c r="M847" s="3" t="str">
        <f t="shared" si="42"/>
        <v>david.cherono@email.com</v>
      </c>
      <c r="N847" s="3" t="s">
        <v>44</v>
      </c>
      <c r="O847" s="3">
        <v>20</v>
      </c>
      <c r="P847" s="3" t="str">
        <f t="shared" si="43"/>
        <v>Adult</v>
      </c>
      <c r="Q847" s="3">
        <f t="shared" si="41"/>
        <v>65</v>
      </c>
      <c r="R847" s="3" t="s">
        <v>202</v>
      </c>
      <c r="S847" s="4">
        <v>44199</v>
      </c>
      <c r="T847" s="3" t="s">
        <v>720</v>
      </c>
      <c r="U847" s="3" t="s">
        <v>726</v>
      </c>
      <c r="V847" s="3" t="s">
        <v>733</v>
      </c>
      <c r="W847" s="3" t="s">
        <v>749</v>
      </c>
      <c r="X847" s="3" t="s">
        <v>756</v>
      </c>
      <c r="Y847" s="3">
        <v>47329.78</v>
      </c>
      <c r="Z847" s="3" t="s">
        <v>759</v>
      </c>
      <c r="AA847" t="b">
        <f t="shared" si="44"/>
        <v>1</v>
      </c>
    </row>
    <row r="848" spans="10:27" hidden="1" x14ac:dyDescent="0.3">
      <c r="J848" s="7">
        <v>2950</v>
      </c>
      <c r="K848" s="3" t="s">
        <v>23</v>
      </c>
      <c r="L848" s="3" t="s">
        <v>42</v>
      </c>
      <c r="M848" s="3" t="str">
        <f t="shared" si="42"/>
        <v>peter.ouma@email.com</v>
      </c>
      <c r="N848" s="3" t="s">
        <v>44</v>
      </c>
      <c r="O848" s="3">
        <v>1</v>
      </c>
      <c r="P848" s="3" t="str">
        <f t="shared" si="43"/>
        <v>Child</v>
      </c>
      <c r="Q848" s="3">
        <f t="shared" si="41"/>
        <v>84</v>
      </c>
      <c r="R848" s="3" t="s">
        <v>203</v>
      </c>
      <c r="S848" s="4">
        <v>44958</v>
      </c>
      <c r="T848" s="3" t="s">
        <v>720</v>
      </c>
      <c r="U848" s="3" t="s">
        <v>726</v>
      </c>
      <c r="V848" s="3" t="s">
        <v>740</v>
      </c>
      <c r="W848" s="3" t="s">
        <v>747</v>
      </c>
      <c r="X848" s="3" t="s">
        <v>756</v>
      </c>
      <c r="Y848" s="3">
        <v>8214.1299999999992</v>
      </c>
      <c r="Z848" s="3" t="s">
        <v>761</v>
      </c>
      <c r="AA848" t="b">
        <f t="shared" si="44"/>
        <v>0</v>
      </c>
    </row>
    <row r="849" spans="10:27" x14ac:dyDescent="0.3">
      <c r="J849" s="7">
        <v>1678</v>
      </c>
      <c r="K849" s="3" t="s">
        <v>22</v>
      </c>
      <c r="L849" s="3" t="s">
        <v>31</v>
      </c>
      <c r="M849" s="3" t="str">
        <f t="shared" si="42"/>
        <v>mercy.kamau@email.com</v>
      </c>
      <c r="N849" s="3" t="s">
        <v>45</v>
      </c>
      <c r="O849" s="3">
        <v>82</v>
      </c>
      <c r="P849" s="3" t="str">
        <f t="shared" si="43"/>
        <v>Senior</v>
      </c>
      <c r="Q849" s="3">
        <f t="shared" si="41"/>
        <v>3</v>
      </c>
      <c r="R849" s="3" t="s">
        <v>204</v>
      </c>
      <c r="S849" s="4">
        <v>44019</v>
      </c>
      <c r="T849" s="3" t="s">
        <v>724</v>
      </c>
      <c r="U849" s="3" t="s">
        <v>729</v>
      </c>
      <c r="V849" s="3" t="s">
        <v>731</v>
      </c>
      <c r="W849" s="3" t="s">
        <v>750</v>
      </c>
      <c r="X849" s="3" t="s">
        <v>758</v>
      </c>
      <c r="Y849" s="3">
        <v>31284.09</v>
      </c>
      <c r="Z849" s="3" t="s">
        <v>759</v>
      </c>
      <c r="AA849" t="b">
        <f t="shared" si="44"/>
        <v>1</v>
      </c>
    </row>
    <row r="850" spans="10:27" x14ac:dyDescent="0.3">
      <c r="J850" s="7">
        <v>6916</v>
      </c>
      <c r="K850" s="3" t="s">
        <v>18</v>
      </c>
      <c r="L850" s="3" t="s">
        <v>31</v>
      </c>
      <c r="M850" s="3" t="str">
        <f t="shared" si="42"/>
        <v>susan.kamau@email.com</v>
      </c>
      <c r="N850" s="3" t="s">
        <v>44</v>
      </c>
      <c r="O850" s="3">
        <v>3</v>
      </c>
      <c r="P850" s="3" t="str">
        <f t="shared" si="43"/>
        <v>Child</v>
      </c>
      <c r="Q850" s="3">
        <f t="shared" si="41"/>
        <v>82</v>
      </c>
      <c r="R850" s="3" t="s">
        <v>205</v>
      </c>
      <c r="S850" s="4">
        <v>44265</v>
      </c>
      <c r="T850" s="3" t="s">
        <v>718</v>
      </c>
      <c r="U850" s="3" t="s">
        <v>728</v>
      </c>
      <c r="V850" s="3" t="s">
        <v>741</v>
      </c>
      <c r="W850" s="3" t="s">
        <v>749</v>
      </c>
      <c r="X850" s="3" t="s">
        <v>758</v>
      </c>
      <c r="Y850" s="3">
        <v>21820.25</v>
      </c>
      <c r="Z850" s="3" t="s">
        <v>759</v>
      </c>
      <c r="AA850" t="b">
        <f t="shared" si="44"/>
        <v>1</v>
      </c>
    </row>
    <row r="851" spans="10:27" x14ac:dyDescent="0.3">
      <c r="J851" s="7">
        <v>4017</v>
      </c>
      <c r="K851" s="3" t="s">
        <v>15</v>
      </c>
      <c r="L851" s="3" t="s">
        <v>32</v>
      </c>
      <c r="M851" s="3" t="str">
        <f t="shared" si="42"/>
        <v>james.odhiambo@email.com</v>
      </c>
      <c r="N851" s="3" t="s">
        <v>44</v>
      </c>
      <c r="O851" s="3">
        <v>46</v>
      </c>
      <c r="P851" s="3" t="str">
        <f t="shared" si="43"/>
        <v>Adult</v>
      </c>
      <c r="Q851" s="3">
        <f t="shared" si="41"/>
        <v>39</v>
      </c>
      <c r="R851" s="3" t="s">
        <v>206</v>
      </c>
      <c r="S851" s="4">
        <v>44653</v>
      </c>
      <c r="T851" s="3" t="s">
        <v>724</v>
      </c>
      <c r="U851" s="3" t="s">
        <v>726</v>
      </c>
      <c r="V851" s="3" t="s">
        <v>731</v>
      </c>
      <c r="W851" s="3" t="s">
        <v>752</v>
      </c>
      <c r="X851" s="3" t="s">
        <v>756</v>
      </c>
      <c r="Y851" s="3">
        <v>10162.549999999999</v>
      </c>
      <c r="Z851" s="3" t="s">
        <v>759</v>
      </c>
      <c r="AA851" t="b">
        <f t="shared" si="44"/>
        <v>1</v>
      </c>
    </row>
    <row r="852" spans="10:27" hidden="1" x14ac:dyDescent="0.3">
      <c r="J852" s="7">
        <v>9896</v>
      </c>
      <c r="K852" s="3" t="s">
        <v>26</v>
      </c>
      <c r="L852" s="3" t="s">
        <v>32</v>
      </c>
      <c r="M852" s="3" t="str">
        <f t="shared" si="42"/>
        <v>brian.odhiambo@email.com</v>
      </c>
      <c r="N852" s="3" t="s">
        <v>44</v>
      </c>
      <c r="O852" s="3">
        <v>3</v>
      </c>
      <c r="P852" s="3" t="str">
        <f t="shared" si="43"/>
        <v>Child</v>
      </c>
      <c r="Q852" s="3">
        <f t="shared" si="41"/>
        <v>82</v>
      </c>
      <c r="R852" s="3" t="s">
        <v>207</v>
      </c>
      <c r="S852" s="4">
        <v>44241</v>
      </c>
      <c r="T852" s="3" t="s">
        <v>721</v>
      </c>
      <c r="U852" s="3" t="s">
        <v>726</v>
      </c>
      <c r="V852" s="3" t="s">
        <v>737</v>
      </c>
      <c r="W852" s="3" t="s">
        <v>746</v>
      </c>
      <c r="X852" s="3" t="s">
        <v>755</v>
      </c>
      <c r="Y852" s="3">
        <v>28135.919999999998</v>
      </c>
      <c r="Z852" s="3" t="s">
        <v>761</v>
      </c>
      <c r="AA852" t="b">
        <f t="shared" si="44"/>
        <v>0</v>
      </c>
    </row>
    <row r="853" spans="10:27" x14ac:dyDescent="0.3">
      <c r="J853" s="7">
        <v>3064</v>
      </c>
      <c r="K853" s="3" t="s">
        <v>19</v>
      </c>
      <c r="L853" s="3" t="s">
        <v>41</v>
      </c>
      <c r="M853" s="3" t="str">
        <f t="shared" si="42"/>
        <v>michael.obuya@email.com</v>
      </c>
      <c r="N853" s="3" t="s">
        <v>45</v>
      </c>
      <c r="O853" s="3">
        <v>42</v>
      </c>
      <c r="P853" s="3" t="str">
        <f t="shared" si="43"/>
        <v>Adult</v>
      </c>
      <c r="Q853" s="3">
        <f t="shared" si="41"/>
        <v>43</v>
      </c>
      <c r="R853" s="3" t="s">
        <v>208</v>
      </c>
      <c r="S853" s="4">
        <v>44115</v>
      </c>
      <c r="T853" s="3" t="s">
        <v>720</v>
      </c>
      <c r="U853" s="3" t="s">
        <v>726</v>
      </c>
      <c r="V853" s="3" t="s">
        <v>738</v>
      </c>
      <c r="W853" s="3" t="s">
        <v>750</v>
      </c>
      <c r="X853" s="3" t="s">
        <v>755</v>
      </c>
      <c r="Y853" s="3">
        <v>26365.279999999999</v>
      </c>
      <c r="Z853" s="3" t="s">
        <v>759</v>
      </c>
      <c r="AA853" t="b">
        <f t="shared" si="44"/>
        <v>1</v>
      </c>
    </row>
    <row r="854" spans="10:27" hidden="1" x14ac:dyDescent="0.3">
      <c r="J854" s="7">
        <v>5703</v>
      </c>
      <c r="K854" s="3" t="s">
        <v>18</v>
      </c>
      <c r="L854" s="3" t="s">
        <v>40</v>
      </c>
      <c r="M854" s="3" t="str">
        <f t="shared" si="42"/>
        <v>susan.wanjiru@email.com</v>
      </c>
      <c r="N854" s="3" t="s">
        <v>44</v>
      </c>
      <c r="O854" s="3">
        <v>79</v>
      </c>
      <c r="P854" s="3" t="str">
        <f t="shared" si="43"/>
        <v>Senior</v>
      </c>
      <c r="Q854" s="3">
        <f t="shared" si="41"/>
        <v>6</v>
      </c>
      <c r="R854" s="3" t="s">
        <v>209</v>
      </c>
      <c r="S854" s="4">
        <v>45011</v>
      </c>
      <c r="T854" s="3" t="s">
        <v>723</v>
      </c>
      <c r="U854" s="3" t="s">
        <v>726</v>
      </c>
      <c r="V854" s="3" t="s">
        <v>738</v>
      </c>
      <c r="W854" s="3" t="s">
        <v>752</v>
      </c>
      <c r="X854" s="3" t="s">
        <v>754</v>
      </c>
      <c r="Y854" s="3">
        <v>1454.3</v>
      </c>
      <c r="Z854" s="3" t="s">
        <v>760</v>
      </c>
      <c r="AA854" t="b">
        <f t="shared" si="44"/>
        <v>0</v>
      </c>
    </row>
    <row r="855" spans="10:27" hidden="1" x14ac:dyDescent="0.3">
      <c r="J855" s="7">
        <v>2334</v>
      </c>
      <c r="K855" s="3" t="s">
        <v>24</v>
      </c>
      <c r="L855" s="3" t="s">
        <v>31</v>
      </c>
      <c r="M855" s="3" t="str">
        <f t="shared" si="42"/>
        <v>esther.kamau@email.com</v>
      </c>
      <c r="N855" s="3" t="s">
        <v>45</v>
      </c>
      <c r="O855" s="3">
        <v>60</v>
      </c>
      <c r="P855" s="3" t="str">
        <f t="shared" si="43"/>
        <v>Adult</v>
      </c>
      <c r="Q855" s="3">
        <f t="shared" si="41"/>
        <v>25</v>
      </c>
      <c r="R855" s="3" t="s">
        <v>210</v>
      </c>
      <c r="S855" s="4">
        <v>44423</v>
      </c>
      <c r="T855" s="3" t="s">
        <v>724</v>
      </c>
      <c r="U855" s="3" t="s">
        <v>728</v>
      </c>
      <c r="V855" s="3" t="s">
        <v>743</v>
      </c>
      <c r="W855" s="3" t="s">
        <v>747</v>
      </c>
      <c r="X855" s="3" t="s">
        <v>754</v>
      </c>
      <c r="Y855" s="3">
        <v>36292.800000000003</v>
      </c>
      <c r="Z855" s="3" t="s">
        <v>760</v>
      </c>
      <c r="AA855" t="b">
        <f t="shared" si="44"/>
        <v>0</v>
      </c>
    </row>
    <row r="856" spans="10:27" hidden="1" x14ac:dyDescent="0.3">
      <c r="J856" s="7">
        <v>8447</v>
      </c>
      <c r="K856" s="3" t="s">
        <v>22</v>
      </c>
      <c r="L856" s="3" t="s">
        <v>41</v>
      </c>
      <c r="M856" s="3" t="str">
        <f t="shared" si="42"/>
        <v>mercy.obuya@email.com</v>
      </c>
      <c r="N856" s="3" t="s">
        <v>44</v>
      </c>
      <c r="O856" s="3">
        <v>6</v>
      </c>
      <c r="P856" s="3" t="str">
        <f t="shared" si="43"/>
        <v>Child</v>
      </c>
      <c r="Q856" s="3">
        <f t="shared" si="41"/>
        <v>79</v>
      </c>
      <c r="R856" s="3" t="s">
        <v>211</v>
      </c>
      <c r="S856" s="4">
        <v>45498</v>
      </c>
      <c r="T856" s="3" t="s">
        <v>721</v>
      </c>
      <c r="U856" s="3" t="s">
        <v>727</v>
      </c>
      <c r="V856" s="3" t="s">
        <v>738</v>
      </c>
      <c r="W856" s="3" t="s">
        <v>751</v>
      </c>
      <c r="X856" s="3" t="s">
        <v>757</v>
      </c>
      <c r="Y856" s="3">
        <v>4631.8</v>
      </c>
      <c r="Z856" s="3" t="s">
        <v>760</v>
      </c>
      <c r="AA856" t="b">
        <f t="shared" si="44"/>
        <v>0</v>
      </c>
    </row>
    <row r="857" spans="10:27" hidden="1" x14ac:dyDescent="0.3">
      <c r="J857" s="7">
        <v>5176</v>
      </c>
      <c r="K857" s="3" t="s">
        <v>22</v>
      </c>
      <c r="L857" s="3" t="s">
        <v>38</v>
      </c>
      <c r="M857" s="3" t="str">
        <f t="shared" si="42"/>
        <v>mercy.njeri@email.com</v>
      </c>
      <c r="N857" s="3" t="s">
        <v>44</v>
      </c>
      <c r="O857" s="3">
        <v>52</v>
      </c>
      <c r="P857" s="3" t="str">
        <f t="shared" si="43"/>
        <v>Adult</v>
      </c>
      <c r="Q857" s="3">
        <f t="shared" si="41"/>
        <v>33</v>
      </c>
      <c r="R857" s="3" t="s">
        <v>212</v>
      </c>
      <c r="S857" s="4">
        <v>44857</v>
      </c>
      <c r="T857" s="3" t="s">
        <v>721</v>
      </c>
      <c r="U857" s="3" t="s">
        <v>729</v>
      </c>
      <c r="V857" s="3" t="s">
        <v>734</v>
      </c>
      <c r="W857" s="3" t="s">
        <v>746</v>
      </c>
      <c r="X857" s="3" t="s">
        <v>757</v>
      </c>
      <c r="Y857" s="3">
        <v>15256.85</v>
      </c>
      <c r="Z857" s="3" t="s">
        <v>761</v>
      </c>
      <c r="AA857" t="b">
        <f t="shared" si="44"/>
        <v>0</v>
      </c>
    </row>
    <row r="858" spans="10:27" hidden="1" x14ac:dyDescent="0.3">
      <c r="J858" s="7">
        <v>6398</v>
      </c>
      <c r="K858" s="3" t="s">
        <v>16</v>
      </c>
      <c r="L858" s="3" t="s">
        <v>30</v>
      </c>
      <c r="M858" s="3" t="str">
        <f t="shared" si="42"/>
        <v>john.atieno@email.com</v>
      </c>
      <c r="N858" s="3" t="s">
        <v>45</v>
      </c>
      <c r="O858" s="3">
        <v>42</v>
      </c>
      <c r="P858" s="3" t="str">
        <f t="shared" si="43"/>
        <v>Adult</v>
      </c>
      <c r="Q858" s="3">
        <f t="shared" si="41"/>
        <v>43</v>
      </c>
      <c r="R858" s="3" t="s">
        <v>213</v>
      </c>
      <c r="S858" s="4">
        <v>45345</v>
      </c>
      <c r="T858" s="3" t="s">
        <v>722</v>
      </c>
      <c r="U858" s="3" t="s">
        <v>729</v>
      </c>
      <c r="V858" s="3" t="s">
        <v>743</v>
      </c>
      <c r="W858" s="3" t="s">
        <v>748</v>
      </c>
      <c r="X858" s="3" t="s">
        <v>757</v>
      </c>
      <c r="Y858" s="3">
        <v>5842.76</v>
      </c>
      <c r="Z858" s="3" t="s">
        <v>760</v>
      </c>
      <c r="AA858" t="b">
        <f t="shared" si="44"/>
        <v>0</v>
      </c>
    </row>
    <row r="859" spans="10:27" hidden="1" x14ac:dyDescent="0.3">
      <c r="J859" s="7">
        <v>3215</v>
      </c>
      <c r="K859" s="3" t="s">
        <v>15</v>
      </c>
      <c r="L859" s="3" t="s">
        <v>42</v>
      </c>
      <c r="M859" s="3" t="str">
        <f t="shared" si="42"/>
        <v>james.ouma@email.com</v>
      </c>
      <c r="N859" s="3" t="s">
        <v>45</v>
      </c>
      <c r="O859" s="3">
        <v>68</v>
      </c>
      <c r="P859" s="3" t="str">
        <f t="shared" si="43"/>
        <v>Senior</v>
      </c>
      <c r="Q859" s="3">
        <f t="shared" si="41"/>
        <v>17</v>
      </c>
      <c r="R859" s="3" t="s">
        <v>214</v>
      </c>
      <c r="S859" s="4">
        <v>43928</v>
      </c>
      <c r="T859" s="3" t="s">
        <v>723</v>
      </c>
      <c r="U859" s="3" t="s">
        <v>727</v>
      </c>
      <c r="V859" s="3" t="s">
        <v>736</v>
      </c>
      <c r="W859" s="3" t="s">
        <v>748</v>
      </c>
      <c r="X859" s="3" t="s">
        <v>753</v>
      </c>
      <c r="Y859" s="3">
        <v>22090.7</v>
      </c>
      <c r="Z859" s="3" t="s">
        <v>760</v>
      </c>
      <c r="AA859" t="b">
        <f t="shared" si="44"/>
        <v>0</v>
      </c>
    </row>
    <row r="860" spans="10:27" hidden="1" x14ac:dyDescent="0.3">
      <c r="J860" s="7">
        <v>9388</v>
      </c>
      <c r="K860" s="3" t="s">
        <v>27</v>
      </c>
      <c r="L860" s="3" t="s">
        <v>42</v>
      </c>
      <c r="M860" s="3" t="str">
        <f t="shared" si="42"/>
        <v>david.ouma@email.com</v>
      </c>
      <c r="N860" s="3" t="s">
        <v>44</v>
      </c>
      <c r="O860" s="3">
        <v>76</v>
      </c>
      <c r="P860" s="3" t="str">
        <f t="shared" si="43"/>
        <v>Senior</v>
      </c>
      <c r="Q860" s="3">
        <f t="shared" si="41"/>
        <v>9</v>
      </c>
      <c r="R860" s="3" t="s">
        <v>215</v>
      </c>
      <c r="S860" s="4">
        <v>45192</v>
      </c>
      <c r="T860" s="3" t="s">
        <v>719</v>
      </c>
      <c r="U860" s="3" t="s">
        <v>727</v>
      </c>
      <c r="V860" s="3" t="s">
        <v>740</v>
      </c>
      <c r="W860" s="3" t="s">
        <v>750</v>
      </c>
      <c r="X860" s="3" t="s">
        <v>755</v>
      </c>
      <c r="Y860" s="3">
        <v>46633.88</v>
      </c>
      <c r="Z860" s="3" t="s">
        <v>760</v>
      </c>
      <c r="AA860" t="b">
        <f t="shared" si="44"/>
        <v>0</v>
      </c>
    </row>
    <row r="861" spans="10:27" x14ac:dyDescent="0.3">
      <c r="J861" s="7">
        <v>9373</v>
      </c>
      <c r="K861" s="3" t="s">
        <v>14</v>
      </c>
      <c r="L861" s="3" t="s">
        <v>43</v>
      </c>
      <c r="M861" s="3" t="str">
        <f t="shared" si="42"/>
        <v>jane.chebet@email.com</v>
      </c>
      <c r="N861" s="3" t="s">
        <v>44</v>
      </c>
      <c r="O861" s="3">
        <v>4</v>
      </c>
      <c r="P861" s="3" t="str">
        <f t="shared" si="43"/>
        <v>Child</v>
      </c>
      <c r="Q861" s="3">
        <f t="shared" si="41"/>
        <v>81</v>
      </c>
      <c r="R861" s="3" t="s">
        <v>216</v>
      </c>
      <c r="S861" s="4">
        <v>44132</v>
      </c>
      <c r="T861" s="3" t="s">
        <v>718</v>
      </c>
      <c r="U861" s="3" t="s">
        <v>725</v>
      </c>
      <c r="V861" s="3" t="s">
        <v>740</v>
      </c>
      <c r="W861" s="3" t="s">
        <v>750</v>
      </c>
      <c r="X861" s="3" t="s">
        <v>757</v>
      </c>
      <c r="Y861" s="3">
        <v>27646.880000000001</v>
      </c>
      <c r="Z861" s="3" t="s">
        <v>759</v>
      </c>
      <c r="AA861" t="b">
        <f t="shared" si="44"/>
        <v>1</v>
      </c>
    </row>
    <row r="862" spans="10:27" hidden="1" x14ac:dyDescent="0.3">
      <c r="J862" s="7">
        <v>8299</v>
      </c>
      <c r="K862" s="3" t="s">
        <v>17</v>
      </c>
      <c r="L862" s="3" t="s">
        <v>32</v>
      </c>
      <c r="M862" s="3" t="str">
        <f t="shared" si="42"/>
        <v>anne.odhiambo@email.com</v>
      </c>
      <c r="N862" s="3" t="s">
        <v>45</v>
      </c>
      <c r="O862" s="3">
        <v>79</v>
      </c>
      <c r="P862" s="3" t="str">
        <f t="shared" si="43"/>
        <v>Senior</v>
      </c>
      <c r="Q862" s="3">
        <f t="shared" si="41"/>
        <v>6</v>
      </c>
      <c r="R862" s="3" t="s">
        <v>217</v>
      </c>
      <c r="S862" s="4">
        <v>44242</v>
      </c>
      <c r="T862" s="3" t="s">
        <v>719</v>
      </c>
      <c r="U862" s="3" t="s">
        <v>726</v>
      </c>
      <c r="V862" s="3" t="s">
        <v>737</v>
      </c>
      <c r="W862" s="3" t="s">
        <v>748</v>
      </c>
      <c r="X862" s="3" t="s">
        <v>754</v>
      </c>
      <c r="Y862" s="3">
        <v>26279.64</v>
      </c>
      <c r="Z862" s="3" t="s">
        <v>760</v>
      </c>
      <c r="AA862" t="b">
        <f t="shared" si="44"/>
        <v>0</v>
      </c>
    </row>
    <row r="863" spans="10:27" x14ac:dyDescent="0.3">
      <c r="J863" s="7">
        <v>4943</v>
      </c>
      <c r="K863" s="3" t="s">
        <v>20</v>
      </c>
      <c r="L863" s="3" t="s">
        <v>31</v>
      </c>
      <c r="M863" s="3" t="str">
        <f t="shared" si="42"/>
        <v>kevin.kamau@email.com</v>
      </c>
      <c r="N863" s="3" t="s">
        <v>44</v>
      </c>
      <c r="O863" s="3">
        <v>13</v>
      </c>
      <c r="P863" s="3" t="str">
        <f t="shared" si="43"/>
        <v>Teenager</v>
      </c>
      <c r="Q863" s="3">
        <f t="shared" si="41"/>
        <v>72</v>
      </c>
      <c r="R863" s="3" t="s">
        <v>218</v>
      </c>
      <c r="S863" s="4">
        <v>44833</v>
      </c>
      <c r="T863" s="3" t="s">
        <v>718</v>
      </c>
      <c r="U863" s="3" t="s">
        <v>725</v>
      </c>
      <c r="V863" s="3" t="s">
        <v>744</v>
      </c>
      <c r="W863" s="3" t="s">
        <v>749</v>
      </c>
      <c r="X863" s="3" t="s">
        <v>754</v>
      </c>
      <c r="Y863" s="3">
        <v>20876.330000000002</v>
      </c>
      <c r="Z863" s="3" t="s">
        <v>759</v>
      </c>
      <c r="AA863" t="b">
        <f t="shared" si="44"/>
        <v>1</v>
      </c>
    </row>
    <row r="864" spans="10:27" hidden="1" x14ac:dyDescent="0.3">
      <c r="J864" s="7">
        <v>3407</v>
      </c>
      <c r="K864" s="3" t="s">
        <v>17</v>
      </c>
      <c r="L864" s="3" t="s">
        <v>41</v>
      </c>
      <c r="M864" s="3" t="str">
        <f t="shared" si="42"/>
        <v>anne.obuya@email.com</v>
      </c>
      <c r="N864" s="3" t="s">
        <v>44</v>
      </c>
      <c r="O864" s="3">
        <v>58</v>
      </c>
      <c r="P864" s="3" t="str">
        <f t="shared" si="43"/>
        <v>Adult</v>
      </c>
      <c r="Q864" s="3">
        <f t="shared" si="41"/>
        <v>27</v>
      </c>
      <c r="R864" s="3" t="s">
        <v>219</v>
      </c>
      <c r="S864" s="4">
        <v>45411</v>
      </c>
      <c r="T864" s="3" t="s">
        <v>720</v>
      </c>
      <c r="U864" s="3" t="s">
        <v>728</v>
      </c>
      <c r="V864" s="3" t="s">
        <v>739</v>
      </c>
      <c r="W864" s="3" t="s">
        <v>751</v>
      </c>
      <c r="X864" s="3" t="s">
        <v>755</v>
      </c>
      <c r="Y864" s="3">
        <v>5751.39</v>
      </c>
      <c r="Z864" s="3" t="s">
        <v>759</v>
      </c>
      <c r="AA864" t="b">
        <f t="shared" si="44"/>
        <v>0</v>
      </c>
    </row>
    <row r="865" spans="10:27" x14ac:dyDescent="0.3">
      <c r="J865" s="7">
        <v>2178</v>
      </c>
      <c r="K865" s="3" t="s">
        <v>21</v>
      </c>
      <c r="L865" s="3" t="s">
        <v>38</v>
      </c>
      <c r="M865" s="3" t="str">
        <f t="shared" si="42"/>
        <v>grace.njeri@email.com</v>
      </c>
      <c r="N865" s="3" t="s">
        <v>44</v>
      </c>
      <c r="O865" s="3">
        <v>66</v>
      </c>
      <c r="P865" s="3" t="str">
        <f t="shared" si="43"/>
        <v>Senior</v>
      </c>
      <c r="Q865" s="3">
        <f t="shared" si="41"/>
        <v>19</v>
      </c>
      <c r="R865" s="3" t="s">
        <v>220</v>
      </c>
      <c r="S865" s="4">
        <v>44251</v>
      </c>
      <c r="T865" s="3" t="s">
        <v>720</v>
      </c>
      <c r="U865" s="3" t="s">
        <v>730</v>
      </c>
      <c r="V865" s="3" t="s">
        <v>745</v>
      </c>
      <c r="W865" s="3" t="s">
        <v>746</v>
      </c>
      <c r="X865" s="3" t="s">
        <v>754</v>
      </c>
      <c r="Y865" s="3">
        <v>21710.86</v>
      </c>
      <c r="Z865" s="3" t="s">
        <v>759</v>
      </c>
      <c r="AA865" t="b">
        <f t="shared" si="44"/>
        <v>1</v>
      </c>
    </row>
    <row r="866" spans="10:27" x14ac:dyDescent="0.3">
      <c r="J866" s="7">
        <v>8604</v>
      </c>
      <c r="K866" s="3" t="s">
        <v>16</v>
      </c>
      <c r="L866" s="3" t="s">
        <v>31</v>
      </c>
      <c r="M866" s="3" t="str">
        <f t="shared" si="42"/>
        <v>john.kamau@email.com</v>
      </c>
      <c r="N866" s="3" t="s">
        <v>44</v>
      </c>
      <c r="O866" s="3">
        <v>74</v>
      </c>
      <c r="P866" s="3" t="str">
        <f t="shared" si="43"/>
        <v>Senior</v>
      </c>
      <c r="Q866" s="3">
        <f t="shared" si="41"/>
        <v>11</v>
      </c>
      <c r="R866" s="3" t="s">
        <v>221</v>
      </c>
      <c r="S866" s="4">
        <v>44712</v>
      </c>
      <c r="T866" s="3" t="s">
        <v>724</v>
      </c>
      <c r="U866" s="3" t="s">
        <v>728</v>
      </c>
      <c r="V866" s="3" t="s">
        <v>735</v>
      </c>
      <c r="W866" s="3" t="s">
        <v>749</v>
      </c>
      <c r="X866" s="3" t="s">
        <v>754</v>
      </c>
      <c r="Y866" s="3">
        <v>49809.04</v>
      </c>
      <c r="Z866" s="3" t="s">
        <v>759</v>
      </c>
      <c r="AA866" t="b">
        <f t="shared" si="44"/>
        <v>1</v>
      </c>
    </row>
    <row r="867" spans="10:27" hidden="1" x14ac:dyDescent="0.3">
      <c r="J867" s="7">
        <v>8179</v>
      </c>
      <c r="K867" s="3" t="s">
        <v>25</v>
      </c>
      <c r="L867" s="3" t="s">
        <v>38</v>
      </c>
      <c r="M867" s="3" t="str">
        <f t="shared" si="42"/>
        <v>paul.njeri@email.com</v>
      </c>
      <c r="N867" s="3" t="s">
        <v>44</v>
      </c>
      <c r="O867" s="3">
        <v>73</v>
      </c>
      <c r="P867" s="3" t="str">
        <f t="shared" si="43"/>
        <v>Senior</v>
      </c>
      <c r="Q867" s="3">
        <f t="shared" si="41"/>
        <v>12</v>
      </c>
      <c r="R867" s="3" t="s">
        <v>222</v>
      </c>
      <c r="S867" s="4">
        <v>44285</v>
      </c>
      <c r="T867" s="3" t="s">
        <v>721</v>
      </c>
      <c r="U867" s="3" t="s">
        <v>725</v>
      </c>
      <c r="V867" s="3" t="s">
        <v>741</v>
      </c>
      <c r="W867" s="3" t="s">
        <v>748</v>
      </c>
      <c r="X867" s="3" t="s">
        <v>755</v>
      </c>
      <c r="Y867" s="3">
        <v>43219.49</v>
      </c>
      <c r="Z867" s="3" t="s">
        <v>760</v>
      </c>
      <c r="AA867" t="b">
        <f t="shared" si="44"/>
        <v>0</v>
      </c>
    </row>
    <row r="868" spans="10:27" x14ac:dyDescent="0.3">
      <c r="J868" s="7">
        <v>7131</v>
      </c>
      <c r="K868" s="3" t="s">
        <v>16</v>
      </c>
      <c r="L868" s="3" t="s">
        <v>35</v>
      </c>
      <c r="M868" s="3" t="str">
        <f t="shared" si="42"/>
        <v>john.mugambi@email.com</v>
      </c>
      <c r="N868" s="3" t="s">
        <v>44</v>
      </c>
      <c r="O868" s="3">
        <v>59</v>
      </c>
      <c r="P868" s="3" t="str">
        <f t="shared" si="43"/>
        <v>Adult</v>
      </c>
      <c r="Q868" s="3">
        <f t="shared" si="41"/>
        <v>26</v>
      </c>
      <c r="R868" s="3" t="s">
        <v>223</v>
      </c>
      <c r="S868" s="4">
        <v>44793</v>
      </c>
      <c r="T868" s="3" t="s">
        <v>722</v>
      </c>
      <c r="U868" s="3" t="s">
        <v>730</v>
      </c>
      <c r="V868" s="3" t="s">
        <v>743</v>
      </c>
      <c r="W868" s="3" t="s">
        <v>748</v>
      </c>
      <c r="X868" s="3" t="s">
        <v>754</v>
      </c>
      <c r="Y868" s="3">
        <v>24747.1</v>
      </c>
      <c r="Z868" s="3" t="s">
        <v>759</v>
      </c>
      <c r="AA868" t="b">
        <f t="shared" si="44"/>
        <v>1</v>
      </c>
    </row>
    <row r="869" spans="10:27" x14ac:dyDescent="0.3">
      <c r="J869" s="7">
        <v>3638</v>
      </c>
      <c r="K869" s="3" t="s">
        <v>27</v>
      </c>
      <c r="L869" s="3" t="s">
        <v>43</v>
      </c>
      <c r="M869" s="3" t="str">
        <f t="shared" si="42"/>
        <v>david.chebet@email.com</v>
      </c>
      <c r="N869" s="3" t="s">
        <v>45</v>
      </c>
      <c r="O869" s="3">
        <v>68</v>
      </c>
      <c r="P869" s="3" t="str">
        <f t="shared" si="43"/>
        <v>Senior</v>
      </c>
      <c r="Q869" s="3">
        <f t="shared" si="41"/>
        <v>17</v>
      </c>
      <c r="R869" s="3" t="s">
        <v>224</v>
      </c>
      <c r="S869" s="4">
        <v>44013</v>
      </c>
      <c r="T869" s="3" t="s">
        <v>721</v>
      </c>
      <c r="U869" s="3" t="s">
        <v>728</v>
      </c>
      <c r="V869" s="3" t="s">
        <v>744</v>
      </c>
      <c r="W869" s="3" t="s">
        <v>748</v>
      </c>
      <c r="X869" s="3" t="s">
        <v>758</v>
      </c>
      <c r="Y869" s="3">
        <v>22374.73</v>
      </c>
      <c r="Z869" s="3" t="s">
        <v>759</v>
      </c>
      <c r="AA869" t="b">
        <f t="shared" si="44"/>
        <v>1</v>
      </c>
    </row>
    <row r="870" spans="10:27" hidden="1" x14ac:dyDescent="0.3">
      <c r="J870" s="7">
        <v>3445</v>
      </c>
      <c r="K870" s="3" t="s">
        <v>20</v>
      </c>
      <c r="L870" s="3" t="s">
        <v>34</v>
      </c>
      <c r="M870" s="3" t="str">
        <f t="shared" si="42"/>
        <v>kevin.cherono@email.com</v>
      </c>
      <c r="N870" s="3" t="s">
        <v>44</v>
      </c>
      <c r="O870" s="3">
        <v>83</v>
      </c>
      <c r="P870" s="3" t="str">
        <f t="shared" si="43"/>
        <v>Senior</v>
      </c>
      <c r="Q870" s="3">
        <f t="shared" si="41"/>
        <v>2</v>
      </c>
      <c r="R870" s="3" t="s">
        <v>225</v>
      </c>
      <c r="S870" s="4">
        <v>44638</v>
      </c>
      <c r="T870" s="3" t="s">
        <v>721</v>
      </c>
      <c r="U870" s="3" t="s">
        <v>726</v>
      </c>
      <c r="V870" s="3" t="s">
        <v>741</v>
      </c>
      <c r="W870" s="3" t="s">
        <v>749</v>
      </c>
      <c r="X870" s="3" t="s">
        <v>757</v>
      </c>
      <c r="Y870" s="3">
        <v>43420.82</v>
      </c>
      <c r="Z870" s="3" t="s">
        <v>761</v>
      </c>
      <c r="AA870" t="b">
        <f t="shared" si="44"/>
        <v>0</v>
      </c>
    </row>
    <row r="871" spans="10:27" hidden="1" x14ac:dyDescent="0.3">
      <c r="J871" s="7">
        <v>5199</v>
      </c>
      <c r="K871" s="3" t="s">
        <v>27</v>
      </c>
      <c r="L871" s="3" t="s">
        <v>42</v>
      </c>
      <c r="M871" s="3" t="str">
        <f t="shared" si="42"/>
        <v>david.ouma@email.com</v>
      </c>
      <c r="N871" s="3" t="s">
        <v>44</v>
      </c>
      <c r="O871" s="3">
        <v>23</v>
      </c>
      <c r="P871" s="3" t="str">
        <f t="shared" si="43"/>
        <v>Adult</v>
      </c>
      <c r="Q871" s="3">
        <f t="shared" si="41"/>
        <v>62</v>
      </c>
      <c r="R871" s="3" t="s">
        <v>226</v>
      </c>
      <c r="S871" s="4">
        <v>44752</v>
      </c>
      <c r="T871" s="3" t="s">
        <v>721</v>
      </c>
      <c r="U871" s="3" t="s">
        <v>726</v>
      </c>
      <c r="V871" s="3" t="s">
        <v>741</v>
      </c>
      <c r="W871" s="3" t="s">
        <v>747</v>
      </c>
      <c r="X871" s="3" t="s">
        <v>755</v>
      </c>
      <c r="Y871" s="3">
        <v>43306.2</v>
      </c>
      <c r="Z871" s="3" t="s">
        <v>760</v>
      </c>
      <c r="AA871" t="b">
        <f t="shared" si="44"/>
        <v>0</v>
      </c>
    </row>
    <row r="872" spans="10:27" hidden="1" x14ac:dyDescent="0.3">
      <c r="J872" s="7">
        <v>2618</v>
      </c>
      <c r="K872" s="3" t="s">
        <v>14</v>
      </c>
      <c r="L872" s="3" t="s">
        <v>39</v>
      </c>
      <c r="M872" s="3" t="str">
        <f t="shared" si="42"/>
        <v>jane.kuria@email.com</v>
      </c>
      <c r="N872" s="3" t="s">
        <v>45</v>
      </c>
      <c r="O872" s="3">
        <v>5</v>
      </c>
      <c r="P872" s="3" t="str">
        <f t="shared" si="43"/>
        <v>Child</v>
      </c>
      <c r="Q872" s="3">
        <f t="shared" si="41"/>
        <v>80</v>
      </c>
      <c r="R872" s="3" t="s">
        <v>227</v>
      </c>
      <c r="S872" s="4">
        <v>44265</v>
      </c>
      <c r="T872" s="3" t="s">
        <v>724</v>
      </c>
      <c r="U872" s="3" t="s">
        <v>726</v>
      </c>
      <c r="V872" s="3" t="s">
        <v>736</v>
      </c>
      <c r="W872" s="3" t="s">
        <v>751</v>
      </c>
      <c r="X872" s="3" t="s">
        <v>754</v>
      </c>
      <c r="Y872" s="3">
        <v>3025.38</v>
      </c>
      <c r="Z872" s="3" t="s">
        <v>761</v>
      </c>
      <c r="AA872" t="b">
        <f t="shared" si="44"/>
        <v>0</v>
      </c>
    </row>
    <row r="873" spans="10:27" hidden="1" x14ac:dyDescent="0.3">
      <c r="J873" s="7">
        <v>6694</v>
      </c>
      <c r="K873" s="3" t="s">
        <v>18</v>
      </c>
      <c r="L873" s="3" t="s">
        <v>40</v>
      </c>
      <c r="M873" s="3" t="str">
        <f t="shared" si="42"/>
        <v>susan.wanjiru@email.com</v>
      </c>
      <c r="N873" s="3" t="s">
        <v>45</v>
      </c>
      <c r="O873" s="3">
        <v>30</v>
      </c>
      <c r="P873" s="3" t="str">
        <f t="shared" si="43"/>
        <v>Adult</v>
      </c>
      <c r="Q873" s="3">
        <f t="shared" si="41"/>
        <v>55</v>
      </c>
      <c r="R873" s="3" t="s">
        <v>228</v>
      </c>
      <c r="S873" s="4">
        <v>43897</v>
      </c>
      <c r="T873" s="3" t="s">
        <v>722</v>
      </c>
      <c r="U873" s="3" t="s">
        <v>725</v>
      </c>
      <c r="V873" s="3" t="s">
        <v>734</v>
      </c>
      <c r="W873" s="3" t="s">
        <v>747</v>
      </c>
      <c r="X873" s="3" t="s">
        <v>754</v>
      </c>
      <c r="Y873" s="3">
        <v>27732.09</v>
      </c>
      <c r="Z873" s="3" t="s">
        <v>761</v>
      </c>
      <c r="AA873" t="b">
        <f t="shared" si="44"/>
        <v>0</v>
      </c>
    </row>
    <row r="874" spans="10:27" hidden="1" x14ac:dyDescent="0.3">
      <c r="J874" s="7">
        <v>4515</v>
      </c>
      <c r="K874" s="3" t="s">
        <v>27</v>
      </c>
      <c r="L874" s="3" t="s">
        <v>35</v>
      </c>
      <c r="M874" s="3" t="str">
        <f t="shared" si="42"/>
        <v>david.mugambi@email.com</v>
      </c>
      <c r="N874" s="3" t="s">
        <v>44</v>
      </c>
      <c r="O874" s="3">
        <v>65</v>
      </c>
      <c r="P874" s="3" t="str">
        <f t="shared" si="43"/>
        <v>Senior</v>
      </c>
      <c r="Q874" s="3">
        <f t="shared" si="41"/>
        <v>20</v>
      </c>
      <c r="R874" s="3" t="s">
        <v>229</v>
      </c>
      <c r="S874" s="4">
        <v>44573</v>
      </c>
      <c r="T874" s="3" t="s">
        <v>723</v>
      </c>
      <c r="U874" s="3" t="s">
        <v>729</v>
      </c>
      <c r="V874" s="3" t="s">
        <v>742</v>
      </c>
      <c r="W874" s="3" t="s">
        <v>746</v>
      </c>
      <c r="X874" s="3" t="s">
        <v>755</v>
      </c>
      <c r="Y874" s="3">
        <v>43256.54</v>
      </c>
      <c r="Z874" s="3" t="s">
        <v>760</v>
      </c>
      <c r="AA874" t="b">
        <f t="shared" si="44"/>
        <v>0</v>
      </c>
    </row>
    <row r="875" spans="10:27" hidden="1" x14ac:dyDescent="0.3">
      <c r="J875" s="7">
        <v>4306</v>
      </c>
      <c r="K875" s="3" t="s">
        <v>14</v>
      </c>
      <c r="L875" s="3" t="s">
        <v>31</v>
      </c>
      <c r="M875" s="3" t="str">
        <f t="shared" si="42"/>
        <v>jane.kamau@email.com</v>
      </c>
      <c r="N875" s="3" t="s">
        <v>45</v>
      </c>
      <c r="O875" s="3">
        <v>58</v>
      </c>
      <c r="P875" s="3" t="str">
        <f t="shared" si="43"/>
        <v>Adult</v>
      </c>
      <c r="Q875" s="3">
        <f t="shared" si="41"/>
        <v>27</v>
      </c>
      <c r="R875" s="3" t="s">
        <v>230</v>
      </c>
      <c r="S875" s="4">
        <v>44006</v>
      </c>
      <c r="T875" s="3" t="s">
        <v>723</v>
      </c>
      <c r="U875" s="3" t="s">
        <v>726</v>
      </c>
      <c r="V875" s="3" t="s">
        <v>735</v>
      </c>
      <c r="W875" s="3" t="s">
        <v>752</v>
      </c>
      <c r="X875" s="3" t="s">
        <v>758</v>
      </c>
      <c r="Y875" s="3">
        <v>8186.52</v>
      </c>
      <c r="Z875" s="3" t="s">
        <v>759</v>
      </c>
      <c r="AA875" t="b">
        <f t="shared" si="44"/>
        <v>0</v>
      </c>
    </row>
    <row r="876" spans="10:27" x14ac:dyDescent="0.3">
      <c r="J876" s="7">
        <v>3562</v>
      </c>
      <c r="K876" s="3" t="s">
        <v>23</v>
      </c>
      <c r="L876" s="3" t="s">
        <v>32</v>
      </c>
      <c r="M876" s="3" t="str">
        <f t="shared" si="42"/>
        <v>peter.odhiambo@email.com</v>
      </c>
      <c r="N876" s="3" t="s">
        <v>44</v>
      </c>
      <c r="O876" s="3">
        <v>18</v>
      </c>
      <c r="P876" s="3" t="str">
        <f t="shared" si="43"/>
        <v>Teenager</v>
      </c>
      <c r="Q876" s="3">
        <f t="shared" si="41"/>
        <v>67</v>
      </c>
      <c r="R876" s="3" t="s">
        <v>231</v>
      </c>
      <c r="S876" s="4">
        <v>45319</v>
      </c>
      <c r="T876" s="3" t="s">
        <v>724</v>
      </c>
      <c r="U876" s="3" t="s">
        <v>730</v>
      </c>
      <c r="V876" s="3" t="s">
        <v>732</v>
      </c>
      <c r="W876" s="3" t="s">
        <v>750</v>
      </c>
      <c r="X876" s="3" t="s">
        <v>758</v>
      </c>
      <c r="Y876" s="3">
        <v>30532.07</v>
      </c>
      <c r="Z876" s="3" t="s">
        <v>759</v>
      </c>
      <c r="AA876" t="b">
        <f t="shared" si="44"/>
        <v>1</v>
      </c>
    </row>
    <row r="877" spans="10:27" hidden="1" x14ac:dyDescent="0.3">
      <c r="J877" s="7">
        <v>2789</v>
      </c>
      <c r="K877" s="3" t="s">
        <v>18</v>
      </c>
      <c r="L877" s="3" t="s">
        <v>40</v>
      </c>
      <c r="M877" s="3" t="str">
        <f t="shared" si="42"/>
        <v>susan.wanjiru@email.com</v>
      </c>
      <c r="N877" s="3" t="s">
        <v>45</v>
      </c>
      <c r="O877" s="3">
        <v>57</v>
      </c>
      <c r="P877" s="3" t="str">
        <f t="shared" si="43"/>
        <v>Adult</v>
      </c>
      <c r="Q877" s="3">
        <f t="shared" si="41"/>
        <v>28</v>
      </c>
      <c r="R877" s="3" t="s">
        <v>232</v>
      </c>
      <c r="S877" s="4">
        <v>45577</v>
      </c>
      <c r="T877" s="3" t="s">
        <v>719</v>
      </c>
      <c r="U877" s="3" t="s">
        <v>725</v>
      </c>
      <c r="V877" s="3" t="s">
        <v>744</v>
      </c>
      <c r="W877" s="3" t="s">
        <v>751</v>
      </c>
      <c r="X877" s="3" t="s">
        <v>755</v>
      </c>
      <c r="Y877" s="3">
        <v>4097.0600000000004</v>
      </c>
      <c r="Z877" s="3" t="s">
        <v>759</v>
      </c>
      <c r="AA877" t="b">
        <f t="shared" si="44"/>
        <v>0</v>
      </c>
    </row>
    <row r="878" spans="10:27" hidden="1" x14ac:dyDescent="0.3">
      <c r="J878" s="7">
        <v>7985</v>
      </c>
      <c r="K878" s="3" t="s">
        <v>20</v>
      </c>
      <c r="L878" s="3" t="s">
        <v>34</v>
      </c>
      <c r="M878" s="3" t="str">
        <f t="shared" si="42"/>
        <v>kevin.cherono@email.com</v>
      </c>
      <c r="N878" s="3" t="s">
        <v>44</v>
      </c>
      <c r="O878" s="3">
        <v>5</v>
      </c>
      <c r="P878" s="3" t="str">
        <f t="shared" si="43"/>
        <v>Child</v>
      </c>
      <c r="Q878" s="3">
        <f t="shared" si="41"/>
        <v>80</v>
      </c>
      <c r="R878" s="3" t="s">
        <v>233</v>
      </c>
      <c r="S878" s="4">
        <v>45210</v>
      </c>
      <c r="T878" s="3" t="s">
        <v>724</v>
      </c>
      <c r="U878" s="3" t="s">
        <v>730</v>
      </c>
      <c r="V878" s="3" t="s">
        <v>745</v>
      </c>
      <c r="W878" s="3" t="s">
        <v>747</v>
      </c>
      <c r="X878" s="3" t="s">
        <v>757</v>
      </c>
      <c r="Y878" s="3">
        <v>24294.36</v>
      </c>
      <c r="Z878" s="3" t="s">
        <v>760</v>
      </c>
      <c r="AA878" t="b">
        <f t="shared" si="44"/>
        <v>0</v>
      </c>
    </row>
    <row r="879" spans="10:27" x14ac:dyDescent="0.3">
      <c r="J879" s="7">
        <v>8326</v>
      </c>
      <c r="K879" s="3" t="s">
        <v>23</v>
      </c>
      <c r="L879" s="3" t="s">
        <v>33</v>
      </c>
      <c r="M879" s="3" t="str">
        <f t="shared" si="42"/>
        <v>peter.kiplagat@email.com</v>
      </c>
      <c r="N879" s="3" t="s">
        <v>45</v>
      </c>
      <c r="O879" s="3">
        <v>45</v>
      </c>
      <c r="P879" s="3" t="str">
        <f t="shared" si="43"/>
        <v>Adult</v>
      </c>
      <c r="Q879" s="3">
        <f t="shared" si="41"/>
        <v>40</v>
      </c>
      <c r="R879" s="3" t="s">
        <v>234</v>
      </c>
      <c r="S879" s="4">
        <v>44654</v>
      </c>
      <c r="T879" s="3" t="s">
        <v>722</v>
      </c>
      <c r="U879" s="3" t="s">
        <v>726</v>
      </c>
      <c r="V879" s="3" t="s">
        <v>736</v>
      </c>
      <c r="W879" s="3" t="s">
        <v>747</v>
      </c>
      <c r="X879" s="3" t="s">
        <v>754</v>
      </c>
      <c r="Y879" s="3">
        <v>40856.269999999997</v>
      </c>
      <c r="Z879" s="3" t="s">
        <v>759</v>
      </c>
      <c r="AA879" t="b">
        <f t="shared" si="44"/>
        <v>1</v>
      </c>
    </row>
    <row r="880" spans="10:27" hidden="1" x14ac:dyDescent="0.3">
      <c r="J880" s="7">
        <v>6989</v>
      </c>
      <c r="K880" s="3" t="s">
        <v>24</v>
      </c>
      <c r="L880" s="3" t="s">
        <v>32</v>
      </c>
      <c r="M880" s="3" t="str">
        <f t="shared" si="42"/>
        <v>esther.odhiambo@email.com</v>
      </c>
      <c r="N880" s="3" t="s">
        <v>44</v>
      </c>
      <c r="O880" s="3">
        <v>10</v>
      </c>
      <c r="P880" s="3" t="str">
        <f t="shared" si="43"/>
        <v>Child</v>
      </c>
      <c r="Q880" s="3">
        <f t="shared" si="41"/>
        <v>75</v>
      </c>
      <c r="R880" s="3" t="s">
        <v>235</v>
      </c>
      <c r="S880" s="4">
        <v>44534</v>
      </c>
      <c r="T880" s="3" t="s">
        <v>724</v>
      </c>
      <c r="U880" s="3" t="s">
        <v>726</v>
      </c>
      <c r="V880" s="3" t="s">
        <v>741</v>
      </c>
      <c r="W880" s="3" t="s">
        <v>746</v>
      </c>
      <c r="X880" s="3" t="s">
        <v>758</v>
      </c>
      <c r="Y880" s="3">
        <v>2547.75</v>
      </c>
      <c r="Z880" s="3" t="s">
        <v>759</v>
      </c>
      <c r="AA880" t="b">
        <f t="shared" si="44"/>
        <v>0</v>
      </c>
    </row>
    <row r="881" spans="10:27" hidden="1" x14ac:dyDescent="0.3">
      <c r="J881" s="7">
        <v>6784</v>
      </c>
      <c r="K881" s="3" t="s">
        <v>19</v>
      </c>
      <c r="L881" s="3" t="s">
        <v>33</v>
      </c>
      <c r="M881" s="3" t="str">
        <f t="shared" si="42"/>
        <v>michael.kiplagat@email.com</v>
      </c>
      <c r="N881" s="3" t="s">
        <v>44</v>
      </c>
      <c r="O881" s="3">
        <v>48</v>
      </c>
      <c r="P881" s="3" t="str">
        <f t="shared" si="43"/>
        <v>Adult</v>
      </c>
      <c r="Q881" s="3">
        <f t="shared" si="41"/>
        <v>37</v>
      </c>
      <c r="R881" s="3" t="s">
        <v>236</v>
      </c>
      <c r="S881" s="4">
        <v>45246</v>
      </c>
      <c r="T881" s="3" t="s">
        <v>718</v>
      </c>
      <c r="U881" s="3" t="s">
        <v>730</v>
      </c>
      <c r="V881" s="3" t="s">
        <v>731</v>
      </c>
      <c r="W881" s="3" t="s">
        <v>748</v>
      </c>
      <c r="X881" s="3" t="s">
        <v>756</v>
      </c>
      <c r="Y881" s="3">
        <v>20024.060000000001</v>
      </c>
      <c r="Z881" s="3" t="s">
        <v>760</v>
      </c>
      <c r="AA881" t="b">
        <f t="shared" si="44"/>
        <v>0</v>
      </c>
    </row>
    <row r="882" spans="10:27" hidden="1" x14ac:dyDescent="0.3">
      <c r="J882" s="7">
        <v>9963</v>
      </c>
      <c r="K882" s="3" t="s">
        <v>18</v>
      </c>
      <c r="L882" s="3" t="s">
        <v>37</v>
      </c>
      <c r="M882" s="3" t="str">
        <f t="shared" si="42"/>
        <v>susan.otieno@email.com</v>
      </c>
      <c r="N882" s="3" t="s">
        <v>44</v>
      </c>
      <c r="O882" s="3">
        <v>37</v>
      </c>
      <c r="P882" s="3" t="str">
        <f t="shared" si="43"/>
        <v>Adult</v>
      </c>
      <c r="Q882" s="3">
        <f t="shared" si="41"/>
        <v>48</v>
      </c>
      <c r="R882" s="3" t="s">
        <v>237</v>
      </c>
      <c r="S882" s="4">
        <v>44480</v>
      </c>
      <c r="T882" s="3" t="s">
        <v>719</v>
      </c>
      <c r="U882" s="3" t="s">
        <v>728</v>
      </c>
      <c r="V882" s="3" t="s">
        <v>741</v>
      </c>
      <c r="W882" s="3" t="s">
        <v>749</v>
      </c>
      <c r="X882" s="3" t="s">
        <v>754</v>
      </c>
      <c r="Y882" s="3">
        <v>22054.1</v>
      </c>
      <c r="Z882" s="3" t="s">
        <v>761</v>
      </c>
      <c r="AA882" t="b">
        <f t="shared" si="44"/>
        <v>0</v>
      </c>
    </row>
    <row r="883" spans="10:27" x14ac:dyDescent="0.3">
      <c r="J883" s="7">
        <v>4174</v>
      </c>
      <c r="K883" s="3" t="s">
        <v>21</v>
      </c>
      <c r="L883" s="3" t="s">
        <v>35</v>
      </c>
      <c r="M883" s="3" t="str">
        <f t="shared" si="42"/>
        <v>grace.mugambi@email.com</v>
      </c>
      <c r="N883" s="3" t="s">
        <v>44</v>
      </c>
      <c r="O883" s="3">
        <v>79</v>
      </c>
      <c r="P883" s="3" t="str">
        <f t="shared" si="43"/>
        <v>Senior</v>
      </c>
      <c r="Q883" s="3">
        <f t="shared" ref="Q883:Q946" si="45">MAX( O883:O1554) - (O883)</f>
        <v>6</v>
      </c>
      <c r="R883" s="3" t="s">
        <v>238</v>
      </c>
      <c r="S883" s="4">
        <v>44427</v>
      </c>
      <c r="T883" s="3" t="s">
        <v>719</v>
      </c>
      <c r="U883" s="3" t="s">
        <v>729</v>
      </c>
      <c r="V883" s="3" t="s">
        <v>743</v>
      </c>
      <c r="W883" s="3" t="s">
        <v>750</v>
      </c>
      <c r="X883" s="3" t="s">
        <v>756</v>
      </c>
      <c r="Y883" s="3">
        <v>12832.67</v>
      </c>
      <c r="Z883" s="3" t="s">
        <v>759</v>
      </c>
      <c r="AA883" t="b">
        <f t="shared" si="44"/>
        <v>1</v>
      </c>
    </row>
    <row r="884" spans="10:27" x14ac:dyDescent="0.3">
      <c r="J884" s="7">
        <v>5505</v>
      </c>
      <c r="K884" s="3" t="s">
        <v>27</v>
      </c>
      <c r="L884" s="3" t="s">
        <v>33</v>
      </c>
      <c r="M884" s="3" t="str">
        <f t="shared" ref="M884:M947" si="46">LOWER(CONCATENATE(K884,".",L884,"@email.com"))</f>
        <v>david.kiplagat@email.com</v>
      </c>
      <c r="N884" s="3" t="s">
        <v>45</v>
      </c>
      <c r="O884" s="3">
        <v>83</v>
      </c>
      <c r="P884" s="3" t="str">
        <f t="shared" ref="P884:P947" si="47">IF(O884&lt;=12,"Child",IF(O884&lt;=19,"Teenager",IF(O884&lt;=60,"Adult","Senior")))</f>
        <v>Senior</v>
      </c>
      <c r="Q884" s="3">
        <f t="shared" si="45"/>
        <v>2</v>
      </c>
      <c r="R884" s="3" t="s">
        <v>239</v>
      </c>
      <c r="S884" s="4">
        <v>44248</v>
      </c>
      <c r="T884" s="3" t="s">
        <v>720</v>
      </c>
      <c r="U884" s="3" t="s">
        <v>727</v>
      </c>
      <c r="V884" s="3" t="s">
        <v>744</v>
      </c>
      <c r="W884" s="3" t="s">
        <v>747</v>
      </c>
      <c r="X884" s="3" t="s">
        <v>754</v>
      </c>
      <c r="Y884" s="3">
        <v>28857.23</v>
      </c>
      <c r="Z884" s="3" t="s">
        <v>759</v>
      </c>
      <c r="AA884" t="b">
        <f t="shared" ref="AA884:AA947" si="48">AND(Y884&gt;10000,Z884="Partially Paid")</f>
        <v>1</v>
      </c>
    </row>
    <row r="885" spans="10:27" hidden="1" x14ac:dyDescent="0.3">
      <c r="J885" s="7">
        <v>9208</v>
      </c>
      <c r="K885" s="3" t="s">
        <v>16</v>
      </c>
      <c r="L885" s="3" t="s">
        <v>31</v>
      </c>
      <c r="M885" s="3" t="str">
        <f t="shared" si="46"/>
        <v>john.kamau@email.com</v>
      </c>
      <c r="N885" s="3" t="s">
        <v>44</v>
      </c>
      <c r="O885" s="3">
        <v>77</v>
      </c>
      <c r="P885" s="3" t="str">
        <f t="shared" si="47"/>
        <v>Senior</v>
      </c>
      <c r="Q885" s="3">
        <f t="shared" si="45"/>
        <v>8</v>
      </c>
      <c r="R885" s="3" t="s">
        <v>240</v>
      </c>
      <c r="S885" s="4">
        <v>44968</v>
      </c>
      <c r="T885" s="3" t="s">
        <v>724</v>
      </c>
      <c r="U885" s="3" t="s">
        <v>730</v>
      </c>
      <c r="V885" s="3" t="s">
        <v>736</v>
      </c>
      <c r="W885" s="3" t="s">
        <v>749</v>
      </c>
      <c r="X885" s="3" t="s">
        <v>753</v>
      </c>
      <c r="Y885" s="3">
        <v>19828.12</v>
      </c>
      <c r="Z885" s="3" t="s">
        <v>761</v>
      </c>
      <c r="AA885" t="b">
        <f t="shared" si="48"/>
        <v>0</v>
      </c>
    </row>
    <row r="886" spans="10:27" hidden="1" x14ac:dyDescent="0.3">
      <c r="J886" s="7">
        <v>3600</v>
      </c>
      <c r="K886" s="3" t="s">
        <v>16</v>
      </c>
      <c r="L886" s="3" t="s">
        <v>41</v>
      </c>
      <c r="M886" s="3" t="str">
        <f t="shared" si="46"/>
        <v>john.obuya@email.com</v>
      </c>
      <c r="N886" s="3" t="s">
        <v>44</v>
      </c>
      <c r="O886" s="3">
        <v>85</v>
      </c>
      <c r="P886" s="3" t="str">
        <f t="shared" si="47"/>
        <v>Senior</v>
      </c>
      <c r="Q886" s="3">
        <f t="shared" si="45"/>
        <v>0</v>
      </c>
      <c r="R886" s="3" t="s">
        <v>241</v>
      </c>
      <c r="S886" s="4">
        <v>44948</v>
      </c>
      <c r="T886" s="3" t="s">
        <v>722</v>
      </c>
      <c r="U886" s="3" t="s">
        <v>725</v>
      </c>
      <c r="V886" s="3" t="s">
        <v>745</v>
      </c>
      <c r="W886" s="3" t="s">
        <v>747</v>
      </c>
      <c r="X886" s="3" t="s">
        <v>755</v>
      </c>
      <c r="Y886" s="3">
        <v>29515.599999999999</v>
      </c>
      <c r="Z886" s="3" t="s">
        <v>760</v>
      </c>
      <c r="AA886" t="b">
        <f t="shared" si="48"/>
        <v>0</v>
      </c>
    </row>
    <row r="887" spans="10:27" hidden="1" x14ac:dyDescent="0.3">
      <c r="J887" s="7">
        <v>6606</v>
      </c>
      <c r="K887" s="3" t="s">
        <v>27</v>
      </c>
      <c r="L887" s="3" t="s">
        <v>34</v>
      </c>
      <c r="M887" s="3" t="str">
        <f t="shared" si="46"/>
        <v>david.cherono@email.com</v>
      </c>
      <c r="N887" s="3" t="s">
        <v>45</v>
      </c>
      <c r="O887" s="3">
        <v>37</v>
      </c>
      <c r="P887" s="3" t="str">
        <f t="shared" si="47"/>
        <v>Adult</v>
      </c>
      <c r="Q887" s="3">
        <f t="shared" si="45"/>
        <v>48</v>
      </c>
      <c r="R887" s="3" t="s">
        <v>242</v>
      </c>
      <c r="S887" s="4">
        <v>43845</v>
      </c>
      <c r="T887" s="3" t="s">
        <v>724</v>
      </c>
      <c r="U887" s="3" t="s">
        <v>725</v>
      </c>
      <c r="V887" s="3" t="s">
        <v>735</v>
      </c>
      <c r="W887" s="3" t="s">
        <v>751</v>
      </c>
      <c r="X887" s="3" t="s">
        <v>758</v>
      </c>
      <c r="Y887" s="3">
        <v>33844.050000000003</v>
      </c>
      <c r="Z887" s="3" t="s">
        <v>761</v>
      </c>
      <c r="AA887" t="b">
        <f t="shared" si="48"/>
        <v>0</v>
      </c>
    </row>
    <row r="888" spans="10:27" hidden="1" x14ac:dyDescent="0.3">
      <c r="J888" s="7">
        <v>7725</v>
      </c>
      <c r="K888" s="3" t="s">
        <v>18</v>
      </c>
      <c r="L888" s="3" t="s">
        <v>32</v>
      </c>
      <c r="M888" s="3" t="str">
        <f t="shared" si="46"/>
        <v>susan.odhiambo@email.com</v>
      </c>
      <c r="N888" s="3" t="s">
        <v>44</v>
      </c>
      <c r="O888" s="3">
        <v>6</v>
      </c>
      <c r="P888" s="3" t="str">
        <f t="shared" si="47"/>
        <v>Child</v>
      </c>
      <c r="Q888" s="3">
        <f t="shared" si="45"/>
        <v>79</v>
      </c>
      <c r="R888" s="3" t="s">
        <v>243</v>
      </c>
      <c r="S888" s="4">
        <v>45498</v>
      </c>
      <c r="T888" s="3" t="s">
        <v>720</v>
      </c>
      <c r="U888" s="3" t="s">
        <v>726</v>
      </c>
      <c r="V888" s="3" t="s">
        <v>742</v>
      </c>
      <c r="W888" s="3" t="s">
        <v>750</v>
      </c>
      <c r="X888" s="3" t="s">
        <v>755</v>
      </c>
      <c r="Y888" s="3">
        <v>20240.849999999999</v>
      </c>
      <c r="Z888" s="3" t="s">
        <v>760</v>
      </c>
      <c r="AA888" t="b">
        <f t="shared" si="48"/>
        <v>0</v>
      </c>
    </row>
    <row r="889" spans="10:27" hidden="1" x14ac:dyDescent="0.3">
      <c r="J889" s="7">
        <v>7537</v>
      </c>
      <c r="K889" s="3" t="s">
        <v>22</v>
      </c>
      <c r="L889" s="3" t="s">
        <v>42</v>
      </c>
      <c r="M889" s="3" t="str">
        <f t="shared" si="46"/>
        <v>mercy.ouma@email.com</v>
      </c>
      <c r="N889" s="3" t="s">
        <v>44</v>
      </c>
      <c r="O889" s="3">
        <v>5</v>
      </c>
      <c r="P889" s="3" t="str">
        <f t="shared" si="47"/>
        <v>Child</v>
      </c>
      <c r="Q889" s="3">
        <f t="shared" si="45"/>
        <v>80</v>
      </c>
      <c r="R889" s="3" t="s">
        <v>244</v>
      </c>
      <c r="S889" s="4">
        <v>44569</v>
      </c>
      <c r="T889" s="3" t="s">
        <v>721</v>
      </c>
      <c r="U889" s="3" t="s">
        <v>726</v>
      </c>
      <c r="V889" s="3" t="s">
        <v>743</v>
      </c>
      <c r="W889" s="3" t="s">
        <v>751</v>
      </c>
      <c r="X889" s="3" t="s">
        <v>755</v>
      </c>
      <c r="Y889" s="3">
        <v>17655.78</v>
      </c>
      <c r="Z889" s="3" t="s">
        <v>761</v>
      </c>
      <c r="AA889" t="b">
        <f t="shared" si="48"/>
        <v>0</v>
      </c>
    </row>
    <row r="890" spans="10:27" hidden="1" x14ac:dyDescent="0.3">
      <c r="J890" s="7">
        <v>7297</v>
      </c>
      <c r="K890" s="3" t="s">
        <v>23</v>
      </c>
      <c r="L890" s="3" t="s">
        <v>41</v>
      </c>
      <c r="M890" s="3" t="str">
        <f t="shared" si="46"/>
        <v>peter.obuya@email.com</v>
      </c>
      <c r="N890" s="3" t="s">
        <v>45</v>
      </c>
      <c r="O890" s="3">
        <v>6</v>
      </c>
      <c r="P890" s="3" t="str">
        <f t="shared" si="47"/>
        <v>Child</v>
      </c>
      <c r="Q890" s="3">
        <f t="shared" si="45"/>
        <v>79</v>
      </c>
      <c r="R890" s="3" t="s">
        <v>245</v>
      </c>
      <c r="S890" s="4">
        <v>43893</v>
      </c>
      <c r="T890" s="3" t="s">
        <v>721</v>
      </c>
      <c r="U890" s="3" t="s">
        <v>728</v>
      </c>
      <c r="V890" s="3" t="s">
        <v>734</v>
      </c>
      <c r="W890" s="3" t="s">
        <v>750</v>
      </c>
      <c r="X890" s="3" t="s">
        <v>756</v>
      </c>
      <c r="Y890" s="3">
        <v>4300.3599999999997</v>
      </c>
      <c r="Z890" s="3" t="s">
        <v>761</v>
      </c>
      <c r="AA890" t="b">
        <f t="shared" si="48"/>
        <v>0</v>
      </c>
    </row>
    <row r="891" spans="10:27" x14ac:dyDescent="0.3">
      <c r="J891" s="7">
        <v>1968</v>
      </c>
      <c r="K891" s="3" t="s">
        <v>24</v>
      </c>
      <c r="L891" s="3" t="s">
        <v>32</v>
      </c>
      <c r="M891" s="3" t="str">
        <f t="shared" si="46"/>
        <v>esther.odhiambo@email.com</v>
      </c>
      <c r="N891" s="3" t="s">
        <v>45</v>
      </c>
      <c r="O891" s="3">
        <v>8</v>
      </c>
      <c r="P891" s="3" t="str">
        <f t="shared" si="47"/>
        <v>Child</v>
      </c>
      <c r="Q891" s="3">
        <f t="shared" si="45"/>
        <v>77</v>
      </c>
      <c r="R891" s="3" t="s">
        <v>246</v>
      </c>
      <c r="S891" s="4">
        <v>44293</v>
      </c>
      <c r="T891" s="3" t="s">
        <v>721</v>
      </c>
      <c r="U891" s="3" t="s">
        <v>727</v>
      </c>
      <c r="V891" s="3" t="s">
        <v>735</v>
      </c>
      <c r="W891" s="3" t="s">
        <v>750</v>
      </c>
      <c r="X891" s="3" t="s">
        <v>754</v>
      </c>
      <c r="Y891" s="3">
        <v>41553.629999999997</v>
      </c>
      <c r="Z891" s="3" t="s">
        <v>759</v>
      </c>
      <c r="AA891" t="b">
        <f t="shared" si="48"/>
        <v>1</v>
      </c>
    </row>
    <row r="892" spans="10:27" hidden="1" x14ac:dyDescent="0.3">
      <c r="J892" s="7">
        <v>6360</v>
      </c>
      <c r="K892" s="3" t="s">
        <v>14</v>
      </c>
      <c r="L892" s="3" t="s">
        <v>35</v>
      </c>
      <c r="M892" s="3" t="str">
        <f t="shared" si="46"/>
        <v>jane.mugambi@email.com</v>
      </c>
      <c r="N892" s="3" t="s">
        <v>45</v>
      </c>
      <c r="O892" s="3">
        <v>8</v>
      </c>
      <c r="P892" s="3" t="str">
        <f t="shared" si="47"/>
        <v>Child</v>
      </c>
      <c r="Q892" s="3">
        <f t="shared" si="45"/>
        <v>77</v>
      </c>
      <c r="R892" s="3" t="s">
        <v>247</v>
      </c>
      <c r="S892" s="4">
        <v>44805</v>
      </c>
      <c r="T892" s="3" t="s">
        <v>720</v>
      </c>
      <c r="U892" s="3" t="s">
        <v>726</v>
      </c>
      <c r="V892" s="3" t="s">
        <v>737</v>
      </c>
      <c r="W892" s="3" t="s">
        <v>748</v>
      </c>
      <c r="X892" s="3" t="s">
        <v>757</v>
      </c>
      <c r="Y892" s="3">
        <v>35486.550000000003</v>
      </c>
      <c r="Z892" s="3" t="s">
        <v>760</v>
      </c>
      <c r="AA892" t="b">
        <f t="shared" si="48"/>
        <v>0</v>
      </c>
    </row>
    <row r="893" spans="10:27" x14ac:dyDescent="0.3">
      <c r="J893" s="7">
        <v>8421</v>
      </c>
      <c r="K893" s="3" t="s">
        <v>17</v>
      </c>
      <c r="L893" s="3" t="s">
        <v>32</v>
      </c>
      <c r="M893" s="3" t="str">
        <f t="shared" si="46"/>
        <v>anne.odhiambo@email.com</v>
      </c>
      <c r="N893" s="3" t="s">
        <v>44</v>
      </c>
      <c r="O893" s="3">
        <v>64</v>
      </c>
      <c r="P893" s="3" t="str">
        <f t="shared" si="47"/>
        <v>Senior</v>
      </c>
      <c r="Q893" s="3">
        <f t="shared" si="45"/>
        <v>21</v>
      </c>
      <c r="R893" s="3" t="s">
        <v>248</v>
      </c>
      <c r="S893" s="4">
        <v>45654</v>
      </c>
      <c r="T893" s="3" t="s">
        <v>724</v>
      </c>
      <c r="U893" s="3" t="s">
        <v>728</v>
      </c>
      <c r="V893" s="3" t="s">
        <v>740</v>
      </c>
      <c r="W893" s="3" t="s">
        <v>746</v>
      </c>
      <c r="X893" s="3" t="s">
        <v>757</v>
      </c>
      <c r="Y893" s="3">
        <v>38007.29</v>
      </c>
      <c r="Z893" s="3" t="s">
        <v>759</v>
      </c>
      <c r="AA893" t="b">
        <f t="shared" si="48"/>
        <v>1</v>
      </c>
    </row>
    <row r="894" spans="10:27" hidden="1" x14ac:dyDescent="0.3">
      <c r="J894" s="7">
        <v>9013</v>
      </c>
      <c r="K894" s="3" t="s">
        <v>18</v>
      </c>
      <c r="L894" s="3" t="s">
        <v>42</v>
      </c>
      <c r="M894" s="3" t="str">
        <f t="shared" si="46"/>
        <v>susan.ouma@email.com</v>
      </c>
      <c r="N894" s="3" t="s">
        <v>45</v>
      </c>
      <c r="O894" s="3">
        <v>79</v>
      </c>
      <c r="P894" s="3" t="str">
        <f t="shared" si="47"/>
        <v>Senior</v>
      </c>
      <c r="Q894" s="3">
        <f t="shared" si="45"/>
        <v>6</v>
      </c>
      <c r="R894" s="3" t="s">
        <v>249</v>
      </c>
      <c r="S894" s="4">
        <v>45678</v>
      </c>
      <c r="T894" s="3" t="s">
        <v>720</v>
      </c>
      <c r="U894" s="3" t="s">
        <v>725</v>
      </c>
      <c r="V894" s="3" t="s">
        <v>737</v>
      </c>
      <c r="W894" s="3" t="s">
        <v>748</v>
      </c>
      <c r="X894" s="3" t="s">
        <v>753</v>
      </c>
      <c r="Y894" s="3">
        <v>37283.86</v>
      </c>
      <c r="Z894" s="3" t="s">
        <v>761</v>
      </c>
      <c r="AA894" t="b">
        <f t="shared" si="48"/>
        <v>0</v>
      </c>
    </row>
    <row r="895" spans="10:27" hidden="1" x14ac:dyDescent="0.3">
      <c r="J895" s="7">
        <v>9460</v>
      </c>
      <c r="K895" s="3" t="s">
        <v>24</v>
      </c>
      <c r="L895" s="3" t="s">
        <v>42</v>
      </c>
      <c r="M895" s="3" t="str">
        <f t="shared" si="46"/>
        <v>esther.ouma@email.com</v>
      </c>
      <c r="N895" s="3" t="s">
        <v>45</v>
      </c>
      <c r="O895" s="3">
        <v>80</v>
      </c>
      <c r="P895" s="3" t="str">
        <f t="shared" si="47"/>
        <v>Senior</v>
      </c>
      <c r="Q895" s="3">
        <f t="shared" si="45"/>
        <v>5</v>
      </c>
      <c r="R895" s="3" t="s">
        <v>250</v>
      </c>
      <c r="S895" s="4">
        <v>45350</v>
      </c>
      <c r="T895" s="3" t="s">
        <v>723</v>
      </c>
      <c r="U895" s="3" t="s">
        <v>729</v>
      </c>
      <c r="V895" s="3" t="s">
        <v>733</v>
      </c>
      <c r="W895" s="3" t="s">
        <v>746</v>
      </c>
      <c r="X895" s="3" t="s">
        <v>755</v>
      </c>
      <c r="Y895" s="3">
        <v>28871.37</v>
      </c>
      <c r="Z895" s="3" t="s">
        <v>761</v>
      </c>
      <c r="AA895" t="b">
        <f t="shared" si="48"/>
        <v>0</v>
      </c>
    </row>
    <row r="896" spans="10:27" hidden="1" x14ac:dyDescent="0.3">
      <c r="J896" s="7">
        <v>1621</v>
      </c>
      <c r="K896" s="3" t="s">
        <v>15</v>
      </c>
      <c r="L896" s="3" t="s">
        <v>34</v>
      </c>
      <c r="M896" s="3" t="str">
        <f t="shared" si="46"/>
        <v>james.cherono@email.com</v>
      </c>
      <c r="N896" s="3" t="s">
        <v>44</v>
      </c>
      <c r="O896" s="3">
        <v>44</v>
      </c>
      <c r="P896" s="3" t="str">
        <f t="shared" si="47"/>
        <v>Adult</v>
      </c>
      <c r="Q896" s="3">
        <f t="shared" si="45"/>
        <v>41</v>
      </c>
      <c r="R896" s="3" t="s">
        <v>251</v>
      </c>
      <c r="S896" s="4">
        <v>44065</v>
      </c>
      <c r="T896" s="3" t="s">
        <v>720</v>
      </c>
      <c r="U896" s="3" t="s">
        <v>729</v>
      </c>
      <c r="V896" s="3" t="s">
        <v>731</v>
      </c>
      <c r="W896" s="3" t="s">
        <v>749</v>
      </c>
      <c r="X896" s="3" t="s">
        <v>754</v>
      </c>
      <c r="Y896" s="3">
        <v>13222.06</v>
      </c>
      <c r="Z896" s="3" t="s">
        <v>760</v>
      </c>
      <c r="AA896" t="b">
        <f t="shared" si="48"/>
        <v>0</v>
      </c>
    </row>
    <row r="897" spans="10:27" x14ac:dyDescent="0.3">
      <c r="J897" s="7">
        <v>3031</v>
      </c>
      <c r="K897" s="3" t="s">
        <v>25</v>
      </c>
      <c r="L897" s="3" t="s">
        <v>35</v>
      </c>
      <c r="M897" s="3" t="str">
        <f t="shared" si="46"/>
        <v>paul.mugambi@email.com</v>
      </c>
      <c r="N897" s="3" t="s">
        <v>45</v>
      </c>
      <c r="O897" s="3">
        <v>30</v>
      </c>
      <c r="P897" s="3" t="str">
        <f t="shared" si="47"/>
        <v>Adult</v>
      </c>
      <c r="Q897" s="3">
        <f t="shared" si="45"/>
        <v>55</v>
      </c>
      <c r="R897" s="3" t="s">
        <v>252</v>
      </c>
      <c r="S897" s="4">
        <v>45149</v>
      </c>
      <c r="T897" s="3" t="s">
        <v>721</v>
      </c>
      <c r="U897" s="3" t="s">
        <v>726</v>
      </c>
      <c r="V897" s="3" t="s">
        <v>738</v>
      </c>
      <c r="W897" s="3" t="s">
        <v>746</v>
      </c>
      <c r="X897" s="3" t="s">
        <v>755</v>
      </c>
      <c r="Y897" s="3">
        <v>23931.599999999999</v>
      </c>
      <c r="Z897" s="3" t="s">
        <v>759</v>
      </c>
      <c r="AA897" t="b">
        <f t="shared" si="48"/>
        <v>1</v>
      </c>
    </row>
    <row r="898" spans="10:27" hidden="1" x14ac:dyDescent="0.3">
      <c r="J898" s="7">
        <v>2478</v>
      </c>
      <c r="K898" s="3" t="s">
        <v>14</v>
      </c>
      <c r="L898" s="3" t="s">
        <v>40</v>
      </c>
      <c r="M898" s="3" t="str">
        <f t="shared" si="46"/>
        <v>jane.wanjiru@email.com</v>
      </c>
      <c r="N898" s="3" t="s">
        <v>45</v>
      </c>
      <c r="O898" s="3">
        <v>31</v>
      </c>
      <c r="P898" s="3" t="str">
        <f t="shared" si="47"/>
        <v>Adult</v>
      </c>
      <c r="Q898" s="3">
        <f t="shared" si="45"/>
        <v>54</v>
      </c>
      <c r="R898" s="3" t="s">
        <v>253</v>
      </c>
      <c r="S898" s="4">
        <v>44093</v>
      </c>
      <c r="T898" s="3" t="s">
        <v>719</v>
      </c>
      <c r="U898" s="3" t="s">
        <v>730</v>
      </c>
      <c r="V898" s="3" t="s">
        <v>742</v>
      </c>
      <c r="W898" s="3" t="s">
        <v>749</v>
      </c>
      <c r="X898" s="3" t="s">
        <v>753</v>
      </c>
      <c r="Y898" s="3">
        <v>35143.89</v>
      </c>
      <c r="Z898" s="3" t="s">
        <v>761</v>
      </c>
      <c r="AA898" t="b">
        <f t="shared" si="48"/>
        <v>0</v>
      </c>
    </row>
    <row r="899" spans="10:27" hidden="1" x14ac:dyDescent="0.3">
      <c r="J899" s="7">
        <v>6868</v>
      </c>
      <c r="K899" s="3" t="s">
        <v>15</v>
      </c>
      <c r="L899" s="3" t="s">
        <v>42</v>
      </c>
      <c r="M899" s="3" t="str">
        <f t="shared" si="46"/>
        <v>james.ouma@email.com</v>
      </c>
      <c r="N899" s="3" t="s">
        <v>45</v>
      </c>
      <c r="O899" s="3">
        <v>26</v>
      </c>
      <c r="P899" s="3" t="str">
        <f t="shared" si="47"/>
        <v>Adult</v>
      </c>
      <c r="Q899" s="3">
        <f t="shared" si="45"/>
        <v>59</v>
      </c>
      <c r="R899" s="3" t="s">
        <v>254</v>
      </c>
      <c r="S899" s="4">
        <v>45123</v>
      </c>
      <c r="T899" s="3" t="s">
        <v>718</v>
      </c>
      <c r="U899" s="3" t="s">
        <v>730</v>
      </c>
      <c r="V899" s="3" t="s">
        <v>738</v>
      </c>
      <c r="W899" s="3" t="s">
        <v>751</v>
      </c>
      <c r="X899" s="3" t="s">
        <v>754</v>
      </c>
      <c r="Y899" s="3">
        <v>46384.14</v>
      </c>
      <c r="Z899" s="3" t="s">
        <v>761</v>
      </c>
      <c r="AA899" t="b">
        <f t="shared" si="48"/>
        <v>0</v>
      </c>
    </row>
    <row r="900" spans="10:27" hidden="1" x14ac:dyDescent="0.3">
      <c r="J900" s="7">
        <v>2586</v>
      </c>
      <c r="K900" s="3" t="s">
        <v>20</v>
      </c>
      <c r="L900" s="3" t="s">
        <v>39</v>
      </c>
      <c r="M900" s="3" t="str">
        <f t="shared" si="46"/>
        <v>kevin.kuria@email.com</v>
      </c>
      <c r="N900" s="3" t="s">
        <v>45</v>
      </c>
      <c r="O900" s="3">
        <v>41</v>
      </c>
      <c r="P900" s="3" t="str">
        <f t="shared" si="47"/>
        <v>Adult</v>
      </c>
      <c r="Q900" s="3">
        <f t="shared" si="45"/>
        <v>44</v>
      </c>
      <c r="R900" s="3" t="s">
        <v>255</v>
      </c>
      <c r="S900" s="4">
        <v>44006</v>
      </c>
      <c r="T900" s="3" t="s">
        <v>720</v>
      </c>
      <c r="U900" s="3" t="s">
        <v>726</v>
      </c>
      <c r="V900" s="3" t="s">
        <v>744</v>
      </c>
      <c r="W900" s="3" t="s">
        <v>746</v>
      </c>
      <c r="X900" s="3" t="s">
        <v>756</v>
      </c>
      <c r="Y900" s="3">
        <v>39737.089999999997</v>
      </c>
      <c r="Z900" s="3" t="s">
        <v>760</v>
      </c>
      <c r="AA900" t="b">
        <f t="shared" si="48"/>
        <v>0</v>
      </c>
    </row>
    <row r="901" spans="10:27" hidden="1" x14ac:dyDescent="0.3">
      <c r="J901" s="7">
        <v>1811</v>
      </c>
      <c r="K901" s="3" t="s">
        <v>15</v>
      </c>
      <c r="L901" s="3" t="s">
        <v>42</v>
      </c>
      <c r="M901" s="3" t="str">
        <f t="shared" si="46"/>
        <v>james.ouma@email.com</v>
      </c>
      <c r="N901" s="3" t="s">
        <v>45</v>
      </c>
      <c r="O901" s="3">
        <v>29</v>
      </c>
      <c r="P901" s="3" t="str">
        <f t="shared" si="47"/>
        <v>Adult</v>
      </c>
      <c r="Q901" s="3">
        <f t="shared" si="45"/>
        <v>56</v>
      </c>
      <c r="R901" s="3" t="s">
        <v>256</v>
      </c>
      <c r="S901" s="4">
        <v>44621</v>
      </c>
      <c r="T901" s="3" t="s">
        <v>720</v>
      </c>
      <c r="U901" s="3" t="s">
        <v>727</v>
      </c>
      <c r="V901" s="3" t="s">
        <v>735</v>
      </c>
      <c r="W901" s="3" t="s">
        <v>750</v>
      </c>
      <c r="X901" s="3" t="s">
        <v>754</v>
      </c>
      <c r="Y901" s="3">
        <v>36917.660000000003</v>
      </c>
      <c r="Z901" s="3" t="s">
        <v>760</v>
      </c>
      <c r="AA901" t="b">
        <f t="shared" si="48"/>
        <v>0</v>
      </c>
    </row>
    <row r="902" spans="10:27" hidden="1" x14ac:dyDescent="0.3">
      <c r="J902" s="7">
        <v>3474</v>
      </c>
      <c r="K902" s="3" t="s">
        <v>14</v>
      </c>
      <c r="L902" s="3" t="s">
        <v>29</v>
      </c>
      <c r="M902" s="3" t="str">
        <f t="shared" si="46"/>
        <v>jane.mutua@email.com</v>
      </c>
      <c r="N902" s="3" t="s">
        <v>45</v>
      </c>
      <c r="O902" s="3">
        <v>42</v>
      </c>
      <c r="P902" s="3" t="str">
        <f t="shared" si="47"/>
        <v>Adult</v>
      </c>
      <c r="Q902" s="3">
        <f t="shared" si="45"/>
        <v>43</v>
      </c>
      <c r="R902" s="3" t="s">
        <v>257</v>
      </c>
      <c r="S902" s="4">
        <v>44904</v>
      </c>
      <c r="T902" s="3" t="s">
        <v>724</v>
      </c>
      <c r="U902" s="3" t="s">
        <v>726</v>
      </c>
      <c r="V902" s="3" t="s">
        <v>734</v>
      </c>
      <c r="W902" s="3" t="s">
        <v>752</v>
      </c>
      <c r="X902" s="3" t="s">
        <v>754</v>
      </c>
      <c r="Y902" s="3">
        <v>25443.69</v>
      </c>
      <c r="Z902" s="3" t="s">
        <v>761</v>
      </c>
      <c r="AA902" t="b">
        <f t="shared" si="48"/>
        <v>0</v>
      </c>
    </row>
    <row r="903" spans="10:27" x14ac:dyDescent="0.3">
      <c r="J903" s="7">
        <v>8169</v>
      </c>
      <c r="K903" s="3" t="s">
        <v>23</v>
      </c>
      <c r="L903" s="3" t="s">
        <v>38</v>
      </c>
      <c r="M903" s="3" t="str">
        <f t="shared" si="46"/>
        <v>peter.njeri@email.com</v>
      </c>
      <c r="N903" s="3" t="s">
        <v>45</v>
      </c>
      <c r="O903" s="3">
        <v>67</v>
      </c>
      <c r="P903" s="3" t="str">
        <f t="shared" si="47"/>
        <v>Senior</v>
      </c>
      <c r="Q903" s="3">
        <f t="shared" si="45"/>
        <v>18</v>
      </c>
      <c r="R903" s="3" t="s">
        <v>258</v>
      </c>
      <c r="S903" s="4">
        <v>44360</v>
      </c>
      <c r="T903" s="3" t="s">
        <v>724</v>
      </c>
      <c r="U903" s="3" t="s">
        <v>726</v>
      </c>
      <c r="V903" s="3" t="s">
        <v>731</v>
      </c>
      <c r="W903" s="3" t="s">
        <v>750</v>
      </c>
      <c r="X903" s="3" t="s">
        <v>754</v>
      </c>
      <c r="Y903" s="3">
        <v>18560.099999999999</v>
      </c>
      <c r="Z903" s="3" t="s">
        <v>759</v>
      </c>
      <c r="AA903" t="b">
        <f t="shared" si="48"/>
        <v>1</v>
      </c>
    </row>
    <row r="904" spans="10:27" x14ac:dyDescent="0.3">
      <c r="J904" s="7">
        <v>7201</v>
      </c>
      <c r="K904" s="3" t="s">
        <v>24</v>
      </c>
      <c r="L904" s="3" t="s">
        <v>37</v>
      </c>
      <c r="M904" s="3" t="str">
        <f t="shared" si="46"/>
        <v>esther.otieno@email.com</v>
      </c>
      <c r="N904" s="3" t="s">
        <v>45</v>
      </c>
      <c r="O904" s="3">
        <v>39</v>
      </c>
      <c r="P904" s="3" t="str">
        <f t="shared" si="47"/>
        <v>Adult</v>
      </c>
      <c r="Q904" s="3">
        <f t="shared" si="45"/>
        <v>46</v>
      </c>
      <c r="R904" s="3" t="s">
        <v>259</v>
      </c>
      <c r="S904" s="4">
        <v>45275</v>
      </c>
      <c r="T904" s="3" t="s">
        <v>719</v>
      </c>
      <c r="U904" s="3" t="s">
        <v>726</v>
      </c>
      <c r="V904" s="3" t="s">
        <v>733</v>
      </c>
      <c r="W904" s="3" t="s">
        <v>752</v>
      </c>
      <c r="X904" s="3" t="s">
        <v>753</v>
      </c>
      <c r="Y904" s="3">
        <v>38828.6</v>
      </c>
      <c r="Z904" s="3" t="s">
        <v>759</v>
      </c>
      <c r="AA904" t="b">
        <f t="shared" si="48"/>
        <v>1</v>
      </c>
    </row>
    <row r="905" spans="10:27" hidden="1" x14ac:dyDescent="0.3">
      <c r="J905" s="7">
        <v>5992</v>
      </c>
      <c r="K905" s="3" t="s">
        <v>26</v>
      </c>
      <c r="L905" s="3" t="s">
        <v>31</v>
      </c>
      <c r="M905" s="3" t="str">
        <f t="shared" si="46"/>
        <v>brian.kamau@email.com</v>
      </c>
      <c r="N905" s="3" t="s">
        <v>44</v>
      </c>
      <c r="O905" s="3">
        <v>12</v>
      </c>
      <c r="P905" s="3" t="str">
        <f t="shared" si="47"/>
        <v>Child</v>
      </c>
      <c r="Q905" s="3">
        <f t="shared" si="45"/>
        <v>73</v>
      </c>
      <c r="R905" s="3" t="s">
        <v>260</v>
      </c>
      <c r="S905" s="4">
        <v>44780</v>
      </c>
      <c r="T905" s="3" t="s">
        <v>718</v>
      </c>
      <c r="U905" s="3" t="s">
        <v>729</v>
      </c>
      <c r="V905" s="3" t="s">
        <v>734</v>
      </c>
      <c r="W905" s="3" t="s">
        <v>751</v>
      </c>
      <c r="X905" s="3" t="s">
        <v>753</v>
      </c>
      <c r="Y905" s="3">
        <v>1178.33</v>
      </c>
      <c r="Z905" s="3" t="s">
        <v>759</v>
      </c>
      <c r="AA905" t="b">
        <f t="shared" si="48"/>
        <v>0</v>
      </c>
    </row>
    <row r="906" spans="10:27" hidden="1" x14ac:dyDescent="0.3">
      <c r="J906" s="7">
        <v>7876</v>
      </c>
      <c r="K906" s="3" t="s">
        <v>19</v>
      </c>
      <c r="L906" s="3" t="s">
        <v>43</v>
      </c>
      <c r="M906" s="3" t="str">
        <f t="shared" si="46"/>
        <v>michael.chebet@email.com</v>
      </c>
      <c r="N906" s="3" t="s">
        <v>44</v>
      </c>
      <c r="O906" s="3">
        <v>79</v>
      </c>
      <c r="P906" s="3" t="str">
        <f t="shared" si="47"/>
        <v>Senior</v>
      </c>
      <c r="Q906" s="3">
        <f t="shared" si="45"/>
        <v>6</v>
      </c>
      <c r="R906" s="3" t="s">
        <v>261</v>
      </c>
      <c r="S906" s="4">
        <v>45261</v>
      </c>
      <c r="T906" s="3" t="s">
        <v>722</v>
      </c>
      <c r="U906" s="3" t="s">
        <v>728</v>
      </c>
      <c r="V906" s="3" t="s">
        <v>739</v>
      </c>
      <c r="W906" s="3" t="s">
        <v>747</v>
      </c>
      <c r="X906" s="3" t="s">
        <v>758</v>
      </c>
      <c r="Y906" s="3">
        <v>20349.14</v>
      </c>
      <c r="Z906" s="3" t="s">
        <v>761</v>
      </c>
      <c r="AA906" t="b">
        <f t="shared" si="48"/>
        <v>0</v>
      </c>
    </row>
    <row r="907" spans="10:27" hidden="1" x14ac:dyDescent="0.3">
      <c r="J907" s="7">
        <v>1651</v>
      </c>
      <c r="K907" s="3" t="s">
        <v>28</v>
      </c>
      <c r="L907" s="3" t="s">
        <v>34</v>
      </c>
      <c r="M907" s="3" t="str">
        <f t="shared" si="46"/>
        <v>mary.cherono@email.com</v>
      </c>
      <c r="N907" s="3" t="s">
        <v>44</v>
      </c>
      <c r="O907" s="3">
        <v>85</v>
      </c>
      <c r="P907" s="3" t="str">
        <f t="shared" si="47"/>
        <v>Senior</v>
      </c>
      <c r="Q907" s="3">
        <f t="shared" si="45"/>
        <v>0</v>
      </c>
      <c r="R907" s="3" t="s">
        <v>262</v>
      </c>
      <c r="S907" s="4">
        <v>45637</v>
      </c>
      <c r="T907" s="3" t="s">
        <v>720</v>
      </c>
      <c r="U907" s="3" t="s">
        <v>725</v>
      </c>
      <c r="V907" s="3" t="s">
        <v>736</v>
      </c>
      <c r="W907" s="3" t="s">
        <v>747</v>
      </c>
      <c r="X907" s="3" t="s">
        <v>755</v>
      </c>
      <c r="Y907" s="3">
        <v>48185.61</v>
      </c>
      <c r="Z907" s="3" t="s">
        <v>760</v>
      </c>
      <c r="AA907" t="b">
        <f t="shared" si="48"/>
        <v>0</v>
      </c>
    </row>
    <row r="908" spans="10:27" x14ac:dyDescent="0.3">
      <c r="J908" s="7">
        <v>3809</v>
      </c>
      <c r="K908" s="3" t="s">
        <v>25</v>
      </c>
      <c r="L908" s="3" t="s">
        <v>43</v>
      </c>
      <c r="M908" s="3" t="str">
        <f t="shared" si="46"/>
        <v>paul.chebet@email.com</v>
      </c>
      <c r="N908" s="3" t="s">
        <v>44</v>
      </c>
      <c r="O908" s="3">
        <v>24</v>
      </c>
      <c r="P908" s="3" t="str">
        <f t="shared" si="47"/>
        <v>Adult</v>
      </c>
      <c r="Q908" s="3">
        <f t="shared" si="45"/>
        <v>61</v>
      </c>
      <c r="R908" s="3" t="s">
        <v>263</v>
      </c>
      <c r="S908" s="4">
        <v>45671</v>
      </c>
      <c r="T908" s="3" t="s">
        <v>724</v>
      </c>
      <c r="U908" s="3" t="s">
        <v>728</v>
      </c>
      <c r="V908" s="3" t="s">
        <v>731</v>
      </c>
      <c r="W908" s="3" t="s">
        <v>746</v>
      </c>
      <c r="X908" s="3" t="s">
        <v>757</v>
      </c>
      <c r="Y908" s="3">
        <v>34004.44</v>
      </c>
      <c r="Z908" s="3" t="s">
        <v>759</v>
      </c>
      <c r="AA908" t="b">
        <f t="shared" si="48"/>
        <v>1</v>
      </c>
    </row>
    <row r="909" spans="10:27" hidden="1" x14ac:dyDescent="0.3">
      <c r="J909" s="7">
        <v>4655</v>
      </c>
      <c r="K909" s="3" t="s">
        <v>14</v>
      </c>
      <c r="L909" s="3" t="s">
        <v>38</v>
      </c>
      <c r="M909" s="3" t="str">
        <f t="shared" si="46"/>
        <v>jane.njeri@email.com</v>
      </c>
      <c r="N909" s="3" t="s">
        <v>44</v>
      </c>
      <c r="O909" s="3">
        <v>72</v>
      </c>
      <c r="P909" s="3" t="str">
        <f t="shared" si="47"/>
        <v>Senior</v>
      </c>
      <c r="Q909" s="3">
        <f t="shared" si="45"/>
        <v>13</v>
      </c>
      <c r="R909" s="3" t="s">
        <v>264</v>
      </c>
      <c r="S909" s="4">
        <v>44167</v>
      </c>
      <c r="T909" s="3" t="s">
        <v>724</v>
      </c>
      <c r="U909" s="3" t="s">
        <v>727</v>
      </c>
      <c r="V909" s="3" t="s">
        <v>740</v>
      </c>
      <c r="W909" s="3" t="s">
        <v>746</v>
      </c>
      <c r="X909" s="3" t="s">
        <v>753</v>
      </c>
      <c r="Y909" s="3">
        <v>6618.19</v>
      </c>
      <c r="Z909" s="3" t="s">
        <v>760</v>
      </c>
      <c r="AA909" t="b">
        <f t="shared" si="48"/>
        <v>0</v>
      </c>
    </row>
    <row r="910" spans="10:27" x14ac:dyDescent="0.3">
      <c r="J910" s="7">
        <v>2302</v>
      </c>
      <c r="K910" s="3" t="s">
        <v>14</v>
      </c>
      <c r="L910" s="3" t="s">
        <v>30</v>
      </c>
      <c r="M910" s="3" t="str">
        <f t="shared" si="46"/>
        <v>jane.atieno@email.com</v>
      </c>
      <c r="N910" s="3" t="s">
        <v>44</v>
      </c>
      <c r="O910" s="3">
        <v>55</v>
      </c>
      <c r="P910" s="3" t="str">
        <f t="shared" si="47"/>
        <v>Adult</v>
      </c>
      <c r="Q910" s="3">
        <f t="shared" si="45"/>
        <v>30</v>
      </c>
      <c r="R910" s="3" t="s">
        <v>265</v>
      </c>
      <c r="S910" s="4">
        <v>45329</v>
      </c>
      <c r="T910" s="3" t="s">
        <v>719</v>
      </c>
      <c r="U910" s="3" t="s">
        <v>725</v>
      </c>
      <c r="V910" s="3" t="s">
        <v>741</v>
      </c>
      <c r="W910" s="3" t="s">
        <v>752</v>
      </c>
      <c r="X910" s="3" t="s">
        <v>758</v>
      </c>
      <c r="Y910" s="3">
        <v>43358.03</v>
      </c>
      <c r="Z910" s="3" t="s">
        <v>759</v>
      </c>
      <c r="AA910" t="b">
        <f t="shared" si="48"/>
        <v>1</v>
      </c>
    </row>
    <row r="911" spans="10:27" x14ac:dyDescent="0.3">
      <c r="J911" s="7">
        <v>3142</v>
      </c>
      <c r="K911" s="3" t="s">
        <v>19</v>
      </c>
      <c r="L911" s="3" t="s">
        <v>40</v>
      </c>
      <c r="M911" s="3" t="str">
        <f t="shared" si="46"/>
        <v>michael.wanjiru@email.com</v>
      </c>
      <c r="N911" s="3" t="s">
        <v>44</v>
      </c>
      <c r="O911" s="3">
        <v>29</v>
      </c>
      <c r="P911" s="3" t="str">
        <f t="shared" si="47"/>
        <v>Adult</v>
      </c>
      <c r="Q911" s="3">
        <f t="shared" si="45"/>
        <v>56</v>
      </c>
      <c r="R911" s="3" t="s">
        <v>266</v>
      </c>
      <c r="S911" s="4">
        <v>44551</v>
      </c>
      <c r="T911" s="3" t="s">
        <v>721</v>
      </c>
      <c r="U911" s="3" t="s">
        <v>727</v>
      </c>
      <c r="V911" s="3" t="s">
        <v>739</v>
      </c>
      <c r="W911" s="3" t="s">
        <v>750</v>
      </c>
      <c r="X911" s="3" t="s">
        <v>757</v>
      </c>
      <c r="Y911" s="3">
        <v>32053.89</v>
      </c>
      <c r="Z911" s="3" t="s">
        <v>759</v>
      </c>
      <c r="AA911" t="b">
        <f t="shared" si="48"/>
        <v>1</v>
      </c>
    </row>
    <row r="912" spans="10:27" hidden="1" x14ac:dyDescent="0.3">
      <c r="J912" s="7">
        <v>9637</v>
      </c>
      <c r="K912" s="3" t="s">
        <v>18</v>
      </c>
      <c r="L912" s="3" t="s">
        <v>35</v>
      </c>
      <c r="M912" s="3" t="str">
        <f t="shared" si="46"/>
        <v>susan.mugambi@email.com</v>
      </c>
      <c r="N912" s="3" t="s">
        <v>44</v>
      </c>
      <c r="O912" s="3">
        <v>27</v>
      </c>
      <c r="P912" s="3" t="str">
        <f t="shared" si="47"/>
        <v>Adult</v>
      </c>
      <c r="Q912" s="3">
        <f t="shared" si="45"/>
        <v>58</v>
      </c>
      <c r="R912" s="3" t="s">
        <v>267</v>
      </c>
      <c r="S912" s="4">
        <v>45514</v>
      </c>
      <c r="T912" s="3" t="s">
        <v>724</v>
      </c>
      <c r="U912" s="3" t="s">
        <v>727</v>
      </c>
      <c r="V912" s="3" t="s">
        <v>734</v>
      </c>
      <c r="W912" s="3" t="s">
        <v>749</v>
      </c>
      <c r="X912" s="3" t="s">
        <v>755</v>
      </c>
      <c r="Y912" s="3">
        <v>19582.54</v>
      </c>
      <c r="Z912" s="3" t="s">
        <v>761</v>
      </c>
      <c r="AA912" t="b">
        <f t="shared" si="48"/>
        <v>0</v>
      </c>
    </row>
    <row r="913" spans="10:27" hidden="1" x14ac:dyDescent="0.3">
      <c r="J913" s="7">
        <v>7450</v>
      </c>
      <c r="K913" s="3" t="s">
        <v>21</v>
      </c>
      <c r="L913" s="3" t="s">
        <v>43</v>
      </c>
      <c r="M913" s="3" t="str">
        <f t="shared" si="46"/>
        <v>grace.chebet@email.com</v>
      </c>
      <c r="N913" s="3" t="s">
        <v>45</v>
      </c>
      <c r="O913" s="3">
        <v>3</v>
      </c>
      <c r="P913" s="3" t="str">
        <f t="shared" si="47"/>
        <v>Child</v>
      </c>
      <c r="Q913" s="3">
        <f t="shared" si="45"/>
        <v>82</v>
      </c>
      <c r="R913" s="3" t="s">
        <v>268</v>
      </c>
      <c r="S913" s="4">
        <v>44819</v>
      </c>
      <c r="T913" s="3" t="s">
        <v>723</v>
      </c>
      <c r="U913" s="3" t="s">
        <v>728</v>
      </c>
      <c r="V913" s="3" t="s">
        <v>744</v>
      </c>
      <c r="W913" s="3" t="s">
        <v>747</v>
      </c>
      <c r="X913" s="3" t="s">
        <v>757</v>
      </c>
      <c r="Y913" s="3">
        <v>6197.5</v>
      </c>
      <c r="Z913" s="3" t="s">
        <v>759</v>
      </c>
      <c r="AA913" t="b">
        <f t="shared" si="48"/>
        <v>0</v>
      </c>
    </row>
    <row r="914" spans="10:27" hidden="1" x14ac:dyDescent="0.3">
      <c r="J914" s="7">
        <v>9743</v>
      </c>
      <c r="K914" s="3" t="s">
        <v>23</v>
      </c>
      <c r="L914" s="3" t="s">
        <v>43</v>
      </c>
      <c r="M914" s="3" t="str">
        <f t="shared" si="46"/>
        <v>peter.chebet@email.com</v>
      </c>
      <c r="N914" s="3" t="s">
        <v>44</v>
      </c>
      <c r="O914" s="3">
        <v>32</v>
      </c>
      <c r="P914" s="3" t="str">
        <f t="shared" si="47"/>
        <v>Adult</v>
      </c>
      <c r="Q914" s="3">
        <f t="shared" si="45"/>
        <v>53</v>
      </c>
      <c r="R914" s="3" t="s">
        <v>269</v>
      </c>
      <c r="S914" s="4">
        <v>45483</v>
      </c>
      <c r="T914" s="3" t="s">
        <v>723</v>
      </c>
      <c r="U914" s="3" t="s">
        <v>730</v>
      </c>
      <c r="V914" s="3" t="s">
        <v>744</v>
      </c>
      <c r="W914" s="3" t="s">
        <v>749</v>
      </c>
      <c r="X914" s="3" t="s">
        <v>754</v>
      </c>
      <c r="Y914" s="3">
        <v>36083.17</v>
      </c>
      <c r="Z914" s="3" t="s">
        <v>760</v>
      </c>
      <c r="AA914" t="b">
        <f t="shared" si="48"/>
        <v>0</v>
      </c>
    </row>
    <row r="915" spans="10:27" hidden="1" x14ac:dyDescent="0.3">
      <c r="J915" s="7">
        <v>2506</v>
      </c>
      <c r="K915" s="3" t="s">
        <v>19</v>
      </c>
      <c r="L915" s="3" t="s">
        <v>42</v>
      </c>
      <c r="M915" s="3" t="str">
        <f t="shared" si="46"/>
        <v>michael.ouma@email.com</v>
      </c>
      <c r="N915" s="3" t="s">
        <v>45</v>
      </c>
      <c r="O915" s="3">
        <v>36</v>
      </c>
      <c r="P915" s="3" t="str">
        <f t="shared" si="47"/>
        <v>Adult</v>
      </c>
      <c r="Q915" s="3">
        <f t="shared" si="45"/>
        <v>49</v>
      </c>
      <c r="R915" s="3" t="s">
        <v>270</v>
      </c>
      <c r="S915" s="4">
        <v>44598</v>
      </c>
      <c r="T915" s="3" t="s">
        <v>721</v>
      </c>
      <c r="U915" s="3" t="s">
        <v>729</v>
      </c>
      <c r="V915" s="3" t="s">
        <v>735</v>
      </c>
      <c r="W915" s="3" t="s">
        <v>746</v>
      </c>
      <c r="X915" s="3" t="s">
        <v>758</v>
      </c>
      <c r="Y915" s="3">
        <v>31698.01</v>
      </c>
      <c r="Z915" s="3" t="s">
        <v>761</v>
      </c>
      <c r="AA915" t="b">
        <f t="shared" si="48"/>
        <v>0</v>
      </c>
    </row>
    <row r="916" spans="10:27" hidden="1" x14ac:dyDescent="0.3">
      <c r="J916" s="7">
        <v>7864</v>
      </c>
      <c r="K916" s="3" t="s">
        <v>24</v>
      </c>
      <c r="L916" s="3" t="s">
        <v>35</v>
      </c>
      <c r="M916" s="3" t="str">
        <f t="shared" si="46"/>
        <v>esther.mugambi@email.com</v>
      </c>
      <c r="N916" s="3" t="s">
        <v>44</v>
      </c>
      <c r="O916" s="3">
        <v>64</v>
      </c>
      <c r="P916" s="3" t="str">
        <f t="shared" si="47"/>
        <v>Senior</v>
      </c>
      <c r="Q916" s="3">
        <f t="shared" si="45"/>
        <v>21</v>
      </c>
      <c r="R916" s="3" t="s">
        <v>271</v>
      </c>
      <c r="S916" s="4">
        <v>45117</v>
      </c>
      <c r="T916" s="3" t="s">
        <v>723</v>
      </c>
      <c r="U916" s="3" t="s">
        <v>730</v>
      </c>
      <c r="V916" s="3" t="s">
        <v>738</v>
      </c>
      <c r="W916" s="3" t="s">
        <v>746</v>
      </c>
      <c r="X916" s="3" t="s">
        <v>758</v>
      </c>
      <c r="Y916" s="3">
        <v>29324.62</v>
      </c>
      <c r="Z916" s="3" t="s">
        <v>760</v>
      </c>
      <c r="AA916" t="b">
        <f t="shared" si="48"/>
        <v>0</v>
      </c>
    </row>
    <row r="917" spans="10:27" hidden="1" x14ac:dyDescent="0.3">
      <c r="J917" s="7">
        <v>8452</v>
      </c>
      <c r="K917" s="3" t="s">
        <v>25</v>
      </c>
      <c r="L917" s="3" t="s">
        <v>42</v>
      </c>
      <c r="M917" s="3" t="str">
        <f t="shared" si="46"/>
        <v>paul.ouma@email.com</v>
      </c>
      <c r="N917" s="3" t="s">
        <v>45</v>
      </c>
      <c r="O917" s="3">
        <v>2</v>
      </c>
      <c r="P917" s="3" t="str">
        <f t="shared" si="47"/>
        <v>Child</v>
      </c>
      <c r="Q917" s="3">
        <f t="shared" si="45"/>
        <v>83</v>
      </c>
      <c r="R917" s="3" t="s">
        <v>272</v>
      </c>
      <c r="S917" s="4">
        <v>43831</v>
      </c>
      <c r="T917" s="3" t="s">
        <v>718</v>
      </c>
      <c r="U917" s="3" t="s">
        <v>729</v>
      </c>
      <c r="V917" s="3" t="s">
        <v>745</v>
      </c>
      <c r="W917" s="3" t="s">
        <v>751</v>
      </c>
      <c r="X917" s="3" t="s">
        <v>757</v>
      </c>
      <c r="Y917" s="3">
        <v>7891.45</v>
      </c>
      <c r="Z917" s="3" t="s">
        <v>761</v>
      </c>
      <c r="AA917" t="b">
        <f t="shared" si="48"/>
        <v>0</v>
      </c>
    </row>
    <row r="918" spans="10:27" x14ac:dyDescent="0.3">
      <c r="J918" s="7">
        <v>3949</v>
      </c>
      <c r="K918" s="3" t="s">
        <v>28</v>
      </c>
      <c r="L918" s="3" t="s">
        <v>37</v>
      </c>
      <c r="M918" s="3" t="str">
        <f t="shared" si="46"/>
        <v>mary.otieno@email.com</v>
      </c>
      <c r="N918" s="3" t="s">
        <v>45</v>
      </c>
      <c r="O918" s="3">
        <v>78</v>
      </c>
      <c r="P918" s="3" t="str">
        <f t="shared" si="47"/>
        <v>Senior</v>
      </c>
      <c r="Q918" s="3">
        <f t="shared" si="45"/>
        <v>7</v>
      </c>
      <c r="R918" s="3" t="s">
        <v>273</v>
      </c>
      <c r="S918" s="4">
        <v>45191</v>
      </c>
      <c r="T918" s="3" t="s">
        <v>724</v>
      </c>
      <c r="U918" s="3" t="s">
        <v>727</v>
      </c>
      <c r="V918" s="3" t="s">
        <v>732</v>
      </c>
      <c r="W918" s="3" t="s">
        <v>750</v>
      </c>
      <c r="X918" s="3" t="s">
        <v>753</v>
      </c>
      <c r="Y918" s="3">
        <v>40167.9</v>
      </c>
      <c r="Z918" s="3" t="s">
        <v>759</v>
      </c>
      <c r="AA918" t="b">
        <f t="shared" si="48"/>
        <v>1</v>
      </c>
    </row>
    <row r="919" spans="10:27" x14ac:dyDescent="0.3">
      <c r="J919" s="7">
        <v>9689</v>
      </c>
      <c r="K919" s="3" t="s">
        <v>21</v>
      </c>
      <c r="L919" s="3" t="s">
        <v>43</v>
      </c>
      <c r="M919" s="3" t="str">
        <f t="shared" si="46"/>
        <v>grace.chebet@email.com</v>
      </c>
      <c r="N919" s="3" t="s">
        <v>44</v>
      </c>
      <c r="O919" s="3">
        <v>36</v>
      </c>
      <c r="P919" s="3" t="str">
        <f t="shared" si="47"/>
        <v>Adult</v>
      </c>
      <c r="Q919" s="3">
        <f t="shared" si="45"/>
        <v>49</v>
      </c>
      <c r="R919" s="3" t="s">
        <v>274</v>
      </c>
      <c r="S919" s="4">
        <v>45085</v>
      </c>
      <c r="T919" s="3" t="s">
        <v>720</v>
      </c>
      <c r="U919" s="3" t="s">
        <v>725</v>
      </c>
      <c r="V919" s="3" t="s">
        <v>738</v>
      </c>
      <c r="W919" s="3" t="s">
        <v>747</v>
      </c>
      <c r="X919" s="3" t="s">
        <v>755</v>
      </c>
      <c r="Y919" s="3">
        <v>45421.74</v>
      </c>
      <c r="Z919" s="3" t="s">
        <v>759</v>
      </c>
      <c r="AA919" t="b">
        <f t="shared" si="48"/>
        <v>1</v>
      </c>
    </row>
    <row r="920" spans="10:27" hidden="1" x14ac:dyDescent="0.3">
      <c r="J920" s="7">
        <v>8327</v>
      </c>
      <c r="K920" s="3" t="s">
        <v>27</v>
      </c>
      <c r="L920" s="3" t="s">
        <v>32</v>
      </c>
      <c r="M920" s="3" t="str">
        <f t="shared" si="46"/>
        <v>david.odhiambo@email.com</v>
      </c>
      <c r="N920" s="3" t="s">
        <v>44</v>
      </c>
      <c r="O920" s="3">
        <v>57</v>
      </c>
      <c r="P920" s="3" t="str">
        <f t="shared" si="47"/>
        <v>Adult</v>
      </c>
      <c r="Q920" s="3">
        <f t="shared" si="45"/>
        <v>28</v>
      </c>
      <c r="R920" s="3" t="s">
        <v>275</v>
      </c>
      <c r="S920" s="4">
        <v>44807</v>
      </c>
      <c r="T920" s="3" t="s">
        <v>719</v>
      </c>
      <c r="U920" s="3" t="s">
        <v>730</v>
      </c>
      <c r="V920" s="3" t="s">
        <v>734</v>
      </c>
      <c r="W920" s="3" t="s">
        <v>751</v>
      </c>
      <c r="X920" s="3" t="s">
        <v>756</v>
      </c>
      <c r="Y920" s="3">
        <v>23162.03</v>
      </c>
      <c r="Z920" s="3" t="s">
        <v>760</v>
      </c>
      <c r="AA920" t="b">
        <f t="shared" si="48"/>
        <v>0</v>
      </c>
    </row>
    <row r="921" spans="10:27" hidden="1" x14ac:dyDescent="0.3">
      <c r="J921" s="7">
        <v>4997</v>
      </c>
      <c r="K921" s="3" t="s">
        <v>20</v>
      </c>
      <c r="L921" s="3" t="s">
        <v>43</v>
      </c>
      <c r="M921" s="3" t="str">
        <f t="shared" si="46"/>
        <v>kevin.chebet@email.com</v>
      </c>
      <c r="N921" s="3" t="s">
        <v>45</v>
      </c>
      <c r="O921" s="3">
        <v>54</v>
      </c>
      <c r="P921" s="3" t="str">
        <f t="shared" si="47"/>
        <v>Adult</v>
      </c>
      <c r="Q921" s="3">
        <f t="shared" si="45"/>
        <v>31</v>
      </c>
      <c r="R921" s="3" t="s">
        <v>276</v>
      </c>
      <c r="S921" s="4">
        <v>45352</v>
      </c>
      <c r="T921" s="3" t="s">
        <v>718</v>
      </c>
      <c r="U921" s="3" t="s">
        <v>727</v>
      </c>
      <c r="V921" s="3" t="s">
        <v>736</v>
      </c>
      <c r="W921" s="3" t="s">
        <v>750</v>
      </c>
      <c r="X921" s="3" t="s">
        <v>755</v>
      </c>
      <c r="Y921" s="3">
        <v>41317.519999999997</v>
      </c>
      <c r="Z921" s="3" t="s">
        <v>761</v>
      </c>
      <c r="AA921" t="b">
        <f t="shared" si="48"/>
        <v>0</v>
      </c>
    </row>
    <row r="922" spans="10:27" hidden="1" x14ac:dyDescent="0.3">
      <c r="J922" s="7">
        <v>1589</v>
      </c>
      <c r="K922" s="3" t="s">
        <v>18</v>
      </c>
      <c r="L922" s="3" t="s">
        <v>34</v>
      </c>
      <c r="M922" s="3" t="str">
        <f t="shared" si="46"/>
        <v>susan.cherono@email.com</v>
      </c>
      <c r="N922" s="3" t="s">
        <v>45</v>
      </c>
      <c r="O922" s="3">
        <v>62</v>
      </c>
      <c r="P922" s="3" t="str">
        <f t="shared" si="47"/>
        <v>Senior</v>
      </c>
      <c r="Q922" s="3">
        <f t="shared" si="45"/>
        <v>23</v>
      </c>
      <c r="R922" s="3" t="s">
        <v>277</v>
      </c>
      <c r="S922" s="4">
        <v>44460</v>
      </c>
      <c r="T922" s="3" t="s">
        <v>719</v>
      </c>
      <c r="U922" s="3" t="s">
        <v>730</v>
      </c>
      <c r="V922" s="3" t="s">
        <v>733</v>
      </c>
      <c r="W922" s="3" t="s">
        <v>746</v>
      </c>
      <c r="X922" s="3" t="s">
        <v>753</v>
      </c>
      <c r="Y922" s="3">
        <v>574.47</v>
      </c>
      <c r="Z922" s="3" t="s">
        <v>761</v>
      </c>
      <c r="AA922" t="b">
        <f t="shared" si="48"/>
        <v>0</v>
      </c>
    </row>
    <row r="923" spans="10:27" hidden="1" x14ac:dyDescent="0.3">
      <c r="J923" s="7">
        <v>7219</v>
      </c>
      <c r="K923" s="3" t="s">
        <v>15</v>
      </c>
      <c r="L923" s="3" t="s">
        <v>40</v>
      </c>
      <c r="M923" s="3" t="str">
        <f t="shared" si="46"/>
        <v>james.wanjiru@email.com</v>
      </c>
      <c r="N923" s="3" t="s">
        <v>45</v>
      </c>
      <c r="O923" s="3">
        <v>13</v>
      </c>
      <c r="P923" s="3" t="str">
        <f t="shared" si="47"/>
        <v>Teenager</v>
      </c>
      <c r="Q923" s="3">
        <f t="shared" si="45"/>
        <v>72</v>
      </c>
      <c r="R923" s="3" t="s">
        <v>278</v>
      </c>
      <c r="S923" s="4">
        <v>43924</v>
      </c>
      <c r="T923" s="3" t="s">
        <v>721</v>
      </c>
      <c r="U923" s="3" t="s">
        <v>730</v>
      </c>
      <c r="V923" s="3" t="s">
        <v>732</v>
      </c>
      <c r="W923" s="3" t="s">
        <v>752</v>
      </c>
      <c r="X923" s="3" t="s">
        <v>754</v>
      </c>
      <c r="Y923" s="3">
        <v>11218.54</v>
      </c>
      <c r="Z923" s="3" t="s">
        <v>761</v>
      </c>
      <c r="AA923" t="b">
        <f t="shared" si="48"/>
        <v>0</v>
      </c>
    </row>
    <row r="924" spans="10:27" hidden="1" x14ac:dyDescent="0.3">
      <c r="J924" s="7">
        <v>1541</v>
      </c>
      <c r="K924" s="3" t="s">
        <v>27</v>
      </c>
      <c r="L924" s="3" t="s">
        <v>40</v>
      </c>
      <c r="M924" s="3" t="str">
        <f t="shared" si="46"/>
        <v>david.wanjiru@email.com</v>
      </c>
      <c r="N924" s="3" t="s">
        <v>44</v>
      </c>
      <c r="O924" s="3">
        <v>59</v>
      </c>
      <c r="P924" s="3" t="str">
        <f t="shared" si="47"/>
        <v>Adult</v>
      </c>
      <c r="Q924" s="3">
        <f t="shared" si="45"/>
        <v>26</v>
      </c>
      <c r="R924" s="3" t="s">
        <v>279</v>
      </c>
      <c r="S924" s="4">
        <v>45192</v>
      </c>
      <c r="T924" s="3" t="s">
        <v>723</v>
      </c>
      <c r="U924" s="3" t="s">
        <v>729</v>
      </c>
      <c r="V924" s="3" t="s">
        <v>743</v>
      </c>
      <c r="W924" s="3" t="s">
        <v>747</v>
      </c>
      <c r="X924" s="3" t="s">
        <v>758</v>
      </c>
      <c r="Y924" s="3">
        <v>7917.54</v>
      </c>
      <c r="Z924" s="3" t="s">
        <v>759</v>
      </c>
      <c r="AA924" t="b">
        <f t="shared" si="48"/>
        <v>0</v>
      </c>
    </row>
    <row r="925" spans="10:27" hidden="1" x14ac:dyDescent="0.3">
      <c r="J925" s="7">
        <v>8581</v>
      </c>
      <c r="K925" s="3" t="s">
        <v>17</v>
      </c>
      <c r="L925" s="3" t="s">
        <v>37</v>
      </c>
      <c r="M925" s="3" t="str">
        <f t="shared" si="46"/>
        <v>anne.otieno@email.com</v>
      </c>
      <c r="N925" s="3" t="s">
        <v>44</v>
      </c>
      <c r="O925" s="3">
        <v>9</v>
      </c>
      <c r="P925" s="3" t="str">
        <f t="shared" si="47"/>
        <v>Child</v>
      </c>
      <c r="Q925" s="3">
        <f t="shared" si="45"/>
        <v>76</v>
      </c>
      <c r="R925" s="3" t="s">
        <v>280</v>
      </c>
      <c r="S925" s="4">
        <v>44484</v>
      </c>
      <c r="T925" s="3" t="s">
        <v>720</v>
      </c>
      <c r="U925" s="3" t="s">
        <v>725</v>
      </c>
      <c r="V925" s="3" t="s">
        <v>733</v>
      </c>
      <c r="W925" s="3" t="s">
        <v>752</v>
      </c>
      <c r="X925" s="3" t="s">
        <v>757</v>
      </c>
      <c r="Y925" s="3">
        <v>19050.39</v>
      </c>
      <c r="Z925" s="3" t="s">
        <v>760</v>
      </c>
      <c r="AA925" t="b">
        <f t="shared" si="48"/>
        <v>0</v>
      </c>
    </row>
    <row r="926" spans="10:27" hidden="1" x14ac:dyDescent="0.3">
      <c r="J926" s="7">
        <v>5251</v>
      </c>
      <c r="K926" s="3" t="s">
        <v>21</v>
      </c>
      <c r="L926" s="3" t="s">
        <v>39</v>
      </c>
      <c r="M926" s="3" t="str">
        <f t="shared" si="46"/>
        <v>grace.kuria@email.com</v>
      </c>
      <c r="N926" s="3" t="s">
        <v>45</v>
      </c>
      <c r="O926" s="3">
        <v>54</v>
      </c>
      <c r="P926" s="3" t="str">
        <f t="shared" si="47"/>
        <v>Adult</v>
      </c>
      <c r="Q926" s="3">
        <f t="shared" si="45"/>
        <v>31</v>
      </c>
      <c r="R926" s="3" t="s">
        <v>281</v>
      </c>
      <c r="S926" s="4">
        <v>44335</v>
      </c>
      <c r="T926" s="3" t="s">
        <v>718</v>
      </c>
      <c r="U926" s="3" t="s">
        <v>727</v>
      </c>
      <c r="V926" s="3" t="s">
        <v>740</v>
      </c>
      <c r="W926" s="3" t="s">
        <v>747</v>
      </c>
      <c r="X926" s="3" t="s">
        <v>757</v>
      </c>
      <c r="Y926" s="3">
        <v>9797.7900000000009</v>
      </c>
      <c r="Z926" s="3" t="s">
        <v>760</v>
      </c>
      <c r="AA926" t="b">
        <f t="shared" si="48"/>
        <v>0</v>
      </c>
    </row>
    <row r="927" spans="10:27" hidden="1" x14ac:dyDescent="0.3">
      <c r="J927" s="7">
        <v>2887</v>
      </c>
      <c r="K927" s="3" t="s">
        <v>20</v>
      </c>
      <c r="L927" s="3" t="s">
        <v>34</v>
      </c>
      <c r="M927" s="3" t="str">
        <f t="shared" si="46"/>
        <v>kevin.cherono@email.com</v>
      </c>
      <c r="N927" s="3" t="s">
        <v>44</v>
      </c>
      <c r="O927" s="3">
        <v>1</v>
      </c>
      <c r="P927" s="3" t="str">
        <f t="shared" si="47"/>
        <v>Child</v>
      </c>
      <c r="Q927" s="3">
        <f t="shared" si="45"/>
        <v>84</v>
      </c>
      <c r="R927" s="3" t="s">
        <v>282</v>
      </c>
      <c r="S927" s="4">
        <v>44671</v>
      </c>
      <c r="T927" s="3" t="s">
        <v>722</v>
      </c>
      <c r="U927" s="3" t="s">
        <v>726</v>
      </c>
      <c r="V927" s="3" t="s">
        <v>737</v>
      </c>
      <c r="W927" s="3" t="s">
        <v>752</v>
      </c>
      <c r="X927" s="3" t="s">
        <v>754</v>
      </c>
      <c r="Y927" s="3">
        <v>15181.68</v>
      </c>
      <c r="Z927" s="3" t="s">
        <v>760</v>
      </c>
      <c r="AA927" t="b">
        <f t="shared" si="48"/>
        <v>0</v>
      </c>
    </row>
    <row r="928" spans="10:27" x14ac:dyDescent="0.3">
      <c r="J928" s="7">
        <v>3687</v>
      </c>
      <c r="K928" s="3" t="s">
        <v>22</v>
      </c>
      <c r="L928" s="3" t="s">
        <v>38</v>
      </c>
      <c r="M928" s="3" t="str">
        <f t="shared" si="46"/>
        <v>mercy.njeri@email.com</v>
      </c>
      <c r="N928" s="3" t="s">
        <v>44</v>
      </c>
      <c r="O928" s="3">
        <v>85</v>
      </c>
      <c r="P928" s="3" t="str">
        <f t="shared" si="47"/>
        <v>Senior</v>
      </c>
      <c r="Q928" s="3">
        <f t="shared" si="45"/>
        <v>0</v>
      </c>
      <c r="R928" s="3" t="s">
        <v>283</v>
      </c>
      <c r="S928" s="4">
        <v>44736</v>
      </c>
      <c r="T928" s="3" t="s">
        <v>718</v>
      </c>
      <c r="U928" s="3" t="s">
        <v>726</v>
      </c>
      <c r="V928" s="3" t="s">
        <v>742</v>
      </c>
      <c r="W928" s="3" t="s">
        <v>748</v>
      </c>
      <c r="X928" s="3" t="s">
        <v>758</v>
      </c>
      <c r="Y928" s="3">
        <v>30370.19</v>
      </c>
      <c r="Z928" s="3" t="s">
        <v>759</v>
      </c>
      <c r="AA928" t="b">
        <f t="shared" si="48"/>
        <v>1</v>
      </c>
    </row>
    <row r="929" spans="10:27" hidden="1" x14ac:dyDescent="0.3">
      <c r="J929" s="7">
        <v>2579</v>
      </c>
      <c r="K929" s="3" t="s">
        <v>18</v>
      </c>
      <c r="L929" s="3" t="s">
        <v>42</v>
      </c>
      <c r="M929" s="3" t="str">
        <f t="shared" si="46"/>
        <v>susan.ouma@email.com</v>
      </c>
      <c r="N929" s="3" t="s">
        <v>44</v>
      </c>
      <c r="O929" s="3">
        <v>69</v>
      </c>
      <c r="P929" s="3" t="str">
        <f t="shared" si="47"/>
        <v>Senior</v>
      </c>
      <c r="Q929" s="3">
        <f t="shared" si="45"/>
        <v>16</v>
      </c>
      <c r="R929" s="3" t="s">
        <v>284</v>
      </c>
      <c r="S929" s="4">
        <v>44488</v>
      </c>
      <c r="T929" s="3" t="s">
        <v>724</v>
      </c>
      <c r="U929" s="3" t="s">
        <v>726</v>
      </c>
      <c r="V929" s="3" t="s">
        <v>738</v>
      </c>
      <c r="W929" s="3" t="s">
        <v>748</v>
      </c>
      <c r="X929" s="3" t="s">
        <v>755</v>
      </c>
      <c r="Y929" s="3">
        <v>46073.02</v>
      </c>
      <c r="Z929" s="3" t="s">
        <v>760</v>
      </c>
      <c r="AA929" t="b">
        <f t="shared" si="48"/>
        <v>0</v>
      </c>
    </row>
    <row r="930" spans="10:27" hidden="1" x14ac:dyDescent="0.3">
      <c r="J930" s="7">
        <v>3576</v>
      </c>
      <c r="K930" s="3" t="s">
        <v>15</v>
      </c>
      <c r="L930" s="3" t="s">
        <v>30</v>
      </c>
      <c r="M930" s="3" t="str">
        <f t="shared" si="46"/>
        <v>james.atieno@email.com</v>
      </c>
      <c r="N930" s="3" t="s">
        <v>45</v>
      </c>
      <c r="O930" s="3">
        <v>77</v>
      </c>
      <c r="P930" s="3" t="str">
        <f t="shared" si="47"/>
        <v>Senior</v>
      </c>
      <c r="Q930" s="3">
        <f t="shared" si="45"/>
        <v>8</v>
      </c>
      <c r="R930" s="3" t="s">
        <v>285</v>
      </c>
      <c r="S930" s="4">
        <v>45534</v>
      </c>
      <c r="T930" s="3" t="s">
        <v>719</v>
      </c>
      <c r="U930" s="3" t="s">
        <v>729</v>
      </c>
      <c r="V930" s="3" t="s">
        <v>745</v>
      </c>
      <c r="W930" s="3" t="s">
        <v>752</v>
      </c>
      <c r="X930" s="3" t="s">
        <v>754</v>
      </c>
      <c r="Y930" s="3">
        <v>22952.39</v>
      </c>
      <c r="Z930" s="3" t="s">
        <v>761</v>
      </c>
      <c r="AA930" t="b">
        <f t="shared" si="48"/>
        <v>0</v>
      </c>
    </row>
    <row r="931" spans="10:27" hidden="1" x14ac:dyDescent="0.3">
      <c r="J931" s="7">
        <v>3268</v>
      </c>
      <c r="K931" s="3" t="s">
        <v>21</v>
      </c>
      <c r="L931" s="3" t="s">
        <v>31</v>
      </c>
      <c r="M931" s="3" t="str">
        <f t="shared" si="46"/>
        <v>grace.kamau@email.com</v>
      </c>
      <c r="N931" s="3" t="s">
        <v>44</v>
      </c>
      <c r="O931" s="3">
        <v>40</v>
      </c>
      <c r="P931" s="3" t="str">
        <f t="shared" si="47"/>
        <v>Adult</v>
      </c>
      <c r="Q931" s="3">
        <f t="shared" si="45"/>
        <v>45</v>
      </c>
      <c r="R931" s="3" t="s">
        <v>286</v>
      </c>
      <c r="S931" s="4">
        <v>44270</v>
      </c>
      <c r="T931" s="3" t="s">
        <v>723</v>
      </c>
      <c r="U931" s="3" t="s">
        <v>726</v>
      </c>
      <c r="V931" s="3" t="s">
        <v>741</v>
      </c>
      <c r="W931" s="3" t="s">
        <v>747</v>
      </c>
      <c r="X931" s="3" t="s">
        <v>757</v>
      </c>
      <c r="Y931" s="3">
        <v>10240.02</v>
      </c>
      <c r="Z931" s="3" t="s">
        <v>760</v>
      </c>
      <c r="AA931" t="b">
        <f t="shared" si="48"/>
        <v>0</v>
      </c>
    </row>
    <row r="932" spans="10:27" hidden="1" x14ac:dyDescent="0.3">
      <c r="J932" s="7">
        <v>7047</v>
      </c>
      <c r="K932" s="3" t="s">
        <v>18</v>
      </c>
      <c r="L932" s="3" t="s">
        <v>42</v>
      </c>
      <c r="M932" s="3" t="str">
        <f t="shared" si="46"/>
        <v>susan.ouma@email.com</v>
      </c>
      <c r="N932" s="3" t="s">
        <v>44</v>
      </c>
      <c r="O932" s="3">
        <v>18</v>
      </c>
      <c r="P932" s="3" t="str">
        <f t="shared" si="47"/>
        <v>Teenager</v>
      </c>
      <c r="Q932" s="3">
        <f t="shared" si="45"/>
        <v>67</v>
      </c>
      <c r="R932" s="3" t="s">
        <v>287</v>
      </c>
      <c r="S932" s="4">
        <v>44502</v>
      </c>
      <c r="T932" s="3" t="s">
        <v>719</v>
      </c>
      <c r="U932" s="3" t="s">
        <v>725</v>
      </c>
      <c r="V932" s="3" t="s">
        <v>743</v>
      </c>
      <c r="W932" s="3" t="s">
        <v>746</v>
      </c>
      <c r="X932" s="3" t="s">
        <v>754</v>
      </c>
      <c r="Y932" s="3">
        <v>30973.21</v>
      </c>
      <c r="Z932" s="3" t="s">
        <v>761</v>
      </c>
      <c r="AA932" t="b">
        <f t="shared" si="48"/>
        <v>0</v>
      </c>
    </row>
    <row r="933" spans="10:27" hidden="1" x14ac:dyDescent="0.3">
      <c r="J933" s="7">
        <v>2514</v>
      </c>
      <c r="K933" s="3" t="s">
        <v>23</v>
      </c>
      <c r="L933" s="3" t="s">
        <v>31</v>
      </c>
      <c r="M933" s="3" t="str">
        <f t="shared" si="46"/>
        <v>peter.kamau@email.com</v>
      </c>
      <c r="N933" s="3" t="s">
        <v>44</v>
      </c>
      <c r="O933" s="3">
        <v>73</v>
      </c>
      <c r="P933" s="3" t="str">
        <f t="shared" si="47"/>
        <v>Senior</v>
      </c>
      <c r="Q933" s="3">
        <f t="shared" si="45"/>
        <v>12</v>
      </c>
      <c r="R933" s="3" t="s">
        <v>288</v>
      </c>
      <c r="S933" s="4">
        <v>44860</v>
      </c>
      <c r="T933" s="3" t="s">
        <v>720</v>
      </c>
      <c r="U933" s="3" t="s">
        <v>726</v>
      </c>
      <c r="V933" s="3" t="s">
        <v>734</v>
      </c>
      <c r="W933" s="3" t="s">
        <v>751</v>
      </c>
      <c r="X933" s="3" t="s">
        <v>755</v>
      </c>
      <c r="Y933" s="3">
        <v>46642.8</v>
      </c>
      <c r="Z933" s="3" t="s">
        <v>761</v>
      </c>
      <c r="AA933" t="b">
        <f t="shared" si="48"/>
        <v>0</v>
      </c>
    </row>
    <row r="934" spans="10:27" hidden="1" x14ac:dyDescent="0.3">
      <c r="J934" s="7">
        <v>8587</v>
      </c>
      <c r="K934" s="3" t="s">
        <v>25</v>
      </c>
      <c r="L934" s="3" t="s">
        <v>34</v>
      </c>
      <c r="M934" s="3" t="str">
        <f t="shared" si="46"/>
        <v>paul.cherono@email.com</v>
      </c>
      <c r="N934" s="3" t="s">
        <v>45</v>
      </c>
      <c r="O934" s="3">
        <v>74</v>
      </c>
      <c r="P934" s="3" t="str">
        <f t="shared" si="47"/>
        <v>Senior</v>
      </c>
      <c r="Q934" s="3">
        <f t="shared" si="45"/>
        <v>11</v>
      </c>
      <c r="R934" s="3" t="s">
        <v>289</v>
      </c>
      <c r="S934" s="4">
        <v>44466</v>
      </c>
      <c r="T934" s="3" t="s">
        <v>723</v>
      </c>
      <c r="U934" s="3" t="s">
        <v>726</v>
      </c>
      <c r="V934" s="3" t="s">
        <v>743</v>
      </c>
      <c r="W934" s="3" t="s">
        <v>750</v>
      </c>
      <c r="X934" s="3" t="s">
        <v>755</v>
      </c>
      <c r="Y934" s="3">
        <v>35011.660000000003</v>
      </c>
      <c r="Z934" s="3" t="s">
        <v>760</v>
      </c>
      <c r="AA934" t="b">
        <f t="shared" si="48"/>
        <v>0</v>
      </c>
    </row>
    <row r="935" spans="10:27" x14ac:dyDescent="0.3">
      <c r="J935" s="7">
        <v>6195</v>
      </c>
      <c r="K935" s="3" t="s">
        <v>14</v>
      </c>
      <c r="L935" s="3" t="s">
        <v>33</v>
      </c>
      <c r="M935" s="3" t="str">
        <f t="shared" si="46"/>
        <v>jane.kiplagat@email.com</v>
      </c>
      <c r="N935" s="3" t="s">
        <v>44</v>
      </c>
      <c r="O935" s="3">
        <v>61</v>
      </c>
      <c r="P935" s="3" t="str">
        <f t="shared" si="47"/>
        <v>Senior</v>
      </c>
      <c r="Q935" s="3">
        <f t="shared" si="45"/>
        <v>24</v>
      </c>
      <c r="R935" s="3" t="s">
        <v>290</v>
      </c>
      <c r="S935" s="4">
        <v>43881</v>
      </c>
      <c r="T935" s="3" t="s">
        <v>724</v>
      </c>
      <c r="U935" s="3" t="s">
        <v>728</v>
      </c>
      <c r="V935" s="3" t="s">
        <v>744</v>
      </c>
      <c r="W935" s="3" t="s">
        <v>746</v>
      </c>
      <c r="X935" s="3" t="s">
        <v>754</v>
      </c>
      <c r="Y935" s="3">
        <v>25825.74</v>
      </c>
      <c r="Z935" s="3" t="s">
        <v>759</v>
      </c>
      <c r="AA935" t="b">
        <f t="shared" si="48"/>
        <v>1</v>
      </c>
    </row>
    <row r="936" spans="10:27" hidden="1" x14ac:dyDescent="0.3">
      <c r="J936" s="7">
        <v>9405</v>
      </c>
      <c r="K936" s="3" t="s">
        <v>19</v>
      </c>
      <c r="L936" s="3" t="s">
        <v>38</v>
      </c>
      <c r="M936" s="3" t="str">
        <f t="shared" si="46"/>
        <v>michael.njeri@email.com</v>
      </c>
      <c r="N936" s="3" t="s">
        <v>44</v>
      </c>
      <c r="O936" s="3">
        <v>17</v>
      </c>
      <c r="P936" s="3" t="str">
        <f t="shared" si="47"/>
        <v>Teenager</v>
      </c>
      <c r="Q936" s="3">
        <f t="shared" si="45"/>
        <v>68</v>
      </c>
      <c r="R936" s="3" t="s">
        <v>291</v>
      </c>
      <c r="S936" s="4">
        <v>45680</v>
      </c>
      <c r="T936" s="3" t="s">
        <v>724</v>
      </c>
      <c r="U936" s="3" t="s">
        <v>728</v>
      </c>
      <c r="V936" s="3" t="s">
        <v>741</v>
      </c>
      <c r="W936" s="3" t="s">
        <v>748</v>
      </c>
      <c r="X936" s="3" t="s">
        <v>757</v>
      </c>
      <c r="Y936" s="3">
        <v>4567.6099999999997</v>
      </c>
      <c r="Z936" s="3" t="s">
        <v>759</v>
      </c>
      <c r="AA936" t="b">
        <f t="shared" si="48"/>
        <v>0</v>
      </c>
    </row>
    <row r="937" spans="10:27" hidden="1" x14ac:dyDescent="0.3">
      <c r="J937" s="7">
        <v>2704</v>
      </c>
      <c r="K937" s="3" t="s">
        <v>22</v>
      </c>
      <c r="L937" s="3" t="s">
        <v>41</v>
      </c>
      <c r="M937" s="3" t="str">
        <f t="shared" si="46"/>
        <v>mercy.obuya@email.com</v>
      </c>
      <c r="N937" s="3" t="s">
        <v>44</v>
      </c>
      <c r="O937" s="3">
        <v>41</v>
      </c>
      <c r="P937" s="3" t="str">
        <f t="shared" si="47"/>
        <v>Adult</v>
      </c>
      <c r="Q937" s="3">
        <f t="shared" si="45"/>
        <v>44</v>
      </c>
      <c r="R937" s="3" t="s">
        <v>292</v>
      </c>
      <c r="S937" s="4">
        <v>44571</v>
      </c>
      <c r="T937" s="3" t="s">
        <v>722</v>
      </c>
      <c r="U937" s="3" t="s">
        <v>729</v>
      </c>
      <c r="V937" s="3" t="s">
        <v>742</v>
      </c>
      <c r="W937" s="3" t="s">
        <v>751</v>
      </c>
      <c r="X937" s="3" t="s">
        <v>753</v>
      </c>
      <c r="Y937" s="3">
        <v>19970.18</v>
      </c>
      <c r="Z937" s="3" t="s">
        <v>760</v>
      </c>
      <c r="AA937" t="b">
        <f t="shared" si="48"/>
        <v>0</v>
      </c>
    </row>
    <row r="938" spans="10:27" hidden="1" x14ac:dyDescent="0.3">
      <c r="J938" s="7">
        <v>4712</v>
      </c>
      <c r="K938" s="3" t="s">
        <v>17</v>
      </c>
      <c r="L938" s="3" t="s">
        <v>31</v>
      </c>
      <c r="M938" s="3" t="str">
        <f t="shared" si="46"/>
        <v>anne.kamau@email.com</v>
      </c>
      <c r="N938" s="3" t="s">
        <v>44</v>
      </c>
      <c r="O938" s="3">
        <v>42</v>
      </c>
      <c r="P938" s="3" t="str">
        <f t="shared" si="47"/>
        <v>Adult</v>
      </c>
      <c r="Q938" s="3">
        <f t="shared" si="45"/>
        <v>43</v>
      </c>
      <c r="R938" s="3" t="s">
        <v>293</v>
      </c>
      <c r="S938" s="4">
        <v>45692</v>
      </c>
      <c r="T938" s="3" t="s">
        <v>721</v>
      </c>
      <c r="U938" s="3" t="s">
        <v>729</v>
      </c>
      <c r="V938" s="3" t="s">
        <v>735</v>
      </c>
      <c r="W938" s="3" t="s">
        <v>748</v>
      </c>
      <c r="X938" s="3" t="s">
        <v>756</v>
      </c>
      <c r="Y938" s="3">
        <v>4801.57</v>
      </c>
      <c r="Z938" s="3" t="s">
        <v>759</v>
      </c>
      <c r="AA938" t="b">
        <f t="shared" si="48"/>
        <v>0</v>
      </c>
    </row>
    <row r="939" spans="10:27" hidden="1" x14ac:dyDescent="0.3">
      <c r="J939" s="7">
        <v>3128</v>
      </c>
      <c r="K939" s="3" t="s">
        <v>27</v>
      </c>
      <c r="L939" s="3" t="s">
        <v>34</v>
      </c>
      <c r="M939" s="3" t="str">
        <f t="shared" si="46"/>
        <v>david.cherono@email.com</v>
      </c>
      <c r="N939" s="3" t="s">
        <v>44</v>
      </c>
      <c r="O939" s="3">
        <v>20</v>
      </c>
      <c r="P939" s="3" t="str">
        <f t="shared" si="47"/>
        <v>Adult</v>
      </c>
      <c r="Q939" s="3">
        <f t="shared" si="45"/>
        <v>65</v>
      </c>
      <c r="R939" s="3" t="s">
        <v>294</v>
      </c>
      <c r="S939" s="4">
        <v>44265</v>
      </c>
      <c r="T939" s="3" t="s">
        <v>718</v>
      </c>
      <c r="U939" s="3" t="s">
        <v>728</v>
      </c>
      <c r="V939" s="3" t="s">
        <v>733</v>
      </c>
      <c r="W939" s="3" t="s">
        <v>747</v>
      </c>
      <c r="X939" s="3" t="s">
        <v>757</v>
      </c>
      <c r="Y939" s="3">
        <v>41961.01</v>
      </c>
      <c r="Z939" s="3" t="s">
        <v>761</v>
      </c>
      <c r="AA939" t="b">
        <f t="shared" si="48"/>
        <v>0</v>
      </c>
    </row>
    <row r="940" spans="10:27" x14ac:dyDescent="0.3">
      <c r="J940" s="7">
        <v>8918</v>
      </c>
      <c r="K940" s="3" t="s">
        <v>20</v>
      </c>
      <c r="L940" s="3" t="s">
        <v>43</v>
      </c>
      <c r="M940" s="3" t="str">
        <f t="shared" si="46"/>
        <v>kevin.chebet@email.com</v>
      </c>
      <c r="N940" s="3" t="s">
        <v>44</v>
      </c>
      <c r="O940" s="3">
        <v>70</v>
      </c>
      <c r="P940" s="3" t="str">
        <f t="shared" si="47"/>
        <v>Senior</v>
      </c>
      <c r="Q940" s="3">
        <f t="shared" si="45"/>
        <v>15</v>
      </c>
      <c r="R940" s="3" t="s">
        <v>295</v>
      </c>
      <c r="S940" s="4">
        <v>45396</v>
      </c>
      <c r="T940" s="3" t="s">
        <v>722</v>
      </c>
      <c r="U940" s="3" t="s">
        <v>725</v>
      </c>
      <c r="V940" s="3" t="s">
        <v>739</v>
      </c>
      <c r="W940" s="3" t="s">
        <v>750</v>
      </c>
      <c r="X940" s="3" t="s">
        <v>756</v>
      </c>
      <c r="Y940" s="3">
        <v>45750.61</v>
      </c>
      <c r="Z940" s="3" t="s">
        <v>759</v>
      </c>
      <c r="AA940" t="b">
        <f t="shared" si="48"/>
        <v>1</v>
      </c>
    </row>
    <row r="941" spans="10:27" hidden="1" x14ac:dyDescent="0.3">
      <c r="J941" s="7">
        <v>9991</v>
      </c>
      <c r="K941" s="3" t="s">
        <v>21</v>
      </c>
      <c r="L941" s="3" t="s">
        <v>42</v>
      </c>
      <c r="M941" s="3" t="str">
        <f t="shared" si="46"/>
        <v>grace.ouma@email.com</v>
      </c>
      <c r="N941" s="3" t="s">
        <v>44</v>
      </c>
      <c r="O941" s="3">
        <v>23</v>
      </c>
      <c r="P941" s="3" t="str">
        <f t="shared" si="47"/>
        <v>Adult</v>
      </c>
      <c r="Q941" s="3">
        <f t="shared" si="45"/>
        <v>62</v>
      </c>
      <c r="R941" s="3" t="s">
        <v>296</v>
      </c>
      <c r="S941" s="4">
        <v>43993</v>
      </c>
      <c r="T941" s="3" t="s">
        <v>718</v>
      </c>
      <c r="U941" s="3" t="s">
        <v>730</v>
      </c>
      <c r="V941" s="3" t="s">
        <v>744</v>
      </c>
      <c r="W941" s="3" t="s">
        <v>749</v>
      </c>
      <c r="X941" s="3" t="s">
        <v>756</v>
      </c>
      <c r="Y941" s="3">
        <v>35453.22</v>
      </c>
      <c r="Z941" s="3" t="s">
        <v>761</v>
      </c>
      <c r="AA941" t="b">
        <f t="shared" si="48"/>
        <v>0</v>
      </c>
    </row>
    <row r="942" spans="10:27" x14ac:dyDescent="0.3">
      <c r="J942" s="7">
        <v>6253</v>
      </c>
      <c r="K942" s="3" t="s">
        <v>21</v>
      </c>
      <c r="L942" s="3" t="s">
        <v>32</v>
      </c>
      <c r="M942" s="3" t="str">
        <f t="shared" si="46"/>
        <v>grace.odhiambo@email.com</v>
      </c>
      <c r="N942" s="3" t="s">
        <v>45</v>
      </c>
      <c r="O942" s="3">
        <v>35</v>
      </c>
      <c r="P942" s="3" t="str">
        <f t="shared" si="47"/>
        <v>Adult</v>
      </c>
      <c r="Q942" s="3">
        <f t="shared" si="45"/>
        <v>50</v>
      </c>
      <c r="R942" s="3" t="s">
        <v>297</v>
      </c>
      <c r="S942" s="4">
        <v>45562</v>
      </c>
      <c r="T942" s="3" t="s">
        <v>724</v>
      </c>
      <c r="U942" s="3" t="s">
        <v>725</v>
      </c>
      <c r="V942" s="3" t="s">
        <v>732</v>
      </c>
      <c r="W942" s="3" t="s">
        <v>752</v>
      </c>
      <c r="X942" s="3" t="s">
        <v>754</v>
      </c>
      <c r="Y942" s="3">
        <v>26562.87</v>
      </c>
      <c r="Z942" s="3" t="s">
        <v>759</v>
      </c>
      <c r="AA942" t="b">
        <f t="shared" si="48"/>
        <v>1</v>
      </c>
    </row>
    <row r="943" spans="10:27" hidden="1" x14ac:dyDescent="0.3">
      <c r="J943" s="7">
        <v>5139</v>
      </c>
      <c r="K943" s="3" t="s">
        <v>21</v>
      </c>
      <c r="L943" s="3" t="s">
        <v>39</v>
      </c>
      <c r="M943" s="3" t="str">
        <f t="shared" si="46"/>
        <v>grace.kuria@email.com</v>
      </c>
      <c r="N943" s="3" t="s">
        <v>45</v>
      </c>
      <c r="O943" s="3">
        <v>75</v>
      </c>
      <c r="P943" s="3" t="str">
        <f t="shared" si="47"/>
        <v>Senior</v>
      </c>
      <c r="Q943" s="3">
        <f t="shared" si="45"/>
        <v>10</v>
      </c>
      <c r="R943" s="3" t="s">
        <v>298</v>
      </c>
      <c r="S943" s="4">
        <v>44404</v>
      </c>
      <c r="T943" s="3" t="s">
        <v>721</v>
      </c>
      <c r="U943" s="3" t="s">
        <v>726</v>
      </c>
      <c r="V943" s="3" t="s">
        <v>745</v>
      </c>
      <c r="W943" s="3" t="s">
        <v>751</v>
      </c>
      <c r="X943" s="3" t="s">
        <v>758</v>
      </c>
      <c r="Y943" s="3">
        <v>3613.13</v>
      </c>
      <c r="Z943" s="3" t="s">
        <v>761</v>
      </c>
      <c r="AA943" t="b">
        <f t="shared" si="48"/>
        <v>0</v>
      </c>
    </row>
    <row r="944" spans="10:27" hidden="1" x14ac:dyDescent="0.3">
      <c r="J944" s="7">
        <v>3137</v>
      </c>
      <c r="K944" s="3" t="s">
        <v>23</v>
      </c>
      <c r="L944" s="3" t="s">
        <v>34</v>
      </c>
      <c r="M944" s="3" t="str">
        <f t="shared" si="46"/>
        <v>peter.cherono@email.com</v>
      </c>
      <c r="N944" s="3" t="s">
        <v>44</v>
      </c>
      <c r="O944" s="3">
        <v>4</v>
      </c>
      <c r="P944" s="3" t="str">
        <f t="shared" si="47"/>
        <v>Child</v>
      </c>
      <c r="Q944" s="3">
        <f t="shared" si="45"/>
        <v>81</v>
      </c>
      <c r="R944" s="3" t="s">
        <v>299</v>
      </c>
      <c r="S944" s="4">
        <v>44545</v>
      </c>
      <c r="T944" s="3" t="s">
        <v>724</v>
      </c>
      <c r="U944" s="3" t="s">
        <v>729</v>
      </c>
      <c r="V944" s="3" t="s">
        <v>734</v>
      </c>
      <c r="W944" s="3" t="s">
        <v>746</v>
      </c>
      <c r="X944" s="3" t="s">
        <v>754</v>
      </c>
      <c r="Y944" s="3">
        <v>23985.13</v>
      </c>
      <c r="Z944" s="3" t="s">
        <v>760</v>
      </c>
      <c r="AA944" t="b">
        <f t="shared" si="48"/>
        <v>0</v>
      </c>
    </row>
    <row r="945" spans="10:27" hidden="1" x14ac:dyDescent="0.3">
      <c r="J945" s="7">
        <v>9604</v>
      </c>
      <c r="K945" s="3" t="s">
        <v>20</v>
      </c>
      <c r="L945" s="3" t="s">
        <v>30</v>
      </c>
      <c r="M945" s="3" t="str">
        <f t="shared" si="46"/>
        <v>kevin.atieno@email.com</v>
      </c>
      <c r="N945" s="3" t="s">
        <v>44</v>
      </c>
      <c r="O945" s="3">
        <v>57</v>
      </c>
      <c r="P945" s="3" t="str">
        <f t="shared" si="47"/>
        <v>Adult</v>
      </c>
      <c r="Q945" s="3">
        <f t="shared" si="45"/>
        <v>28</v>
      </c>
      <c r="R945" s="3" t="s">
        <v>300</v>
      </c>
      <c r="S945" s="4">
        <v>45325</v>
      </c>
      <c r="T945" s="3" t="s">
        <v>720</v>
      </c>
      <c r="U945" s="3" t="s">
        <v>726</v>
      </c>
      <c r="V945" s="3" t="s">
        <v>743</v>
      </c>
      <c r="W945" s="3" t="s">
        <v>749</v>
      </c>
      <c r="X945" s="3" t="s">
        <v>758</v>
      </c>
      <c r="Y945" s="3">
        <v>46297.54</v>
      </c>
      <c r="Z945" s="3" t="s">
        <v>761</v>
      </c>
      <c r="AA945" t="b">
        <f t="shared" si="48"/>
        <v>0</v>
      </c>
    </row>
    <row r="946" spans="10:27" x14ac:dyDescent="0.3">
      <c r="J946" s="7">
        <v>9858</v>
      </c>
      <c r="K946" s="3" t="s">
        <v>16</v>
      </c>
      <c r="L946" s="3" t="s">
        <v>40</v>
      </c>
      <c r="M946" s="3" t="str">
        <f t="shared" si="46"/>
        <v>john.wanjiru@email.com</v>
      </c>
      <c r="N946" s="3" t="s">
        <v>44</v>
      </c>
      <c r="O946" s="3">
        <v>13</v>
      </c>
      <c r="P946" s="3" t="str">
        <f t="shared" si="47"/>
        <v>Teenager</v>
      </c>
      <c r="Q946" s="3">
        <f t="shared" si="45"/>
        <v>72</v>
      </c>
      <c r="R946" s="3" t="s">
        <v>301</v>
      </c>
      <c r="S946" s="4">
        <v>44431</v>
      </c>
      <c r="T946" s="3" t="s">
        <v>723</v>
      </c>
      <c r="U946" s="3" t="s">
        <v>729</v>
      </c>
      <c r="V946" s="3" t="s">
        <v>739</v>
      </c>
      <c r="W946" s="3" t="s">
        <v>746</v>
      </c>
      <c r="X946" s="3" t="s">
        <v>753</v>
      </c>
      <c r="Y946" s="3">
        <v>43359.79</v>
      </c>
      <c r="Z946" s="3" t="s">
        <v>759</v>
      </c>
      <c r="AA946" t="b">
        <f t="shared" si="48"/>
        <v>1</v>
      </c>
    </row>
    <row r="947" spans="10:27" hidden="1" x14ac:dyDescent="0.3">
      <c r="J947" s="7">
        <v>1857</v>
      </c>
      <c r="K947" s="3" t="s">
        <v>27</v>
      </c>
      <c r="L947" s="3" t="s">
        <v>30</v>
      </c>
      <c r="M947" s="3" t="str">
        <f t="shared" si="46"/>
        <v>david.atieno@email.com</v>
      </c>
      <c r="N947" s="3" t="s">
        <v>45</v>
      </c>
      <c r="O947" s="3">
        <v>6</v>
      </c>
      <c r="P947" s="3" t="str">
        <f t="shared" si="47"/>
        <v>Child</v>
      </c>
      <c r="Q947" s="3">
        <f t="shared" ref="Q947:Q1010" si="49">MAX( O947:O1618) - (O947)</f>
        <v>79</v>
      </c>
      <c r="R947" s="3" t="s">
        <v>302</v>
      </c>
      <c r="S947" s="4">
        <v>45395</v>
      </c>
      <c r="T947" s="3" t="s">
        <v>721</v>
      </c>
      <c r="U947" s="3" t="s">
        <v>726</v>
      </c>
      <c r="V947" s="3" t="s">
        <v>743</v>
      </c>
      <c r="W947" s="3" t="s">
        <v>749</v>
      </c>
      <c r="X947" s="3" t="s">
        <v>756</v>
      </c>
      <c r="Y947" s="3">
        <v>15665.59</v>
      </c>
      <c r="Z947" s="3" t="s">
        <v>760</v>
      </c>
      <c r="AA947" t="b">
        <f t="shared" si="48"/>
        <v>0</v>
      </c>
    </row>
    <row r="948" spans="10:27" hidden="1" x14ac:dyDescent="0.3">
      <c r="J948" s="7">
        <v>7740</v>
      </c>
      <c r="K948" s="3" t="s">
        <v>18</v>
      </c>
      <c r="L948" s="3" t="s">
        <v>43</v>
      </c>
      <c r="M948" s="3" t="str">
        <f t="shared" ref="M948:M1011" si="50">LOWER(CONCATENATE(K948,".",L948,"@email.com"))</f>
        <v>susan.chebet@email.com</v>
      </c>
      <c r="N948" s="3" t="s">
        <v>45</v>
      </c>
      <c r="O948" s="3">
        <v>67</v>
      </c>
      <c r="P948" s="3" t="str">
        <f t="shared" ref="P948:P1011" si="51">IF(O948&lt;=12,"Child",IF(O948&lt;=19,"Teenager",IF(O948&lt;=60,"Adult","Senior")))</f>
        <v>Senior</v>
      </c>
      <c r="Q948" s="3">
        <f t="shared" si="49"/>
        <v>18</v>
      </c>
      <c r="R948" s="3" t="s">
        <v>303</v>
      </c>
      <c r="S948" s="4">
        <v>44208</v>
      </c>
      <c r="T948" s="3" t="s">
        <v>722</v>
      </c>
      <c r="U948" s="3" t="s">
        <v>728</v>
      </c>
      <c r="V948" s="3" t="s">
        <v>734</v>
      </c>
      <c r="W948" s="3" t="s">
        <v>747</v>
      </c>
      <c r="X948" s="3" t="s">
        <v>754</v>
      </c>
      <c r="Y948" s="3">
        <v>33484.089999999997</v>
      </c>
      <c r="Z948" s="3" t="s">
        <v>760</v>
      </c>
      <c r="AA948" t="b">
        <f t="shared" ref="AA948:AA1011" si="52">AND(Y948&gt;10000,Z948="Partially Paid")</f>
        <v>0</v>
      </c>
    </row>
    <row r="949" spans="10:27" hidden="1" x14ac:dyDescent="0.3">
      <c r="J949" s="7">
        <v>3725</v>
      </c>
      <c r="K949" s="3" t="s">
        <v>24</v>
      </c>
      <c r="L949" s="3" t="s">
        <v>35</v>
      </c>
      <c r="M949" s="3" t="str">
        <f t="shared" si="50"/>
        <v>esther.mugambi@email.com</v>
      </c>
      <c r="N949" s="3" t="s">
        <v>45</v>
      </c>
      <c r="O949" s="3">
        <v>80</v>
      </c>
      <c r="P949" s="3" t="str">
        <f t="shared" si="51"/>
        <v>Senior</v>
      </c>
      <c r="Q949" s="3">
        <f t="shared" si="49"/>
        <v>5</v>
      </c>
      <c r="R949" s="3" t="s">
        <v>304</v>
      </c>
      <c r="S949" s="4">
        <v>45020</v>
      </c>
      <c r="T949" s="3" t="s">
        <v>719</v>
      </c>
      <c r="U949" s="3" t="s">
        <v>730</v>
      </c>
      <c r="V949" s="3" t="s">
        <v>733</v>
      </c>
      <c r="W949" s="3" t="s">
        <v>748</v>
      </c>
      <c r="X949" s="3" t="s">
        <v>754</v>
      </c>
      <c r="Y949" s="3">
        <v>40360.76</v>
      </c>
      <c r="Z949" s="3" t="s">
        <v>760</v>
      </c>
      <c r="AA949" t="b">
        <f t="shared" si="52"/>
        <v>0</v>
      </c>
    </row>
    <row r="950" spans="10:27" hidden="1" x14ac:dyDescent="0.3">
      <c r="J950" s="7">
        <v>2599</v>
      </c>
      <c r="K950" s="3" t="s">
        <v>27</v>
      </c>
      <c r="L950" s="3" t="s">
        <v>42</v>
      </c>
      <c r="M950" s="3" t="str">
        <f t="shared" si="50"/>
        <v>david.ouma@email.com</v>
      </c>
      <c r="N950" s="3" t="s">
        <v>44</v>
      </c>
      <c r="O950" s="3">
        <v>81</v>
      </c>
      <c r="P950" s="3" t="str">
        <f t="shared" si="51"/>
        <v>Senior</v>
      </c>
      <c r="Q950" s="3">
        <f t="shared" si="49"/>
        <v>4</v>
      </c>
      <c r="R950" s="3" t="s">
        <v>305</v>
      </c>
      <c r="S950" s="4">
        <v>44558</v>
      </c>
      <c r="T950" s="3" t="s">
        <v>724</v>
      </c>
      <c r="U950" s="3" t="s">
        <v>729</v>
      </c>
      <c r="V950" s="3" t="s">
        <v>735</v>
      </c>
      <c r="W950" s="3" t="s">
        <v>751</v>
      </c>
      <c r="X950" s="3" t="s">
        <v>757</v>
      </c>
      <c r="Y950" s="3">
        <v>20536.18</v>
      </c>
      <c r="Z950" s="3" t="s">
        <v>761</v>
      </c>
      <c r="AA950" t="b">
        <f t="shared" si="52"/>
        <v>0</v>
      </c>
    </row>
    <row r="951" spans="10:27" x14ac:dyDescent="0.3">
      <c r="J951" s="7">
        <v>1578</v>
      </c>
      <c r="K951" s="3" t="s">
        <v>24</v>
      </c>
      <c r="L951" s="3" t="s">
        <v>29</v>
      </c>
      <c r="M951" s="3" t="str">
        <f t="shared" si="50"/>
        <v>esther.mutua@email.com</v>
      </c>
      <c r="N951" s="3" t="s">
        <v>45</v>
      </c>
      <c r="O951" s="3">
        <v>7</v>
      </c>
      <c r="P951" s="3" t="str">
        <f t="shared" si="51"/>
        <v>Child</v>
      </c>
      <c r="Q951" s="3">
        <f t="shared" si="49"/>
        <v>78</v>
      </c>
      <c r="R951" s="3" t="s">
        <v>306</v>
      </c>
      <c r="S951" s="4">
        <v>45621</v>
      </c>
      <c r="T951" s="3" t="s">
        <v>724</v>
      </c>
      <c r="U951" s="3" t="s">
        <v>727</v>
      </c>
      <c r="V951" s="3" t="s">
        <v>732</v>
      </c>
      <c r="W951" s="3" t="s">
        <v>747</v>
      </c>
      <c r="X951" s="3" t="s">
        <v>757</v>
      </c>
      <c r="Y951" s="3">
        <v>15743.29</v>
      </c>
      <c r="Z951" s="3" t="s">
        <v>759</v>
      </c>
      <c r="AA951" t="b">
        <f t="shared" si="52"/>
        <v>1</v>
      </c>
    </row>
    <row r="952" spans="10:27" hidden="1" x14ac:dyDescent="0.3">
      <c r="J952" s="7">
        <v>4536</v>
      </c>
      <c r="K952" s="3" t="s">
        <v>23</v>
      </c>
      <c r="L952" s="3" t="s">
        <v>43</v>
      </c>
      <c r="M952" s="3" t="str">
        <f t="shared" si="50"/>
        <v>peter.chebet@email.com</v>
      </c>
      <c r="N952" s="3" t="s">
        <v>45</v>
      </c>
      <c r="O952" s="3">
        <v>22</v>
      </c>
      <c r="P952" s="3" t="str">
        <f t="shared" si="51"/>
        <v>Adult</v>
      </c>
      <c r="Q952" s="3">
        <f t="shared" si="49"/>
        <v>63</v>
      </c>
      <c r="R952" s="3" t="s">
        <v>307</v>
      </c>
      <c r="S952" s="4">
        <v>44817</v>
      </c>
      <c r="T952" s="3" t="s">
        <v>724</v>
      </c>
      <c r="U952" s="3" t="s">
        <v>729</v>
      </c>
      <c r="V952" s="3" t="s">
        <v>740</v>
      </c>
      <c r="W952" s="3" t="s">
        <v>748</v>
      </c>
      <c r="X952" s="3" t="s">
        <v>755</v>
      </c>
      <c r="Y952" s="3">
        <v>34570.79</v>
      </c>
      <c r="Z952" s="3" t="s">
        <v>760</v>
      </c>
      <c r="AA952" t="b">
        <f t="shared" si="52"/>
        <v>0</v>
      </c>
    </row>
    <row r="953" spans="10:27" x14ac:dyDescent="0.3">
      <c r="J953" s="7">
        <v>3179</v>
      </c>
      <c r="K953" s="3" t="s">
        <v>15</v>
      </c>
      <c r="L953" s="3" t="s">
        <v>31</v>
      </c>
      <c r="M953" s="3" t="str">
        <f t="shared" si="50"/>
        <v>james.kamau@email.com</v>
      </c>
      <c r="N953" s="3" t="s">
        <v>45</v>
      </c>
      <c r="O953" s="3">
        <v>56</v>
      </c>
      <c r="P953" s="3" t="str">
        <f t="shared" si="51"/>
        <v>Adult</v>
      </c>
      <c r="Q953" s="3">
        <f t="shared" si="49"/>
        <v>29</v>
      </c>
      <c r="R953" s="3" t="s">
        <v>308</v>
      </c>
      <c r="S953" s="4">
        <v>44324</v>
      </c>
      <c r="T953" s="3" t="s">
        <v>720</v>
      </c>
      <c r="U953" s="3" t="s">
        <v>730</v>
      </c>
      <c r="V953" s="3" t="s">
        <v>731</v>
      </c>
      <c r="W953" s="3" t="s">
        <v>751</v>
      </c>
      <c r="X953" s="3" t="s">
        <v>755</v>
      </c>
      <c r="Y953" s="3">
        <v>14833.17</v>
      </c>
      <c r="Z953" s="3" t="s">
        <v>759</v>
      </c>
      <c r="AA953" t="b">
        <f t="shared" si="52"/>
        <v>1</v>
      </c>
    </row>
    <row r="954" spans="10:27" hidden="1" x14ac:dyDescent="0.3">
      <c r="J954" s="7">
        <v>3606</v>
      </c>
      <c r="K954" s="3" t="s">
        <v>18</v>
      </c>
      <c r="L954" s="3" t="s">
        <v>33</v>
      </c>
      <c r="M954" s="3" t="str">
        <f t="shared" si="50"/>
        <v>susan.kiplagat@email.com</v>
      </c>
      <c r="N954" s="3" t="s">
        <v>45</v>
      </c>
      <c r="O954" s="3">
        <v>39</v>
      </c>
      <c r="P954" s="3" t="str">
        <f t="shared" si="51"/>
        <v>Adult</v>
      </c>
      <c r="Q954" s="3">
        <f t="shared" si="49"/>
        <v>46</v>
      </c>
      <c r="R954" s="3" t="s">
        <v>309</v>
      </c>
      <c r="S954" s="4">
        <v>45670</v>
      </c>
      <c r="T954" s="3" t="s">
        <v>719</v>
      </c>
      <c r="U954" s="3" t="s">
        <v>729</v>
      </c>
      <c r="V954" s="3" t="s">
        <v>734</v>
      </c>
      <c r="W954" s="3" t="s">
        <v>751</v>
      </c>
      <c r="X954" s="3" t="s">
        <v>756</v>
      </c>
      <c r="Y954" s="3">
        <v>46212.97</v>
      </c>
      <c r="Z954" s="3" t="s">
        <v>761</v>
      </c>
      <c r="AA954" t="b">
        <f t="shared" si="52"/>
        <v>0</v>
      </c>
    </row>
    <row r="955" spans="10:27" hidden="1" x14ac:dyDescent="0.3">
      <c r="J955" s="7">
        <v>3637</v>
      </c>
      <c r="K955" s="3" t="s">
        <v>26</v>
      </c>
      <c r="L955" s="3" t="s">
        <v>35</v>
      </c>
      <c r="M955" s="3" t="str">
        <f t="shared" si="50"/>
        <v>brian.mugambi@email.com</v>
      </c>
      <c r="N955" s="3" t="s">
        <v>45</v>
      </c>
      <c r="O955" s="3">
        <v>83</v>
      </c>
      <c r="P955" s="3" t="str">
        <f t="shared" si="51"/>
        <v>Senior</v>
      </c>
      <c r="Q955" s="3">
        <f t="shared" si="49"/>
        <v>2</v>
      </c>
      <c r="R955" s="3" t="s">
        <v>310</v>
      </c>
      <c r="S955" s="4">
        <v>45563</v>
      </c>
      <c r="T955" s="3" t="s">
        <v>720</v>
      </c>
      <c r="U955" s="3" t="s">
        <v>728</v>
      </c>
      <c r="V955" s="3" t="s">
        <v>731</v>
      </c>
      <c r="W955" s="3" t="s">
        <v>746</v>
      </c>
      <c r="X955" s="3" t="s">
        <v>758</v>
      </c>
      <c r="Y955" s="3">
        <v>20117.61</v>
      </c>
      <c r="Z955" s="3" t="s">
        <v>761</v>
      </c>
      <c r="AA955" t="b">
        <f t="shared" si="52"/>
        <v>0</v>
      </c>
    </row>
    <row r="956" spans="10:27" hidden="1" x14ac:dyDescent="0.3">
      <c r="J956" s="7">
        <v>5004</v>
      </c>
      <c r="K956" s="3" t="s">
        <v>21</v>
      </c>
      <c r="L956" s="3" t="s">
        <v>32</v>
      </c>
      <c r="M956" s="3" t="str">
        <f t="shared" si="50"/>
        <v>grace.odhiambo@email.com</v>
      </c>
      <c r="N956" s="3" t="s">
        <v>45</v>
      </c>
      <c r="O956" s="3">
        <v>71</v>
      </c>
      <c r="P956" s="3" t="str">
        <f t="shared" si="51"/>
        <v>Senior</v>
      </c>
      <c r="Q956" s="3">
        <f t="shared" si="49"/>
        <v>14</v>
      </c>
      <c r="R956" s="3" t="s">
        <v>311</v>
      </c>
      <c r="S956" s="4">
        <v>45615</v>
      </c>
      <c r="T956" s="3" t="s">
        <v>722</v>
      </c>
      <c r="U956" s="3" t="s">
        <v>728</v>
      </c>
      <c r="V956" s="3" t="s">
        <v>743</v>
      </c>
      <c r="W956" s="3" t="s">
        <v>752</v>
      </c>
      <c r="X956" s="3" t="s">
        <v>757</v>
      </c>
      <c r="Y956" s="3">
        <v>42631.46</v>
      </c>
      <c r="Z956" s="3" t="s">
        <v>760</v>
      </c>
      <c r="AA956" t="b">
        <f t="shared" si="52"/>
        <v>0</v>
      </c>
    </row>
    <row r="957" spans="10:27" hidden="1" x14ac:dyDescent="0.3">
      <c r="J957" s="7">
        <v>7252</v>
      </c>
      <c r="K957" s="3" t="s">
        <v>22</v>
      </c>
      <c r="L957" s="3" t="s">
        <v>38</v>
      </c>
      <c r="M957" s="3" t="str">
        <f t="shared" si="50"/>
        <v>mercy.njeri@email.com</v>
      </c>
      <c r="N957" s="3" t="s">
        <v>44</v>
      </c>
      <c r="O957" s="3">
        <v>61</v>
      </c>
      <c r="P957" s="3" t="str">
        <f t="shared" si="51"/>
        <v>Senior</v>
      </c>
      <c r="Q957" s="3">
        <f t="shared" si="49"/>
        <v>24</v>
      </c>
      <c r="R957" s="3" t="s">
        <v>312</v>
      </c>
      <c r="S957" s="4">
        <v>44185</v>
      </c>
      <c r="T957" s="3" t="s">
        <v>721</v>
      </c>
      <c r="U957" s="3" t="s">
        <v>728</v>
      </c>
      <c r="V957" s="3" t="s">
        <v>745</v>
      </c>
      <c r="W957" s="3" t="s">
        <v>752</v>
      </c>
      <c r="X957" s="3" t="s">
        <v>753</v>
      </c>
      <c r="Y957" s="3">
        <v>37354.1</v>
      </c>
      <c r="Z957" s="3" t="s">
        <v>760</v>
      </c>
      <c r="AA957" t="b">
        <f t="shared" si="52"/>
        <v>0</v>
      </c>
    </row>
    <row r="958" spans="10:27" x14ac:dyDescent="0.3">
      <c r="J958" s="7">
        <v>9772</v>
      </c>
      <c r="K958" s="3" t="s">
        <v>19</v>
      </c>
      <c r="L958" s="3" t="s">
        <v>39</v>
      </c>
      <c r="M958" s="3" t="str">
        <f t="shared" si="50"/>
        <v>michael.kuria@email.com</v>
      </c>
      <c r="N958" s="3" t="s">
        <v>44</v>
      </c>
      <c r="O958" s="3">
        <v>36</v>
      </c>
      <c r="P958" s="3" t="str">
        <f t="shared" si="51"/>
        <v>Adult</v>
      </c>
      <c r="Q958" s="3">
        <f t="shared" si="49"/>
        <v>49</v>
      </c>
      <c r="R958" s="3" t="s">
        <v>313</v>
      </c>
      <c r="S958" s="4">
        <v>43994</v>
      </c>
      <c r="T958" s="3" t="s">
        <v>724</v>
      </c>
      <c r="U958" s="3" t="s">
        <v>727</v>
      </c>
      <c r="V958" s="3" t="s">
        <v>740</v>
      </c>
      <c r="W958" s="3" t="s">
        <v>748</v>
      </c>
      <c r="X958" s="3" t="s">
        <v>756</v>
      </c>
      <c r="Y958" s="3">
        <v>21162.639999999999</v>
      </c>
      <c r="Z958" s="3" t="s">
        <v>759</v>
      </c>
      <c r="AA958" t="b">
        <f t="shared" si="52"/>
        <v>1</v>
      </c>
    </row>
    <row r="959" spans="10:27" x14ac:dyDescent="0.3">
      <c r="J959" s="7">
        <v>7368</v>
      </c>
      <c r="K959" s="3" t="s">
        <v>21</v>
      </c>
      <c r="L959" s="3" t="s">
        <v>31</v>
      </c>
      <c r="M959" s="3" t="str">
        <f t="shared" si="50"/>
        <v>grace.kamau@email.com</v>
      </c>
      <c r="N959" s="3" t="s">
        <v>44</v>
      </c>
      <c r="O959" s="3">
        <v>3</v>
      </c>
      <c r="P959" s="3" t="str">
        <f t="shared" si="51"/>
        <v>Child</v>
      </c>
      <c r="Q959" s="3">
        <f t="shared" si="49"/>
        <v>82</v>
      </c>
      <c r="R959" s="3" t="s">
        <v>314</v>
      </c>
      <c r="S959" s="4">
        <v>44665</v>
      </c>
      <c r="T959" s="3" t="s">
        <v>719</v>
      </c>
      <c r="U959" s="3" t="s">
        <v>725</v>
      </c>
      <c r="V959" s="3" t="s">
        <v>742</v>
      </c>
      <c r="W959" s="3" t="s">
        <v>751</v>
      </c>
      <c r="X959" s="3" t="s">
        <v>755</v>
      </c>
      <c r="Y959" s="3">
        <v>38809.300000000003</v>
      </c>
      <c r="Z959" s="3" t="s">
        <v>759</v>
      </c>
      <c r="AA959" t="b">
        <f t="shared" si="52"/>
        <v>1</v>
      </c>
    </row>
    <row r="960" spans="10:27" x14ac:dyDescent="0.3">
      <c r="J960" s="7">
        <v>8029</v>
      </c>
      <c r="K960" s="3" t="s">
        <v>22</v>
      </c>
      <c r="L960" s="3" t="s">
        <v>34</v>
      </c>
      <c r="M960" s="3" t="str">
        <f t="shared" si="50"/>
        <v>mercy.cherono@email.com</v>
      </c>
      <c r="N960" s="3" t="s">
        <v>44</v>
      </c>
      <c r="O960" s="3">
        <v>55</v>
      </c>
      <c r="P960" s="3" t="str">
        <f t="shared" si="51"/>
        <v>Adult</v>
      </c>
      <c r="Q960" s="3">
        <f t="shared" si="49"/>
        <v>30</v>
      </c>
      <c r="R960" s="3" t="s">
        <v>315</v>
      </c>
      <c r="S960" s="4">
        <v>45076</v>
      </c>
      <c r="T960" s="3" t="s">
        <v>724</v>
      </c>
      <c r="U960" s="3" t="s">
        <v>727</v>
      </c>
      <c r="V960" s="3" t="s">
        <v>731</v>
      </c>
      <c r="W960" s="3" t="s">
        <v>748</v>
      </c>
      <c r="X960" s="3" t="s">
        <v>756</v>
      </c>
      <c r="Y960" s="3">
        <v>31169.24</v>
      </c>
      <c r="Z960" s="3" t="s">
        <v>759</v>
      </c>
      <c r="AA960" t="b">
        <f t="shared" si="52"/>
        <v>1</v>
      </c>
    </row>
    <row r="961" spans="10:27" x14ac:dyDescent="0.3">
      <c r="J961" s="7">
        <v>9155</v>
      </c>
      <c r="K961" s="3" t="s">
        <v>17</v>
      </c>
      <c r="L961" s="3" t="s">
        <v>36</v>
      </c>
      <c r="M961" s="3" t="str">
        <f t="shared" si="50"/>
        <v>anne.mwangi@email.com</v>
      </c>
      <c r="N961" s="3" t="s">
        <v>45</v>
      </c>
      <c r="O961" s="3">
        <v>63</v>
      </c>
      <c r="P961" s="3" t="str">
        <f t="shared" si="51"/>
        <v>Senior</v>
      </c>
      <c r="Q961" s="3">
        <f t="shared" si="49"/>
        <v>22</v>
      </c>
      <c r="R961" s="3" t="s">
        <v>316</v>
      </c>
      <c r="S961" s="4">
        <v>44504</v>
      </c>
      <c r="T961" s="3" t="s">
        <v>718</v>
      </c>
      <c r="U961" s="3" t="s">
        <v>728</v>
      </c>
      <c r="V961" s="3" t="s">
        <v>737</v>
      </c>
      <c r="W961" s="3" t="s">
        <v>749</v>
      </c>
      <c r="X961" s="3" t="s">
        <v>754</v>
      </c>
      <c r="Y961" s="3">
        <v>29807.23</v>
      </c>
      <c r="Z961" s="3" t="s">
        <v>759</v>
      </c>
      <c r="AA961" t="b">
        <f t="shared" si="52"/>
        <v>1</v>
      </c>
    </row>
    <row r="962" spans="10:27" hidden="1" x14ac:dyDescent="0.3">
      <c r="J962" s="7">
        <v>4793</v>
      </c>
      <c r="K962" s="3" t="s">
        <v>25</v>
      </c>
      <c r="L962" s="3" t="s">
        <v>29</v>
      </c>
      <c r="M962" s="3" t="str">
        <f t="shared" si="50"/>
        <v>paul.mutua@email.com</v>
      </c>
      <c r="N962" s="3" t="s">
        <v>44</v>
      </c>
      <c r="O962" s="3">
        <v>11</v>
      </c>
      <c r="P962" s="3" t="str">
        <f t="shared" si="51"/>
        <v>Child</v>
      </c>
      <c r="Q962" s="3">
        <f t="shared" si="49"/>
        <v>74</v>
      </c>
      <c r="R962" s="3" t="s">
        <v>317</v>
      </c>
      <c r="S962" s="4">
        <v>44199</v>
      </c>
      <c r="T962" s="3" t="s">
        <v>720</v>
      </c>
      <c r="U962" s="3" t="s">
        <v>725</v>
      </c>
      <c r="V962" s="3" t="s">
        <v>732</v>
      </c>
      <c r="W962" s="3" t="s">
        <v>751</v>
      </c>
      <c r="X962" s="3" t="s">
        <v>757</v>
      </c>
      <c r="Y962" s="3">
        <v>14162.22</v>
      </c>
      <c r="Z962" s="3" t="s">
        <v>760</v>
      </c>
      <c r="AA962" t="b">
        <f t="shared" si="52"/>
        <v>0</v>
      </c>
    </row>
    <row r="963" spans="10:27" hidden="1" x14ac:dyDescent="0.3">
      <c r="J963" s="7">
        <v>8686</v>
      </c>
      <c r="K963" s="3" t="s">
        <v>17</v>
      </c>
      <c r="L963" s="3" t="s">
        <v>42</v>
      </c>
      <c r="M963" s="3" t="str">
        <f t="shared" si="50"/>
        <v>anne.ouma@email.com</v>
      </c>
      <c r="N963" s="3" t="s">
        <v>45</v>
      </c>
      <c r="O963" s="3">
        <v>54</v>
      </c>
      <c r="P963" s="3" t="str">
        <f t="shared" si="51"/>
        <v>Adult</v>
      </c>
      <c r="Q963" s="3">
        <f t="shared" si="49"/>
        <v>31</v>
      </c>
      <c r="R963" s="3" t="s">
        <v>318</v>
      </c>
      <c r="S963" s="4">
        <v>44325</v>
      </c>
      <c r="T963" s="3" t="s">
        <v>724</v>
      </c>
      <c r="U963" s="3" t="s">
        <v>727</v>
      </c>
      <c r="V963" s="3" t="s">
        <v>739</v>
      </c>
      <c r="W963" s="3" t="s">
        <v>751</v>
      </c>
      <c r="X963" s="3" t="s">
        <v>754</v>
      </c>
      <c r="Y963" s="3">
        <v>40412.730000000003</v>
      </c>
      <c r="Z963" s="3" t="s">
        <v>760</v>
      </c>
      <c r="AA963" t="b">
        <f t="shared" si="52"/>
        <v>0</v>
      </c>
    </row>
    <row r="964" spans="10:27" hidden="1" x14ac:dyDescent="0.3">
      <c r="J964" s="7">
        <v>5018</v>
      </c>
      <c r="K964" s="3" t="s">
        <v>24</v>
      </c>
      <c r="L964" s="3" t="s">
        <v>41</v>
      </c>
      <c r="M964" s="3" t="str">
        <f t="shared" si="50"/>
        <v>esther.obuya@email.com</v>
      </c>
      <c r="N964" s="3" t="s">
        <v>44</v>
      </c>
      <c r="O964" s="3">
        <v>30</v>
      </c>
      <c r="P964" s="3" t="str">
        <f t="shared" si="51"/>
        <v>Adult</v>
      </c>
      <c r="Q964" s="3">
        <f t="shared" si="49"/>
        <v>55</v>
      </c>
      <c r="R964" s="3" t="s">
        <v>319</v>
      </c>
      <c r="S964" s="4">
        <v>44444</v>
      </c>
      <c r="T964" s="3" t="s">
        <v>718</v>
      </c>
      <c r="U964" s="3" t="s">
        <v>728</v>
      </c>
      <c r="V964" s="3" t="s">
        <v>740</v>
      </c>
      <c r="W964" s="3" t="s">
        <v>747</v>
      </c>
      <c r="X964" s="3" t="s">
        <v>754</v>
      </c>
      <c r="Y964" s="3">
        <v>11101.75</v>
      </c>
      <c r="Z964" s="3" t="s">
        <v>761</v>
      </c>
      <c r="AA964" t="b">
        <f t="shared" si="52"/>
        <v>0</v>
      </c>
    </row>
    <row r="965" spans="10:27" hidden="1" x14ac:dyDescent="0.3">
      <c r="J965" s="7">
        <v>4256</v>
      </c>
      <c r="K965" s="3" t="s">
        <v>16</v>
      </c>
      <c r="L965" s="3" t="s">
        <v>29</v>
      </c>
      <c r="M965" s="3" t="str">
        <f t="shared" si="50"/>
        <v>john.mutua@email.com</v>
      </c>
      <c r="N965" s="3" t="s">
        <v>44</v>
      </c>
      <c r="O965" s="3">
        <v>31</v>
      </c>
      <c r="P965" s="3" t="str">
        <f t="shared" si="51"/>
        <v>Adult</v>
      </c>
      <c r="Q965" s="3">
        <f t="shared" si="49"/>
        <v>54</v>
      </c>
      <c r="R965" s="3" t="s">
        <v>320</v>
      </c>
      <c r="S965" s="4">
        <v>44824</v>
      </c>
      <c r="T965" s="3" t="s">
        <v>718</v>
      </c>
      <c r="U965" s="3" t="s">
        <v>726</v>
      </c>
      <c r="V965" s="3" t="s">
        <v>742</v>
      </c>
      <c r="W965" s="3" t="s">
        <v>747</v>
      </c>
      <c r="X965" s="3" t="s">
        <v>755</v>
      </c>
      <c r="Y965" s="3">
        <v>41302.1</v>
      </c>
      <c r="Z965" s="3" t="s">
        <v>760</v>
      </c>
      <c r="AA965" t="b">
        <f t="shared" si="52"/>
        <v>0</v>
      </c>
    </row>
    <row r="966" spans="10:27" hidden="1" x14ac:dyDescent="0.3">
      <c r="J966" s="7">
        <v>8809</v>
      </c>
      <c r="K966" s="3" t="s">
        <v>17</v>
      </c>
      <c r="L966" s="3" t="s">
        <v>41</v>
      </c>
      <c r="M966" s="3" t="str">
        <f t="shared" si="50"/>
        <v>anne.obuya@email.com</v>
      </c>
      <c r="N966" s="3" t="s">
        <v>45</v>
      </c>
      <c r="O966" s="3">
        <v>41</v>
      </c>
      <c r="P966" s="3" t="str">
        <f t="shared" si="51"/>
        <v>Adult</v>
      </c>
      <c r="Q966" s="3">
        <f t="shared" si="49"/>
        <v>44</v>
      </c>
      <c r="R966" s="3" t="s">
        <v>321</v>
      </c>
      <c r="S966" s="4">
        <v>44137</v>
      </c>
      <c r="T966" s="3" t="s">
        <v>719</v>
      </c>
      <c r="U966" s="3" t="s">
        <v>730</v>
      </c>
      <c r="V966" s="3" t="s">
        <v>735</v>
      </c>
      <c r="W966" s="3" t="s">
        <v>747</v>
      </c>
      <c r="X966" s="3" t="s">
        <v>753</v>
      </c>
      <c r="Y966" s="3">
        <v>18877.060000000001</v>
      </c>
      <c r="Z966" s="3" t="s">
        <v>760</v>
      </c>
      <c r="AA966" t="b">
        <f t="shared" si="52"/>
        <v>0</v>
      </c>
    </row>
    <row r="967" spans="10:27" hidden="1" x14ac:dyDescent="0.3">
      <c r="J967" s="7">
        <v>3705</v>
      </c>
      <c r="K967" s="3" t="s">
        <v>24</v>
      </c>
      <c r="L967" s="3" t="s">
        <v>32</v>
      </c>
      <c r="M967" s="3" t="str">
        <f t="shared" si="50"/>
        <v>esther.odhiambo@email.com</v>
      </c>
      <c r="N967" s="3" t="s">
        <v>44</v>
      </c>
      <c r="O967" s="3">
        <v>56</v>
      </c>
      <c r="P967" s="3" t="str">
        <f t="shared" si="51"/>
        <v>Adult</v>
      </c>
      <c r="Q967" s="3">
        <f t="shared" si="49"/>
        <v>29</v>
      </c>
      <c r="R967" s="3" t="s">
        <v>322</v>
      </c>
      <c r="S967" s="4">
        <v>45627</v>
      </c>
      <c r="T967" s="3" t="s">
        <v>718</v>
      </c>
      <c r="U967" s="3" t="s">
        <v>728</v>
      </c>
      <c r="V967" s="3" t="s">
        <v>731</v>
      </c>
      <c r="W967" s="3" t="s">
        <v>749</v>
      </c>
      <c r="X967" s="3" t="s">
        <v>758</v>
      </c>
      <c r="Y967" s="3">
        <v>25282.06</v>
      </c>
      <c r="Z967" s="3" t="s">
        <v>761</v>
      </c>
      <c r="AA967" t="b">
        <f t="shared" si="52"/>
        <v>0</v>
      </c>
    </row>
    <row r="968" spans="10:27" hidden="1" x14ac:dyDescent="0.3">
      <c r="J968" s="7">
        <v>1759</v>
      </c>
      <c r="K968" s="3" t="s">
        <v>20</v>
      </c>
      <c r="L968" s="3" t="s">
        <v>40</v>
      </c>
      <c r="M968" s="3" t="str">
        <f t="shared" si="50"/>
        <v>kevin.wanjiru@email.com</v>
      </c>
      <c r="N968" s="3" t="s">
        <v>44</v>
      </c>
      <c r="O968" s="3">
        <v>17</v>
      </c>
      <c r="P968" s="3" t="str">
        <f t="shared" si="51"/>
        <v>Teenager</v>
      </c>
      <c r="Q968" s="3">
        <f t="shared" si="49"/>
        <v>68</v>
      </c>
      <c r="R968" s="3" t="s">
        <v>323</v>
      </c>
      <c r="S968" s="4">
        <v>44779</v>
      </c>
      <c r="T968" s="3" t="s">
        <v>724</v>
      </c>
      <c r="U968" s="3" t="s">
        <v>730</v>
      </c>
      <c r="V968" s="3" t="s">
        <v>741</v>
      </c>
      <c r="W968" s="3" t="s">
        <v>746</v>
      </c>
      <c r="X968" s="3" t="s">
        <v>758</v>
      </c>
      <c r="Y968" s="3">
        <v>32906.46</v>
      </c>
      <c r="Z968" s="3" t="s">
        <v>761</v>
      </c>
      <c r="AA968" t="b">
        <f t="shared" si="52"/>
        <v>0</v>
      </c>
    </row>
    <row r="969" spans="10:27" hidden="1" x14ac:dyDescent="0.3">
      <c r="J969" s="7">
        <v>4641</v>
      </c>
      <c r="K969" s="3" t="s">
        <v>25</v>
      </c>
      <c r="L969" s="3" t="s">
        <v>33</v>
      </c>
      <c r="M969" s="3" t="str">
        <f t="shared" si="50"/>
        <v>paul.kiplagat@email.com</v>
      </c>
      <c r="N969" s="3" t="s">
        <v>44</v>
      </c>
      <c r="O969" s="3">
        <v>3</v>
      </c>
      <c r="P969" s="3" t="str">
        <f t="shared" si="51"/>
        <v>Child</v>
      </c>
      <c r="Q969" s="3">
        <f t="shared" si="49"/>
        <v>82</v>
      </c>
      <c r="R969" s="3" t="s">
        <v>324</v>
      </c>
      <c r="S969" s="4">
        <v>45152</v>
      </c>
      <c r="T969" s="3" t="s">
        <v>719</v>
      </c>
      <c r="U969" s="3" t="s">
        <v>730</v>
      </c>
      <c r="V969" s="3" t="s">
        <v>736</v>
      </c>
      <c r="W969" s="3" t="s">
        <v>747</v>
      </c>
      <c r="X969" s="3" t="s">
        <v>753</v>
      </c>
      <c r="Y969" s="3">
        <v>942.89</v>
      </c>
      <c r="Z969" s="3" t="s">
        <v>760</v>
      </c>
      <c r="AA969" t="b">
        <f t="shared" si="52"/>
        <v>0</v>
      </c>
    </row>
    <row r="970" spans="10:27" x14ac:dyDescent="0.3">
      <c r="J970" s="7">
        <v>2710</v>
      </c>
      <c r="K970" s="3" t="s">
        <v>25</v>
      </c>
      <c r="L970" s="3" t="s">
        <v>31</v>
      </c>
      <c r="M970" s="3" t="str">
        <f t="shared" si="50"/>
        <v>paul.kamau@email.com</v>
      </c>
      <c r="N970" s="3" t="s">
        <v>44</v>
      </c>
      <c r="O970" s="3">
        <v>71</v>
      </c>
      <c r="P970" s="3" t="str">
        <f t="shared" si="51"/>
        <v>Senior</v>
      </c>
      <c r="Q970" s="3">
        <f t="shared" si="49"/>
        <v>14</v>
      </c>
      <c r="R970" s="3" t="s">
        <v>325</v>
      </c>
      <c r="S970" s="4">
        <v>44449</v>
      </c>
      <c r="T970" s="3" t="s">
        <v>722</v>
      </c>
      <c r="U970" s="3" t="s">
        <v>727</v>
      </c>
      <c r="V970" s="3" t="s">
        <v>739</v>
      </c>
      <c r="W970" s="3" t="s">
        <v>752</v>
      </c>
      <c r="X970" s="3" t="s">
        <v>758</v>
      </c>
      <c r="Y970" s="3">
        <v>31625.74</v>
      </c>
      <c r="Z970" s="3" t="s">
        <v>759</v>
      </c>
      <c r="AA970" t="b">
        <f t="shared" si="52"/>
        <v>1</v>
      </c>
    </row>
    <row r="971" spans="10:27" hidden="1" x14ac:dyDescent="0.3">
      <c r="J971" s="7">
        <v>6745</v>
      </c>
      <c r="K971" s="3" t="s">
        <v>21</v>
      </c>
      <c r="L971" s="3" t="s">
        <v>39</v>
      </c>
      <c r="M971" s="3" t="str">
        <f t="shared" si="50"/>
        <v>grace.kuria@email.com</v>
      </c>
      <c r="N971" s="3" t="s">
        <v>44</v>
      </c>
      <c r="O971" s="3">
        <v>22</v>
      </c>
      <c r="P971" s="3" t="str">
        <f t="shared" si="51"/>
        <v>Adult</v>
      </c>
      <c r="Q971" s="3">
        <f t="shared" si="49"/>
        <v>63</v>
      </c>
      <c r="R971" s="3" t="s">
        <v>326</v>
      </c>
      <c r="S971" s="4">
        <v>44325</v>
      </c>
      <c r="T971" s="3" t="s">
        <v>718</v>
      </c>
      <c r="U971" s="3" t="s">
        <v>725</v>
      </c>
      <c r="V971" s="3" t="s">
        <v>733</v>
      </c>
      <c r="W971" s="3" t="s">
        <v>749</v>
      </c>
      <c r="X971" s="3" t="s">
        <v>753</v>
      </c>
      <c r="Y971" s="3">
        <v>39891.919999999998</v>
      </c>
      <c r="Z971" s="3" t="s">
        <v>760</v>
      </c>
      <c r="AA971" t="b">
        <f t="shared" si="52"/>
        <v>0</v>
      </c>
    </row>
    <row r="972" spans="10:27" hidden="1" x14ac:dyDescent="0.3">
      <c r="J972" s="7">
        <v>2199</v>
      </c>
      <c r="K972" s="3" t="s">
        <v>18</v>
      </c>
      <c r="L972" s="3" t="s">
        <v>43</v>
      </c>
      <c r="M972" s="3" t="str">
        <f t="shared" si="50"/>
        <v>susan.chebet@email.com</v>
      </c>
      <c r="N972" s="3" t="s">
        <v>45</v>
      </c>
      <c r="O972" s="3">
        <v>31</v>
      </c>
      <c r="P972" s="3" t="str">
        <f t="shared" si="51"/>
        <v>Adult</v>
      </c>
      <c r="Q972" s="3">
        <f t="shared" si="49"/>
        <v>54</v>
      </c>
      <c r="R972" s="3" t="s">
        <v>327</v>
      </c>
      <c r="S972" s="4">
        <v>44723</v>
      </c>
      <c r="T972" s="3" t="s">
        <v>718</v>
      </c>
      <c r="U972" s="3" t="s">
        <v>730</v>
      </c>
      <c r="V972" s="3" t="s">
        <v>742</v>
      </c>
      <c r="W972" s="3" t="s">
        <v>746</v>
      </c>
      <c r="X972" s="3" t="s">
        <v>757</v>
      </c>
      <c r="Y972" s="3">
        <v>15841.46</v>
      </c>
      <c r="Z972" s="3" t="s">
        <v>761</v>
      </c>
      <c r="AA972" t="b">
        <f t="shared" si="52"/>
        <v>0</v>
      </c>
    </row>
    <row r="973" spans="10:27" hidden="1" x14ac:dyDescent="0.3">
      <c r="J973" s="7">
        <v>9304</v>
      </c>
      <c r="K973" s="3" t="s">
        <v>20</v>
      </c>
      <c r="L973" s="3" t="s">
        <v>34</v>
      </c>
      <c r="M973" s="3" t="str">
        <f t="shared" si="50"/>
        <v>kevin.cherono@email.com</v>
      </c>
      <c r="N973" s="3" t="s">
        <v>45</v>
      </c>
      <c r="O973" s="3">
        <v>71</v>
      </c>
      <c r="P973" s="3" t="str">
        <f t="shared" si="51"/>
        <v>Senior</v>
      </c>
      <c r="Q973" s="3">
        <f t="shared" si="49"/>
        <v>14</v>
      </c>
      <c r="R973" s="3" t="s">
        <v>328</v>
      </c>
      <c r="S973" s="4">
        <v>43846</v>
      </c>
      <c r="T973" s="3" t="s">
        <v>718</v>
      </c>
      <c r="U973" s="3" t="s">
        <v>729</v>
      </c>
      <c r="V973" s="3" t="s">
        <v>744</v>
      </c>
      <c r="W973" s="3" t="s">
        <v>751</v>
      </c>
      <c r="X973" s="3" t="s">
        <v>757</v>
      </c>
      <c r="Y973" s="3">
        <v>29558.98</v>
      </c>
      <c r="Z973" s="3" t="s">
        <v>761</v>
      </c>
      <c r="AA973" t="b">
        <f t="shared" si="52"/>
        <v>0</v>
      </c>
    </row>
    <row r="974" spans="10:27" x14ac:dyDescent="0.3">
      <c r="J974" s="7">
        <v>7343</v>
      </c>
      <c r="K974" s="3" t="s">
        <v>20</v>
      </c>
      <c r="L974" s="3" t="s">
        <v>32</v>
      </c>
      <c r="M974" s="3" t="str">
        <f t="shared" si="50"/>
        <v>kevin.odhiambo@email.com</v>
      </c>
      <c r="N974" s="3" t="s">
        <v>45</v>
      </c>
      <c r="O974" s="3">
        <v>45</v>
      </c>
      <c r="P974" s="3" t="str">
        <f t="shared" si="51"/>
        <v>Adult</v>
      </c>
      <c r="Q974" s="3">
        <f t="shared" si="49"/>
        <v>40</v>
      </c>
      <c r="R974" s="3" t="s">
        <v>329</v>
      </c>
      <c r="S974" s="4">
        <v>45512</v>
      </c>
      <c r="T974" s="3" t="s">
        <v>721</v>
      </c>
      <c r="U974" s="3" t="s">
        <v>727</v>
      </c>
      <c r="V974" s="3" t="s">
        <v>731</v>
      </c>
      <c r="W974" s="3" t="s">
        <v>749</v>
      </c>
      <c r="X974" s="3" t="s">
        <v>758</v>
      </c>
      <c r="Y974" s="3">
        <v>41665.269999999997</v>
      </c>
      <c r="Z974" s="3" t="s">
        <v>759</v>
      </c>
      <c r="AA974" t="b">
        <f t="shared" si="52"/>
        <v>1</v>
      </c>
    </row>
    <row r="975" spans="10:27" x14ac:dyDescent="0.3">
      <c r="J975" s="7">
        <v>7161</v>
      </c>
      <c r="K975" s="3" t="s">
        <v>23</v>
      </c>
      <c r="L975" s="3" t="s">
        <v>40</v>
      </c>
      <c r="M975" s="3" t="str">
        <f t="shared" si="50"/>
        <v>peter.wanjiru@email.com</v>
      </c>
      <c r="N975" s="3" t="s">
        <v>45</v>
      </c>
      <c r="O975" s="3">
        <v>8</v>
      </c>
      <c r="P975" s="3" t="str">
        <f t="shared" si="51"/>
        <v>Child</v>
      </c>
      <c r="Q975" s="3">
        <f t="shared" si="49"/>
        <v>77</v>
      </c>
      <c r="R975" s="3" t="s">
        <v>330</v>
      </c>
      <c r="S975" s="4">
        <v>43844</v>
      </c>
      <c r="T975" s="3" t="s">
        <v>724</v>
      </c>
      <c r="U975" s="3" t="s">
        <v>727</v>
      </c>
      <c r="V975" s="3" t="s">
        <v>733</v>
      </c>
      <c r="W975" s="3" t="s">
        <v>747</v>
      </c>
      <c r="X975" s="3" t="s">
        <v>754</v>
      </c>
      <c r="Y975" s="3">
        <v>14125.73</v>
      </c>
      <c r="Z975" s="3" t="s">
        <v>759</v>
      </c>
      <c r="AA975" t="b">
        <f t="shared" si="52"/>
        <v>1</v>
      </c>
    </row>
    <row r="976" spans="10:27" hidden="1" x14ac:dyDescent="0.3">
      <c r="J976" s="7">
        <v>8504</v>
      </c>
      <c r="K976" s="3" t="s">
        <v>24</v>
      </c>
      <c r="L976" s="3" t="s">
        <v>33</v>
      </c>
      <c r="M976" s="3" t="str">
        <f t="shared" si="50"/>
        <v>esther.kiplagat@email.com</v>
      </c>
      <c r="N976" s="3" t="s">
        <v>44</v>
      </c>
      <c r="O976" s="3">
        <v>13</v>
      </c>
      <c r="P976" s="3" t="str">
        <f t="shared" si="51"/>
        <v>Teenager</v>
      </c>
      <c r="Q976" s="3">
        <f t="shared" si="49"/>
        <v>72</v>
      </c>
      <c r="R976" s="3" t="s">
        <v>331</v>
      </c>
      <c r="S976" s="4">
        <v>45654</v>
      </c>
      <c r="T976" s="3" t="s">
        <v>721</v>
      </c>
      <c r="U976" s="3" t="s">
        <v>725</v>
      </c>
      <c r="V976" s="3" t="s">
        <v>741</v>
      </c>
      <c r="W976" s="3" t="s">
        <v>750</v>
      </c>
      <c r="X976" s="3" t="s">
        <v>755</v>
      </c>
      <c r="Y976" s="3">
        <v>5969.8</v>
      </c>
      <c r="Z976" s="3" t="s">
        <v>760</v>
      </c>
      <c r="AA976" t="b">
        <f t="shared" si="52"/>
        <v>0</v>
      </c>
    </row>
    <row r="977" spans="10:27" hidden="1" x14ac:dyDescent="0.3">
      <c r="J977" s="7">
        <v>3239</v>
      </c>
      <c r="K977" s="3" t="s">
        <v>26</v>
      </c>
      <c r="L977" s="3" t="s">
        <v>29</v>
      </c>
      <c r="M977" s="3" t="str">
        <f t="shared" si="50"/>
        <v>brian.mutua@email.com</v>
      </c>
      <c r="N977" s="3" t="s">
        <v>45</v>
      </c>
      <c r="O977" s="3">
        <v>10</v>
      </c>
      <c r="P977" s="3" t="str">
        <f t="shared" si="51"/>
        <v>Child</v>
      </c>
      <c r="Q977" s="3">
        <f t="shared" si="49"/>
        <v>75</v>
      </c>
      <c r="R977" s="3" t="s">
        <v>332</v>
      </c>
      <c r="S977" s="4">
        <v>44699</v>
      </c>
      <c r="T977" s="3" t="s">
        <v>718</v>
      </c>
      <c r="U977" s="3" t="s">
        <v>725</v>
      </c>
      <c r="V977" s="3" t="s">
        <v>734</v>
      </c>
      <c r="W977" s="3" t="s">
        <v>746</v>
      </c>
      <c r="X977" s="3" t="s">
        <v>754</v>
      </c>
      <c r="Y977" s="3">
        <v>43501.63</v>
      </c>
      <c r="Z977" s="3" t="s">
        <v>761</v>
      </c>
      <c r="AA977" t="b">
        <f t="shared" si="52"/>
        <v>0</v>
      </c>
    </row>
    <row r="978" spans="10:27" hidden="1" x14ac:dyDescent="0.3">
      <c r="J978" s="7">
        <v>5396</v>
      </c>
      <c r="K978" s="3" t="s">
        <v>14</v>
      </c>
      <c r="L978" s="3" t="s">
        <v>29</v>
      </c>
      <c r="M978" s="3" t="str">
        <f t="shared" si="50"/>
        <v>jane.mutua@email.com</v>
      </c>
      <c r="N978" s="3" t="s">
        <v>45</v>
      </c>
      <c r="O978" s="3">
        <v>77</v>
      </c>
      <c r="P978" s="3" t="str">
        <f t="shared" si="51"/>
        <v>Senior</v>
      </c>
      <c r="Q978" s="3">
        <f t="shared" si="49"/>
        <v>8</v>
      </c>
      <c r="R978" s="3" t="s">
        <v>333</v>
      </c>
      <c r="S978" s="4">
        <v>45582</v>
      </c>
      <c r="T978" s="3" t="s">
        <v>719</v>
      </c>
      <c r="U978" s="3" t="s">
        <v>725</v>
      </c>
      <c r="V978" s="3" t="s">
        <v>737</v>
      </c>
      <c r="W978" s="3" t="s">
        <v>750</v>
      </c>
      <c r="X978" s="3" t="s">
        <v>756</v>
      </c>
      <c r="Y978" s="3">
        <v>15738.28</v>
      </c>
      <c r="Z978" s="3" t="s">
        <v>760</v>
      </c>
      <c r="AA978" t="b">
        <f t="shared" si="52"/>
        <v>0</v>
      </c>
    </row>
    <row r="979" spans="10:27" hidden="1" x14ac:dyDescent="0.3">
      <c r="J979" s="7">
        <v>1730</v>
      </c>
      <c r="K979" s="3" t="s">
        <v>22</v>
      </c>
      <c r="L979" s="3" t="s">
        <v>38</v>
      </c>
      <c r="M979" s="3" t="str">
        <f t="shared" si="50"/>
        <v>mercy.njeri@email.com</v>
      </c>
      <c r="N979" s="3" t="s">
        <v>44</v>
      </c>
      <c r="O979" s="3">
        <v>2</v>
      </c>
      <c r="P979" s="3" t="str">
        <f t="shared" si="51"/>
        <v>Child</v>
      </c>
      <c r="Q979" s="3">
        <f t="shared" si="49"/>
        <v>83</v>
      </c>
      <c r="R979" s="3" t="s">
        <v>334</v>
      </c>
      <c r="S979" s="4">
        <v>44626</v>
      </c>
      <c r="T979" s="3" t="s">
        <v>718</v>
      </c>
      <c r="U979" s="3" t="s">
        <v>725</v>
      </c>
      <c r="V979" s="3" t="s">
        <v>736</v>
      </c>
      <c r="W979" s="3" t="s">
        <v>752</v>
      </c>
      <c r="X979" s="3" t="s">
        <v>755</v>
      </c>
      <c r="Y979" s="3">
        <v>31865.5</v>
      </c>
      <c r="Z979" s="3" t="s">
        <v>760</v>
      </c>
      <c r="AA979" t="b">
        <f t="shared" si="52"/>
        <v>0</v>
      </c>
    </row>
    <row r="980" spans="10:27" x14ac:dyDescent="0.3">
      <c r="J980" s="7">
        <v>4185</v>
      </c>
      <c r="K980" s="3" t="s">
        <v>25</v>
      </c>
      <c r="L980" s="3" t="s">
        <v>38</v>
      </c>
      <c r="M980" s="3" t="str">
        <f t="shared" si="50"/>
        <v>paul.njeri@email.com</v>
      </c>
      <c r="N980" s="3" t="s">
        <v>45</v>
      </c>
      <c r="O980" s="3">
        <v>28</v>
      </c>
      <c r="P980" s="3" t="str">
        <f t="shared" si="51"/>
        <v>Adult</v>
      </c>
      <c r="Q980" s="3">
        <f t="shared" si="49"/>
        <v>57</v>
      </c>
      <c r="R980" s="3" t="s">
        <v>335</v>
      </c>
      <c r="S980" s="4">
        <v>44664</v>
      </c>
      <c r="T980" s="3" t="s">
        <v>719</v>
      </c>
      <c r="U980" s="3" t="s">
        <v>730</v>
      </c>
      <c r="V980" s="3" t="s">
        <v>741</v>
      </c>
      <c r="W980" s="3" t="s">
        <v>749</v>
      </c>
      <c r="X980" s="3" t="s">
        <v>758</v>
      </c>
      <c r="Y980" s="3">
        <v>28173.439999999999</v>
      </c>
      <c r="Z980" s="3" t="s">
        <v>759</v>
      </c>
      <c r="AA980" t="b">
        <f t="shared" si="52"/>
        <v>1</v>
      </c>
    </row>
    <row r="981" spans="10:27" x14ac:dyDescent="0.3">
      <c r="J981" s="7">
        <v>5404</v>
      </c>
      <c r="K981" s="3" t="s">
        <v>17</v>
      </c>
      <c r="L981" s="3" t="s">
        <v>39</v>
      </c>
      <c r="M981" s="3" t="str">
        <f t="shared" si="50"/>
        <v>anne.kuria@email.com</v>
      </c>
      <c r="N981" s="3" t="s">
        <v>44</v>
      </c>
      <c r="O981" s="3">
        <v>67</v>
      </c>
      <c r="P981" s="3" t="str">
        <f t="shared" si="51"/>
        <v>Senior</v>
      </c>
      <c r="Q981" s="3">
        <f t="shared" si="49"/>
        <v>18</v>
      </c>
      <c r="R981" s="3" t="s">
        <v>336</v>
      </c>
      <c r="S981" s="4">
        <v>45700</v>
      </c>
      <c r="T981" s="3" t="s">
        <v>720</v>
      </c>
      <c r="U981" s="3" t="s">
        <v>727</v>
      </c>
      <c r="V981" s="3" t="s">
        <v>742</v>
      </c>
      <c r="W981" s="3" t="s">
        <v>746</v>
      </c>
      <c r="X981" s="3" t="s">
        <v>756</v>
      </c>
      <c r="Y981" s="3">
        <v>38801.300000000003</v>
      </c>
      <c r="Z981" s="3" t="s">
        <v>759</v>
      </c>
      <c r="AA981" t="b">
        <f t="shared" si="52"/>
        <v>1</v>
      </c>
    </row>
    <row r="982" spans="10:27" x14ac:dyDescent="0.3">
      <c r="J982" s="7">
        <v>2702</v>
      </c>
      <c r="K982" s="3" t="s">
        <v>16</v>
      </c>
      <c r="L982" s="3" t="s">
        <v>36</v>
      </c>
      <c r="M982" s="3" t="str">
        <f t="shared" si="50"/>
        <v>john.mwangi@email.com</v>
      </c>
      <c r="N982" s="3" t="s">
        <v>45</v>
      </c>
      <c r="O982" s="3">
        <v>10</v>
      </c>
      <c r="P982" s="3" t="str">
        <f t="shared" si="51"/>
        <v>Child</v>
      </c>
      <c r="Q982" s="3">
        <f t="shared" si="49"/>
        <v>75</v>
      </c>
      <c r="R982" s="3" t="s">
        <v>337</v>
      </c>
      <c r="S982" s="4">
        <v>45165</v>
      </c>
      <c r="T982" s="3" t="s">
        <v>721</v>
      </c>
      <c r="U982" s="3" t="s">
        <v>729</v>
      </c>
      <c r="V982" s="3" t="s">
        <v>732</v>
      </c>
      <c r="W982" s="3" t="s">
        <v>752</v>
      </c>
      <c r="X982" s="3" t="s">
        <v>758</v>
      </c>
      <c r="Y982" s="3">
        <v>38127.410000000003</v>
      </c>
      <c r="Z982" s="3" t="s">
        <v>759</v>
      </c>
      <c r="AA982" t="b">
        <f t="shared" si="52"/>
        <v>1</v>
      </c>
    </row>
    <row r="983" spans="10:27" x14ac:dyDescent="0.3">
      <c r="J983" s="7">
        <v>4819</v>
      </c>
      <c r="K983" s="3" t="s">
        <v>19</v>
      </c>
      <c r="L983" s="3" t="s">
        <v>31</v>
      </c>
      <c r="M983" s="3" t="str">
        <f t="shared" si="50"/>
        <v>michael.kamau@email.com</v>
      </c>
      <c r="N983" s="3" t="s">
        <v>45</v>
      </c>
      <c r="O983" s="3">
        <v>50</v>
      </c>
      <c r="P983" s="3" t="str">
        <f t="shared" si="51"/>
        <v>Adult</v>
      </c>
      <c r="Q983" s="3">
        <f t="shared" si="49"/>
        <v>35</v>
      </c>
      <c r="R983" s="3" t="s">
        <v>338</v>
      </c>
      <c r="S983" s="4">
        <v>45100</v>
      </c>
      <c r="T983" s="3" t="s">
        <v>723</v>
      </c>
      <c r="U983" s="3" t="s">
        <v>730</v>
      </c>
      <c r="V983" s="3" t="s">
        <v>740</v>
      </c>
      <c r="W983" s="3" t="s">
        <v>749</v>
      </c>
      <c r="X983" s="3" t="s">
        <v>756</v>
      </c>
      <c r="Y983" s="3">
        <v>32435.62</v>
      </c>
      <c r="Z983" s="3" t="s">
        <v>759</v>
      </c>
      <c r="AA983" t="b">
        <f t="shared" si="52"/>
        <v>1</v>
      </c>
    </row>
    <row r="984" spans="10:27" hidden="1" x14ac:dyDescent="0.3">
      <c r="J984" s="7">
        <v>9353</v>
      </c>
      <c r="K984" s="3" t="s">
        <v>21</v>
      </c>
      <c r="L984" s="3" t="s">
        <v>29</v>
      </c>
      <c r="M984" s="3" t="str">
        <f t="shared" si="50"/>
        <v>grace.mutua@email.com</v>
      </c>
      <c r="N984" s="3" t="s">
        <v>45</v>
      </c>
      <c r="O984" s="3">
        <v>12</v>
      </c>
      <c r="P984" s="3" t="str">
        <f t="shared" si="51"/>
        <v>Child</v>
      </c>
      <c r="Q984" s="3">
        <f t="shared" si="49"/>
        <v>73</v>
      </c>
      <c r="R984" s="3" t="s">
        <v>339</v>
      </c>
      <c r="S984" s="4">
        <v>43995</v>
      </c>
      <c r="T984" s="3" t="s">
        <v>719</v>
      </c>
      <c r="U984" s="3" t="s">
        <v>730</v>
      </c>
      <c r="V984" s="3" t="s">
        <v>745</v>
      </c>
      <c r="W984" s="3" t="s">
        <v>750</v>
      </c>
      <c r="X984" s="3" t="s">
        <v>757</v>
      </c>
      <c r="Y984" s="3">
        <v>10321.709999999999</v>
      </c>
      <c r="Z984" s="3" t="s">
        <v>760</v>
      </c>
      <c r="AA984" t="b">
        <f t="shared" si="52"/>
        <v>0</v>
      </c>
    </row>
    <row r="985" spans="10:27" hidden="1" x14ac:dyDescent="0.3">
      <c r="J985" s="7">
        <v>7509</v>
      </c>
      <c r="K985" s="3" t="s">
        <v>15</v>
      </c>
      <c r="L985" s="3" t="s">
        <v>38</v>
      </c>
      <c r="M985" s="3" t="str">
        <f t="shared" si="50"/>
        <v>james.njeri@email.com</v>
      </c>
      <c r="N985" s="3" t="s">
        <v>44</v>
      </c>
      <c r="O985" s="3">
        <v>17</v>
      </c>
      <c r="P985" s="3" t="str">
        <f t="shared" si="51"/>
        <v>Teenager</v>
      </c>
      <c r="Q985" s="3">
        <f t="shared" si="49"/>
        <v>68</v>
      </c>
      <c r="R985" s="3" t="s">
        <v>340</v>
      </c>
      <c r="S985" s="4">
        <v>44962</v>
      </c>
      <c r="T985" s="3" t="s">
        <v>718</v>
      </c>
      <c r="U985" s="3" t="s">
        <v>730</v>
      </c>
      <c r="V985" s="3" t="s">
        <v>735</v>
      </c>
      <c r="W985" s="3" t="s">
        <v>752</v>
      </c>
      <c r="X985" s="3" t="s">
        <v>754</v>
      </c>
      <c r="Y985" s="3">
        <v>24837.52</v>
      </c>
      <c r="Z985" s="3" t="s">
        <v>760</v>
      </c>
      <c r="AA985" t="b">
        <f t="shared" si="52"/>
        <v>0</v>
      </c>
    </row>
    <row r="986" spans="10:27" hidden="1" x14ac:dyDescent="0.3">
      <c r="J986" s="7">
        <v>5751</v>
      </c>
      <c r="K986" s="3" t="s">
        <v>16</v>
      </c>
      <c r="L986" s="3" t="s">
        <v>37</v>
      </c>
      <c r="M986" s="3" t="str">
        <f t="shared" si="50"/>
        <v>john.otieno@email.com</v>
      </c>
      <c r="N986" s="3" t="s">
        <v>44</v>
      </c>
      <c r="O986" s="3">
        <v>77</v>
      </c>
      <c r="P986" s="3" t="str">
        <f t="shared" si="51"/>
        <v>Senior</v>
      </c>
      <c r="Q986" s="3">
        <f t="shared" si="49"/>
        <v>8</v>
      </c>
      <c r="R986" s="3" t="s">
        <v>341</v>
      </c>
      <c r="S986" s="4">
        <v>44619</v>
      </c>
      <c r="T986" s="3" t="s">
        <v>718</v>
      </c>
      <c r="U986" s="3" t="s">
        <v>728</v>
      </c>
      <c r="V986" s="3" t="s">
        <v>745</v>
      </c>
      <c r="W986" s="3" t="s">
        <v>749</v>
      </c>
      <c r="X986" s="3" t="s">
        <v>758</v>
      </c>
      <c r="Y986" s="3">
        <v>18543</v>
      </c>
      <c r="Z986" s="3" t="s">
        <v>760</v>
      </c>
      <c r="AA986" t="b">
        <f t="shared" si="52"/>
        <v>0</v>
      </c>
    </row>
    <row r="987" spans="10:27" hidden="1" x14ac:dyDescent="0.3">
      <c r="J987" s="7">
        <v>2471</v>
      </c>
      <c r="K987" s="3" t="s">
        <v>26</v>
      </c>
      <c r="L987" s="3" t="s">
        <v>40</v>
      </c>
      <c r="M987" s="3" t="str">
        <f t="shared" si="50"/>
        <v>brian.wanjiru@email.com</v>
      </c>
      <c r="N987" s="3" t="s">
        <v>44</v>
      </c>
      <c r="O987" s="3">
        <v>67</v>
      </c>
      <c r="P987" s="3" t="str">
        <f t="shared" si="51"/>
        <v>Senior</v>
      </c>
      <c r="Q987" s="3">
        <f t="shared" si="49"/>
        <v>18</v>
      </c>
      <c r="R987" s="3" t="s">
        <v>342</v>
      </c>
      <c r="S987" s="4">
        <v>45318</v>
      </c>
      <c r="T987" s="3" t="s">
        <v>721</v>
      </c>
      <c r="U987" s="3" t="s">
        <v>730</v>
      </c>
      <c r="V987" s="3" t="s">
        <v>731</v>
      </c>
      <c r="W987" s="3" t="s">
        <v>749</v>
      </c>
      <c r="X987" s="3" t="s">
        <v>754</v>
      </c>
      <c r="Y987" s="3">
        <v>12319.74</v>
      </c>
      <c r="Z987" s="3" t="s">
        <v>760</v>
      </c>
      <c r="AA987" t="b">
        <f t="shared" si="52"/>
        <v>0</v>
      </c>
    </row>
    <row r="988" spans="10:27" x14ac:dyDescent="0.3">
      <c r="J988" s="7">
        <v>2991</v>
      </c>
      <c r="K988" s="3" t="s">
        <v>23</v>
      </c>
      <c r="L988" s="3" t="s">
        <v>31</v>
      </c>
      <c r="M988" s="3" t="str">
        <f t="shared" si="50"/>
        <v>peter.kamau@email.com</v>
      </c>
      <c r="N988" s="3" t="s">
        <v>45</v>
      </c>
      <c r="O988" s="3">
        <v>22</v>
      </c>
      <c r="P988" s="3" t="str">
        <f t="shared" si="51"/>
        <v>Adult</v>
      </c>
      <c r="Q988" s="3">
        <f t="shared" si="49"/>
        <v>63</v>
      </c>
      <c r="R988" s="3" t="s">
        <v>343</v>
      </c>
      <c r="S988" s="4">
        <v>45294</v>
      </c>
      <c r="T988" s="3" t="s">
        <v>718</v>
      </c>
      <c r="U988" s="3" t="s">
        <v>728</v>
      </c>
      <c r="V988" s="3" t="s">
        <v>731</v>
      </c>
      <c r="W988" s="3" t="s">
        <v>751</v>
      </c>
      <c r="X988" s="3" t="s">
        <v>755</v>
      </c>
      <c r="Y988" s="3">
        <v>28323.7</v>
      </c>
      <c r="Z988" s="3" t="s">
        <v>759</v>
      </c>
      <c r="AA988" t="b">
        <f t="shared" si="52"/>
        <v>1</v>
      </c>
    </row>
    <row r="989" spans="10:27" hidden="1" x14ac:dyDescent="0.3">
      <c r="J989" s="7">
        <v>8255</v>
      </c>
      <c r="K989" s="3" t="s">
        <v>26</v>
      </c>
      <c r="L989" s="3" t="s">
        <v>30</v>
      </c>
      <c r="M989" s="3" t="str">
        <f t="shared" si="50"/>
        <v>brian.atieno@email.com</v>
      </c>
      <c r="N989" s="3" t="s">
        <v>45</v>
      </c>
      <c r="O989" s="3">
        <v>39</v>
      </c>
      <c r="P989" s="3" t="str">
        <f t="shared" si="51"/>
        <v>Adult</v>
      </c>
      <c r="Q989" s="3">
        <f t="shared" si="49"/>
        <v>46</v>
      </c>
      <c r="R989" s="3" t="s">
        <v>344</v>
      </c>
      <c r="S989" s="4">
        <v>44213</v>
      </c>
      <c r="T989" s="3" t="s">
        <v>721</v>
      </c>
      <c r="U989" s="3" t="s">
        <v>729</v>
      </c>
      <c r="V989" s="3" t="s">
        <v>735</v>
      </c>
      <c r="W989" s="3" t="s">
        <v>748</v>
      </c>
      <c r="X989" s="3" t="s">
        <v>757</v>
      </c>
      <c r="Y989" s="3">
        <v>41652.480000000003</v>
      </c>
      <c r="Z989" s="3" t="s">
        <v>760</v>
      </c>
      <c r="AA989" t="b">
        <f t="shared" si="52"/>
        <v>0</v>
      </c>
    </row>
    <row r="990" spans="10:27" x14ac:dyDescent="0.3">
      <c r="J990" s="7">
        <v>2611</v>
      </c>
      <c r="K990" s="3" t="s">
        <v>17</v>
      </c>
      <c r="L990" s="3" t="s">
        <v>41</v>
      </c>
      <c r="M990" s="3" t="str">
        <f t="shared" si="50"/>
        <v>anne.obuya@email.com</v>
      </c>
      <c r="N990" s="3" t="s">
        <v>44</v>
      </c>
      <c r="O990" s="3">
        <v>33</v>
      </c>
      <c r="P990" s="3" t="str">
        <f t="shared" si="51"/>
        <v>Adult</v>
      </c>
      <c r="Q990" s="3">
        <f t="shared" si="49"/>
        <v>52</v>
      </c>
      <c r="R990" s="3" t="s">
        <v>345</v>
      </c>
      <c r="S990" s="4">
        <v>45750</v>
      </c>
      <c r="T990" s="3" t="s">
        <v>721</v>
      </c>
      <c r="U990" s="3" t="s">
        <v>727</v>
      </c>
      <c r="V990" s="3" t="s">
        <v>736</v>
      </c>
      <c r="W990" s="3" t="s">
        <v>751</v>
      </c>
      <c r="X990" s="3" t="s">
        <v>756</v>
      </c>
      <c r="Y990" s="3">
        <v>25004.45</v>
      </c>
      <c r="Z990" s="3" t="s">
        <v>759</v>
      </c>
      <c r="AA990" t="b">
        <f t="shared" si="52"/>
        <v>1</v>
      </c>
    </row>
    <row r="991" spans="10:27" hidden="1" x14ac:dyDescent="0.3">
      <c r="J991" s="7">
        <v>6950</v>
      </c>
      <c r="K991" s="3" t="s">
        <v>20</v>
      </c>
      <c r="L991" s="3" t="s">
        <v>41</v>
      </c>
      <c r="M991" s="3" t="str">
        <f t="shared" si="50"/>
        <v>kevin.obuya@email.com</v>
      </c>
      <c r="N991" s="3" t="s">
        <v>45</v>
      </c>
      <c r="O991" s="3">
        <v>25</v>
      </c>
      <c r="P991" s="3" t="str">
        <f t="shared" si="51"/>
        <v>Adult</v>
      </c>
      <c r="Q991" s="3">
        <f t="shared" si="49"/>
        <v>60</v>
      </c>
      <c r="R991" s="3" t="s">
        <v>346</v>
      </c>
      <c r="S991" s="4">
        <v>44432</v>
      </c>
      <c r="T991" s="3" t="s">
        <v>719</v>
      </c>
      <c r="U991" s="3" t="s">
        <v>729</v>
      </c>
      <c r="V991" s="3" t="s">
        <v>732</v>
      </c>
      <c r="W991" s="3" t="s">
        <v>750</v>
      </c>
      <c r="X991" s="3" t="s">
        <v>753</v>
      </c>
      <c r="Y991" s="3">
        <v>8932.76</v>
      </c>
      <c r="Z991" s="3" t="s">
        <v>759</v>
      </c>
      <c r="AA991" t="b">
        <f t="shared" si="52"/>
        <v>0</v>
      </c>
    </row>
    <row r="992" spans="10:27" hidden="1" x14ac:dyDescent="0.3">
      <c r="J992" s="7">
        <v>4355</v>
      </c>
      <c r="K992" s="3" t="s">
        <v>22</v>
      </c>
      <c r="L992" s="3" t="s">
        <v>43</v>
      </c>
      <c r="M992" s="3" t="str">
        <f t="shared" si="50"/>
        <v>mercy.chebet@email.com</v>
      </c>
      <c r="N992" s="3" t="s">
        <v>44</v>
      </c>
      <c r="O992" s="3">
        <v>51</v>
      </c>
      <c r="P992" s="3" t="str">
        <f t="shared" si="51"/>
        <v>Adult</v>
      </c>
      <c r="Q992" s="3">
        <f t="shared" si="49"/>
        <v>34</v>
      </c>
      <c r="R992" s="3" t="s">
        <v>347</v>
      </c>
      <c r="S992" s="4">
        <v>45330</v>
      </c>
      <c r="T992" s="3" t="s">
        <v>721</v>
      </c>
      <c r="U992" s="3" t="s">
        <v>726</v>
      </c>
      <c r="V992" s="3" t="s">
        <v>734</v>
      </c>
      <c r="W992" s="3" t="s">
        <v>747</v>
      </c>
      <c r="X992" s="3" t="s">
        <v>757</v>
      </c>
      <c r="Y992" s="3">
        <v>34461.629999999997</v>
      </c>
      <c r="Z992" s="3" t="s">
        <v>761</v>
      </c>
      <c r="AA992" t="b">
        <f t="shared" si="52"/>
        <v>0</v>
      </c>
    </row>
    <row r="993" spans="10:27" hidden="1" x14ac:dyDescent="0.3">
      <c r="J993" s="7">
        <v>7507</v>
      </c>
      <c r="K993" s="3" t="s">
        <v>21</v>
      </c>
      <c r="L993" s="3" t="s">
        <v>33</v>
      </c>
      <c r="M993" s="3" t="str">
        <f t="shared" si="50"/>
        <v>grace.kiplagat@email.com</v>
      </c>
      <c r="N993" s="3" t="s">
        <v>44</v>
      </c>
      <c r="O993" s="3">
        <v>69</v>
      </c>
      <c r="P993" s="3" t="str">
        <f t="shared" si="51"/>
        <v>Senior</v>
      </c>
      <c r="Q993" s="3">
        <f t="shared" si="49"/>
        <v>16</v>
      </c>
      <c r="R993" s="3" t="s">
        <v>348</v>
      </c>
      <c r="S993" s="4">
        <v>44273</v>
      </c>
      <c r="T993" s="3" t="s">
        <v>723</v>
      </c>
      <c r="U993" s="3" t="s">
        <v>726</v>
      </c>
      <c r="V993" s="3" t="s">
        <v>733</v>
      </c>
      <c r="W993" s="3" t="s">
        <v>746</v>
      </c>
      <c r="X993" s="3" t="s">
        <v>754</v>
      </c>
      <c r="Y993" s="3">
        <v>14853.84</v>
      </c>
      <c r="Z993" s="3" t="s">
        <v>761</v>
      </c>
      <c r="AA993" t="b">
        <f t="shared" si="52"/>
        <v>0</v>
      </c>
    </row>
    <row r="994" spans="10:27" x14ac:dyDescent="0.3">
      <c r="J994" s="7">
        <v>4910</v>
      </c>
      <c r="K994" s="3" t="s">
        <v>21</v>
      </c>
      <c r="L994" s="3" t="s">
        <v>33</v>
      </c>
      <c r="M994" s="3" t="str">
        <f t="shared" si="50"/>
        <v>grace.kiplagat@email.com</v>
      </c>
      <c r="N994" s="3" t="s">
        <v>44</v>
      </c>
      <c r="O994" s="3">
        <v>50</v>
      </c>
      <c r="P994" s="3" t="str">
        <f t="shared" si="51"/>
        <v>Adult</v>
      </c>
      <c r="Q994" s="3">
        <f t="shared" si="49"/>
        <v>35</v>
      </c>
      <c r="R994" s="3" t="s">
        <v>349</v>
      </c>
      <c r="S994" s="4">
        <v>44320</v>
      </c>
      <c r="T994" s="3" t="s">
        <v>724</v>
      </c>
      <c r="U994" s="3" t="s">
        <v>729</v>
      </c>
      <c r="V994" s="3" t="s">
        <v>734</v>
      </c>
      <c r="W994" s="3" t="s">
        <v>749</v>
      </c>
      <c r="X994" s="3" t="s">
        <v>754</v>
      </c>
      <c r="Y994" s="3">
        <v>38390.04</v>
      </c>
      <c r="Z994" s="3" t="s">
        <v>759</v>
      </c>
      <c r="AA994" t="b">
        <f t="shared" si="52"/>
        <v>1</v>
      </c>
    </row>
    <row r="995" spans="10:27" hidden="1" x14ac:dyDescent="0.3">
      <c r="J995" s="7">
        <v>5882</v>
      </c>
      <c r="K995" s="3" t="s">
        <v>21</v>
      </c>
      <c r="L995" s="3" t="s">
        <v>41</v>
      </c>
      <c r="M995" s="3" t="str">
        <f t="shared" si="50"/>
        <v>grace.obuya@email.com</v>
      </c>
      <c r="N995" s="3" t="s">
        <v>45</v>
      </c>
      <c r="O995" s="3">
        <v>4</v>
      </c>
      <c r="P995" s="3" t="str">
        <f t="shared" si="51"/>
        <v>Child</v>
      </c>
      <c r="Q995" s="3">
        <f t="shared" si="49"/>
        <v>81</v>
      </c>
      <c r="R995" s="3" t="s">
        <v>350</v>
      </c>
      <c r="S995" s="4">
        <v>44825</v>
      </c>
      <c r="T995" s="3" t="s">
        <v>719</v>
      </c>
      <c r="U995" s="3" t="s">
        <v>727</v>
      </c>
      <c r="V995" s="3" t="s">
        <v>738</v>
      </c>
      <c r="W995" s="3" t="s">
        <v>747</v>
      </c>
      <c r="X995" s="3" t="s">
        <v>758</v>
      </c>
      <c r="Y995" s="3">
        <v>17101.740000000002</v>
      </c>
      <c r="Z995" s="3" t="s">
        <v>760</v>
      </c>
      <c r="AA995" t="b">
        <f t="shared" si="52"/>
        <v>0</v>
      </c>
    </row>
    <row r="996" spans="10:27" hidden="1" x14ac:dyDescent="0.3">
      <c r="J996" s="7">
        <v>6630</v>
      </c>
      <c r="K996" s="3" t="s">
        <v>25</v>
      </c>
      <c r="L996" s="3" t="s">
        <v>30</v>
      </c>
      <c r="M996" s="3" t="str">
        <f t="shared" si="50"/>
        <v>paul.atieno@email.com</v>
      </c>
      <c r="N996" s="3" t="s">
        <v>44</v>
      </c>
      <c r="O996" s="3">
        <v>81</v>
      </c>
      <c r="P996" s="3" t="str">
        <f t="shared" si="51"/>
        <v>Senior</v>
      </c>
      <c r="Q996" s="3">
        <f t="shared" si="49"/>
        <v>4</v>
      </c>
      <c r="R996" s="3" t="s">
        <v>351</v>
      </c>
      <c r="S996" s="4">
        <v>44447</v>
      </c>
      <c r="T996" s="3" t="s">
        <v>718</v>
      </c>
      <c r="U996" s="3" t="s">
        <v>729</v>
      </c>
      <c r="V996" s="3" t="s">
        <v>732</v>
      </c>
      <c r="W996" s="3" t="s">
        <v>750</v>
      </c>
      <c r="X996" s="3" t="s">
        <v>755</v>
      </c>
      <c r="Y996" s="3">
        <v>27186.04</v>
      </c>
      <c r="Z996" s="3" t="s">
        <v>760</v>
      </c>
      <c r="AA996" t="b">
        <f t="shared" si="52"/>
        <v>0</v>
      </c>
    </row>
    <row r="997" spans="10:27" hidden="1" x14ac:dyDescent="0.3">
      <c r="J997" s="7">
        <v>6666</v>
      </c>
      <c r="K997" s="3" t="s">
        <v>22</v>
      </c>
      <c r="L997" s="3" t="s">
        <v>35</v>
      </c>
      <c r="M997" s="3" t="str">
        <f t="shared" si="50"/>
        <v>mercy.mugambi@email.com</v>
      </c>
      <c r="N997" s="3" t="s">
        <v>45</v>
      </c>
      <c r="O997" s="3">
        <v>73</v>
      </c>
      <c r="P997" s="3" t="str">
        <f t="shared" si="51"/>
        <v>Senior</v>
      </c>
      <c r="Q997" s="3">
        <f t="shared" si="49"/>
        <v>12</v>
      </c>
      <c r="R997" s="3" t="s">
        <v>352</v>
      </c>
      <c r="S997" s="4">
        <v>45013</v>
      </c>
      <c r="T997" s="3" t="s">
        <v>718</v>
      </c>
      <c r="U997" s="3" t="s">
        <v>725</v>
      </c>
      <c r="V997" s="3" t="s">
        <v>738</v>
      </c>
      <c r="W997" s="3" t="s">
        <v>746</v>
      </c>
      <c r="X997" s="3" t="s">
        <v>754</v>
      </c>
      <c r="Y997" s="3">
        <v>19814.419999999998</v>
      </c>
      <c r="Z997" s="3" t="s">
        <v>760</v>
      </c>
      <c r="AA997" t="b">
        <f t="shared" si="52"/>
        <v>0</v>
      </c>
    </row>
    <row r="998" spans="10:27" hidden="1" x14ac:dyDescent="0.3">
      <c r="J998" s="7">
        <v>1378</v>
      </c>
      <c r="K998" s="3" t="s">
        <v>28</v>
      </c>
      <c r="L998" s="3" t="s">
        <v>38</v>
      </c>
      <c r="M998" s="3" t="str">
        <f t="shared" si="50"/>
        <v>mary.njeri@email.com</v>
      </c>
      <c r="N998" s="3" t="s">
        <v>45</v>
      </c>
      <c r="O998" s="3">
        <v>7</v>
      </c>
      <c r="P998" s="3" t="str">
        <f t="shared" si="51"/>
        <v>Child</v>
      </c>
      <c r="Q998" s="3">
        <f t="shared" si="49"/>
        <v>78</v>
      </c>
      <c r="R998" s="3" t="s">
        <v>353</v>
      </c>
      <c r="S998" s="4">
        <v>43859</v>
      </c>
      <c r="T998" s="3" t="s">
        <v>720</v>
      </c>
      <c r="U998" s="3" t="s">
        <v>730</v>
      </c>
      <c r="V998" s="3" t="s">
        <v>739</v>
      </c>
      <c r="W998" s="3" t="s">
        <v>747</v>
      </c>
      <c r="X998" s="3" t="s">
        <v>753</v>
      </c>
      <c r="Y998" s="3">
        <v>44574.49</v>
      </c>
      <c r="Z998" s="3" t="s">
        <v>760</v>
      </c>
      <c r="AA998" t="b">
        <f t="shared" si="52"/>
        <v>0</v>
      </c>
    </row>
    <row r="999" spans="10:27" hidden="1" x14ac:dyDescent="0.3">
      <c r="J999" s="7">
        <v>1871</v>
      </c>
      <c r="K999" s="3" t="s">
        <v>20</v>
      </c>
      <c r="L999" s="3" t="s">
        <v>39</v>
      </c>
      <c r="M999" s="3" t="str">
        <f t="shared" si="50"/>
        <v>kevin.kuria@email.com</v>
      </c>
      <c r="N999" s="3" t="s">
        <v>45</v>
      </c>
      <c r="O999" s="3">
        <v>9</v>
      </c>
      <c r="P999" s="3" t="str">
        <f t="shared" si="51"/>
        <v>Child</v>
      </c>
      <c r="Q999" s="3">
        <f t="shared" si="49"/>
        <v>76</v>
      </c>
      <c r="R999" s="3" t="s">
        <v>354</v>
      </c>
      <c r="S999" s="4">
        <v>44605</v>
      </c>
      <c r="T999" s="3" t="s">
        <v>722</v>
      </c>
      <c r="U999" s="3" t="s">
        <v>729</v>
      </c>
      <c r="V999" s="3" t="s">
        <v>739</v>
      </c>
      <c r="W999" s="3" t="s">
        <v>751</v>
      </c>
      <c r="X999" s="3" t="s">
        <v>758</v>
      </c>
      <c r="Y999" s="3">
        <v>7307.13</v>
      </c>
      <c r="Z999" s="3" t="s">
        <v>760</v>
      </c>
      <c r="AA999" t="b">
        <f t="shared" si="52"/>
        <v>0</v>
      </c>
    </row>
    <row r="1000" spans="10:27" hidden="1" x14ac:dyDescent="0.3">
      <c r="J1000" s="7">
        <v>7305</v>
      </c>
      <c r="K1000" s="3" t="s">
        <v>19</v>
      </c>
      <c r="L1000" s="3" t="s">
        <v>38</v>
      </c>
      <c r="M1000" s="3" t="str">
        <f t="shared" si="50"/>
        <v>michael.njeri@email.com</v>
      </c>
      <c r="N1000" s="3" t="s">
        <v>44</v>
      </c>
      <c r="O1000" s="3">
        <v>38</v>
      </c>
      <c r="P1000" s="3" t="str">
        <f t="shared" si="51"/>
        <v>Adult</v>
      </c>
      <c r="Q1000" s="3">
        <f t="shared" si="49"/>
        <v>47</v>
      </c>
      <c r="R1000" s="3" t="s">
        <v>355</v>
      </c>
      <c r="S1000" s="4">
        <v>44098</v>
      </c>
      <c r="T1000" s="3" t="s">
        <v>722</v>
      </c>
      <c r="U1000" s="3" t="s">
        <v>725</v>
      </c>
      <c r="V1000" s="3" t="s">
        <v>740</v>
      </c>
      <c r="W1000" s="3" t="s">
        <v>750</v>
      </c>
      <c r="X1000" s="3" t="s">
        <v>755</v>
      </c>
      <c r="Y1000" s="3">
        <v>25885.91</v>
      </c>
      <c r="Z1000" s="3" t="s">
        <v>761</v>
      </c>
      <c r="AA1000" t="b">
        <f t="shared" si="52"/>
        <v>0</v>
      </c>
    </row>
    <row r="1001" spans="10:27" hidden="1" x14ac:dyDescent="0.3">
      <c r="J1001" s="7">
        <v>8533</v>
      </c>
      <c r="K1001" s="3" t="s">
        <v>15</v>
      </c>
      <c r="L1001" s="3" t="s">
        <v>30</v>
      </c>
      <c r="M1001" s="3" t="str">
        <f t="shared" si="50"/>
        <v>james.atieno@email.com</v>
      </c>
      <c r="N1001" s="3" t="s">
        <v>45</v>
      </c>
      <c r="O1001" s="3">
        <v>19</v>
      </c>
      <c r="P1001" s="3" t="str">
        <f t="shared" si="51"/>
        <v>Teenager</v>
      </c>
      <c r="Q1001" s="3">
        <f t="shared" si="49"/>
        <v>66</v>
      </c>
      <c r="R1001" s="3" t="s">
        <v>356</v>
      </c>
      <c r="S1001" s="4">
        <v>45417</v>
      </c>
      <c r="T1001" s="3" t="s">
        <v>720</v>
      </c>
      <c r="U1001" s="3" t="s">
        <v>726</v>
      </c>
      <c r="V1001" s="3" t="s">
        <v>735</v>
      </c>
      <c r="W1001" s="3" t="s">
        <v>746</v>
      </c>
      <c r="X1001" s="3" t="s">
        <v>758</v>
      </c>
      <c r="Y1001" s="3">
        <v>1729.44</v>
      </c>
      <c r="Z1001" s="3" t="s">
        <v>759</v>
      </c>
      <c r="AA1001" t="b">
        <f t="shared" si="52"/>
        <v>0</v>
      </c>
    </row>
    <row r="1002" spans="10:27" hidden="1" x14ac:dyDescent="0.3">
      <c r="J1002" s="7">
        <v>2002</v>
      </c>
      <c r="K1002" s="3" t="s">
        <v>17</v>
      </c>
      <c r="L1002" s="3" t="s">
        <v>29</v>
      </c>
      <c r="M1002" s="3" t="str">
        <f t="shared" si="50"/>
        <v>anne.mutua@email.com</v>
      </c>
      <c r="N1002" s="3" t="s">
        <v>44</v>
      </c>
      <c r="O1002" s="3">
        <v>31</v>
      </c>
      <c r="P1002" s="3" t="str">
        <f t="shared" si="51"/>
        <v>Adult</v>
      </c>
      <c r="Q1002" s="3">
        <f t="shared" si="49"/>
        <v>54</v>
      </c>
      <c r="R1002" s="3" t="s">
        <v>357</v>
      </c>
      <c r="S1002" s="4">
        <v>44985</v>
      </c>
      <c r="T1002" s="3" t="s">
        <v>720</v>
      </c>
      <c r="U1002" s="3" t="s">
        <v>730</v>
      </c>
      <c r="V1002" s="3" t="s">
        <v>741</v>
      </c>
      <c r="W1002" s="3" t="s">
        <v>752</v>
      </c>
      <c r="X1002" s="3" t="s">
        <v>757</v>
      </c>
      <c r="Y1002" s="3">
        <v>4747.8100000000004</v>
      </c>
      <c r="Z1002" s="3" t="s">
        <v>760</v>
      </c>
      <c r="AA1002" t="b">
        <f t="shared" si="52"/>
        <v>0</v>
      </c>
    </row>
    <row r="1003" spans="10:27" hidden="1" x14ac:dyDescent="0.3">
      <c r="J1003" s="7">
        <v>3601</v>
      </c>
      <c r="K1003" s="3" t="s">
        <v>16</v>
      </c>
      <c r="L1003" s="3" t="s">
        <v>39</v>
      </c>
      <c r="M1003" s="3" t="str">
        <f t="shared" si="50"/>
        <v>john.kuria@email.com</v>
      </c>
      <c r="N1003" s="3" t="s">
        <v>44</v>
      </c>
      <c r="O1003" s="3">
        <v>63</v>
      </c>
      <c r="P1003" s="3" t="str">
        <f t="shared" si="51"/>
        <v>Senior</v>
      </c>
      <c r="Q1003" s="3">
        <f t="shared" si="49"/>
        <v>22</v>
      </c>
      <c r="R1003" s="3" t="s">
        <v>358</v>
      </c>
      <c r="S1003" s="4">
        <v>44267</v>
      </c>
      <c r="T1003" s="3" t="s">
        <v>718</v>
      </c>
      <c r="U1003" s="3" t="s">
        <v>725</v>
      </c>
      <c r="V1003" s="3" t="s">
        <v>741</v>
      </c>
      <c r="W1003" s="3" t="s">
        <v>749</v>
      </c>
      <c r="X1003" s="3" t="s">
        <v>757</v>
      </c>
      <c r="Y1003" s="3">
        <v>24954.15</v>
      </c>
      <c r="Z1003" s="3" t="s">
        <v>761</v>
      </c>
      <c r="AA1003" t="b">
        <f t="shared" si="52"/>
        <v>0</v>
      </c>
    </row>
    <row r="1004" spans="10:27" x14ac:dyDescent="0.3">
      <c r="J1004" s="7">
        <v>5918</v>
      </c>
      <c r="K1004" s="3" t="s">
        <v>20</v>
      </c>
      <c r="L1004" s="3" t="s">
        <v>42</v>
      </c>
      <c r="M1004" s="3" t="str">
        <f t="shared" si="50"/>
        <v>kevin.ouma@email.com</v>
      </c>
      <c r="N1004" s="3" t="s">
        <v>45</v>
      </c>
      <c r="O1004" s="3">
        <v>53</v>
      </c>
      <c r="P1004" s="3" t="str">
        <f t="shared" si="51"/>
        <v>Adult</v>
      </c>
      <c r="Q1004" s="3">
        <f t="shared" si="49"/>
        <v>32</v>
      </c>
      <c r="R1004" s="3" t="s">
        <v>359</v>
      </c>
      <c r="S1004" s="4">
        <v>44921</v>
      </c>
      <c r="T1004" s="3" t="s">
        <v>719</v>
      </c>
      <c r="U1004" s="3" t="s">
        <v>726</v>
      </c>
      <c r="V1004" s="3" t="s">
        <v>741</v>
      </c>
      <c r="W1004" s="3" t="s">
        <v>749</v>
      </c>
      <c r="X1004" s="3" t="s">
        <v>753</v>
      </c>
      <c r="Y1004" s="3">
        <v>37213.379999999997</v>
      </c>
      <c r="Z1004" s="3" t="s">
        <v>759</v>
      </c>
      <c r="AA1004" t="b">
        <f t="shared" si="52"/>
        <v>1</v>
      </c>
    </row>
    <row r="1005" spans="10:27" hidden="1" x14ac:dyDescent="0.3">
      <c r="J1005" s="7">
        <v>1331</v>
      </c>
      <c r="K1005" s="3" t="s">
        <v>16</v>
      </c>
      <c r="L1005" s="3" t="s">
        <v>39</v>
      </c>
      <c r="M1005" s="3" t="str">
        <f t="shared" si="50"/>
        <v>john.kuria@email.com</v>
      </c>
      <c r="N1005" s="3" t="s">
        <v>45</v>
      </c>
      <c r="O1005" s="3">
        <v>28</v>
      </c>
      <c r="P1005" s="3" t="str">
        <f t="shared" si="51"/>
        <v>Adult</v>
      </c>
      <c r="Q1005" s="3">
        <f t="shared" si="49"/>
        <v>57</v>
      </c>
      <c r="R1005" s="3" t="s">
        <v>360</v>
      </c>
      <c r="S1005" s="4">
        <v>43862</v>
      </c>
      <c r="T1005" s="3" t="s">
        <v>719</v>
      </c>
      <c r="U1005" s="3" t="s">
        <v>726</v>
      </c>
      <c r="V1005" s="3" t="s">
        <v>733</v>
      </c>
      <c r="W1005" s="3" t="s">
        <v>750</v>
      </c>
      <c r="X1005" s="3" t="s">
        <v>753</v>
      </c>
      <c r="Y1005" s="3">
        <v>22977.01</v>
      </c>
      <c r="Z1005" s="3" t="s">
        <v>760</v>
      </c>
      <c r="AA1005" t="b">
        <f t="shared" si="52"/>
        <v>0</v>
      </c>
    </row>
    <row r="1006" spans="10:27" x14ac:dyDescent="0.3">
      <c r="J1006" s="7">
        <v>8997</v>
      </c>
      <c r="K1006" s="3" t="s">
        <v>21</v>
      </c>
      <c r="L1006" s="3" t="s">
        <v>40</v>
      </c>
      <c r="M1006" s="3" t="str">
        <f t="shared" si="50"/>
        <v>grace.wanjiru@email.com</v>
      </c>
      <c r="N1006" s="3" t="s">
        <v>45</v>
      </c>
      <c r="O1006" s="3">
        <v>75</v>
      </c>
      <c r="P1006" s="3" t="str">
        <f t="shared" si="51"/>
        <v>Senior</v>
      </c>
      <c r="Q1006" s="3">
        <f t="shared" si="49"/>
        <v>10</v>
      </c>
      <c r="R1006" s="3" t="s">
        <v>361</v>
      </c>
      <c r="S1006" s="4">
        <v>44787</v>
      </c>
      <c r="T1006" s="3" t="s">
        <v>722</v>
      </c>
      <c r="U1006" s="3" t="s">
        <v>727</v>
      </c>
      <c r="V1006" s="3" t="s">
        <v>731</v>
      </c>
      <c r="W1006" s="3" t="s">
        <v>746</v>
      </c>
      <c r="X1006" s="3" t="s">
        <v>758</v>
      </c>
      <c r="Y1006" s="3">
        <v>46822.47</v>
      </c>
      <c r="Z1006" s="3" t="s">
        <v>759</v>
      </c>
      <c r="AA1006" t="b">
        <f t="shared" si="52"/>
        <v>1</v>
      </c>
    </row>
    <row r="1007" spans="10:27" hidden="1" x14ac:dyDescent="0.3">
      <c r="J1007" s="7">
        <v>7362</v>
      </c>
      <c r="K1007" s="3" t="s">
        <v>21</v>
      </c>
      <c r="L1007" s="3" t="s">
        <v>42</v>
      </c>
      <c r="M1007" s="3" t="str">
        <f t="shared" si="50"/>
        <v>grace.ouma@email.com</v>
      </c>
      <c r="N1007" s="3" t="s">
        <v>44</v>
      </c>
      <c r="O1007" s="3">
        <v>42</v>
      </c>
      <c r="P1007" s="3" t="str">
        <f t="shared" si="51"/>
        <v>Adult</v>
      </c>
      <c r="Q1007" s="3">
        <f t="shared" si="49"/>
        <v>43</v>
      </c>
      <c r="R1007" s="3" t="s">
        <v>362</v>
      </c>
      <c r="S1007" s="4">
        <v>44648</v>
      </c>
      <c r="T1007" s="3" t="s">
        <v>720</v>
      </c>
      <c r="U1007" s="3" t="s">
        <v>726</v>
      </c>
      <c r="V1007" s="3" t="s">
        <v>741</v>
      </c>
      <c r="W1007" s="3" t="s">
        <v>750</v>
      </c>
      <c r="X1007" s="3" t="s">
        <v>757</v>
      </c>
      <c r="Y1007" s="3">
        <v>49720.43</v>
      </c>
      <c r="Z1007" s="3" t="s">
        <v>760</v>
      </c>
      <c r="AA1007" t="b">
        <f t="shared" si="52"/>
        <v>0</v>
      </c>
    </row>
    <row r="1008" spans="10:27" hidden="1" x14ac:dyDescent="0.3">
      <c r="J1008" s="7">
        <v>4014</v>
      </c>
      <c r="K1008" s="3" t="s">
        <v>26</v>
      </c>
      <c r="L1008" s="3" t="s">
        <v>29</v>
      </c>
      <c r="M1008" s="3" t="str">
        <f t="shared" si="50"/>
        <v>brian.mutua@email.com</v>
      </c>
      <c r="N1008" s="3" t="s">
        <v>45</v>
      </c>
      <c r="O1008" s="3">
        <v>37</v>
      </c>
      <c r="P1008" s="3" t="str">
        <f t="shared" si="51"/>
        <v>Adult</v>
      </c>
      <c r="Q1008" s="3">
        <f t="shared" si="49"/>
        <v>48</v>
      </c>
      <c r="R1008" s="3" t="s">
        <v>363</v>
      </c>
      <c r="S1008" s="4">
        <v>44236</v>
      </c>
      <c r="T1008" s="3" t="s">
        <v>718</v>
      </c>
      <c r="U1008" s="3" t="s">
        <v>729</v>
      </c>
      <c r="V1008" s="3" t="s">
        <v>739</v>
      </c>
      <c r="W1008" s="3" t="s">
        <v>747</v>
      </c>
      <c r="X1008" s="3" t="s">
        <v>755</v>
      </c>
      <c r="Y1008" s="3">
        <v>29931.27</v>
      </c>
      <c r="Z1008" s="3" t="s">
        <v>760</v>
      </c>
      <c r="AA1008" t="b">
        <f t="shared" si="52"/>
        <v>0</v>
      </c>
    </row>
    <row r="1009" spans="10:27" hidden="1" x14ac:dyDescent="0.3">
      <c r="J1009" s="7">
        <v>1309</v>
      </c>
      <c r="K1009" s="3" t="s">
        <v>28</v>
      </c>
      <c r="L1009" s="3" t="s">
        <v>34</v>
      </c>
      <c r="M1009" s="3" t="str">
        <f t="shared" si="50"/>
        <v>mary.cherono@email.com</v>
      </c>
      <c r="N1009" s="3" t="s">
        <v>44</v>
      </c>
      <c r="O1009" s="3">
        <v>68</v>
      </c>
      <c r="P1009" s="3" t="str">
        <f t="shared" si="51"/>
        <v>Senior</v>
      </c>
      <c r="Q1009" s="3">
        <f t="shared" si="49"/>
        <v>17</v>
      </c>
      <c r="R1009" s="3" t="s">
        <v>364</v>
      </c>
      <c r="S1009" s="4">
        <v>44631</v>
      </c>
      <c r="T1009" s="3" t="s">
        <v>720</v>
      </c>
      <c r="U1009" s="3" t="s">
        <v>728</v>
      </c>
      <c r="V1009" s="3" t="s">
        <v>732</v>
      </c>
      <c r="W1009" s="3" t="s">
        <v>746</v>
      </c>
      <c r="X1009" s="3" t="s">
        <v>757</v>
      </c>
      <c r="Y1009" s="3">
        <v>8440.02</v>
      </c>
      <c r="Z1009" s="3" t="s">
        <v>761</v>
      </c>
      <c r="AA1009" t="b">
        <f t="shared" si="52"/>
        <v>0</v>
      </c>
    </row>
    <row r="1010" spans="10:27" hidden="1" x14ac:dyDescent="0.3">
      <c r="J1010" s="7">
        <v>9067</v>
      </c>
      <c r="K1010" s="3" t="s">
        <v>21</v>
      </c>
      <c r="L1010" s="3" t="s">
        <v>35</v>
      </c>
      <c r="M1010" s="3" t="str">
        <f t="shared" si="50"/>
        <v>grace.mugambi@email.com</v>
      </c>
      <c r="N1010" s="3" t="s">
        <v>45</v>
      </c>
      <c r="O1010" s="3">
        <v>71</v>
      </c>
      <c r="P1010" s="3" t="str">
        <f t="shared" si="51"/>
        <v>Senior</v>
      </c>
      <c r="Q1010" s="3">
        <f t="shared" si="49"/>
        <v>14</v>
      </c>
      <c r="R1010" s="3" t="s">
        <v>365</v>
      </c>
      <c r="S1010" s="4">
        <v>44633</v>
      </c>
      <c r="T1010" s="3" t="s">
        <v>722</v>
      </c>
      <c r="U1010" s="3" t="s">
        <v>729</v>
      </c>
      <c r="V1010" s="3" t="s">
        <v>735</v>
      </c>
      <c r="W1010" s="3" t="s">
        <v>747</v>
      </c>
      <c r="X1010" s="3" t="s">
        <v>753</v>
      </c>
      <c r="Y1010" s="3">
        <v>6424.19</v>
      </c>
      <c r="Z1010" s="3" t="s">
        <v>761</v>
      </c>
      <c r="AA1010" t="b">
        <f t="shared" si="52"/>
        <v>0</v>
      </c>
    </row>
    <row r="1011" spans="10:27" hidden="1" x14ac:dyDescent="0.3">
      <c r="J1011" s="7">
        <v>7906</v>
      </c>
      <c r="K1011" s="3" t="s">
        <v>17</v>
      </c>
      <c r="L1011" s="3" t="s">
        <v>37</v>
      </c>
      <c r="M1011" s="3" t="str">
        <f t="shared" si="50"/>
        <v>anne.otieno@email.com</v>
      </c>
      <c r="N1011" s="3" t="s">
        <v>45</v>
      </c>
      <c r="O1011" s="3">
        <v>67</v>
      </c>
      <c r="P1011" s="3" t="str">
        <f t="shared" si="51"/>
        <v>Senior</v>
      </c>
      <c r="Q1011" s="3">
        <f t="shared" ref="Q1011:Q1074" si="53">MAX( O1011:O1682) - (O1011)</f>
        <v>18</v>
      </c>
      <c r="R1011" s="3" t="s">
        <v>366</v>
      </c>
      <c r="S1011" s="4">
        <v>44482</v>
      </c>
      <c r="T1011" s="3" t="s">
        <v>721</v>
      </c>
      <c r="U1011" s="3" t="s">
        <v>726</v>
      </c>
      <c r="V1011" s="3" t="s">
        <v>731</v>
      </c>
      <c r="W1011" s="3" t="s">
        <v>749</v>
      </c>
      <c r="X1011" s="3" t="s">
        <v>757</v>
      </c>
      <c r="Y1011" s="3">
        <v>30966.63</v>
      </c>
      <c r="Z1011" s="3" t="s">
        <v>761</v>
      </c>
      <c r="AA1011" t="b">
        <f t="shared" si="52"/>
        <v>0</v>
      </c>
    </row>
    <row r="1012" spans="10:27" hidden="1" x14ac:dyDescent="0.3">
      <c r="J1012" s="7">
        <v>1301</v>
      </c>
      <c r="K1012" s="3" t="s">
        <v>23</v>
      </c>
      <c r="L1012" s="3" t="s">
        <v>30</v>
      </c>
      <c r="M1012" s="3" t="str">
        <f t="shared" ref="M1012:M1075" si="54">LOWER(CONCATENATE(K1012,".",L1012,"@email.com"))</f>
        <v>peter.atieno@email.com</v>
      </c>
      <c r="N1012" s="3" t="s">
        <v>44</v>
      </c>
      <c r="O1012" s="3">
        <v>82</v>
      </c>
      <c r="P1012" s="3" t="str">
        <f t="shared" ref="P1012:P1075" si="55">IF(O1012&lt;=12,"Child",IF(O1012&lt;=19,"Teenager",IF(O1012&lt;=60,"Adult","Senior")))</f>
        <v>Senior</v>
      </c>
      <c r="Q1012" s="3">
        <f t="shared" si="53"/>
        <v>3</v>
      </c>
      <c r="R1012" s="3" t="s">
        <v>367</v>
      </c>
      <c r="S1012" s="4">
        <v>44783</v>
      </c>
      <c r="T1012" s="3" t="s">
        <v>724</v>
      </c>
      <c r="U1012" s="3" t="s">
        <v>729</v>
      </c>
      <c r="V1012" s="3" t="s">
        <v>739</v>
      </c>
      <c r="W1012" s="3" t="s">
        <v>749</v>
      </c>
      <c r="X1012" s="3" t="s">
        <v>753</v>
      </c>
      <c r="Y1012" s="3">
        <v>39167.75</v>
      </c>
      <c r="Z1012" s="3" t="s">
        <v>760</v>
      </c>
      <c r="AA1012" t="b">
        <f t="shared" ref="AA1012:AA1075" si="56">AND(Y1012&gt;10000,Z1012="Partially Paid")</f>
        <v>0</v>
      </c>
    </row>
    <row r="1013" spans="10:27" hidden="1" x14ac:dyDescent="0.3">
      <c r="J1013" s="7">
        <v>2155</v>
      </c>
      <c r="K1013" s="3" t="s">
        <v>19</v>
      </c>
      <c r="L1013" s="3" t="s">
        <v>29</v>
      </c>
      <c r="M1013" s="3" t="str">
        <f t="shared" si="54"/>
        <v>michael.mutua@email.com</v>
      </c>
      <c r="N1013" s="3" t="s">
        <v>45</v>
      </c>
      <c r="O1013" s="3">
        <v>17</v>
      </c>
      <c r="P1013" s="3" t="str">
        <f t="shared" si="55"/>
        <v>Teenager</v>
      </c>
      <c r="Q1013" s="3">
        <f t="shared" si="53"/>
        <v>68</v>
      </c>
      <c r="R1013" s="3" t="s">
        <v>368</v>
      </c>
      <c r="S1013" s="4">
        <v>45016</v>
      </c>
      <c r="T1013" s="3" t="s">
        <v>724</v>
      </c>
      <c r="U1013" s="3" t="s">
        <v>726</v>
      </c>
      <c r="V1013" s="3" t="s">
        <v>737</v>
      </c>
      <c r="W1013" s="3" t="s">
        <v>748</v>
      </c>
      <c r="X1013" s="3" t="s">
        <v>753</v>
      </c>
      <c r="Y1013" s="3">
        <v>6682.2</v>
      </c>
      <c r="Z1013" s="3" t="s">
        <v>760</v>
      </c>
      <c r="AA1013" t="b">
        <f t="shared" si="56"/>
        <v>0</v>
      </c>
    </row>
    <row r="1014" spans="10:27" hidden="1" x14ac:dyDescent="0.3">
      <c r="J1014" s="7">
        <v>1093</v>
      </c>
      <c r="K1014" s="3" t="s">
        <v>23</v>
      </c>
      <c r="L1014" s="3" t="s">
        <v>30</v>
      </c>
      <c r="M1014" s="3" t="str">
        <f t="shared" si="54"/>
        <v>peter.atieno@email.com</v>
      </c>
      <c r="N1014" s="3" t="s">
        <v>45</v>
      </c>
      <c r="O1014" s="3">
        <v>8</v>
      </c>
      <c r="P1014" s="3" t="str">
        <f t="shared" si="55"/>
        <v>Child</v>
      </c>
      <c r="Q1014" s="3">
        <f t="shared" si="53"/>
        <v>77</v>
      </c>
      <c r="R1014" s="3" t="s">
        <v>369</v>
      </c>
      <c r="S1014" s="4">
        <v>44962</v>
      </c>
      <c r="T1014" s="3" t="s">
        <v>720</v>
      </c>
      <c r="U1014" s="3" t="s">
        <v>726</v>
      </c>
      <c r="V1014" s="3" t="s">
        <v>743</v>
      </c>
      <c r="W1014" s="3" t="s">
        <v>751</v>
      </c>
      <c r="X1014" s="3" t="s">
        <v>758</v>
      </c>
      <c r="Y1014" s="3">
        <v>6230.45</v>
      </c>
      <c r="Z1014" s="3" t="s">
        <v>760</v>
      </c>
      <c r="AA1014" t="b">
        <f t="shared" si="56"/>
        <v>0</v>
      </c>
    </row>
    <row r="1015" spans="10:27" x14ac:dyDescent="0.3">
      <c r="J1015" s="7">
        <v>7300</v>
      </c>
      <c r="K1015" s="3" t="s">
        <v>16</v>
      </c>
      <c r="L1015" s="3" t="s">
        <v>34</v>
      </c>
      <c r="M1015" s="3" t="str">
        <f t="shared" si="54"/>
        <v>john.cherono@email.com</v>
      </c>
      <c r="N1015" s="3" t="s">
        <v>44</v>
      </c>
      <c r="O1015" s="3">
        <v>14</v>
      </c>
      <c r="P1015" s="3" t="str">
        <f t="shared" si="55"/>
        <v>Teenager</v>
      </c>
      <c r="Q1015" s="3">
        <f t="shared" si="53"/>
        <v>71</v>
      </c>
      <c r="R1015" s="3" t="s">
        <v>370</v>
      </c>
      <c r="S1015" s="4">
        <v>45239</v>
      </c>
      <c r="T1015" s="3" t="s">
        <v>724</v>
      </c>
      <c r="U1015" s="3" t="s">
        <v>729</v>
      </c>
      <c r="V1015" s="3" t="s">
        <v>740</v>
      </c>
      <c r="W1015" s="3" t="s">
        <v>752</v>
      </c>
      <c r="X1015" s="3" t="s">
        <v>757</v>
      </c>
      <c r="Y1015" s="3">
        <v>47191.66</v>
      </c>
      <c r="Z1015" s="3" t="s">
        <v>759</v>
      </c>
      <c r="AA1015" t="b">
        <f t="shared" si="56"/>
        <v>1</v>
      </c>
    </row>
    <row r="1016" spans="10:27" hidden="1" x14ac:dyDescent="0.3">
      <c r="J1016" s="7">
        <v>8511</v>
      </c>
      <c r="K1016" s="3" t="s">
        <v>22</v>
      </c>
      <c r="L1016" s="3" t="s">
        <v>38</v>
      </c>
      <c r="M1016" s="3" t="str">
        <f t="shared" si="54"/>
        <v>mercy.njeri@email.com</v>
      </c>
      <c r="N1016" s="3" t="s">
        <v>45</v>
      </c>
      <c r="O1016" s="3">
        <v>5</v>
      </c>
      <c r="P1016" s="3" t="str">
        <f t="shared" si="55"/>
        <v>Child</v>
      </c>
      <c r="Q1016" s="3">
        <f t="shared" si="53"/>
        <v>80</v>
      </c>
      <c r="R1016" s="3" t="s">
        <v>371</v>
      </c>
      <c r="S1016" s="4">
        <v>45020</v>
      </c>
      <c r="T1016" s="3" t="s">
        <v>722</v>
      </c>
      <c r="U1016" s="3" t="s">
        <v>725</v>
      </c>
      <c r="V1016" s="3" t="s">
        <v>740</v>
      </c>
      <c r="W1016" s="3" t="s">
        <v>750</v>
      </c>
      <c r="X1016" s="3" t="s">
        <v>757</v>
      </c>
      <c r="Y1016" s="3">
        <v>21095.74</v>
      </c>
      <c r="Z1016" s="3" t="s">
        <v>761</v>
      </c>
      <c r="AA1016" t="b">
        <f t="shared" si="56"/>
        <v>0</v>
      </c>
    </row>
    <row r="1017" spans="10:27" hidden="1" x14ac:dyDescent="0.3">
      <c r="J1017" s="7">
        <v>9556</v>
      </c>
      <c r="K1017" s="3" t="s">
        <v>19</v>
      </c>
      <c r="L1017" s="3" t="s">
        <v>36</v>
      </c>
      <c r="M1017" s="3" t="str">
        <f t="shared" si="54"/>
        <v>michael.mwangi@email.com</v>
      </c>
      <c r="N1017" s="3" t="s">
        <v>45</v>
      </c>
      <c r="O1017" s="3">
        <v>80</v>
      </c>
      <c r="P1017" s="3" t="str">
        <f t="shared" si="55"/>
        <v>Senior</v>
      </c>
      <c r="Q1017" s="3">
        <f t="shared" si="53"/>
        <v>5</v>
      </c>
      <c r="R1017" s="3" t="s">
        <v>372</v>
      </c>
      <c r="S1017" s="4">
        <v>44055</v>
      </c>
      <c r="T1017" s="3" t="s">
        <v>721</v>
      </c>
      <c r="U1017" s="3" t="s">
        <v>727</v>
      </c>
      <c r="V1017" s="3" t="s">
        <v>731</v>
      </c>
      <c r="W1017" s="3" t="s">
        <v>751</v>
      </c>
      <c r="X1017" s="3" t="s">
        <v>755</v>
      </c>
      <c r="Y1017" s="3">
        <v>8803.49</v>
      </c>
      <c r="Z1017" s="3" t="s">
        <v>760</v>
      </c>
      <c r="AA1017" t="b">
        <f t="shared" si="56"/>
        <v>0</v>
      </c>
    </row>
    <row r="1018" spans="10:27" x14ac:dyDescent="0.3">
      <c r="J1018" s="7">
        <v>3314</v>
      </c>
      <c r="K1018" s="3" t="s">
        <v>17</v>
      </c>
      <c r="L1018" s="3" t="s">
        <v>32</v>
      </c>
      <c r="M1018" s="3" t="str">
        <f t="shared" si="54"/>
        <v>anne.odhiambo@email.com</v>
      </c>
      <c r="N1018" s="3" t="s">
        <v>44</v>
      </c>
      <c r="O1018" s="3">
        <v>70</v>
      </c>
      <c r="P1018" s="3" t="str">
        <f t="shared" si="55"/>
        <v>Senior</v>
      </c>
      <c r="Q1018" s="3">
        <f t="shared" si="53"/>
        <v>15</v>
      </c>
      <c r="R1018" s="3" t="s">
        <v>373</v>
      </c>
      <c r="S1018" s="4">
        <v>45545</v>
      </c>
      <c r="T1018" s="3" t="s">
        <v>718</v>
      </c>
      <c r="U1018" s="3" t="s">
        <v>727</v>
      </c>
      <c r="V1018" s="3" t="s">
        <v>736</v>
      </c>
      <c r="W1018" s="3" t="s">
        <v>751</v>
      </c>
      <c r="X1018" s="3" t="s">
        <v>755</v>
      </c>
      <c r="Y1018" s="3">
        <v>43836.97</v>
      </c>
      <c r="Z1018" s="3" t="s">
        <v>759</v>
      </c>
      <c r="AA1018" t="b">
        <f t="shared" si="56"/>
        <v>1</v>
      </c>
    </row>
    <row r="1019" spans="10:27" hidden="1" x14ac:dyDescent="0.3">
      <c r="J1019" s="7">
        <v>5597</v>
      </c>
      <c r="K1019" s="3" t="s">
        <v>28</v>
      </c>
      <c r="L1019" s="3" t="s">
        <v>40</v>
      </c>
      <c r="M1019" s="3" t="str">
        <f t="shared" si="54"/>
        <v>mary.wanjiru@email.com</v>
      </c>
      <c r="N1019" s="3" t="s">
        <v>45</v>
      </c>
      <c r="O1019" s="3">
        <v>23</v>
      </c>
      <c r="P1019" s="3" t="str">
        <f t="shared" si="55"/>
        <v>Adult</v>
      </c>
      <c r="Q1019" s="3">
        <f t="shared" si="53"/>
        <v>62</v>
      </c>
      <c r="R1019" s="3" t="s">
        <v>374</v>
      </c>
      <c r="S1019" s="4">
        <v>44249</v>
      </c>
      <c r="T1019" s="3" t="s">
        <v>723</v>
      </c>
      <c r="U1019" s="3" t="s">
        <v>726</v>
      </c>
      <c r="V1019" s="3" t="s">
        <v>738</v>
      </c>
      <c r="W1019" s="3" t="s">
        <v>751</v>
      </c>
      <c r="X1019" s="3" t="s">
        <v>758</v>
      </c>
      <c r="Y1019" s="3">
        <v>7970.71</v>
      </c>
      <c r="Z1019" s="3" t="s">
        <v>761</v>
      </c>
      <c r="AA1019" t="b">
        <f t="shared" si="56"/>
        <v>0</v>
      </c>
    </row>
    <row r="1020" spans="10:27" hidden="1" x14ac:dyDescent="0.3">
      <c r="J1020" s="7">
        <v>9988</v>
      </c>
      <c r="K1020" s="3" t="s">
        <v>28</v>
      </c>
      <c r="L1020" s="3" t="s">
        <v>43</v>
      </c>
      <c r="M1020" s="3" t="str">
        <f t="shared" si="54"/>
        <v>mary.chebet@email.com</v>
      </c>
      <c r="N1020" s="3" t="s">
        <v>44</v>
      </c>
      <c r="O1020" s="3">
        <v>46</v>
      </c>
      <c r="P1020" s="3" t="str">
        <f t="shared" si="55"/>
        <v>Adult</v>
      </c>
      <c r="Q1020" s="3">
        <f t="shared" si="53"/>
        <v>39</v>
      </c>
      <c r="R1020" s="3" t="s">
        <v>375</v>
      </c>
      <c r="S1020" s="4">
        <v>43869</v>
      </c>
      <c r="T1020" s="3" t="s">
        <v>720</v>
      </c>
      <c r="U1020" s="3" t="s">
        <v>726</v>
      </c>
      <c r="V1020" s="3" t="s">
        <v>738</v>
      </c>
      <c r="W1020" s="3" t="s">
        <v>750</v>
      </c>
      <c r="X1020" s="3" t="s">
        <v>753</v>
      </c>
      <c r="Y1020" s="3">
        <v>8807.2800000000007</v>
      </c>
      <c r="Z1020" s="3" t="s">
        <v>759</v>
      </c>
      <c r="AA1020" t="b">
        <f t="shared" si="56"/>
        <v>0</v>
      </c>
    </row>
    <row r="1021" spans="10:27" x14ac:dyDescent="0.3">
      <c r="J1021" s="7">
        <v>6217</v>
      </c>
      <c r="K1021" s="3" t="s">
        <v>28</v>
      </c>
      <c r="L1021" s="3" t="s">
        <v>39</v>
      </c>
      <c r="M1021" s="3" t="str">
        <f t="shared" si="54"/>
        <v>mary.kuria@email.com</v>
      </c>
      <c r="N1021" s="3" t="s">
        <v>45</v>
      </c>
      <c r="O1021" s="3">
        <v>10</v>
      </c>
      <c r="P1021" s="3" t="str">
        <f t="shared" si="55"/>
        <v>Child</v>
      </c>
      <c r="Q1021" s="3">
        <f t="shared" si="53"/>
        <v>75</v>
      </c>
      <c r="R1021" s="3" t="s">
        <v>376</v>
      </c>
      <c r="S1021" s="4">
        <v>45592</v>
      </c>
      <c r="T1021" s="3" t="s">
        <v>723</v>
      </c>
      <c r="U1021" s="3" t="s">
        <v>725</v>
      </c>
      <c r="V1021" s="3" t="s">
        <v>734</v>
      </c>
      <c r="W1021" s="3" t="s">
        <v>751</v>
      </c>
      <c r="X1021" s="3" t="s">
        <v>754</v>
      </c>
      <c r="Y1021" s="3">
        <v>23211.599999999999</v>
      </c>
      <c r="Z1021" s="3" t="s">
        <v>759</v>
      </c>
      <c r="AA1021" t="b">
        <f t="shared" si="56"/>
        <v>1</v>
      </c>
    </row>
    <row r="1022" spans="10:27" hidden="1" x14ac:dyDescent="0.3">
      <c r="J1022" s="7">
        <v>8019</v>
      </c>
      <c r="K1022" s="3" t="s">
        <v>23</v>
      </c>
      <c r="L1022" s="3" t="s">
        <v>34</v>
      </c>
      <c r="M1022" s="3" t="str">
        <f t="shared" si="54"/>
        <v>peter.cherono@email.com</v>
      </c>
      <c r="N1022" s="3" t="s">
        <v>44</v>
      </c>
      <c r="O1022" s="3">
        <v>61</v>
      </c>
      <c r="P1022" s="3" t="str">
        <f t="shared" si="55"/>
        <v>Senior</v>
      </c>
      <c r="Q1022" s="3">
        <f t="shared" si="53"/>
        <v>24</v>
      </c>
      <c r="R1022" s="3" t="s">
        <v>377</v>
      </c>
      <c r="S1022" s="4">
        <v>44340</v>
      </c>
      <c r="T1022" s="3" t="s">
        <v>719</v>
      </c>
      <c r="U1022" s="3" t="s">
        <v>726</v>
      </c>
      <c r="V1022" s="3" t="s">
        <v>731</v>
      </c>
      <c r="W1022" s="3" t="s">
        <v>751</v>
      </c>
      <c r="X1022" s="3" t="s">
        <v>755</v>
      </c>
      <c r="Y1022" s="3">
        <v>15568.78</v>
      </c>
      <c r="Z1022" s="3" t="s">
        <v>761</v>
      </c>
      <c r="AA1022" t="b">
        <f t="shared" si="56"/>
        <v>0</v>
      </c>
    </row>
    <row r="1023" spans="10:27" x14ac:dyDescent="0.3">
      <c r="J1023" s="7">
        <v>8090</v>
      </c>
      <c r="K1023" s="3" t="s">
        <v>28</v>
      </c>
      <c r="L1023" s="3" t="s">
        <v>42</v>
      </c>
      <c r="M1023" s="3" t="str">
        <f t="shared" si="54"/>
        <v>mary.ouma@email.com</v>
      </c>
      <c r="N1023" s="3" t="s">
        <v>44</v>
      </c>
      <c r="O1023" s="3">
        <v>33</v>
      </c>
      <c r="P1023" s="3" t="str">
        <f t="shared" si="55"/>
        <v>Adult</v>
      </c>
      <c r="Q1023" s="3">
        <f t="shared" si="53"/>
        <v>52</v>
      </c>
      <c r="R1023" s="3" t="s">
        <v>378</v>
      </c>
      <c r="S1023" s="4">
        <v>45668</v>
      </c>
      <c r="T1023" s="3" t="s">
        <v>720</v>
      </c>
      <c r="U1023" s="3" t="s">
        <v>727</v>
      </c>
      <c r="V1023" s="3" t="s">
        <v>745</v>
      </c>
      <c r="W1023" s="3" t="s">
        <v>748</v>
      </c>
      <c r="X1023" s="3" t="s">
        <v>758</v>
      </c>
      <c r="Y1023" s="3">
        <v>35430.980000000003</v>
      </c>
      <c r="Z1023" s="3" t="s">
        <v>759</v>
      </c>
      <c r="AA1023" t="b">
        <f t="shared" si="56"/>
        <v>1</v>
      </c>
    </row>
    <row r="1024" spans="10:27" hidden="1" x14ac:dyDescent="0.3">
      <c r="J1024" s="7">
        <v>9509</v>
      </c>
      <c r="K1024" s="3" t="s">
        <v>19</v>
      </c>
      <c r="L1024" s="3" t="s">
        <v>41</v>
      </c>
      <c r="M1024" s="3" t="str">
        <f t="shared" si="54"/>
        <v>michael.obuya@email.com</v>
      </c>
      <c r="N1024" s="3" t="s">
        <v>44</v>
      </c>
      <c r="O1024" s="3">
        <v>74</v>
      </c>
      <c r="P1024" s="3" t="str">
        <f t="shared" si="55"/>
        <v>Senior</v>
      </c>
      <c r="Q1024" s="3">
        <f t="shared" si="53"/>
        <v>11</v>
      </c>
      <c r="R1024" s="3" t="s">
        <v>379</v>
      </c>
      <c r="S1024" s="4">
        <v>44567</v>
      </c>
      <c r="T1024" s="3" t="s">
        <v>721</v>
      </c>
      <c r="U1024" s="3" t="s">
        <v>729</v>
      </c>
      <c r="V1024" s="3" t="s">
        <v>743</v>
      </c>
      <c r="W1024" s="3" t="s">
        <v>752</v>
      </c>
      <c r="X1024" s="3" t="s">
        <v>757</v>
      </c>
      <c r="Y1024" s="3">
        <v>28392.94</v>
      </c>
      <c r="Z1024" s="3" t="s">
        <v>760</v>
      </c>
      <c r="AA1024" t="b">
        <f t="shared" si="56"/>
        <v>0</v>
      </c>
    </row>
    <row r="1025" spans="10:27" hidden="1" x14ac:dyDescent="0.3">
      <c r="J1025" s="7">
        <v>2695</v>
      </c>
      <c r="K1025" s="3" t="s">
        <v>28</v>
      </c>
      <c r="L1025" s="3" t="s">
        <v>39</v>
      </c>
      <c r="M1025" s="3" t="str">
        <f t="shared" si="54"/>
        <v>mary.kuria@email.com</v>
      </c>
      <c r="N1025" s="3" t="s">
        <v>45</v>
      </c>
      <c r="O1025" s="3">
        <v>43</v>
      </c>
      <c r="P1025" s="3" t="str">
        <f t="shared" si="55"/>
        <v>Adult</v>
      </c>
      <c r="Q1025" s="3">
        <f t="shared" si="53"/>
        <v>42</v>
      </c>
      <c r="R1025" s="3" t="s">
        <v>380</v>
      </c>
      <c r="S1025" s="4">
        <v>44854</v>
      </c>
      <c r="T1025" s="3" t="s">
        <v>723</v>
      </c>
      <c r="U1025" s="3" t="s">
        <v>730</v>
      </c>
      <c r="V1025" s="3" t="s">
        <v>731</v>
      </c>
      <c r="W1025" s="3" t="s">
        <v>747</v>
      </c>
      <c r="X1025" s="3" t="s">
        <v>754</v>
      </c>
      <c r="Y1025" s="3">
        <v>9680.02</v>
      </c>
      <c r="Z1025" s="3" t="s">
        <v>760</v>
      </c>
      <c r="AA1025" t="b">
        <f t="shared" si="56"/>
        <v>0</v>
      </c>
    </row>
    <row r="1026" spans="10:27" hidden="1" x14ac:dyDescent="0.3">
      <c r="J1026" s="7">
        <v>8290</v>
      </c>
      <c r="K1026" s="3" t="s">
        <v>28</v>
      </c>
      <c r="L1026" s="3" t="s">
        <v>40</v>
      </c>
      <c r="M1026" s="3" t="str">
        <f t="shared" si="54"/>
        <v>mary.wanjiru@email.com</v>
      </c>
      <c r="N1026" s="3" t="s">
        <v>45</v>
      </c>
      <c r="O1026" s="3">
        <v>20</v>
      </c>
      <c r="P1026" s="3" t="str">
        <f t="shared" si="55"/>
        <v>Adult</v>
      </c>
      <c r="Q1026" s="3">
        <f t="shared" si="53"/>
        <v>65</v>
      </c>
      <c r="R1026" s="3" t="s">
        <v>381</v>
      </c>
      <c r="S1026" s="4">
        <v>45041</v>
      </c>
      <c r="T1026" s="3" t="s">
        <v>719</v>
      </c>
      <c r="U1026" s="3" t="s">
        <v>725</v>
      </c>
      <c r="V1026" s="3" t="s">
        <v>744</v>
      </c>
      <c r="W1026" s="3" t="s">
        <v>752</v>
      </c>
      <c r="X1026" s="3" t="s">
        <v>755</v>
      </c>
      <c r="Y1026" s="3">
        <v>7443.15</v>
      </c>
      <c r="Z1026" s="3" t="s">
        <v>759</v>
      </c>
      <c r="AA1026" t="b">
        <f t="shared" si="56"/>
        <v>0</v>
      </c>
    </row>
    <row r="1027" spans="10:27" x14ac:dyDescent="0.3">
      <c r="J1027" s="7">
        <v>9771</v>
      </c>
      <c r="K1027" s="3" t="s">
        <v>23</v>
      </c>
      <c r="L1027" s="3" t="s">
        <v>40</v>
      </c>
      <c r="M1027" s="3" t="str">
        <f t="shared" si="54"/>
        <v>peter.wanjiru@email.com</v>
      </c>
      <c r="N1027" s="3" t="s">
        <v>44</v>
      </c>
      <c r="O1027" s="3">
        <v>51</v>
      </c>
      <c r="P1027" s="3" t="str">
        <f t="shared" si="55"/>
        <v>Adult</v>
      </c>
      <c r="Q1027" s="3">
        <f t="shared" si="53"/>
        <v>34</v>
      </c>
      <c r="R1027" s="3" t="s">
        <v>382</v>
      </c>
      <c r="S1027" s="4">
        <v>43881</v>
      </c>
      <c r="T1027" s="3" t="s">
        <v>721</v>
      </c>
      <c r="U1027" s="3" t="s">
        <v>728</v>
      </c>
      <c r="V1027" s="3" t="s">
        <v>743</v>
      </c>
      <c r="W1027" s="3" t="s">
        <v>751</v>
      </c>
      <c r="X1027" s="3" t="s">
        <v>755</v>
      </c>
      <c r="Y1027" s="3">
        <v>15092.11</v>
      </c>
      <c r="Z1027" s="3" t="s">
        <v>759</v>
      </c>
      <c r="AA1027" t="b">
        <f t="shared" si="56"/>
        <v>1</v>
      </c>
    </row>
    <row r="1028" spans="10:27" x14ac:dyDescent="0.3">
      <c r="J1028" s="7">
        <v>2891</v>
      </c>
      <c r="K1028" s="3" t="s">
        <v>20</v>
      </c>
      <c r="L1028" s="3" t="s">
        <v>39</v>
      </c>
      <c r="M1028" s="3" t="str">
        <f t="shared" si="54"/>
        <v>kevin.kuria@email.com</v>
      </c>
      <c r="N1028" s="3" t="s">
        <v>44</v>
      </c>
      <c r="O1028" s="3">
        <v>42</v>
      </c>
      <c r="P1028" s="3" t="str">
        <f t="shared" si="55"/>
        <v>Adult</v>
      </c>
      <c r="Q1028" s="3">
        <f t="shared" si="53"/>
        <v>43</v>
      </c>
      <c r="R1028" s="3" t="s">
        <v>383</v>
      </c>
      <c r="S1028" s="4">
        <v>44912</v>
      </c>
      <c r="T1028" s="3" t="s">
        <v>719</v>
      </c>
      <c r="U1028" s="3" t="s">
        <v>730</v>
      </c>
      <c r="V1028" s="3" t="s">
        <v>736</v>
      </c>
      <c r="W1028" s="3" t="s">
        <v>749</v>
      </c>
      <c r="X1028" s="3" t="s">
        <v>756</v>
      </c>
      <c r="Y1028" s="3">
        <v>46838.31</v>
      </c>
      <c r="Z1028" s="3" t="s">
        <v>759</v>
      </c>
      <c r="AA1028" t="b">
        <f t="shared" si="56"/>
        <v>1</v>
      </c>
    </row>
    <row r="1029" spans="10:27" x14ac:dyDescent="0.3">
      <c r="J1029" s="7">
        <v>8128</v>
      </c>
      <c r="K1029" s="3" t="s">
        <v>16</v>
      </c>
      <c r="L1029" s="3" t="s">
        <v>36</v>
      </c>
      <c r="M1029" s="3" t="str">
        <f t="shared" si="54"/>
        <v>john.mwangi@email.com</v>
      </c>
      <c r="N1029" s="3" t="s">
        <v>45</v>
      </c>
      <c r="O1029" s="3">
        <v>65</v>
      </c>
      <c r="P1029" s="3" t="str">
        <f t="shared" si="55"/>
        <v>Senior</v>
      </c>
      <c r="Q1029" s="3">
        <f t="shared" si="53"/>
        <v>20</v>
      </c>
      <c r="R1029" s="3" t="s">
        <v>384</v>
      </c>
      <c r="S1029" s="4">
        <v>44436</v>
      </c>
      <c r="T1029" s="3" t="s">
        <v>718</v>
      </c>
      <c r="U1029" s="3" t="s">
        <v>726</v>
      </c>
      <c r="V1029" s="3" t="s">
        <v>744</v>
      </c>
      <c r="W1029" s="3" t="s">
        <v>750</v>
      </c>
      <c r="X1029" s="3" t="s">
        <v>754</v>
      </c>
      <c r="Y1029" s="3">
        <v>37704.629999999997</v>
      </c>
      <c r="Z1029" s="3" t="s">
        <v>759</v>
      </c>
      <c r="AA1029" t="b">
        <f t="shared" si="56"/>
        <v>1</v>
      </c>
    </row>
    <row r="1030" spans="10:27" x14ac:dyDescent="0.3">
      <c r="J1030" s="7">
        <v>8965</v>
      </c>
      <c r="K1030" s="3" t="s">
        <v>17</v>
      </c>
      <c r="L1030" s="3" t="s">
        <v>35</v>
      </c>
      <c r="M1030" s="3" t="str">
        <f t="shared" si="54"/>
        <v>anne.mugambi@email.com</v>
      </c>
      <c r="N1030" s="3" t="s">
        <v>44</v>
      </c>
      <c r="O1030" s="3">
        <v>48</v>
      </c>
      <c r="P1030" s="3" t="str">
        <f t="shared" si="55"/>
        <v>Adult</v>
      </c>
      <c r="Q1030" s="3">
        <f t="shared" si="53"/>
        <v>37</v>
      </c>
      <c r="R1030" s="3" t="s">
        <v>385</v>
      </c>
      <c r="S1030" s="4">
        <v>44719</v>
      </c>
      <c r="T1030" s="3" t="s">
        <v>721</v>
      </c>
      <c r="U1030" s="3" t="s">
        <v>727</v>
      </c>
      <c r="V1030" s="3" t="s">
        <v>736</v>
      </c>
      <c r="W1030" s="3" t="s">
        <v>748</v>
      </c>
      <c r="X1030" s="3" t="s">
        <v>756</v>
      </c>
      <c r="Y1030" s="3">
        <v>24613.53</v>
      </c>
      <c r="Z1030" s="3" t="s">
        <v>759</v>
      </c>
      <c r="AA1030" t="b">
        <f t="shared" si="56"/>
        <v>1</v>
      </c>
    </row>
    <row r="1031" spans="10:27" x14ac:dyDescent="0.3">
      <c r="J1031" s="7">
        <v>7945</v>
      </c>
      <c r="K1031" s="3" t="s">
        <v>27</v>
      </c>
      <c r="L1031" s="3" t="s">
        <v>30</v>
      </c>
      <c r="M1031" s="3" t="str">
        <f t="shared" si="54"/>
        <v>david.atieno@email.com</v>
      </c>
      <c r="N1031" s="3" t="s">
        <v>44</v>
      </c>
      <c r="O1031" s="3">
        <v>63</v>
      </c>
      <c r="P1031" s="3" t="str">
        <f t="shared" si="55"/>
        <v>Senior</v>
      </c>
      <c r="Q1031" s="3">
        <f t="shared" si="53"/>
        <v>22</v>
      </c>
      <c r="R1031" s="3" t="s">
        <v>386</v>
      </c>
      <c r="S1031" s="4">
        <v>44863</v>
      </c>
      <c r="T1031" s="3" t="s">
        <v>720</v>
      </c>
      <c r="U1031" s="3" t="s">
        <v>730</v>
      </c>
      <c r="V1031" s="3" t="s">
        <v>735</v>
      </c>
      <c r="W1031" s="3" t="s">
        <v>750</v>
      </c>
      <c r="X1031" s="3" t="s">
        <v>755</v>
      </c>
      <c r="Y1031" s="3">
        <v>16445.21</v>
      </c>
      <c r="Z1031" s="3" t="s">
        <v>759</v>
      </c>
      <c r="AA1031" t="b">
        <f t="shared" si="56"/>
        <v>1</v>
      </c>
    </row>
    <row r="1032" spans="10:27" hidden="1" x14ac:dyDescent="0.3">
      <c r="J1032" s="7">
        <v>2968</v>
      </c>
      <c r="K1032" s="3" t="s">
        <v>23</v>
      </c>
      <c r="L1032" s="3" t="s">
        <v>34</v>
      </c>
      <c r="M1032" s="3" t="str">
        <f t="shared" si="54"/>
        <v>peter.cherono@email.com</v>
      </c>
      <c r="N1032" s="3" t="s">
        <v>44</v>
      </c>
      <c r="O1032" s="3">
        <v>4</v>
      </c>
      <c r="P1032" s="3" t="str">
        <f t="shared" si="55"/>
        <v>Child</v>
      </c>
      <c r="Q1032" s="3">
        <f t="shared" si="53"/>
        <v>81</v>
      </c>
      <c r="R1032" s="3" t="s">
        <v>387</v>
      </c>
      <c r="S1032" s="4">
        <v>43979</v>
      </c>
      <c r="T1032" s="3" t="s">
        <v>718</v>
      </c>
      <c r="U1032" s="3" t="s">
        <v>729</v>
      </c>
      <c r="V1032" s="3" t="s">
        <v>734</v>
      </c>
      <c r="W1032" s="3" t="s">
        <v>746</v>
      </c>
      <c r="X1032" s="3" t="s">
        <v>755</v>
      </c>
      <c r="Y1032" s="3">
        <v>21479.1</v>
      </c>
      <c r="Z1032" s="3" t="s">
        <v>761</v>
      </c>
      <c r="AA1032" t="b">
        <f t="shared" si="56"/>
        <v>0</v>
      </c>
    </row>
    <row r="1033" spans="10:27" hidden="1" x14ac:dyDescent="0.3">
      <c r="J1033" s="7">
        <v>3312</v>
      </c>
      <c r="K1033" s="3" t="s">
        <v>24</v>
      </c>
      <c r="L1033" s="3" t="s">
        <v>30</v>
      </c>
      <c r="M1033" s="3" t="str">
        <f t="shared" si="54"/>
        <v>esther.atieno@email.com</v>
      </c>
      <c r="N1033" s="3" t="s">
        <v>44</v>
      </c>
      <c r="O1033" s="3">
        <v>23</v>
      </c>
      <c r="P1033" s="3" t="str">
        <f t="shared" si="55"/>
        <v>Adult</v>
      </c>
      <c r="Q1033" s="3">
        <f t="shared" si="53"/>
        <v>62</v>
      </c>
      <c r="R1033" s="3" t="s">
        <v>388</v>
      </c>
      <c r="S1033" s="4">
        <v>44911</v>
      </c>
      <c r="T1033" s="3" t="s">
        <v>718</v>
      </c>
      <c r="U1033" s="3" t="s">
        <v>730</v>
      </c>
      <c r="V1033" s="3" t="s">
        <v>731</v>
      </c>
      <c r="W1033" s="3" t="s">
        <v>747</v>
      </c>
      <c r="X1033" s="3" t="s">
        <v>756</v>
      </c>
      <c r="Y1033" s="3">
        <v>47993.34</v>
      </c>
      <c r="Z1033" s="3" t="s">
        <v>760</v>
      </c>
      <c r="AA1033" t="b">
        <f t="shared" si="56"/>
        <v>0</v>
      </c>
    </row>
    <row r="1034" spans="10:27" hidden="1" x14ac:dyDescent="0.3">
      <c r="J1034" s="7">
        <v>7032</v>
      </c>
      <c r="K1034" s="3" t="s">
        <v>15</v>
      </c>
      <c r="L1034" s="3" t="s">
        <v>37</v>
      </c>
      <c r="M1034" s="3" t="str">
        <f t="shared" si="54"/>
        <v>james.otieno@email.com</v>
      </c>
      <c r="N1034" s="3" t="s">
        <v>44</v>
      </c>
      <c r="O1034" s="3">
        <v>14</v>
      </c>
      <c r="P1034" s="3" t="str">
        <f t="shared" si="55"/>
        <v>Teenager</v>
      </c>
      <c r="Q1034" s="3">
        <f t="shared" si="53"/>
        <v>71</v>
      </c>
      <c r="R1034" s="3" t="s">
        <v>389</v>
      </c>
      <c r="S1034" s="4">
        <v>44730</v>
      </c>
      <c r="T1034" s="3" t="s">
        <v>718</v>
      </c>
      <c r="U1034" s="3" t="s">
        <v>728</v>
      </c>
      <c r="V1034" s="3" t="s">
        <v>733</v>
      </c>
      <c r="W1034" s="3" t="s">
        <v>751</v>
      </c>
      <c r="X1034" s="3" t="s">
        <v>754</v>
      </c>
      <c r="Y1034" s="3">
        <v>38091.769999999997</v>
      </c>
      <c r="Z1034" s="3" t="s">
        <v>760</v>
      </c>
      <c r="AA1034" t="b">
        <f t="shared" si="56"/>
        <v>0</v>
      </c>
    </row>
    <row r="1035" spans="10:27" x14ac:dyDescent="0.3">
      <c r="J1035" s="7">
        <v>5310</v>
      </c>
      <c r="K1035" s="3" t="s">
        <v>27</v>
      </c>
      <c r="L1035" s="3" t="s">
        <v>37</v>
      </c>
      <c r="M1035" s="3" t="str">
        <f t="shared" si="54"/>
        <v>david.otieno@email.com</v>
      </c>
      <c r="N1035" s="3" t="s">
        <v>45</v>
      </c>
      <c r="O1035" s="3">
        <v>77</v>
      </c>
      <c r="P1035" s="3" t="str">
        <f t="shared" si="55"/>
        <v>Senior</v>
      </c>
      <c r="Q1035" s="3">
        <f t="shared" si="53"/>
        <v>8</v>
      </c>
      <c r="R1035" s="3" t="s">
        <v>390</v>
      </c>
      <c r="S1035" s="4">
        <v>45556</v>
      </c>
      <c r="T1035" s="3" t="s">
        <v>719</v>
      </c>
      <c r="U1035" s="3" t="s">
        <v>728</v>
      </c>
      <c r="V1035" s="3" t="s">
        <v>745</v>
      </c>
      <c r="W1035" s="3" t="s">
        <v>746</v>
      </c>
      <c r="X1035" s="3" t="s">
        <v>754</v>
      </c>
      <c r="Y1035" s="3">
        <v>26869.07</v>
      </c>
      <c r="Z1035" s="3" t="s">
        <v>759</v>
      </c>
      <c r="AA1035" t="b">
        <f t="shared" si="56"/>
        <v>1</v>
      </c>
    </row>
    <row r="1036" spans="10:27" x14ac:dyDescent="0.3">
      <c r="J1036" s="7">
        <v>4501</v>
      </c>
      <c r="K1036" s="3" t="s">
        <v>15</v>
      </c>
      <c r="L1036" s="3" t="s">
        <v>30</v>
      </c>
      <c r="M1036" s="3" t="str">
        <f t="shared" si="54"/>
        <v>james.atieno@email.com</v>
      </c>
      <c r="N1036" s="3" t="s">
        <v>45</v>
      </c>
      <c r="O1036" s="3">
        <v>73</v>
      </c>
      <c r="P1036" s="3" t="str">
        <f t="shared" si="55"/>
        <v>Senior</v>
      </c>
      <c r="Q1036" s="3">
        <f t="shared" si="53"/>
        <v>12</v>
      </c>
      <c r="R1036" s="3" t="s">
        <v>391</v>
      </c>
      <c r="S1036" s="4">
        <v>45557</v>
      </c>
      <c r="T1036" s="3" t="s">
        <v>723</v>
      </c>
      <c r="U1036" s="3" t="s">
        <v>728</v>
      </c>
      <c r="V1036" s="3" t="s">
        <v>732</v>
      </c>
      <c r="W1036" s="3" t="s">
        <v>746</v>
      </c>
      <c r="X1036" s="3" t="s">
        <v>753</v>
      </c>
      <c r="Y1036" s="3">
        <v>46371.92</v>
      </c>
      <c r="Z1036" s="3" t="s">
        <v>759</v>
      </c>
      <c r="AA1036" t="b">
        <f t="shared" si="56"/>
        <v>1</v>
      </c>
    </row>
    <row r="1037" spans="10:27" x14ac:dyDescent="0.3">
      <c r="J1037" s="7">
        <v>7358</v>
      </c>
      <c r="K1037" s="3" t="s">
        <v>14</v>
      </c>
      <c r="L1037" s="3" t="s">
        <v>34</v>
      </c>
      <c r="M1037" s="3" t="str">
        <f t="shared" si="54"/>
        <v>jane.cherono@email.com</v>
      </c>
      <c r="N1037" s="3" t="s">
        <v>44</v>
      </c>
      <c r="O1037" s="3">
        <v>48</v>
      </c>
      <c r="P1037" s="3" t="str">
        <f t="shared" si="55"/>
        <v>Adult</v>
      </c>
      <c r="Q1037" s="3">
        <f t="shared" si="53"/>
        <v>37</v>
      </c>
      <c r="R1037" s="3" t="s">
        <v>392</v>
      </c>
      <c r="S1037" s="4">
        <v>45544</v>
      </c>
      <c r="T1037" s="3" t="s">
        <v>722</v>
      </c>
      <c r="U1037" s="3" t="s">
        <v>730</v>
      </c>
      <c r="V1037" s="3" t="s">
        <v>733</v>
      </c>
      <c r="W1037" s="3" t="s">
        <v>751</v>
      </c>
      <c r="X1037" s="3" t="s">
        <v>753</v>
      </c>
      <c r="Y1037" s="3">
        <v>44808.27</v>
      </c>
      <c r="Z1037" s="3" t="s">
        <v>759</v>
      </c>
      <c r="AA1037" t="b">
        <f t="shared" si="56"/>
        <v>1</v>
      </c>
    </row>
    <row r="1038" spans="10:27" hidden="1" x14ac:dyDescent="0.3">
      <c r="J1038" s="7">
        <v>4245</v>
      </c>
      <c r="K1038" s="3" t="s">
        <v>18</v>
      </c>
      <c r="L1038" s="3" t="s">
        <v>39</v>
      </c>
      <c r="M1038" s="3" t="str">
        <f t="shared" si="54"/>
        <v>susan.kuria@email.com</v>
      </c>
      <c r="N1038" s="3" t="s">
        <v>45</v>
      </c>
      <c r="O1038" s="3">
        <v>81</v>
      </c>
      <c r="P1038" s="3" t="str">
        <f t="shared" si="55"/>
        <v>Senior</v>
      </c>
      <c r="Q1038" s="3">
        <f t="shared" si="53"/>
        <v>4</v>
      </c>
      <c r="R1038" s="3" t="s">
        <v>393</v>
      </c>
      <c r="S1038" s="4">
        <v>45593</v>
      </c>
      <c r="T1038" s="3" t="s">
        <v>719</v>
      </c>
      <c r="U1038" s="3" t="s">
        <v>727</v>
      </c>
      <c r="V1038" s="3" t="s">
        <v>740</v>
      </c>
      <c r="W1038" s="3" t="s">
        <v>750</v>
      </c>
      <c r="X1038" s="3" t="s">
        <v>754</v>
      </c>
      <c r="Y1038" s="3">
        <v>22940.16</v>
      </c>
      <c r="Z1038" s="3" t="s">
        <v>761</v>
      </c>
      <c r="AA1038" t="b">
        <f t="shared" si="56"/>
        <v>0</v>
      </c>
    </row>
    <row r="1039" spans="10:27" hidden="1" x14ac:dyDescent="0.3">
      <c r="J1039" s="7">
        <v>2218</v>
      </c>
      <c r="K1039" s="3" t="s">
        <v>17</v>
      </c>
      <c r="L1039" s="3" t="s">
        <v>35</v>
      </c>
      <c r="M1039" s="3" t="str">
        <f t="shared" si="54"/>
        <v>anne.mugambi@email.com</v>
      </c>
      <c r="N1039" s="3" t="s">
        <v>45</v>
      </c>
      <c r="O1039" s="3">
        <v>6</v>
      </c>
      <c r="P1039" s="3" t="str">
        <f t="shared" si="55"/>
        <v>Child</v>
      </c>
      <c r="Q1039" s="3">
        <f t="shared" si="53"/>
        <v>79</v>
      </c>
      <c r="R1039" s="3" t="s">
        <v>394</v>
      </c>
      <c r="S1039" s="4">
        <v>45495</v>
      </c>
      <c r="T1039" s="3" t="s">
        <v>718</v>
      </c>
      <c r="U1039" s="3" t="s">
        <v>730</v>
      </c>
      <c r="V1039" s="3" t="s">
        <v>733</v>
      </c>
      <c r="W1039" s="3" t="s">
        <v>750</v>
      </c>
      <c r="X1039" s="3" t="s">
        <v>755</v>
      </c>
      <c r="Y1039" s="3">
        <v>44227.05</v>
      </c>
      <c r="Z1039" s="3" t="s">
        <v>760</v>
      </c>
      <c r="AA1039" t="b">
        <f t="shared" si="56"/>
        <v>0</v>
      </c>
    </row>
    <row r="1040" spans="10:27" hidden="1" x14ac:dyDescent="0.3">
      <c r="J1040" s="7">
        <v>1665</v>
      </c>
      <c r="K1040" s="3" t="s">
        <v>17</v>
      </c>
      <c r="L1040" s="3" t="s">
        <v>30</v>
      </c>
      <c r="M1040" s="3" t="str">
        <f t="shared" si="54"/>
        <v>anne.atieno@email.com</v>
      </c>
      <c r="N1040" s="3" t="s">
        <v>45</v>
      </c>
      <c r="O1040" s="3">
        <v>9</v>
      </c>
      <c r="P1040" s="3" t="str">
        <f t="shared" si="55"/>
        <v>Child</v>
      </c>
      <c r="Q1040" s="3">
        <f t="shared" si="53"/>
        <v>76</v>
      </c>
      <c r="R1040" s="3" t="s">
        <v>395</v>
      </c>
      <c r="S1040" s="4">
        <v>44002</v>
      </c>
      <c r="T1040" s="3" t="s">
        <v>723</v>
      </c>
      <c r="U1040" s="3" t="s">
        <v>725</v>
      </c>
      <c r="V1040" s="3" t="s">
        <v>737</v>
      </c>
      <c r="W1040" s="3" t="s">
        <v>748</v>
      </c>
      <c r="X1040" s="3" t="s">
        <v>757</v>
      </c>
      <c r="Y1040" s="3">
        <v>15137.48</v>
      </c>
      <c r="Z1040" s="3" t="s">
        <v>760</v>
      </c>
      <c r="AA1040" t="b">
        <f t="shared" si="56"/>
        <v>0</v>
      </c>
    </row>
    <row r="1041" spans="10:27" x14ac:dyDescent="0.3">
      <c r="J1041" s="7">
        <v>1210</v>
      </c>
      <c r="K1041" s="3" t="s">
        <v>14</v>
      </c>
      <c r="L1041" s="3" t="s">
        <v>33</v>
      </c>
      <c r="M1041" s="3" t="str">
        <f t="shared" si="54"/>
        <v>jane.kiplagat@email.com</v>
      </c>
      <c r="N1041" s="3" t="s">
        <v>45</v>
      </c>
      <c r="O1041" s="3">
        <v>12</v>
      </c>
      <c r="P1041" s="3" t="str">
        <f t="shared" si="55"/>
        <v>Child</v>
      </c>
      <c r="Q1041" s="3">
        <f t="shared" si="53"/>
        <v>73</v>
      </c>
      <c r="R1041" s="3" t="s">
        <v>396</v>
      </c>
      <c r="S1041" s="4">
        <v>44590</v>
      </c>
      <c r="T1041" s="3" t="s">
        <v>724</v>
      </c>
      <c r="U1041" s="3" t="s">
        <v>730</v>
      </c>
      <c r="V1041" s="3" t="s">
        <v>740</v>
      </c>
      <c r="W1041" s="3" t="s">
        <v>749</v>
      </c>
      <c r="X1041" s="3" t="s">
        <v>756</v>
      </c>
      <c r="Y1041" s="3">
        <v>12236.71</v>
      </c>
      <c r="Z1041" s="3" t="s">
        <v>759</v>
      </c>
      <c r="AA1041" t="b">
        <f t="shared" si="56"/>
        <v>1</v>
      </c>
    </row>
    <row r="1042" spans="10:27" x14ac:dyDescent="0.3">
      <c r="J1042" s="7">
        <v>9542</v>
      </c>
      <c r="K1042" s="3" t="s">
        <v>18</v>
      </c>
      <c r="L1042" s="3" t="s">
        <v>34</v>
      </c>
      <c r="M1042" s="3" t="str">
        <f t="shared" si="54"/>
        <v>susan.cherono@email.com</v>
      </c>
      <c r="N1042" s="3" t="s">
        <v>45</v>
      </c>
      <c r="O1042" s="3">
        <v>60</v>
      </c>
      <c r="P1042" s="3" t="str">
        <f t="shared" si="55"/>
        <v>Adult</v>
      </c>
      <c r="Q1042" s="3">
        <f t="shared" si="53"/>
        <v>25</v>
      </c>
      <c r="R1042" s="3" t="s">
        <v>397</v>
      </c>
      <c r="S1042" s="4">
        <v>45725</v>
      </c>
      <c r="T1042" s="3" t="s">
        <v>721</v>
      </c>
      <c r="U1042" s="3" t="s">
        <v>727</v>
      </c>
      <c r="V1042" s="3" t="s">
        <v>743</v>
      </c>
      <c r="W1042" s="3" t="s">
        <v>751</v>
      </c>
      <c r="X1042" s="3" t="s">
        <v>756</v>
      </c>
      <c r="Y1042" s="3">
        <v>13409.77</v>
      </c>
      <c r="Z1042" s="3" t="s">
        <v>759</v>
      </c>
      <c r="AA1042" t="b">
        <f t="shared" si="56"/>
        <v>1</v>
      </c>
    </row>
    <row r="1043" spans="10:27" x14ac:dyDescent="0.3">
      <c r="J1043" s="7">
        <v>5736</v>
      </c>
      <c r="K1043" s="3" t="s">
        <v>25</v>
      </c>
      <c r="L1043" s="3" t="s">
        <v>33</v>
      </c>
      <c r="M1043" s="3" t="str">
        <f t="shared" si="54"/>
        <v>paul.kiplagat@email.com</v>
      </c>
      <c r="N1043" s="3" t="s">
        <v>44</v>
      </c>
      <c r="O1043" s="3">
        <v>28</v>
      </c>
      <c r="P1043" s="3" t="str">
        <f t="shared" si="55"/>
        <v>Adult</v>
      </c>
      <c r="Q1043" s="3">
        <f t="shared" si="53"/>
        <v>57</v>
      </c>
      <c r="R1043" s="3" t="s">
        <v>398</v>
      </c>
      <c r="S1043" s="4">
        <v>44932</v>
      </c>
      <c r="T1043" s="3" t="s">
        <v>721</v>
      </c>
      <c r="U1043" s="3" t="s">
        <v>727</v>
      </c>
      <c r="V1043" s="3" t="s">
        <v>743</v>
      </c>
      <c r="W1043" s="3" t="s">
        <v>752</v>
      </c>
      <c r="X1043" s="3" t="s">
        <v>758</v>
      </c>
      <c r="Y1043" s="3">
        <v>42198.5</v>
      </c>
      <c r="Z1043" s="3" t="s">
        <v>759</v>
      </c>
      <c r="AA1043" t="b">
        <f t="shared" si="56"/>
        <v>1</v>
      </c>
    </row>
    <row r="1044" spans="10:27" hidden="1" x14ac:dyDescent="0.3">
      <c r="J1044" s="7">
        <v>4216</v>
      </c>
      <c r="K1044" s="3" t="s">
        <v>14</v>
      </c>
      <c r="L1044" s="3" t="s">
        <v>41</v>
      </c>
      <c r="M1044" s="3" t="str">
        <f t="shared" si="54"/>
        <v>jane.obuya@email.com</v>
      </c>
      <c r="N1044" s="3" t="s">
        <v>45</v>
      </c>
      <c r="O1044" s="3">
        <v>28</v>
      </c>
      <c r="P1044" s="3" t="str">
        <f t="shared" si="55"/>
        <v>Adult</v>
      </c>
      <c r="Q1044" s="3">
        <f t="shared" si="53"/>
        <v>57</v>
      </c>
      <c r="R1044" s="3" t="s">
        <v>399</v>
      </c>
      <c r="S1044" s="4">
        <v>45449</v>
      </c>
      <c r="T1044" s="3" t="s">
        <v>724</v>
      </c>
      <c r="U1044" s="3" t="s">
        <v>727</v>
      </c>
      <c r="V1044" s="3" t="s">
        <v>745</v>
      </c>
      <c r="W1044" s="3" t="s">
        <v>746</v>
      </c>
      <c r="X1044" s="3" t="s">
        <v>758</v>
      </c>
      <c r="Y1044" s="3">
        <v>47636.18</v>
      </c>
      <c r="Z1044" s="3" t="s">
        <v>761</v>
      </c>
      <c r="AA1044" t="b">
        <f t="shared" si="56"/>
        <v>0</v>
      </c>
    </row>
    <row r="1045" spans="10:27" hidden="1" x14ac:dyDescent="0.3">
      <c r="J1045" s="7">
        <v>1303</v>
      </c>
      <c r="K1045" s="3" t="s">
        <v>23</v>
      </c>
      <c r="L1045" s="3" t="s">
        <v>39</v>
      </c>
      <c r="M1045" s="3" t="str">
        <f t="shared" si="54"/>
        <v>peter.kuria@email.com</v>
      </c>
      <c r="N1045" s="3" t="s">
        <v>44</v>
      </c>
      <c r="O1045" s="3">
        <v>19</v>
      </c>
      <c r="P1045" s="3" t="str">
        <f t="shared" si="55"/>
        <v>Teenager</v>
      </c>
      <c r="Q1045" s="3">
        <f t="shared" si="53"/>
        <v>66</v>
      </c>
      <c r="R1045" s="3" t="s">
        <v>400</v>
      </c>
      <c r="S1045" s="4">
        <v>44203</v>
      </c>
      <c r="T1045" s="3" t="s">
        <v>724</v>
      </c>
      <c r="U1045" s="3" t="s">
        <v>727</v>
      </c>
      <c r="V1045" s="3" t="s">
        <v>738</v>
      </c>
      <c r="W1045" s="3" t="s">
        <v>749</v>
      </c>
      <c r="X1045" s="3" t="s">
        <v>753</v>
      </c>
      <c r="Y1045" s="3">
        <v>32102.799999999999</v>
      </c>
      <c r="Z1045" s="3" t="s">
        <v>760</v>
      </c>
      <c r="AA1045" t="b">
        <f t="shared" si="56"/>
        <v>0</v>
      </c>
    </row>
    <row r="1046" spans="10:27" hidden="1" x14ac:dyDescent="0.3">
      <c r="J1046" s="7">
        <v>7402</v>
      </c>
      <c r="K1046" s="3" t="s">
        <v>28</v>
      </c>
      <c r="L1046" s="3" t="s">
        <v>40</v>
      </c>
      <c r="M1046" s="3" t="str">
        <f t="shared" si="54"/>
        <v>mary.wanjiru@email.com</v>
      </c>
      <c r="N1046" s="3" t="s">
        <v>45</v>
      </c>
      <c r="O1046" s="3">
        <v>15</v>
      </c>
      <c r="P1046" s="3" t="str">
        <f t="shared" si="55"/>
        <v>Teenager</v>
      </c>
      <c r="Q1046" s="3">
        <f t="shared" si="53"/>
        <v>70</v>
      </c>
      <c r="R1046" s="3" t="s">
        <v>401</v>
      </c>
      <c r="S1046" s="4">
        <v>45107</v>
      </c>
      <c r="T1046" s="3" t="s">
        <v>723</v>
      </c>
      <c r="U1046" s="3" t="s">
        <v>727</v>
      </c>
      <c r="V1046" s="3" t="s">
        <v>740</v>
      </c>
      <c r="W1046" s="3" t="s">
        <v>746</v>
      </c>
      <c r="X1046" s="3" t="s">
        <v>753</v>
      </c>
      <c r="Y1046" s="3">
        <v>3639.39</v>
      </c>
      <c r="Z1046" s="3" t="s">
        <v>761</v>
      </c>
      <c r="AA1046" t="b">
        <f t="shared" si="56"/>
        <v>0</v>
      </c>
    </row>
    <row r="1047" spans="10:27" x14ac:dyDescent="0.3">
      <c r="J1047" s="7">
        <v>7185</v>
      </c>
      <c r="K1047" s="3" t="s">
        <v>20</v>
      </c>
      <c r="L1047" s="3" t="s">
        <v>30</v>
      </c>
      <c r="M1047" s="3" t="str">
        <f t="shared" si="54"/>
        <v>kevin.atieno@email.com</v>
      </c>
      <c r="N1047" s="3" t="s">
        <v>45</v>
      </c>
      <c r="O1047" s="3">
        <v>71</v>
      </c>
      <c r="P1047" s="3" t="str">
        <f t="shared" si="55"/>
        <v>Senior</v>
      </c>
      <c r="Q1047" s="3">
        <f t="shared" si="53"/>
        <v>14</v>
      </c>
      <c r="R1047" s="3" t="s">
        <v>402</v>
      </c>
      <c r="S1047" s="4">
        <v>44371</v>
      </c>
      <c r="T1047" s="3" t="s">
        <v>722</v>
      </c>
      <c r="U1047" s="3" t="s">
        <v>725</v>
      </c>
      <c r="V1047" s="3" t="s">
        <v>735</v>
      </c>
      <c r="W1047" s="3" t="s">
        <v>752</v>
      </c>
      <c r="X1047" s="3" t="s">
        <v>758</v>
      </c>
      <c r="Y1047" s="3">
        <v>20117.5</v>
      </c>
      <c r="Z1047" s="3" t="s">
        <v>759</v>
      </c>
      <c r="AA1047" t="b">
        <f t="shared" si="56"/>
        <v>1</v>
      </c>
    </row>
    <row r="1048" spans="10:27" hidden="1" x14ac:dyDescent="0.3">
      <c r="J1048" s="7">
        <v>9846</v>
      </c>
      <c r="K1048" s="3" t="s">
        <v>26</v>
      </c>
      <c r="L1048" s="3" t="s">
        <v>39</v>
      </c>
      <c r="M1048" s="3" t="str">
        <f t="shared" si="54"/>
        <v>brian.kuria@email.com</v>
      </c>
      <c r="N1048" s="3" t="s">
        <v>45</v>
      </c>
      <c r="O1048" s="3">
        <v>81</v>
      </c>
      <c r="P1048" s="3" t="str">
        <f t="shared" si="55"/>
        <v>Senior</v>
      </c>
      <c r="Q1048" s="3">
        <f t="shared" si="53"/>
        <v>4</v>
      </c>
      <c r="R1048" s="3" t="s">
        <v>403</v>
      </c>
      <c r="S1048" s="4">
        <v>44477</v>
      </c>
      <c r="T1048" s="3" t="s">
        <v>723</v>
      </c>
      <c r="U1048" s="3" t="s">
        <v>729</v>
      </c>
      <c r="V1048" s="3" t="s">
        <v>744</v>
      </c>
      <c r="W1048" s="3" t="s">
        <v>747</v>
      </c>
      <c r="X1048" s="3" t="s">
        <v>756</v>
      </c>
      <c r="Y1048" s="3">
        <v>9447.93</v>
      </c>
      <c r="Z1048" s="3" t="s">
        <v>761</v>
      </c>
      <c r="AA1048" t="b">
        <f t="shared" si="56"/>
        <v>0</v>
      </c>
    </row>
    <row r="1049" spans="10:27" x14ac:dyDescent="0.3">
      <c r="J1049" s="7">
        <v>5182</v>
      </c>
      <c r="K1049" s="3" t="s">
        <v>18</v>
      </c>
      <c r="L1049" s="3" t="s">
        <v>32</v>
      </c>
      <c r="M1049" s="3" t="str">
        <f t="shared" si="54"/>
        <v>susan.odhiambo@email.com</v>
      </c>
      <c r="N1049" s="3" t="s">
        <v>44</v>
      </c>
      <c r="O1049" s="3">
        <v>76</v>
      </c>
      <c r="P1049" s="3" t="str">
        <f t="shared" si="55"/>
        <v>Senior</v>
      </c>
      <c r="Q1049" s="3">
        <f t="shared" si="53"/>
        <v>9</v>
      </c>
      <c r="R1049" s="3" t="s">
        <v>404</v>
      </c>
      <c r="S1049" s="4">
        <v>44745</v>
      </c>
      <c r="T1049" s="3" t="s">
        <v>720</v>
      </c>
      <c r="U1049" s="3" t="s">
        <v>726</v>
      </c>
      <c r="V1049" s="3" t="s">
        <v>732</v>
      </c>
      <c r="W1049" s="3" t="s">
        <v>750</v>
      </c>
      <c r="X1049" s="3" t="s">
        <v>758</v>
      </c>
      <c r="Y1049" s="3">
        <v>27795.599999999999</v>
      </c>
      <c r="Z1049" s="3" t="s">
        <v>759</v>
      </c>
      <c r="AA1049" t="b">
        <f t="shared" si="56"/>
        <v>1</v>
      </c>
    </row>
    <row r="1050" spans="10:27" x14ac:dyDescent="0.3">
      <c r="J1050" s="7">
        <v>9497</v>
      </c>
      <c r="K1050" s="3" t="s">
        <v>24</v>
      </c>
      <c r="L1050" s="3" t="s">
        <v>31</v>
      </c>
      <c r="M1050" s="3" t="str">
        <f t="shared" si="54"/>
        <v>esther.kamau@email.com</v>
      </c>
      <c r="N1050" s="3" t="s">
        <v>45</v>
      </c>
      <c r="O1050" s="3">
        <v>18</v>
      </c>
      <c r="P1050" s="3" t="str">
        <f t="shared" si="55"/>
        <v>Teenager</v>
      </c>
      <c r="Q1050" s="3">
        <f t="shared" si="53"/>
        <v>67</v>
      </c>
      <c r="R1050" s="3" t="s">
        <v>405</v>
      </c>
      <c r="S1050" s="4">
        <v>45520</v>
      </c>
      <c r="T1050" s="3" t="s">
        <v>721</v>
      </c>
      <c r="U1050" s="3" t="s">
        <v>730</v>
      </c>
      <c r="V1050" s="3" t="s">
        <v>731</v>
      </c>
      <c r="W1050" s="3" t="s">
        <v>752</v>
      </c>
      <c r="X1050" s="3" t="s">
        <v>758</v>
      </c>
      <c r="Y1050" s="3">
        <v>47643.23</v>
      </c>
      <c r="Z1050" s="3" t="s">
        <v>759</v>
      </c>
      <c r="AA1050" t="b">
        <f t="shared" si="56"/>
        <v>1</v>
      </c>
    </row>
    <row r="1051" spans="10:27" x14ac:dyDescent="0.3">
      <c r="J1051" s="7">
        <v>3415</v>
      </c>
      <c r="K1051" s="3" t="s">
        <v>17</v>
      </c>
      <c r="L1051" s="3" t="s">
        <v>30</v>
      </c>
      <c r="M1051" s="3" t="str">
        <f t="shared" si="54"/>
        <v>anne.atieno@email.com</v>
      </c>
      <c r="N1051" s="3" t="s">
        <v>44</v>
      </c>
      <c r="O1051" s="3">
        <v>55</v>
      </c>
      <c r="P1051" s="3" t="str">
        <f t="shared" si="55"/>
        <v>Adult</v>
      </c>
      <c r="Q1051" s="3">
        <f t="shared" si="53"/>
        <v>30</v>
      </c>
      <c r="R1051" s="3" t="s">
        <v>406</v>
      </c>
      <c r="S1051" s="4">
        <v>44612</v>
      </c>
      <c r="T1051" s="3" t="s">
        <v>721</v>
      </c>
      <c r="U1051" s="3" t="s">
        <v>728</v>
      </c>
      <c r="V1051" s="3" t="s">
        <v>739</v>
      </c>
      <c r="W1051" s="3" t="s">
        <v>751</v>
      </c>
      <c r="X1051" s="3" t="s">
        <v>757</v>
      </c>
      <c r="Y1051" s="3">
        <v>42510.22</v>
      </c>
      <c r="Z1051" s="3" t="s">
        <v>759</v>
      </c>
      <c r="AA1051" t="b">
        <f t="shared" si="56"/>
        <v>1</v>
      </c>
    </row>
    <row r="1052" spans="10:27" x14ac:dyDescent="0.3">
      <c r="J1052" s="7">
        <v>3926</v>
      </c>
      <c r="K1052" s="3" t="s">
        <v>17</v>
      </c>
      <c r="L1052" s="3" t="s">
        <v>38</v>
      </c>
      <c r="M1052" s="3" t="str">
        <f t="shared" si="54"/>
        <v>anne.njeri@email.com</v>
      </c>
      <c r="N1052" s="3" t="s">
        <v>45</v>
      </c>
      <c r="O1052" s="3">
        <v>17</v>
      </c>
      <c r="P1052" s="3" t="str">
        <f t="shared" si="55"/>
        <v>Teenager</v>
      </c>
      <c r="Q1052" s="3">
        <f t="shared" si="53"/>
        <v>68</v>
      </c>
      <c r="R1052" s="3" t="s">
        <v>407</v>
      </c>
      <c r="S1052" s="4">
        <v>45743</v>
      </c>
      <c r="T1052" s="3" t="s">
        <v>720</v>
      </c>
      <c r="U1052" s="3" t="s">
        <v>730</v>
      </c>
      <c r="V1052" s="3" t="s">
        <v>734</v>
      </c>
      <c r="W1052" s="3" t="s">
        <v>749</v>
      </c>
      <c r="X1052" s="3" t="s">
        <v>753</v>
      </c>
      <c r="Y1052" s="3">
        <v>11341.67</v>
      </c>
      <c r="Z1052" s="3" t="s">
        <v>759</v>
      </c>
      <c r="AA1052" t="b">
        <f t="shared" si="56"/>
        <v>1</v>
      </c>
    </row>
    <row r="1053" spans="10:27" hidden="1" x14ac:dyDescent="0.3">
      <c r="J1053" s="7">
        <v>6635</v>
      </c>
      <c r="K1053" s="3" t="s">
        <v>26</v>
      </c>
      <c r="L1053" s="3" t="s">
        <v>41</v>
      </c>
      <c r="M1053" s="3" t="str">
        <f t="shared" si="54"/>
        <v>brian.obuya@email.com</v>
      </c>
      <c r="N1053" s="3" t="s">
        <v>44</v>
      </c>
      <c r="O1053" s="3">
        <v>79</v>
      </c>
      <c r="P1053" s="3" t="str">
        <f t="shared" si="55"/>
        <v>Senior</v>
      </c>
      <c r="Q1053" s="3">
        <f t="shared" si="53"/>
        <v>6</v>
      </c>
      <c r="R1053" s="3" t="s">
        <v>408</v>
      </c>
      <c r="S1053" s="4">
        <v>45371</v>
      </c>
      <c r="T1053" s="3" t="s">
        <v>721</v>
      </c>
      <c r="U1053" s="3" t="s">
        <v>726</v>
      </c>
      <c r="V1053" s="3" t="s">
        <v>732</v>
      </c>
      <c r="W1053" s="3" t="s">
        <v>746</v>
      </c>
      <c r="X1053" s="3" t="s">
        <v>754</v>
      </c>
      <c r="Y1053" s="3">
        <v>20953.54</v>
      </c>
      <c r="Z1053" s="3" t="s">
        <v>761</v>
      </c>
      <c r="AA1053" t="b">
        <f t="shared" si="56"/>
        <v>0</v>
      </c>
    </row>
    <row r="1054" spans="10:27" hidden="1" x14ac:dyDescent="0.3">
      <c r="J1054" s="7">
        <v>2817</v>
      </c>
      <c r="K1054" s="3" t="s">
        <v>17</v>
      </c>
      <c r="L1054" s="3" t="s">
        <v>36</v>
      </c>
      <c r="M1054" s="3" t="str">
        <f t="shared" si="54"/>
        <v>anne.mwangi@email.com</v>
      </c>
      <c r="N1054" s="3" t="s">
        <v>44</v>
      </c>
      <c r="O1054" s="3">
        <v>65</v>
      </c>
      <c r="P1054" s="3" t="str">
        <f t="shared" si="55"/>
        <v>Senior</v>
      </c>
      <c r="Q1054" s="3">
        <f t="shared" si="53"/>
        <v>20</v>
      </c>
      <c r="R1054" s="3" t="s">
        <v>409</v>
      </c>
      <c r="S1054" s="4">
        <v>44279</v>
      </c>
      <c r="T1054" s="3" t="s">
        <v>720</v>
      </c>
      <c r="U1054" s="3" t="s">
        <v>728</v>
      </c>
      <c r="V1054" s="3" t="s">
        <v>736</v>
      </c>
      <c r="W1054" s="3" t="s">
        <v>750</v>
      </c>
      <c r="X1054" s="3" t="s">
        <v>755</v>
      </c>
      <c r="Y1054" s="3">
        <v>23614.25</v>
      </c>
      <c r="Z1054" s="3" t="s">
        <v>761</v>
      </c>
      <c r="AA1054" t="b">
        <f t="shared" si="56"/>
        <v>0</v>
      </c>
    </row>
    <row r="1055" spans="10:27" hidden="1" x14ac:dyDescent="0.3">
      <c r="J1055" s="7">
        <v>3478</v>
      </c>
      <c r="K1055" s="3" t="s">
        <v>18</v>
      </c>
      <c r="L1055" s="3" t="s">
        <v>37</v>
      </c>
      <c r="M1055" s="3" t="str">
        <f t="shared" si="54"/>
        <v>susan.otieno@email.com</v>
      </c>
      <c r="N1055" s="3" t="s">
        <v>45</v>
      </c>
      <c r="O1055" s="3">
        <v>36</v>
      </c>
      <c r="P1055" s="3" t="str">
        <f t="shared" si="55"/>
        <v>Adult</v>
      </c>
      <c r="Q1055" s="3">
        <f t="shared" si="53"/>
        <v>49</v>
      </c>
      <c r="R1055" s="3" t="s">
        <v>410</v>
      </c>
      <c r="S1055" s="4">
        <v>45507</v>
      </c>
      <c r="T1055" s="3" t="s">
        <v>720</v>
      </c>
      <c r="U1055" s="3" t="s">
        <v>729</v>
      </c>
      <c r="V1055" s="3" t="s">
        <v>734</v>
      </c>
      <c r="W1055" s="3" t="s">
        <v>747</v>
      </c>
      <c r="X1055" s="3" t="s">
        <v>757</v>
      </c>
      <c r="Y1055" s="3">
        <v>12013.03</v>
      </c>
      <c r="Z1055" s="3" t="s">
        <v>761</v>
      </c>
      <c r="AA1055" t="b">
        <f t="shared" si="56"/>
        <v>0</v>
      </c>
    </row>
    <row r="1056" spans="10:27" hidden="1" x14ac:dyDescent="0.3">
      <c r="J1056" s="7">
        <v>5503</v>
      </c>
      <c r="K1056" s="3" t="s">
        <v>22</v>
      </c>
      <c r="L1056" s="3" t="s">
        <v>39</v>
      </c>
      <c r="M1056" s="3" t="str">
        <f t="shared" si="54"/>
        <v>mercy.kuria@email.com</v>
      </c>
      <c r="N1056" s="3" t="s">
        <v>45</v>
      </c>
      <c r="O1056" s="3">
        <v>38</v>
      </c>
      <c r="P1056" s="3" t="str">
        <f t="shared" si="55"/>
        <v>Adult</v>
      </c>
      <c r="Q1056" s="3">
        <f t="shared" si="53"/>
        <v>47</v>
      </c>
      <c r="R1056" s="3" t="s">
        <v>411</v>
      </c>
      <c r="S1056" s="4">
        <v>44895</v>
      </c>
      <c r="T1056" s="3" t="s">
        <v>719</v>
      </c>
      <c r="U1056" s="3" t="s">
        <v>728</v>
      </c>
      <c r="V1056" s="3" t="s">
        <v>731</v>
      </c>
      <c r="W1056" s="3" t="s">
        <v>751</v>
      </c>
      <c r="X1056" s="3" t="s">
        <v>754</v>
      </c>
      <c r="Y1056" s="3">
        <v>7979.36</v>
      </c>
      <c r="Z1056" s="3" t="s">
        <v>761</v>
      </c>
      <c r="AA1056" t="b">
        <f t="shared" si="56"/>
        <v>0</v>
      </c>
    </row>
    <row r="1057" spans="10:27" hidden="1" x14ac:dyDescent="0.3">
      <c r="J1057" s="7">
        <v>3420</v>
      </c>
      <c r="K1057" s="3" t="s">
        <v>16</v>
      </c>
      <c r="L1057" s="3" t="s">
        <v>35</v>
      </c>
      <c r="M1057" s="3" t="str">
        <f t="shared" si="54"/>
        <v>john.mugambi@email.com</v>
      </c>
      <c r="N1057" s="3" t="s">
        <v>45</v>
      </c>
      <c r="O1057" s="3">
        <v>62</v>
      </c>
      <c r="P1057" s="3" t="str">
        <f t="shared" si="55"/>
        <v>Senior</v>
      </c>
      <c r="Q1057" s="3">
        <f t="shared" si="53"/>
        <v>23</v>
      </c>
      <c r="R1057" s="3" t="s">
        <v>412</v>
      </c>
      <c r="S1057" s="4">
        <v>44028</v>
      </c>
      <c r="T1057" s="3" t="s">
        <v>721</v>
      </c>
      <c r="U1057" s="3" t="s">
        <v>725</v>
      </c>
      <c r="V1057" s="3" t="s">
        <v>741</v>
      </c>
      <c r="W1057" s="3" t="s">
        <v>748</v>
      </c>
      <c r="X1057" s="3" t="s">
        <v>754</v>
      </c>
      <c r="Y1057" s="3">
        <v>8877.3700000000008</v>
      </c>
      <c r="Z1057" s="3" t="s">
        <v>760</v>
      </c>
      <c r="AA1057" t="b">
        <f t="shared" si="56"/>
        <v>0</v>
      </c>
    </row>
    <row r="1058" spans="10:27" x14ac:dyDescent="0.3">
      <c r="J1058" s="7">
        <v>1875</v>
      </c>
      <c r="K1058" s="3" t="s">
        <v>25</v>
      </c>
      <c r="L1058" s="3" t="s">
        <v>39</v>
      </c>
      <c r="M1058" s="3" t="str">
        <f t="shared" si="54"/>
        <v>paul.kuria@email.com</v>
      </c>
      <c r="N1058" s="3" t="s">
        <v>45</v>
      </c>
      <c r="O1058" s="3">
        <v>48</v>
      </c>
      <c r="P1058" s="3" t="str">
        <f t="shared" si="55"/>
        <v>Adult</v>
      </c>
      <c r="Q1058" s="3">
        <f t="shared" si="53"/>
        <v>37</v>
      </c>
      <c r="R1058" s="3" t="s">
        <v>413</v>
      </c>
      <c r="S1058" s="4">
        <v>45472</v>
      </c>
      <c r="T1058" s="3" t="s">
        <v>720</v>
      </c>
      <c r="U1058" s="3" t="s">
        <v>727</v>
      </c>
      <c r="V1058" s="3" t="s">
        <v>737</v>
      </c>
      <c r="W1058" s="3" t="s">
        <v>750</v>
      </c>
      <c r="X1058" s="3" t="s">
        <v>758</v>
      </c>
      <c r="Y1058" s="3">
        <v>36660.71</v>
      </c>
      <c r="Z1058" s="3" t="s">
        <v>759</v>
      </c>
      <c r="AA1058" t="b">
        <f t="shared" si="56"/>
        <v>1</v>
      </c>
    </row>
    <row r="1059" spans="10:27" hidden="1" x14ac:dyDescent="0.3">
      <c r="J1059" s="7">
        <v>4752</v>
      </c>
      <c r="K1059" s="3" t="s">
        <v>15</v>
      </c>
      <c r="L1059" s="3" t="s">
        <v>31</v>
      </c>
      <c r="M1059" s="3" t="str">
        <f t="shared" si="54"/>
        <v>james.kamau@email.com</v>
      </c>
      <c r="N1059" s="3" t="s">
        <v>44</v>
      </c>
      <c r="O1059" s="3">
        <v>4</v>
      </c>
      <c r="P1059" s="3" t="str">
        <f t="shared" si="55"/>
        <v>Child</v>
      </c>
      <c r="Q1059" s="3">
        <f t="shared" si="53"/>
        <v>81</v>
      </c>
      <c r="R1059" s="3" t="s">
        <v>414</v>
      </c>
      <c r="S1059" s="4">
        <v>44886</v>
      </c>
      <c r="T1059" s="3" t="s">
        <v>722</v>
      </c>
      <c r="U1059" s="3" t="s">
        <v>730</v>
      </c>
      <c r="V1059" s="3" t="s">
        <v>735</v>
      </c>
      <c r="W1059" s="3" t="s">
        <v>751</v>
      </c>
      <c r="X1059" s="3" t="s">
        <v>753</v>
      </c>
      <c r="Y1059" s="3">
        <v>14093</v>
      </c>
      <c r="Z1059" s="3" t="s">
        <v>761</v>
      </c>
      <c r="AA1059" t="b">
        <f t="shared" si="56"/>
        <v>0</v>
      </c>
    </row>
    <row r="1060" spans="10:27" x14ac:dyDescent="0.3">
      <c r="J1060" s="7">
        <v>6625</v>
      </c>
      <c r="K1060" s="3" t="s">
        <v>28</v>
      </c>
      <c r="L1060" s="3" t="s">
        <v>37</v>
      </c>
      <c r="M1060" s="3" t="str">
        <f t="shared" si="54"/>
        <v>mary.otieno@email.com</v>
      </c>
      <c r="N1060" s="3" t="s">
        <v>45</v>
      </c>
      <c r="O1060" s="3">
        <v>5</v>
      </c>
      <c r="P1060" s="3" t="str">
        <f t="shared" si="55"/>
        <v>Child</v>
      </c>
      <c r="Q1060" s="3">
        <f t="shared" si="53"/>
        <v>80</v>
      </c>
      <c r="R1060" s="3" t="s">
        <v>415</v>
      </c>
      <c r="S1060" s="4">
        <v>44381</v>
      </c>
      <c r="T1060" s="3" t="s">
        <v>720</v>
      </c>
      <c r="U1060" s="3" t="s">
        <v>727</v>
      </c>
      <c r="V1060" s="3" t="s">
        <v>737</v>
      </c>
      <c r="W1060" s="3" t="s">
        <v>752</v>
      </c>
      <c r="X1060" s="3" t="s">
        <v>758</v>
      </c>
      <c r="Y1060" s="3">
        <v>24984.78</v>
      </c>
      <c r="Z1060" s="3" t="s">
        <v>759</v>
      </c>
      <c r="AA1060" t="b">
        <f t="shared" si="56"/>
        <v>1</v>
      </c>
    </row>
    <row r="1061" spans="10:27" hidden="1" x14ac:dyDescent="0.3">
      <c r="J1061" s="7">
        <v>3246</v>
      </c>
      <c r="K1061" s="3" t="s">
        <v>14</v>
      </c>
      <c r="L1061" s="3" t="s">
        <v>33</v>
      </c>
      <c r="M1061" s="3" t="str">
        <f t="shared" si="54"/>
        <v>jane.kiplagat@email.com</v>
      </c>
      <c r="N1061" s="3" t="s">
        <v>45</v>
      </c>
      <c r="O1061" s="3">
        <v>55</v>
      </c>
      <c r="P1061" s="3" t="str">
        <f t="shared" si="55"/>
        <v>Adult</v>
      </c>
      <c r="Q1061" s="3">
        <f t="shared" si="53"/>
        <v>30</v>
      </c>
      <c r="R1061" s="3" t="s">
        <v>416</v>
      </c>
      <c r="S1061" s="4">
        <v>44057</v>
      </c>
      <c r="T1061" s="3" t="s">
        <v>719</v>
      </c>
      <c r="U1061" s="3" t="s">
        <v>727</v>
      </c>
      <c r="V1061" s="3" t="s">
        <v>734</v>
      </c>
      <c r="W1061" s="3" t="s">
        <v>747</v>
      </c>
      <c r="X1061" s="3" t="s">
        <v>756</v>
      </c>
      <c r="Y1061" s="3">
        <v>49717.94</v>
      </c>
      <c r="Z1061" s="3" t="s">
        <v>760</v>
      </c>
      <c r="AA1061" t="b">
        <f t="shared" si="56"/>
        <v>0</v>
      </c>
    </row>
    <row r="1062" spans="10:27" x14ac:dyDescent="0.3">
      <c r="J1062" s="7">
        <v>5759</v>
      </c>
      <c r="K1062" s="3" t="s">
        <v>26</v>
      </c>
      <c r="L1062" s="3" t="s">
        <v>35</v>
      </c>
      <c r="M1062" s="3" t="str">
        <f t="shared" si="54"/>
        <v>brian.mugambi@email.com</v>
      </c>
      <c r="N1062" s="3" t="s">
        <v>44</v>
      </c>
      <c r="O1062" s="3">
        <v>80</v>
      </c>
      <c r="P1062" s="3" t="str">
        <f t="shared" si="55"/>
        <v>Senior</v>
      </c>
      <c r="Q1062" s="3">
        <f t="shared" si="53"/>
        <v>5</v>
      </c>
      <c r="R1062" s="3" t="s">
        <v>417</v>
      </c>
      <c r="S1062" s="4">
        <v>44689</v>
      </c>
      <c r="T1062" s="3" t="s">
        <v>723</v>
      </c>
      <c r="U1062" s="3" t="s">
        <v>728</v>
      </c>
      <c r="V1062" s="3" t="s">
        <v>742</v>
      </c>
      <c r="W1062" s="3" t="s">
        <v>751</v>
      </c>
      <c r="X1062" s="3" t="s">
        <v>758</v>
      </c>
      <c r="Y1062" s="3">
        <v>34823.94</v>
      </c>
      <c r="Z1062" s="3" t="s">
        <v>759</v>
      </c>
      <c r="AA1062" t="b">
        <f t="shared" si="56"/>
        <v>1</v>
      </c>
    </row>
    <row r="1063" spans="10:27" hidden="1" x14ac:dyDescent="0.3">
      <c r="J1063" s="7">
        <v>5401</v>
      </c>
      <c r="K1063" s="3" t="s">
        <v>28</v>
      </c>
      <c r="L1063" s="3" t="s">
        <v>31</v>
      </c>
      <c r="M1063" s="3" t="str">
        <f t="shared" si="54"/>
        <v>mary.kamau@email.com</v>
      </c>
      <c r="N1063" s="3" t="s">
        <v>45</v>
      </c>
      <c r="O1063" s="3">
        <v>66</v>
      </c>
      <c r="P1063" s="3" t="str">
        <f t="shared" si="55"/>
        <v>Senior</v>
      </c>
      <c r="Q1063" s="3">
        <f t="shared" si="53"/>
        <v>19</v>
      </c>
      <c r="R1063" s="3" t="s">
        <v>418</v>
      </c>
      <c r="S1063" s="4">
        <v>44953</v>
      </c>
      <c r="T1063" s="3" t="s">
        <v>723</v>
      </c>
      <c r="U1063" s="3" t="s">
        <v>728</v>
      </c>
      <c r="V1063" s="3" t="s">
        <v>736</v>
      </c>
      <c r="W1063" s="3" t="s">
        <v>748</v>
      </c>
      <c r="X1063" s="3" t="s">
        <v>753</v>
      </c>
      <c r="Y1063" s="3">
        <v>5203.63</v>
      </c>
      <c r="Z1063" s="3" t="s">
        <v>760</v>
      </c>
      <c r="AA1063" t="b">
        <f t="shared" si="56"/>
        <v>0</v>
      </c>
    </row>
    <row r="1064" spans="10:27" hidden="1" x14ac:dyDescent="0.3">
      <c r="J1064" s="7">
        <v>9101</v>
      </c>
      <c r="K1064" s="3" t="s">
        <v>19</v>
      </c>
      <c r="L1064" s="3" t="s">
        <v>31</v>
      </c>
      <c r="M1064" s="3" t="str">
        <f t="shared" si="54"/>
        <v>michael.kamau@email.com</v>
      </c>
      <c r="N1064" s="3" t="s">
        <v>44</v>
      </c>
      <c r="O1064" s="3">
        <v>18</v>
      </c>
      <c r="P1064" s="3" t="str">
        <f t="shared" si="55"/>
        <v>Teenager</v>
      </c>
      <c r="Q1064" s="3">
        <f t="shared" si="53"/>
        <v>67</v>
      </c>
      <c r="R1064" s="3" t="s">
        <v>419</v>
      </c>
      <c r="S1064" s="4">
        <v>44607</v>
      </c>
      <c r="T1064" s="3" t="s">
        <v>722</v>
      </c>
      <c r="U1064" s="3" t="s">
        <v>727</v>
      </c>
      <c r="V1064" s="3" t="s">
        <v>733</v>
      </c>
      <c r="W1064" s="3" t="s">
        <v>748</v>
      </c>
      <c r="X1064" s="3" t="s">
        <v>758</v>
      </c>
      <c r="Y1064" s="3">
        <v>49226.77</v>
      </c>
      <c r="Z1064" s="3" t="s">
        <v>760</v>
      </c>
      <c r="AA1064" t="b">
        <f t="shared" si="56"/>
        <v>0</v>
      </c>
    </row>
    <row r="1065" spans="10:27" hidden="1" x14ac:dyDescent="0.3">
      <c r="J1065" s="7">
        <v>6973</v>
      </c>
      <c r="K1065" s="3" t="s">
        <v>16</v>
      </c>
      <c r="L1065" s="3" t="s">
        <v>32</v>
      </c>
      <c r="M1065" s="3" t="str">
        <f t="shared" si="54"/>
        <v>john.odhiambo@email.com</v>
      </c>
      <c r="N1065" s="3" t="s">
        <v>44</v>
      </c>
      <c r="O1065" s="3">
        <v>32</v>
      </c>
      <c r="P1065" s="3" t="str">
        <f t="shared" si="55"/>
        <v>Adult</v>
      </c>
      <c r="Q1065" s="3">
        <f t="shared" si="53"/>
        <v>53</v>
      </c>
      <c r="R1065" s="3" t="s">
        <v>420</v>
      </c>
      <c r="S1065" s="4">
        <v>44422</v>
      </c>
      <c r="T1065" s="3" t="s">
        <v>719</v>
      </c>
      <c r="U1065" s="3" t="s">
        <v>725</v>
      </c>
      <c r="V1065" s="3" t="s">
        <v>745</v>
      </c>
      <c r="W1065" s="3" t="s">
        <v>752</v>
      </c>
      <c r="X1065" s="3" t="s">
        <v>756</v>
      </c>
      <c r="Y1065" s="3">
        <v>28295.279999999999</v>
      </c>
      <c r="Z1065" s="3" t="s">
        <v>760</v>
      </c>
      <c r="AA1065" t="b">
        <f t="shared" si="56"/>
        <v>0</v>
      </c>
    </row>
    <row r="1066" spans="10:27" hidden="1" x14ac:dyDescent="0.3">
      <c r="J1066" s="7">
        <v>4673</v>
      </c>
      <c r="K1066" s="3" t="s">
        <v>25</v>
      </c>
      <c r="L1066" s="3" t="s">
        <v>38</v>
      </c>
      <c r="M1066" s="3" t="str">
        <f t="shared" si="54"/>
        <v>paul.njeri@email.com</v>
      </c>
      <c r="N1066" s="3" t="s">
        <v>45</v>
      </c>
      <c r="O1066" s="3">
        <v>32</v>
      </c>
      <c r="P1066" s="3" t="str">
        <f t="shared" si="55"/>
        <v>Adult</v>
      </c>
      <c r="Q1066" s="3">
        <f t="shared" si="53"/>
        <v>53</v>
      </c>
      <c r="R1066" s="3" t="s">
        <v>421</v>
      </c>
      <c r="S1066" s="4">
        <v>44301</v>
      </c>
      <c r="T1066" s="3" t="s">
        <v>719</v>
      </c>
      <c r="U1066" s="3" t="s">
        <v>725</v>
      </c>
      <c r="V1066" s="3" t="s">
        <v>743</v>
      </c>
      <c r="W1066" s="3" t="s">
        <v>748</v>
      </c>
      <c r="X1066" s="3" t="s">
        <v>753</v>
      </c>
      <c r="Y1066" s="3">
        <v>40239.410000000003</v>
      </c>
      <c r="Z1066" s="3" t="s">
        <v>761</v>
      </c>
      <c r="AA1066" t="b">
        <f t="shared" si="56"/>
        <v>0</v>
      </c>
    </row>
    <row r="1067" spans="10:27" hidden="1" x14ac:dyDescent="0.3">
      <c r="J1067" s="7">
        <v>2047</v>
      </c>
      <c r="K1067" s="3" t="s">
        <v>23</v>
      </c>
      <c r="L1067" s="3" t="s">
        <v>42</v>
      </c>
      <c r="M1067" s="3" t="str">
        <f t="shared" si="54"/>
        <v>peter.ouma@email.com</v>
      </c>
      <c r="N1067" s="3" t="s">
        <v>44</v>
      </c>
      <c r="O1067" s="3">
        <v>63</v>
      </c>
      <c r="P1067" s="3" t="str">
        <f t="shared" si="55"/>
        <v>Senior</v>
      </c>
      <c r="Q1067" s="3">
        <f t="shared" si="53"/>
        <v>22</v>
      </c>
      <c r="R1067" s="3" t="s">
        <v>422</v>
      </c>
      <c r="S1067" s="4">
        <v>45248</v>
      </c>
      <c r="T1067" s="3" t="s">
        <v>719</v>
      </c>
      <c r="U1067" s="3" t="s">
        <v>725</v>
      </c>
      <c r="V1067" s="3" t="s">
        <v>734</v>
      </c>
      <c r="W1067" s="3" t="s">
        <v>750</v>
      </c>
      <c r="X1067" s="3" t="s">
        <v>756</v>
      </c>
      <c r="Y1067" s="3">
        <v>1217.49</v>
      </c>
      <c r="Z1067" s="3" t="s">
        <v>761</v>
      </c>
      <c r="AA1067" t="b">
        <f t="shared" si="56"/>
        <v>0</v>
      </c>
    </row>
    <row r="1068" spans="10:27" x14ac:dyDescent="0.3">
      <c r="J1068" s="7">
        <v>7476</v>
      </c>
      <c r="K1068" s="3" t="s">
        <v>23</v>
      </c>
      <c r="L1068" s="3" t="s">
        <v>41</v>
      </c>
      <c r="M1068" s="3" t="str">
        <f t="shared" si="54"/>
        <v>peter.obuya@email.com</v>
      </c>
      <c r="N1068" s="3" t="s">
        <v>44</v>
      </c>
      <c r="O1068" s="3">
        <v>4</v>
      </c>
      <c r="P1068" s="3" t="str">
        <f t="shared" si="55"/>
        <v>Child</v>
      </c>
      <c r="Q1068" s="3">
        <f t="shared" si="53"/>
        <v>81</v>
      </c>
      <c r="R1068" s="3" t="s">
        <v>423</v>
      </c>
      <c r="S1068" s="4">
        <v>44849</v>
      </c>
      <c r="T1068" s="3" t="s">
        <v>718</v>
      </c>
      <c r="U1068" s="3" t="s">
        <v>727</v>
      </c>
      <c r="V1068" s="3" t="s">
        <v>742</v>
      </c>
      <c r="W1068" s="3" t="s">
        <v>752</v>
      </c>
      <c r="X1068" s="3" t="s">
        <v>753</v>
      </c>
      <c r="Y1068" s="3">
        <v>23115.66</v>
      </c>
      <c r="Z1068" s="3" t="s">
        <v>759</v>
      </c>
      <c r="AA1068" t="b">
        <f t="shared" si="56"/>
        <v>1</v>
      </c>
    </row>
    <row r="1069" spans="10:27" x14ac:dyDescent="0.3">
      <c r="J1069" s="7">
        <v>6006</v>
      </c>
      <c r="K1069" s="3" t="s">
        <v>16</v>
      </c>
      <c r="L1069" s="3" t="s">
        <v>30</v>
      </c>
      <c r="M1069" s="3" t="str">
        <f t="shared" si="54"/>
        <v>john.atieno@email.com</v>
      </c>
      <c r="N1069" s="3" t="s">
        <v>45</v>
      </c>
      <c r="O1069" s="3">
        <v>27</v>
      </c>
      <c r="P1069" s="3" t="str">
        <f t="shared" si="55"/>
        <v>Adult</v>
      </c>
      <c r="Q1069" s="3">
        <f t="shared" si="53"/>
        <v>58</v>
      </c>
      <c r="R1069" s="3" t="s">
        <v>424</v>
      </c>
      <c r="S1069" s="4">
        <v>44879</v>
      </c>
      <c r="T1069" s="3" t="s">
        <v>718</v>
      </c>
      <c r="U1069" s="3" t="s">
        <v>726</v>
      </c>
      <c r="V1069" s="3" t="s">
        <v>739</v>
      </c>
      <c r="W1069" s="3" t="s">
        <v>748</v>
      </c>
      <c r="X1069" s="3" t="s">
        <v>754</v>
      </c>
      <c r="Y1069" s="3">
        <v>31503.45</v>
      </c>
      <c r="Z1069" s="3" t="s">
        <v>759</v>
      </c>
      <c r="AA1069" t="b">
        <f t="shared" si="56"/>
        <v>1</v>
      </c>
    </row>
    <row r="1070" spans="10:27" hidden="1" x14ac:dyDescent="0.3">
      <c r="J1070" s="7">
        <v>7530</v>
      </c>
      <c r="K1070" s="3" t="s">
        <v>23</v>
      </c>
      <c r="L1070" s="3" t="s">
        <v>41</v>
      </c>
      <c r="M1070" s="3" t="str">
        <f t="shared" si="54"/>
        <v>peter.obuya@email.com</v>
      </c>
      <c r="N1070" s="3" t="s">
        <v>44</v>
      </c>
      <c r="O1070" s="3">
        <v>18</v>
      </c>
      <c r="P1070" s="3" t="str">
        <f t="shared" si="55"/>
        <v>Teenager</v>
      </c>
      <c r="Q1070" s="3">
        <f t="shared" si="53"/>
        <v>67</v>
      </c>
      <c r="R1070" s="3" t="s">
        <v>425</v>
      </c>
      <c r="S1070" s="4">
        <v>45696</v>
      </c>
      <c r="T1070" s="3" t="s">
        <v>719</v>
      </c>
      <c r="U1070" s="3" t="s">
        <v>727</v>
      </c>
      <c r="V1070" s="3" t="s">
        <v>739</v>
      </c>
      <c r="W1070" s="3" t="s">
        <v>751</v>
      </c>
      <c r="X1070" s="3" t="s">
        <v>755</v>
      </c>
      <c r="Y1070" s="3">
        <v>34317.93</v>
      </c>
      <c r="Z1070" s="3" t="s">
        <v>761</v>
      </c>
      <c r="AA1070" t="b">
        <f t="shared" si="56"/>
        <v>0</v>
      </c>
    </row>
    <row r="1071" spans="10:27" hidden="1" x14ac:dyDescent="0.3">
      <c r="J1071" s="7">
        <v>3959</v>
      </c>
      <c r="K1071" s="3" t="s">
        <v>22</v>
      </c>
      <c r="L1071" s="3" t="s">
        <v>34</v>
      </c>
      <c r="M1071" s="3" t="str">
        <f t="shared" si="54"/>
        <v>mercy.cherono@email.com</v>
      </c>
      <c r="N1071" s="3" t="s">
        <v>44</v>
      </c>
      <c r="O1071" s="3">
        <v>54</v>
      </c>
      <c r="P1071" s="3" t="str">
        <f t="shared" si="55"/>
        <v>Adult</v>
      </c>
      <c r="Q1071" s="3">
        <f t="shared" si="53"/>
        <v>31</v>
      </c>
      <c r="R1071" s="3" t="s">
        <v>426</v>
      </c>
      <c r="S1071" s="4">
        <v>45207</v>
      </c>
      <c r="T1071" s="3" t="s">
        <v>721</v>
      </c>
      <c r="U1071" s="3" t="s">
        <v>730</v>
      </c>
      <c r="V1071" s="3" t="s">
        <v>745</v>
      </c>
      <c r="W1071" s="3" t="s">
        <v>751</v>
      </c>
      <c r="X1071" s="3" t="s">
        <v>755</v>
      </c>
      <c r="Y1071" s="3">
        <v>6716.67</v>
      </c>
      <c r="Z1071" s="3" t="s">
        <v>761</v>
      </c>
      <c r="AA1071" t="b">
        <f t="shared" si="56"/>
        <v>0</v>
      </c>
    </row>
    <row r="1072" spans="10:27" hidden="1" x14ac:dyDescent="0.3">
      <c r="J1072" s="7">
        <v>9732</v>
      </c>
      <c r="K1072" s="3" t="s">
        <v>22</v>
      </c>
      <c r="L1072" s="3" t="s">
        <v>30</v>
      </c>
      <c r="M1072" s="3" t="str">
        <f t="shared" si="54"/>
        <v>mercy.atieno@email.com</v>
      </c>
      <c r="N1072" s="3" t="s">
        <v>45</v>
      </c>
      <c r="O1072" s="3">
        <v>71</v>
      </c>
      <c r="P1072" s="3" t="str">
        <f t="shared" si="55"/>
        <v>Senior</v>
      </c>
      <c r="Q1072" s="3">
        <f t="shared" si="53"/>
        <v>14</v>
      </c>
      <c r="R1072" s="3" t="s">
        <v>427</v>
      </c>
      <c r="S1072" s="4">
        <v>44470</v>
      </c>
      <c r="T1072" s="3" t="s">
        <v>720</v>
      </c>
      <c r="U1072" s="3" t="s">
        <v>727</v>
      </c>
      <c r="V1072" s="3" t="s">
        <v>742</v>
      </c>
      <c r="W1072" s="3" t="s">
        <v>751</v>
      </c>
      <c r="X1072" s="3" t="s">
        <v>756</v>
      </c>
      <c r="Y1072" s="3">
        <v>18832.41</v>
      </c>
      <c r="Z1072" s="3" t="s">
        <v>761</v>
      </c>
      <c r="AA1072" t="b">
        <f t="shared" si="56"/>
        <v>0</v>
      </c>
    </row>
    <row r="1073" spans="10:27" hidden="1" x14ac:dyDescent="0.3">
      <c r="J1073" s="7">
        <v>7016</v>
      </c>
      <c r="K1073" s="3" t="s">
        <v>26</v>
      </c>
      <c r="L1073" s="3" t="s">
        <v>35</v>
      </c>
      <c r="M1073" s="3" t="str">
        <f t="shared" si="54"/>
        <v>brian.mugambi@email.com</v>
      </c>
      <c r="N1073" s="3" t="s">
        <v>44</v>
      </c>
      <c r="O1073" s="3">
        <v>2</v>
      </c>
      <c r="P1073" s="3" t="str">
        <f t="shared" si="55"/>
        <v>Child</v>
      </c>
      <c r="Q1073" s="3">
        <f t="shared" si="53"/>
        <v>83</v>
      </c>
      <c r="R1073" s="3" t="s">
        <v>428</v>
      </c>
      <c r="S1073" s="4">
        <v>44296</v>
      </c>
      <c r="T1073" s="3" t="s">
        <v>724</v>
      </c>
      <c r="U1073" s="3" t="s">
        <v>727</v>
      </c>
      <c r="V1073" s="3" t="s">
        <v>731</v>
      </c>
      <c r="W1073" s="3" t="s">
        <v>752</v>
      </c>
      <c r="X1073" s="3" t="s">
        <v>755</v>
      </c>
      <c r="Y1073" s="3">
        <v>5904.29</v>
      </c>
      <c r="Z1073" s="3" t="s">
        <v>760</v>
      </c>
      <c r="AA1073" t="b">
        <f t="shared" si="56"/>
        <v>0</v>
      </c>
    </row>
    <row r="1074" spans="10:27" hidden="1" x14ac:dyDescent="0.3">
      <c r="J1074" s="7">
        <v>9770</v>
      </c>
      <c r="K1074" s="3" t="s">
        <v>27</v>
      </c>
      <c r="L1074" s="3" t="s">
        <v>29</v>
      </c>
      <c r="M1074" s="3" t="str">
        <f t="shared" si="54"/>
        <v>david.mutua@email.com</v>
      </c>
      <c r="N1074" s="3" t="s">
        <v>45</v>
      </c>
      <c r="O1074" s="3">
        <v>1</v>
      </c>
      <c r="P1074" s="3" t="str">
        <f t="shared" si="55"/>
        <v>Child</v>
      </c>
      <c r="Q1074" s="3">
        <f t="shared" si="53"/>
        <v>84</v>
      </c>
      <c r="R1074" s="3" t="s">
        <v>429</v>
      </c>
      <c r="S1074" s="4">
        <v>45621</v>
      </c>
      <c r="T1074" s="3" t="s">
        <v>720</v>
      </c>
      <c r="U1074" s="3" t="s">
        <v>727</v>
      </c>
      <c r="V1074" s="3" t="s">
        <v>733</v>
      </c>
      <c r="W1074" s="3" t="s">
        <v>752</v>
      </c>
      <c r="X1074" s="3" t="s">
        <v>758</v>
      </c>
      <c r="Y1074" s="3">
        <v>22651.73</v>
      </c>
      <c r="Z1074" s="3" t="s">
        <v>760</v>
      </c>
      <c r="AA1074" t="b">
        <f t="shared" si="56"/>
        <v>0</v>
      </c>
    </row>
    <row r="1075" spans="10:27" x14ac:dyDescent="0.3">
      <c r="J1075" s="7">
        <v>9647</v>
      </c>
      <c r="K1075" s="3" t="s">
        <v>25</v>
      </c>
      <c r="L1075" s="3" t="s">
        <v>31</v>
      </c>
      <c r="M1075" s="3" t="str">
        <f t="shared" si="54"/>
        <v>paul.kamau@email.com</v>
      </c>
      <c r="N1075" s="3" t="s">
        <v>45</v>
      </c>
      <c r="O1075" s="3">
        <v>61</v>
      </c>
      <c r="P1075" s="3" t="str">
        <f t="shared" si="55"/>
        <v>Senior</v>
      </c>
      <c r="Q1075" s="3">
        <f t="shared" ref="Q1075:Q1138" si="57">MAX( O1075:O1746) - (O1075)</f>
        <v>24</v>
      </c>
      <c r="R1075" s="3" t="s">
        <v>430</v>
      </c>
      <c r="S1075" s="4">
        <v>44127</v>
      </c>
      <c r="T1075" s="3" t="s">
        <v>719</v>
      </c>
      <c r="U1075" s="3" t="s">
        <v>728</v>
      </c>
      <c r="V1075" s="3" t="s">
        <v>738</v>
      </c>
      <c r="W1075" s="3" t="s">
        <v>746</v>
      </c>
      <c r="X1075" s="3" t="s">
        <v>756</v>
      </c>
      <c r="Y1075" s="3">
        <v>30939.27</v>
      </c>
      <c r="Z1075" s="3" t="s">
        <v>759</v>
      </c>
      <c r="AA1075" t="b">
        <f t="shared" si="56"/>
        <v>1</v>
      </c>
    </row>
    <row r="1076" spans="10:27" hidden="1" x14ac:dyDescent="0.3">
      <c r="J1076" s="7">
        <v>8075</v>
      </c>
      <c r="K1076" s="3" t="s">
        <v>26</v>
      </c>
      <c r="L1076" s="3" t="s">
        <v>43</v>
      </c>
      <c r="M1076" s="3" t="str">
        <f t="shared" ref="M1076:M1139" si="58">LOWER(CONCATENATE(K1076,".",L1076,"@email.com"))</f>
        <v>brian.chebet@email.com</v>
      </c>
      <c r="N1076" s="3" t="s">
        <v>44</v>
      </c>
      <c r="O1076" s="3">
        <v>30</v>
      </c>
      <c r="P1076" s="3" t="str">
        <f t="shared" ref="P1076:P1139" si="59">IF(O1076&lt;=12,"Child",IF(O1076&lt;=19,"Teenager",IF(O1076&lt;=60,"Adult","Senior")))</f>
        <v>Adult</v>
      </c>
      <c r="Q1076" s="3">
        <f t="shared" si="57"/>
        <v>55</v>
      </c>
      <c r="R1076" s="3" t="s">
        <v>431</v>
      </c>
      <c r="S1076" s="4">
        <v>44150</v>
      </c>
      <c r="T1076" s="3" t="s">
        <v>718</v>
      </c>
      <c r="U1076" s="3" t="s">
        <v>725</v>
      </c>
      <c r="V1076" s="3" t="s">
        <v>743</v>
      </c>
      <c r="W1076" s="3" t="s">
        <v>748</v>
      </c>
      <c r="X1076" s="3" t="s">
        <v>754</v>
      </c>
      <c r="Y1076" s="3">
        <v>32520.35</v>
      </c>
      <c r="Z1076" s="3" t="s">
        <v>761</v>
      </c>
      <c r="AA1076" t="b">
        <f t="shared" ref="AA1076:AA1139" si="60">AND(Y1076&gt;10000,Z1076="Partially Paid")</f>
        <v>0</v>
      </c>
    </row>
    <row r="1077" spans="10:27" hidden="1" x14ac:dyDescent="0.3">
      <c r="J1077" s="7">
        <v>1464</v>
      </c>
      <c r="K1077" s="3" t="s">
        <v>15</v>
      </c>
      <c r="L1077" s="3" t="s">
        <v>34</v>
      </c>
      <c r="M1077" s="3" t="str">
        <f t="shared" si="58"/>
        <v>james.cherono@email.com</v>
      </c>
      <c r="N1077" s="3" t="s">
        <v>44</v>
      </c>
      <c r="O1077" s="3">
        <v>22</v>
      </c>
      <c r="P1077" s="3" t="str">
        <f t="shared" si="59"/>
        <v>Adult</v>
      </c>
      <c r="Q1077" s="3">
        <f t="shared" si="57"/>
        <v>63</v>
      </c>
      <c r="R1077" s="3" t="s">
        <v>432</v>
      </c>
      <c r="S1077" s="4">
        <v>45622</v>
      </c>
      <c r="T1077" s="3" t="s">
        <v>723</v>
      </c>
      <c r="U1077" s="3" t="s">
        <v>726</v>
      </c>
      <c r="V1077" s="3" t="s">
        <v>734</v>
      </c>
      <c r="W1077" s="3" t="s">
        <v>746</v>
      </c>
      <c r="X1077" s="3" t="s">
        <v>758</v>
      </c>
      <c r="Y1077" s="3">
        <v>24580.639999999999</v>
      </c>
      <c r="Z1077" s="3" t="s">
        <v>761</v>
      </c>
      <c r="AA1077" t="b">
        <f t="shared" si="60"/>
        <v>0</v>
      </c>
    </row>
    <row r="1078" spans="10:27" hidden="1" x14ac:dyDescent="0.3">
      <c r="J1078" s="7">
        <v>5952</v>
      </c>
      <c r="K1078" s="3" t="s">
        <v>18</v>
      </c>
      <c r="L1078" s="3" t="s">
        <v>31</v>
      </c>
      <c r="M1078" s="3" t="str">
        <f t="shared" si="58"/>
        <v>susan.kamau@email.com</v>
      </c>
      <c r="N1078" s="3" t="s">
        <v>44</v>
      </c>
      <c r="O1078" s="3">
        <v>8</v>
      </c>
      <c r="P1078" s="3" t="str">
        <f t="shared" si="59"/>
        <v>Child</v>
      </c>
      <c r="Q1078" s="3">
        <f t="shared" si="57"/>
        <v>77</v>
      </c>
      <c r="R1078" s="3" t="s">
        <v>433</v>
      </c>
      <c r="S1078" s="4">
        <v>45652</v>
      </c>
      <c r="T1078" s="3" t="s">
        <v>720</v>
      </c>
      <c r="U1078" s="3" t="s">
        <v>730</v>
      </c>
      <c r="V1078" s="3" t="s">
        <v>731</v>
      </c>
      <c r="W1078" s="3" t="s">
        <v>751</v>
      </c>
      <c r="X1078" s="3" t="s">
        <v>755</v>
      </c>
      <c r="Y1078" s="3">
        <v>22414.02</v>
      </c>
      <c r="Z1078" s="3" t="s">
        <v>761</v>
      </c>
      <c r="AA1078" t="b">
        <f t="shared" si="60"/>
        <v>0</v>
      </c>
    </row>
    <row r="1079" spans="10:27" hidden="1" x14ac:dyDescent="0.3">
      <c r="J1079" s="7">
        <v>1916</v>
      </c>
      <c r="K1079" s="3" t="s">
        <v>25</v>
      </c>
      <c r="L1079" s="3" t="s">
        <v>41</v>
      </c>
      <c r="M1079" s="3" t="str">
        <f t="shared" si="58"/>
        <v>paul.obuya@email.com</v>
      </c>
      <c r="N1079" s="3" t="s">
        <v>45</v>
      </c>
      <c r="O1079" s="3">
        <v>32</v>
      </c>
      <c r="P1079" s="3" t="str">
        <f t="shared" si="59"/>
        <v>Adult</v>
      </c>
      <c r="Q1079" s="3">
        <f t="shared" si="57"/>
        <v>53</v>
      </c>
      <c r="R1079" s="3" t="s">
        <v>434</v>
      </c>
      <c r="S1079" s="4">
        <v>45096</v>
      </c>
      <c r="T1079" s="3" t="s">
        <v>719</v>
      </c>
      <c r="U1079" s="3" t="s">
        <v>730</v>
      </c>
      <c r="V1079" s="3" t="s">
        <v>743</v>
      </c>
      <c r="W1079" s="3" t="s">
        <v>746</v>
      </c>
      <c r="X1079" s="3" t="s">
        <v>753</v>
      </c>
      <c r="Y1079" s="3">
        <v>48654.080000000002</v>
      </c>
      <c r="Z1079" s="3" t="s">
        <v>760</v>
      </c>
      <c r="AA1079" t="b">
        <f t="shared" si="60"/>
        <v>0</v>
      </c>
    </row>
    <row r="1080" spans="10:27" hidden="1" x14ac:dyDescent="0.3">
      <c r="J1080" s="7">
        <v>5195</v>
      </c>
      <c r="K1080" s="3" t="s">
        <v>27</v>
      </c>
      <c r="L1080" s="3" t="s">
        <v>41</v>
      </c>
      <c r="M1080" s="3" t="str">
        <f t="shared" si="58"/>
        <v>david.obuya@email.com</v>
      </c>
      <c r="N1080" s="3" t="s">
        <v>45</v>
      </c>
      <c r="O1080" s="3">
        <v>51</v>
      </c>
      <c r="P1080" s="3" t="str">
        <f t="shared" si="59"/>
        <v>Adult</v>
      </c>
      <c r="Q1080" s="3">
        <f t="shared" si="57"/>
        <v>34</v>
      </c>
      <c r="R1080" s="3" t="s">
        <v>435</v>
      </c>
      <c r="S1080" s="4">
        <v>43963</v>
      </c>
      <c r="T1080" s="3" t="s">
        <v>724</v>
      </c>
      <c r="U1080" s="3" t="s">
        <v>726</v>
      </c>
      <c r="V1080" s="3" t="s">
        <v>745</v>
      </c>
      <c r="W1080" s="3" t="s">
        <v>747</v>
      </c>
      <c r="X1080" s="3" t="s">
        <v>757</v>
      </c>
      <c r="Y1080" s="3">
        <v>12722.32</v>
      </c>
      <c r="Z1080" s="3" t="s">
        <v>761</v>
      </c>
      <c r="AA1080" t="b">
        <f t="shared" si="60"/>
        <v>0</v>
      </c>
    </row>
    <row r="1081" spans="10:27" x14ac:dyDescent="0.3">
      <c r="J1081" s="7">
        <v>1248</v>
      </c>
      <c r="K1081" s="3" t="s">
        <v>14</v>
      </c>
      <c r="L1081" s="3" t="s">
        <v>35</v>
      </c>
      <c r="M1081" s="3" t="str">
        <f t="shared" si="58"/>
        <v>jane.mugambi@email.com</v>
      </c>
      <c r="N1081" s="3" t="s">
        <v>45</v>
      </c>
      <c r="O1081" s="3">
        <v>68</v>
      </c>
      <c r="P1081" s="3" t="str">
        <f t="shared" si="59"/>
        <v>Senior</v>
      </c>
      <c r="Q1081" s="3">
        <f t="shared" si="57"/>
        <v>17</v>
      </c>
      <c r="R1081" s="3" t="s">
        <v>436</v>
      </c>
      <c r="S1081" s="4">
        <v>44237</v>
      </c>
      <c r="T1081" s="3" t="s">
        <v>719</v>
      </c>
      <c r="U1081" s="3" t="s">
        <v>729</v>
      </c>
      <c r="V1081" s="3" t="s">
        <v>739</v>
      </c>
      <c r="W1081" s="3" t="s">
        <v>746</v>
      </c>
      <c r="X1081" s="3" t="s">
        <v>755</v>
      </c>
      <c r="Y1081" s="3">
        <v>21061.88</v>
      </c>
      <c r="Z1081" s="3" t="s">
        <v>759</v>
      </c>
      <c r="AA1081" t="b">
        <f t="shared" si="60"/>
        <v>1</v>
      </c>
    </row>
    <row r="1082" spans="10:27" hidden="1" x14ac:dyDescent="0.3">
      <c r="J1082" s="7">
        <v>6473</v>
      </c>
      <c r="K1082" s="3" t="s">
        <v>20</v>
      </c>
      <c r="L1082" s="3" t="s">
        <v>43</v>
      </c>
      <c r="M1082" s="3" t="str">
        <f t="shared" si="58"/>
        <v>kevin.chebet@email.com</v>
      </c>
      <c r="N1082" s="3" t="s">
        <v>44</v>
      </c>
      <c r="O1082" s="3">
        <v>3</v>
      </c>
      <c r="P1082" s="3" t="str">
        <f t="shared" si="59"/>
        <v>Child</v>
      </c>
      <c r="Q1082" s="3">
        <f t="shared" si="57"/>
        <v>82</v>
      </c>
      <c r="R1082" s="3" t="s">
        <v>437</v>
      </c>
      <c r="S1082" s="4">
        <v>45507</v>
      </c>
      <c r="T1082" s="3" t="s">
        <v>718</v>
      </c>
      <c r="U1082" s="3" t="s">
        <v>730</v>
      </c>
      <c r="V1082" s="3" t="s">
        <v>740</v>
      </c>
      <c r="W1082" s="3" t="s">
        <v>750</v>
      </c>
      <c r="X1082" s="3" t="s">
        <v>755</v>
      </c>
      <c r="Y1082" s="3">
        <v>29335.9</v>
      </c>
      <c r="Z1082" s="3" t="s">
        <v>760</v>
      </c>
      <c r="AA1082" t="b">
        <f t="shared" si="60"/>
        <v>0</v>
      </c>
    </row>
    <row r="1083" spans="10:27" hidden="1" x14ac:dyDescent="0.3">
      <c r="J1083" s="7">
        <v>3517</v>
      </c>
      <c r="K1083" s="3" t="s">
        <v>25</v>
      </c>
      <c r="L1083" s="3" t="s">
        <v>30</v>
      </c>
      <c r="M1083" s="3" t="str">
        <f t="shared" si="58"/>
        <v>paul.atieno@email.com</v>
      </c>
      <c r="N1083" s="3" t="s">
        <v>44</v>
      </c>
      <c r="O1083" s="3">
        <v>22</v>
      </c>
      <c r="P1083" s="3" t="str">
        <f t="shared" si="59"/>
        <v>Adult</v>
      </c>
      <c r="Q1083" s="3">
        <f t="shared" si="57"/>
        <v>63</v>
      </c>
      <c r="R1083" s="3" t="s">
        <v>438</v>
      </c>
      <c r="S1083" s="4">
        <v>43980</v>
      </c>
      <c r="T1083" s="3" t="s">
        <v>718</v>
      </c>
      <c r="U1083" s="3" t="s">
        <v>729</v>
      </c>
      <c r="V1083" s="3" t="s">
        <v>733</v>
      </c>
      <c r="W1083" s="3" t="s">
        <v>749</v>
      </c>
      <c r="X1083" s="3" t="s">
        <v>753</v>
      </c>
      <c r="Y1083" s="3">
        <v>43175.16</v>
      </c>
      <c r="Z1083" s="3" t="s">
        <v>761</v>
      </c>
      <c r="AA1083" t="b">
        <f t="shared" si="60"/>
        <v>0</v>
      </c>
    </row>
    <row r="1084" spans="10:27" x14ac:dyDescent="0.3">
      <c r="J1084" s="7">
        <v>8958</v>
      </c>
      <c r="K1084" s="3" t="s">
        <v>24</v>
      </c>
      <c r="L1084" s="3" t="s">
        <v>31</v>
      </c>
      <c r="M1084" s="3" t="str">
        <f t="shared" si="58"/>
        <v>esther.kamau@email.com</v>
      </c>
      <c r="N1084" s="3" t="s">
        <v>45</v>
      </c>
      <c r="O1084" s="3">
        <v>26</v>
      </c>
      <c r="P1084" s="3" t="str">
        <f t="shared" si="59"/>
        <v>Adult</v>
      </c>
      <c r="Q1084" s="3">
        <f t="shared" si="57"/>
        <v>59</v>
      </c>
      <c r="R1084" s="3" t="s">
        <v>439</v>
      </c>
      <c r="S1084" s="4">
        <v>44290</v>
      </c>
      <c r="T1084" s="3" t="s">
        <v>724</v>
      </c>
      <c r="U1084" s="3" t="s">
        <v>725</v>
      </c>
      <c r="V1084" s="3" t="s">
        <v>736</v>
      </c>
      <c r="W1084" s="3" t="s">
        <v>749</v>
      </c>
      <c r="X1084" s="3" t="s">
        <v>753</v>
      </c>
      <c r="Y1084" s="3">
        <v>22430.17</v>
      </c>
      <c r="Z1084" s="3" t="s">
        <v>759</v>
      </c>
      <c r="AA1084" t="b">
        <f t="shared" si="60"/>
        <v>1</v>
      </c>
    </row>
    <row r="1085" spans="10:27" x14ac:dyDescent="0.3">
      <c r="J1085" s="7">
        <v>5410</v>
      </c>
      <c r="K1085" s="3" t="s">
        <v>14</v>
      </c>
      <c r="L1085" s="3" t="s">
        <v>29</v>
      </c>
      <c r="M1085" s="3" t="str">
        <f t="shared" si="58"/>
        <v>jane.mutua@email.com</v>
      </c>
      <c r="N1085" s="3" t="s">
        <v>45</v>
      </c>
      <c r="O1085" s="3">
        <v>51</v>
      </c>
      <c r="P1085" s="3" t="str">
        <f t="shared" si="59"/>
        <v>Adult</v>
      </c>
      <c r="Q1085" s="3">
        <f t="shared" si="57"/>
        <v>34</v>
      </c>
      <c r="R1085" s="3" t="s">
        <v>440</v>
      </c>
      <c r="S1085" s="4">
        <v>45179</v>
      </c>
      <c r="T1085" s="3" t="s">
        <v>719</v>
      </c>
      <c r="U1085" s="3" t="s">
        <v>729</v>
      </c>
      <c r="V1085" s="3" t="s">
        <v>736</v>
      </c>
      <c r="W1085" s="3" t="s">
        <v>750</v>
      </c>
      <c r="X1085" s="3" t="s">
        <v>758</v>
      </c>
      <c r="Y1085" s="3">
        <v>47777.79</v>
      </c>
      <c r="Z1085" s="3" t="s">
        <v>759</v>
      </c>
      <c r="AA1085" t="b">
        <f t="shared" si="60"/>
        <v>1</v>
      </c>
    </row>
    <row r="1086" spans="10:27" hidden="1" x14ac:dyDescent="0.3">
      <c r="J1086" s="7">
        <v>2685</v>
      </c>
      <c r="K1086" s="3" t="s">
        <v>24</v>
      </c>
      <c r="L1086" s="3" t="s">
        <v>34</v>
      </c>
      <c r="M1086" s="3" t="str">
        <f t="shared" si="58"/>
        <v>esther.cherono@email.com</v>
      </c>
      <c r="N1086" s="3" t="s">
        <v>44</v>
      </c>
      <c r="O1086" s="3">
        <v>26</v>
      </c>
      <c r="P1086" s="3" t="str">
        <f t="shared" si="59"/>
        <v>Adult</v>
      </c>
      <c r="Q1086" s="3">
        <f t="shared" si="57"/>
        <v>59</v>
      </c>
      <c r="R1086" s="3" t="s">
        <v>441</v>
      </c>
      <c r="S1086" s="4">
        <v>45439</v>
      </c>
      <c r="T1086" s="3" t="s">
        <v>719</v>
      </c>
      <c r="U1086" s="3" t="s">
        <v>726</v>
      </c>
      <c r="V1086" s="3" t="s">
        <v>733</v>
      </c>
      <c r="W1086" s="3" t="s">
        <v>752</v>
      </c>
      <c r="X1086" s="3" t="s">
        <v>754</v>
      </c>
      <c r="Y1086" s="3">
        <v>33820.36</v>
      </c>
      <c r="Z1086" s="3" t="s">
        <v>761</v>
      </c>
      <c r="AA1086" t="b">
        <f t="shared" si="60"/>
        <v>0</v>
      </c>
    </row>
    <row r="1087" spans="10:27" hidden="1" x14ac:dyDescent="0.3">
      <c r="J1087" s="7">
        <v>9726</v>
      </c>
      <c r="K1087" s="3" t="s">
        <v>22</v>
      </c>
      <c r="L1087" s="3" t="s">
        <v>35</v>
      </c>
      <c r="M1087" s="3" t="str">
        <f t="shared" si="58"/>
        <v>mercy.mugambi@email.com</v>
      </c>
      <c r="N1087" s="3" t="s">
        <v>45</v>
      </c>
      <c r="O1087" s="3">
        <v>2</v>
      </c>
      <c r="P1087" s="3" t="str">
        <f t="shared" si="59"/>
        <v>Child</v>
      </c>
      <c r="Q1087" s="3">
        <f t="shared" si="57"/>
        <v>83</v>
      </c>
      <c r="R1087" s="3" t="s">
        <v>442</v>
      </c>
      <c r="S1087" s="4">
        <v>44080</v>
      </c>
      <c r="T1087" s="3" t="s">
        <v>719</v>
      </c>
      <c r="U1087" s="3" t="s">
        <v>729</v>
      </c>
      <c r="V1087" s="3" t="s">
        <v>733</v>
      </c>
      <c r="W1087" s="3" t="s">
        <v>752</v>
      </c>
      <c r="X1087" s="3" t="s">
        <v>756</v>
      </c>
      <c r="Y1087" s="3">
        <v>6126.29</v>
      </c>
      <c r="Z1087" s="3" t="s">
        <v>761</v>
      </c>
      <c r="AA1087" t="b">
        <f t="shared" si="60"/>
        <v>0</v>
      </c>
    </row>
    <row r="1088" spans="10:27" hidden="1" x14ac:dyDescent="0.3">
      <c r="J1088" s="7">
        <v>4836</v>
      </c>
      <c r="K1088" s="3" t="s">
        <v>18</v>
      </c>
      <c r="L1088" s="3" t="s">
        <v>40</v>
      </c>
      <c r="M1088" s="3" t="str">
        <f t="shared" si="58"/>
        <v>susan.wanjiru@email.com</v>
      </c>
      <c r="N1088" s="3" t="s">
        <v>45</v>
      </c>
      <c r="O1088" s="3">
        <v>3</v>
      </c>
      <c r="P1088" s="3" t="str">
        <f t="shared" si="59"/>
        <v>Child</v>
      </c>
      <c r="Q1088" s="3">
        <f t="shared" si="57"/>
        <v>82</v>
      </c>
      <c r="R1088" s="3" t="s">
        <v>443</v>
      </c>
      <c r="S1088" s="4">
        <v>45531</v>
      </c>
      <c r="T1088" s="3" t="s">
        <v>721</v>
      </c>
      <c r="U1088" s="3" t="s">
        <v>730</v>
      </c>
      <c r="V1088" s="3" t="s">
        <v>742</v>
      </c>
      <c r="W1088" s="3" t="s">
        <v>752</v>
      </c>
      <c r="X1088" s="3" t="s">
        <v>758</v>
      </c>
      <c r="Y1088" s="3">
        <v>15862.17</v>
      </c>
      <c r="Z1088" s="3" t="s">
        <v>761</v>
      </c>
      <c r="AA1088" t="b">
        <f t="shared" si="60"/>
        <v>0</v>
      </c>
    </row>
    <row r="1089" spans="10:27" x14ac:dyDescent="0.3">
      <c r="J1089" s="7">
        <v>7827</v>
      </c>
      <c r="K1089" s="3" t="s">
        <v>18</v>
      </c>
      <c r="L1089" s="3" t="s">
        <v>43</v>
      </c>
      <c r="M1089" s="3" t="str">
        <f t="shared" si="58"/>
        <v>susan.chebet@email.com</v>
      </c>
      <c r="N1089" s="3" t="s">
        <v>44</v>
      </c>
      <c r="O1089" s="3">
        <v>4</v>
      </c>
      <c r="P1089" s="3" t="str">
        <f t="shared" si="59"/>
        <v>Child</v>
      </c>
      <c r="Q1089" s="3">
        <f t="shared" si="57"/>
        <v>81</v>
      </c>
      <c r="R1089" s="3" t="s">
        <v>444</v>
      </c>
      <c r="S1089" s="4">
        <v>45212</v>
      </c>
      <c r="T1089" s="3" t="s">
        <v>724</v>
      </c>
      <c r="U1089" s="3" t="s">
        <v>730</v>
      </c>
      <c r="V1089" s="3" t="s">
        <v>744</v>
      </c>
      <c r="W1089" s="3" t="s">
        <v>746</v>
      </c>
      <c r="X1089" s="3" t="s">
        <v>754</v>
      </c>
      <c r="Y1089" s="3">
        <v>42705.71</v>
      </c>
      <c r="Z1089" s="3" t="s">
        <v>759</v>
      </c>
      <c r="AA1089" t="b">
        <f t="shared" si="60"/>
        <v>1</v>
      </c>
    </row>
    <row r="1090" spans="10:27" hidden="1" x14ac:dyDescent="0.3">
      <c r="J1090" s="7">
        <v>7061</v>
      </c>
      <c r="K1090" s="3" t="s">
        <v>28</v>
      </c>
      <c r="L1090" s="3" t="s">
        <v>31</v>
      </c>
      <c r="M1090" s="3" t="str">
        <f t="shared" si="58"/>
        <v>mary.kamau@email.com</v>
      </c>
      <c r="N1090" s="3" t="s">
        <v>45</v>
      </c>
      <c r="O1090" s="3">
        <v>40</v>
      </c>
      <c r="P1090" s="3" t="str">
        <f t="shared" si="59"/>
        <v>Adult</v>
      </c>
      <c r="Q1090" s="3">
        <f t="shared" si="57"/>
        <v>45</v>
      </c>
      <c r="R1090" s="3" t="s">
        <v>445</v>
      </c>
      <c r="S1090" s="4">
        <v>44885</v>
      </c>
      <c r="T1090" s="3" t="s">
        <v>718</v>
      </c>
      <c r="U1090" s="3" t="s">
        <v>728</v>
      </c>
      <c r="V1090" s="3" t="s">
        <v>741</v>
      </c>
      <c r="W1090" s="3" t="s">
        <v>748</v>
      </c>
      <c r="X1090" s="3" t="s">
        <v>755</v>
      </c>
      <c r="Y1090" s="3">
        <v>10192.120000000001</v>
      </c>
      <c r="Z1090" s="3" t="s">
        <v>760</v>
      </c>
      <c r="AA1090" t="b">
        <f t="shared" si="60"/>
        <v>0</v>
      </c>
    </row>
    <row r="1091" spans="10:27" x14ac:dyDescent="0.3">
      <c r="J1091" s="7">
        <v>8094</v>
      </c>
      <c r="K1091" s="3" t="s">
        <v>19</v>
      </c>
      <c r="L1091" s="3" t="s">
        <v>39</v>
      </c>
      <c r="M1091" s="3" t="str">
        <f t="shared" si="58"/>
        <v>michael.kuria@email.com</v>
      </c>
      <c r="N1091" s="3" t="s">
        <v>45</v>
      </c>
      <c r="O1091" s="3">
        <v>83</v>
      </c>
      <c r="P1091" s="3" t="str">
        <f t="shared" si="59"/>
        <v>Senior</v>
      </c>
      <c r="Q1091" s="3">
        <f t="shared" si="57"/>
        <v>2</v>
      </c>
      <c r="R1091" s="3" t="s">
        <v>446</v>
      </c>
      <c r="S1091" s="4">
        <v>45735</v>
      </c>
      <c r="T1091" s="3" t="s">
        <v>721</v>
      </c>
      <c r="U1091" s="3" t="s">
        <v>727</v>
      </c>
      <c r="V1091" s="3" t="s">
        <v>732</v>
      </c>
      <c r="W1091" s="3" t="s">
        <v>747</v>
      </c>
      <c r="X1091" s="3" t="s">
        <v>753</v>
      </c>
      <c r="Y1091" s="3">
        <v>44357.120000000003</v>
      </c>
      <c r="Z1091" s="3" t="s">
        <v>759</v>
      </c>
      <c r="AA1091" t="b">
        <f t="shared" si="60"/>
        <v>1</v>
      </c>
    </row>
    <row r="1092" spans="10:27" hidden="1" x14ac:dyDescent="0.3">
      <c r="J1092" s="7">
        <v>8262</v>
      </c>
      <c r="K1092" s="3" t="s">
        <v>17</v>
      </c>
      <c r="L1092" s="3" t="s">
        <v>43</v>
      </c>
      <c r="M1092" s="3" t="str">
        <f t="shared" si="58"/>
        <v>anne.chebet@email.com</v>
      </c>
      <c r="N1092" s="3" t="s">
        <v>45</v>
      </c>
      <c r="O1092" s="3">
        <v>19</v>
      </c>
      <c r="P1092" s="3" t="str">
        <f t="shared" si="59"/>
        <v>Teenager</v>
      </c>
      <c r="Q1092" s="3">
        <f t="shared" si="57"/>
        <v>66</v>
      </c>
      <c r="R1092" s="3" t="s">
        <v>447</v>
      </c>
      <c r="S1092" s="4">
        <v>44233</v>
      </c>
      <c r="T1092" s="3" t="s">
        <v>724</v>
      </c>
      <c r="U1092" s="3" t="s">
        <v>725</v>
      </c>
      <c r="V1092" s="3" t="s">
        <v>736</v>
      </c>
      <c r="W1092" s="3" t="s">
        <v>747</v>
      </c>
      <c r="X1092" s="3" t="s">
        <v>756</v>
      </c>
      <c r="Y1092" s="3">
        <v>40832.43</v>
      </c>
      <c r="Z1092" s="3" t="s">
        <v>761</v>
      </c>
      <c r="AA1092" t="b">
        <f t="shared" si="60"/>
        <v>0</v>
      </c>
    </row>
    <row r="1093" spans="10:27" hidden="1" x14ac:dyDescent="0.3">
      <c r="J1093" s="7">
        <v>5738</v>
      </c>
      <c r="K1093" s="3" t="s">
        <v>20</v>
      </c>
      <c r="L1093" s="3" t="s">
        <v>34</v>
      </c>
      <c r="M1093" s="3" t="str">
        <f t="shared" si="58"/>
        <v>kevin.cherono@email.com</v>
      </c>
      <c r="N1093" s="3" t="s">
        <v>45</v>
      </c>
      <c r="O1093" s="3">
        <v>68</v>
      </c>
      <c r="P1093" s="3" t="str">
        <f t="shared" si="59"/>
        <v>Senior</v>
      </c>
      <c r="Q1093" s="3">
        <f t="shared" si="57"/>
        <v>17</v>
      </c>
      <c r="R1093" s="3" t="s">
        <v>448</v>
      </c>
      <c r="S1093" s="4">
        <v>45416</v>
      </c>
      <c r="T1093" s="3" t="s">
        <v>724</v>
      </c>
      <c r="U1093" s="3" t="s">
        <v>727</v>
      </c>
      <c r="V1093" s="3" t="s">
        <v>739</v>
      </c>
      <c r="W1093" s="3" t="s">
        <v>747</v>
      </c>
      <c r="X1093" s="3" t="s">
        <v>753</v>
      </c>
      <c r="Y1093" s="3">
        <v>25397.07</v>
      </c>
      <c r="Z1093" s="3" t="s">
        <v>761</v>
      </c>
      <c r="AA1093" t="b">
        <f t="shared" si="60"/>
        <v>0</v>
      </c>
    </row>
    <row r="1094" spans="10:27" x14ac:dyDescent="0.3">
      <c r="J1094" s="7">
        <v>7334</v>
      </c>
      <c r="K1094" s="3" t="s">
        <v>16</v>
      </c>
      <c r="L1094" s="3" t="s">
        <v>38</v>
      </c>
      <c r="M1094" s="3" t="str">
        <f t="shared" si="58"/>
        <v>john.njeri@email.com</v>
      </c>
      <c r="N1094" s="3" t="s">
        <v>44</v>
      </c>
      <c r="O1094" s="3">
        <v>34</v>
      </c>
      <c r="P1094" s="3" t="str">
        <f t="shared" si="59"/>
        <v>Adult</v>
      </c>
      <c r="Q1094" s="3">
        <f t="shared" si="57"/>
        <v>51</v>
      </c>
      <c r="R1094" s="3" t="s">
        <v>449</v>
      </c>
      <c r="S1094" s="4">
        <v>45404</v>
      </c>
      <c r="T1094" s="3" t="s">
        <v>724</v>
      </c>
      <c r="U1094" s="3" t="s">
        <v>726</v>
      </c>
      <c r="V1094" s="3" t="s">
        <v>736</v>
      </c>
      <c r="W1094" s="3" t="s">
        <v>748</v>
      </c>
      <c r="X1094" s="3" t="s">
        <v>757</v>
      </c>
      <c r="Y1094" s="3">
        <v>15444.39</v>
      </c>
      <c r="Z1094" s="3" t="s">
        <v>759</v>
      </c>
      <c r="AA1094" t="b">
        <f t="shared" si="60"/>
        <v>1</v>
      </c>
    </row>
    <row r="1095" spans="10:27" hidden="1" x14ac:dyDescent="0.3">
      <c r="J1095" s="7">
        <v>1782</v>
      </c>
      <c r="K1095" s="3" t="s">
        <v>21</v>
      </c>
      <c r="L1095" s="3" t="s">
        <v>32</v>
      </c>
      <c r="M1095" s="3" t="str">
        <f t="shared" si="58"/>
        <v>grace.odhiambo@email.com</v>
      </c>
      <c r="N1095" s="3" t="s">
        <v>44</v>
      </c>
      <c r="O1095" s="3">
        <v>47</v>
      </c>
      <c r="P1095" s="3" t="str">
        <f t="shared" si="59"/>
        <v>Adult</v>
      </c>
      <c r="Q1095" s="3">
        <f t="shared" si="57"/>
        <v>38</v>
      </c>
      <c r="R1095" s="3" t="s">
        <v>450</v>
      </c>
      <c r="S1095" s="4">
        <v>45119</v>
      </c>
      <c r="T1095" s="3" t="s">
        <v>724</v>
      </c>
      <c r="U1095" s="3" t="s">
        <v>725</v>
      </c>
      <c r="V1095" s="3" t="s">
        <v>736</v>
      </c>
      <c r="W1095" s="3" t="s">
        <v>747</v>
      </c>
      <c r="X1095" s="3" t="s">
        <v>755</v>
      </c>
      <c r="Y1095" s="3">
        <v>1975.6</v>
      </c>
      <c r="Z1095" s="3" t="s">
        <v>760</v>
      </c>
      <c r="AA1095" t="b">
        <f t="shared" si="60"/>
        <v>0</v>
      </c>
    </row>
    <row r="1096" spans="10:27" hidden="1" x14ac:dyDescent="0.3">
      <c r="J1096" s="7">
        <v>6949</v>
      </c>
      <c r="K1096" s="3" t="s">
        <v>15</v>
      </c>
      <c r="L1096" s="3" t="s">
        <v>29</v>
      </c>
      <c r="M1096" s="3" t="str">
        <f t="shared" si="58"/>
        <v>james.mutua@email.com</v>
      </c>
      <c r="N1096" s="3" t="s">
        <v>45</v>
      </c>
      <c r="O1096" s="3">
        <v>39</v>
      </c>
      <c r="P1096" s="3" t="str">
        <f t="shared" si="59"/>
        <v>Adult</v>
      </c>
      <c r="Q1096" s="3">
        <f t="shared" si="57"/>
        <v>46</v>
      </c>
      <c r="R1096" s="3" t="s">
        <v>451</v>
      </c>
      <c r="S1096" s="4">
        <v>45357</v>
      </c>
      <c r="T1096" s="3" t="s">
        <v>723</v>
      </c>
      <c r="U1096" s="3" t="s">
        <v>725</v>
      </c>
      <c r="V1096" s="3" t="s">
        <v>745</v>
      </c>
      <c r="W1096" s="3" t="s">
        <v>750</v>
      </c>
      <c r="X1096" s="3" t="s">
        <v>754</v>
      </c>
      <c r="Y1096" s="3">
        <v>38830.57</v>
      </c>
      <c r="Z1096" s="3" t="s">
        <v>760</v>
      </c>
      <c r="AA1096" t="b">
        <f t="shared" si="60"/>
        <v>0</v>
      </c>
    </row>
    <row r="1097" spans="10:27" x14ac:dyDescent="0.3">
      <c r="J1097" s="7">
        <v>3384</v>
      </c>
      <c r="K1097" s="3" t="s">
        <v>18</v>
      </c>
      <c r="L1097" s="3" t="s">
        <v>34</v>
      </c>
      <c r="M1097" s="3" t="str">
        <f t="shared" si="58"/>
        <v>susan.cherono@email.com</v>
      </c>
      <c r="N1097" s="3" t="s">
        <v>45</v>
      </c>
      <c r="O1097" s="3">
        <v>9</v>
      </c>
      <c r="P1097" s="3" t="str">
        <f t="shared" si="59"/>
        <v>Child</v>
      </c>
      <c r="Q1097" s="3">
        <f t="shared" si="57"/>
        <v>76</v>
      </c>
      <c r="R1097" s="3" t="s">
        <v>452</v>
      </c>
      <c r="S1097" s="4">
        <v>44679</v>
      </c>
      <c r="T1097" s="3" t="s">
        <v>721</v>
      </c>
      <c r="U1097" s="3" t="s">
        <v>727</v>
      </c>
      <c r="V1097" s="3" t="s">
        <v>740</v>
      </c>
      <c r="W1097" s="3" t="s">
        <v>751</v>
      </c>
      <c r="X1097" s="3" t="s">
        <v>754</v>
      </c>
      <c r="Y1097" s="3">
        <v>39277.78</v>
      </c>
      <c r="Z1097" s="3" t="s">
        <v>759</v>
      </c>
      <c r="AA1097" t="b">
        <f t="shared" si="60"/>
        <v>1</v>
      </c>
    </row>
    <row r="1098" spans="10:27" hidden="1" x14ac:dyDescent="0.3">
      <c r="J1098" s="7">
        <v>7843</v>
      </c>
      <c r="K1098" s="3" t="s">
        <v>18</v>
      </c>
      <c r="L1098" s="3" t="s">
        <v>29</v>
      </c>
      <c r="M1098" s="3" t="str">
        <f t="shared" si="58"/>
        <v>susan.mutua@email.com</v>
      </c>
      <c r="N1098" s="3" t="s">
        <v>44</v>
      </c>
      <c r="O1098" s="3">
        <v>65</v>
      </c>
      <c r="P1098" s="3" t="str">
        <f t="shared" si="59"/>
        <v>Senior</v>
      </c>
      <c r="Q1098" s="3">
        <f t="shared" si="57"/>
        <v>20</v>
      </c>
      <c r="R1098" s="3" t="s">
        <v>453</v>
      </c>
      <c r="S1098" s="4">
        <v>45260</v>
      </c>
      <c r="T1098" s="3" t="s">
        <v>719</v>
      </c>
      <c r="U1098" s="3" t="s">
        <v>728</v>
      </c>
      <c r="V1098" s="3" t="s">
        <v>738</v>
      </c>
      <c r="W1098" s="3" t="s">
        <v>748</v>
      </c>
      <c r="X1098" s="3" t="s">
        <v>756</v>
      </c>
      <c r="Y1098" s="3">
        <v>7785.94</v>
      </c>
      <c r="Z1098" s="3" t="s">
        <v>760</v>
      </c>
      <c r="AA1098" t="b">
        <f t="shared" si="60"/>
        <v>0</v>
      </c>
    </row>
    <row r="1099" spans="10:27" hidden="1" x14ac:dyDescent="0.3">
      <c r="J1099" s="7">
        <v>3901</v>
      </c>
      <c r="K1099" s="3" t="s">
        <v>21</v>
      </c>
      <c r="L1099" s="3" t="s">
        <v>31</v>
      </c>
      <c r="M1099" s="3" t="str">
        <f t="shared" si="58"/>
        <v>grace.kamau@email.com</v>
      </c>
      <c r="N1099" s="3" t="s">
        <v>45</v>
      </c>
      <c r="O1099" s="3">
        <v>64</v>
      </c>
      <c r="P1099" s="3" t="str">
        <f t="shared" si="59"/>
        <v>Senior</v>
      </c>
      <c r="Q1099" s="3">
        <f t="shared" si="57"/>
        <v>21</v>
      </c>
      <c r="R1099" s="3" t="s">
        <v>454</v>
      </c>
      <c r="S1099" s="4">
        <v>45514</v>
      </c>
      <c r="T1099" s="3" t="s">
        <v>722</v>
      </c>
      <c r="U1099" s="3" t="s">
        <v>727</v>
      </c>
      <c r="V1099" s="3" t="s">
        <v>743</v>
      </c>
      <c r="W1099" s="3" t="s">
        <v>749</v>
      </c>
      <c r="X1099" s="3" t="s">
        <v>756</v>
      </c>
      <c r="Y1099" s="3">
        <v>29991.09</v>
      </c>
      <c r="Z1099" s="3" t="s">
        <v>760</v>
      </c>
      <c r="AA1099" t="b">
        <f t="shared" si="60"/>
        <v>0</v>
      </c>
    </row>
    <row r="1100" spans="10:27" x14ac:dyDescent="0.3">
      <c r="J1100" s="7">
        <v>3090</v>
      </c>
      <c r="K1100" s="3" t="s">
        <v>18</v>
      </c>
      <c r="L1100" s="3" t="s">
        <v>33</v>
      </c>
      <c r="M1100" s="3" t="str">
        <f t="shared" si="58"/>
        <v>susan.kiplagat@email.com</v>
      </c>
      <c r="N1100" s="3" t="s">
        <v>44</v>
      </c>
      <c r="O1100" s="3">
        <v>65</v>
      </c>
      <c r="P1100" s="3" t="str">
        <f t="shared" si="59"/>
        <v>Senior</v>
      </c>
      <c r="Q1100" s="3">
        <f t="shared" si="57"/>
        <v>20</v>
      </c>
      <c r="R1100" s="3" t="s">
        <v>455</v>
      </c>
      <c r="S1100" s="4">
        <v>44478</v>
      </c>
      <c r="T1100" s="3" t="s">
        <v>724</v>
      </c>
      <c r="U1100" s="3" t="s">
        <v>727</v>
      </c>
      <c r="V1100" s="3" t="s">
        <v>741</v>
      </c>
      <c r="W1100" s="3" t="s">
        <v>746</v>
      </c>
      <c r="X1100" s="3" t="s">
        <v>753</v>
      </c>
      <c r="Y1100" s="3">
        <v>49125.39</v>
      </c>
      <c r="Z1100" s="3" t="s">
        <v>759</v>
      </c>
      <c r="AA1100" t="b">
        <f t="shared" si="60"/>
        <v>1</v>
      </c>
    </row>
    <row r="1101" spans="10:27" hidden="1" x14ac:dyDescent="0.3">
      <c r="J1101" s="7">
        <v>6088</v>
      </c>
      <c r="K1101" s="3" t="s">
        <v>20</v>
      </c>
      <c r="L1101" s="3" t="s">
        <v>34</v>
      </c>
      <c r="M1101" s="3" t="str">
        <f t="shared" si="58"/>
        <v>kevin.cherono@email.com</v>
      </c>
      <c r="N1101" s="3" t="s">
        <v>45</v>
      </c>
      <c r="O1101" s="3">
        <v>10</v>
      </c>
      <c r="P1101" s="3" t="str">
        <f t="shared" si="59"/>
        <v>Child</v>
      </c>
      <c r="Q1101" s="3">
        <f t="shared" si="57"/>
        <v>75</v>
      </c>
      <c r="R1101" s="3" t="s">
        <v>456</v>
      </c>
      <c r="S1101" s="4">
        <v>44047</v>
      </c>
      <c r="T1101" s="3" t="s">
        <v>724</v>
      </c>
      <c r="U1101" s="3" t="s">
        <v>727</v>
      </c>
      <c r="V1101" s="3" t="s">
        <v>733</v>
      </c>
      <c r="W1101" s="3" t="s">
        <v>748</v>
      </c>
      <c r="X1101" s="3" t="s">
        <v>754</v>
      </c>
      <c r="Y1101" s="3">
        <v>39820.269999999997</v>
      </c>
      <c r="Z1101" s="3" t="s">
        <v>761</v>
      </c>
      <c r="AA1101" t="b">
        <f t="shared" si="60"/>
        <v>0</v>
      </c>
    </row>
    <row r="1102" spans="10:27" hidden="1" x14ac:dyDescent="0.3">
      <c r="J1102" s="7">
        <v>9841</v>
      </c>
      <c r="K1102" s="3" t="s">
        <v>23</v>
      </c>
      <c r="L1102" s="3" t="s">
        <v>39</v>
      </c>
      <c r="M1102" s="3" t="str">
        <f t="shared" si="58"/>
        <v>peter.kuria@email.com</v>
      </c>
      <c r="N1102" s="3" t="s">
        <v>45</v>
      </c>
      <c r="O1102" s="3">
        <v>6</v>
      </c>
      <c r="P1102" s="3" t="str">
        <f t="shared" si="59"/>
        <v>Child</v>
      </c>
      <c r="Q1102" s="3">
        <f t="shared" si="57"/>
        <v>79</v>
      </c>
      <c r="R1102" s="3" t="s">
        <v>457</v>
      </c>
      <c r="S1102" s="4">
        <v>44855</v>
      </c>
      <c r="T1102" s="3" t="s">
        <v>723</v>
      </c>
      <c r="U1102" s="3" t="s">
        <v>730</v>
      </c>
      <c r="V1102" s="3" t="s">
        <v>739</v>
      </c>
      <c r="W1102" s="3" t="s">
        <v>749</v>
      </c>
      <c r="X1102" s="3" t="s">
        <v>757</v>
      </c>
      <c r="Y1102" s="3">
        <v>31177.69</v>
      </c>
      <c r="Z1102" s="3" t="s">
        <v>761</v>
      </c>
      <c r="AA1102" t="b">
        <f t="shared" si="60"/>
        <v>0</v>
      </c>
    </row>
    <row r="1103" spans="10:27" hidden="1" x14ac:dyDescent="0.3">
      <c r="J1103" s="7">
        <v>3883</v>
      </c>
      <c r="K1103" s="3" t="s">
        <v>18</v>
      </c>
      <c r="L1103" s="3" t="s">
        <v>43</v>
      </c>
      <c r="M1103" s="3" t="str">
        <f t="shared" si="58"/>
        <v>susan.chebet@email.com</v>
      </c>
      <c r="N1103" s="3" t="s">
        <v>45</v>
      </c>
      <c r="O1103" s="3">
        <v>3</v>
      </c>
      <c r="P1103" s="3" t="str">
        <f t="shared" si="59"/>
        <v>Child</v>
      </c>
      <c r="Q1103" s="3">
        <f t="shared" si="57"/>
        <v>82</v>
      </c>
      <c r="R1103" s="3" t="s">
        <v>458</v>
      </c>
      <c r="S1103" s="4">
        <v>44834</v>
      </c>
      <c r="T1103" s="3" t="s">
        <v>718</v>
      </c>
      <c r="U1103" s="3" t="s">
        <v>725</v>
      </c>
      <c r="V1103" s="3" t="s">
        <v>742</v>
      </c>
      <c r="W1103" s="3" t="s">
        <v>747</v>
      </c>
      <c r="X1103" s="3" t="s">
        <v>754</v>
      </c>
      <c r="Y1103" s="3">
        <v>35993.75</v>
      </c>
      <c r="Z1103" s="3" t="s">
        <v>760</v>
      </c>
      <c r="AA1103" t="b">
        <f t="shared" si="60"/>
        <v>0</v>
      </c>
    </row>
    <row r="1104" spans="10:27" hidden="1" x14ac:dyDescent="0.3">
      <c r="J1104" s="7">
        <v>7809</v>
      </c>
      <c r="K1104" s="3" t="s">
        <v>28</v>
      </c>
      <c r="L1104" s="3" t="s">
        <v>29</v>
      </c>
      <c r="M1104" s="3" t="str">
        <f t="shared" si="58"/>
        <v>mary.mutua@email.com</v>
      </c>
      <c r="N1104" s="3" t="s">
        <v>45</v>
      </c>
      <c r="O1104" s="3">
        <v>83</v>
      </c>
      <c r="P1104" s="3" t="str">
        <f t="shared" si="59"/>
        <v>Senior</v>
      </c>
      <c r="Q1104" s="3">
        <f t="shared" si="57"/>
        <v>2</v>
      </c>
      <c r="R1104" s="3" t="s">
        <v>459</v>
      </c>
      <c r="S1104" s="4">
        <v>44240</v>
      </c>
      <c r="T1104" s="3" t="s">
        <v>724</v>
      </c>
      <c r="U1104" s="3" t="s">
        <v>729</v>
      </c>
      <c r="V1104" s="3" t="s">
        <v>740</v>
      </c>
      <c r="W1104" s="3" t="s">
        <v>748</v>
      </c>
      <c r="X1104" s="3" t="s">
        <v>755</v>
      </c>
      <c r="Y1104" s="3">
        <v>3910.8</v>
      </c>
      <c r="Z1104" s="3" t="s">
        <v>760</v>
      </c>
      <c r="AA1104" t="b">
        <f t="shared" si="60"/>
        <v>0</v>
      </c>
    </row>
    <row r="1105" spans="10:27" hidden="1" x14ac:dyDescent="0.3">
      <c r="J1105" s="7">
        <v>6645</v>
      </c>
      <c r="K1105" s="3" t="s">
        <v>21</v>
      </c>
      <c r="L1105" s="3" t="s">
        <v>31</v>
      </c>
      <c r="M1105" s="3" t="str">
        <f t="shared" si="58"/>
        <v>grace.kamau@email.com</v>
      </c>
      <c r="N1105" s="3" t="s">
        <v>44</v>
      </c>
      <c r="O1105" s="3">
        <v>57</v>
      </c>
      <c r="P1105" s="3" t="str">
        <f t="shared" si="59"/>
        <v>Adult</v>
      </c>
      <c r="Q1105" s="3">
        <f t="shared" si="57"/>
        <v>28</v>
      </c>
      <c r="R1105" s="3" t="s">
        <v>460</v>
      </c>
      <c r="S1105" s="4">
        <v>44408</v>
      </c>
      <c r="T1105" s="3" t="s">
        <v>722</v>
      </c>
      <c r="U1105" s="3" t="s">
        <v>727</v>
      </c>
      <c r="V1105" s="3" t="s">
        <v>739</v>
      </c>
      <c r="W1105" s="3" t="s">
        <v>749</v>
      </c>
      <c r="X1105" s="3" t="s">
        <v>758</v>
      </c>
      <c r="Y1105" s="3">
        <v>45515.9</v>
      </c>
      <c r="Z1105" s="3" t="s">
        <v>761</v>
      </c>
      <c r="AA1105" t="b">
        <f t="shared" si="60"/>
        <v>0</v>
      </c>
    </row>
    <row r="1106" spans="10:27" hidden="1" x14ac:dyDescent="0.3">
      <c r="J1106" s="7">
        <v>1458</v>
      </c>
      <c r="K1106" s="3" t="s">
        <v>18</v>
      </c>
      <c r="L1106" s="3" t="s">
        <v>43</v>
      </c>
      <c r="M1106" s="3" t="str">
        <f t="shared" si="58"/>
        <v>susan.chebet@email.com</v>
      </c>
      <c r="N1106" s="3" t="s">
        <v>44</v>
      </c>
      <c r="O1106" s="3">
        <v>58</v>
      </c>
      <c r="P1106" s="3" t="str">
        <f t="shared" si="59"/>
        <v>Adult</v>
      </c>
      <c r="Q1106" s="3">
        <f t="shared" si="57"/>
        <v>27</v>
      </c>
      <c r="R1106" s="3" t="s">
        <v>461</v>
      </c>
      <c r="S1106" s="4">
        <v>45390</v>
      </c>
      <c r="T1106" s="3" t="s">
        <v>722</v>
      </c>
      <c r="U1106" s="3" t="s">
        <v>725</v>
      </c>
      <c r="V1106" s="3" t="s">
        <v>738</v>
      </c>
      <c r="W1106" s="3" t="s">
        <v>750</v>
      </c>
      <c r="X1106" s="3" t="s">
        <v>754</v>
      </c>
      <c r="Y1106" s="3">
        <v>4034.62</v>
      </c>
      <c r="Z1106" s="3" t="s">
        <v>760</v>
      </c>
      <c r="AA1106" t="b">
        <f t="shared" si="60"/>
        <v>0</v>
      </c>
    </row>
    <row r="1107" spans="10:27" hidden="1" x14ac:dyDescent="0.3">
      <c r="J1107" s="7">
        <v>3895</v>
      </c>
      <c r="K1107" s="3" t="s">
        <v>24</v>
      </c>
      <c r="L1107" s="3" t="s">
        <v>32</v>
      </c>
      <c r="M1107" s="3" t="str">
        <f t="shared" si="58"/>
        <v>esther.odhiambo@email.com</v>
      </c>
      <c r="N1107" s="3" t="s">
        <v>44</v>
      </c>
      <c r="O1107" s="3">
        <v>70</v>
      </c>
      <c r="P1107" s="3" t="str">
        <f t="shared" si="59"/>
        <v>Senior</v>
      </c>
      <c r="Q1107" s="3">
        <f t="shared" si="57"/>
        <v>15</v>
      </c>
      <c r="R1107" s="3" t="s">
        <v>462</v>
      </c>
      <c r="S1107" s="4">
        <v>44763</v>
      </c>
      <c r="T1107" s="3" t="s">
        <v>718</v>
      </c>
      <c r="U1107" s="3" t="s">
        <v>728</v>
      </c>
      <c r="V1107" s="3" t="s">
        <v>741</v>
      </c>
      <c r="W1107" s="3" t="s">
        <v>750</v>
      </c>
      <c r="X1107" s="3" t="s">
        <v>754</v>
      </c>
      <c r="Y1107" s="3">
        <v>18229.810000000001</v>
      </c>
      <c r="Z1107" s="3" t="s">
        <v>761</v>
      </c>
      <c r="AA1107" t="b">
        <f t="shared" si="60"/>
        <v>0</v>
      </c>
    </row>
    <row r="1108" spans="10:27" hidden="1" x14ac:dyDescent="0.3">
      <c r="J1108" s="7">
        <v>9653</v>
      </c>
      <c r="K1108" s="3" t="s">
        <v>27</v>
      </c>
      <c r="L1108" s="3" t="s">
        <v>29</v>
      </c>
      <c r="M1108" s="3" t="str">
        <f t="shared" si="58"/>
        <v>david.mutua@email.com</v>
      </c>
      <c r="N1108" s="3" t="s">
        <v>45</v>
      </c>
      <c r="O1108" s="3">
        <v>8</v>
      </c>
      <c r="P1108" s="3" t="str">
        <f t="shared" si="59"/>
        <v>Child</v>
      </c>
      <c r="Q1108" s="3">
        <f t="shared" si="57"/>
        <v>77</v>
      </c>
      <c r="R1108" s="3" t="s">
        <v>463</v>
      </c>
      <c r="S1108" s="4">
        <v>44866</v>
      </c>
      <c r="T1108" s="3" t="s">
        <v>723</v>
      </c>
      <c r="U1108" s="3" t="s">
        <v>730</v>
      </c>
      <c r="V1108" s="3" t="s">
        <v>742</v>
      </c>
      <c r="W1108" s="3" t="s">
        <v>751</v>
      </c>
      <c r="X1108" s="3" t="s">
        <v>757</v>
      </c>
      <c r="Y1108" s="3">
        <v>3881.22</v>
      </c>
      <c r="Z1108" s="3" t="s">
        <v>760</v>
      </c>
      <c r="AA1108" t="b">
        <f t="shared" si="60"/>
        <v>0</v>
      </c>
    </row>
    <row r="1109" spans="10:27" x14ac:dyDescent="0.3">
      <c r="J1109" s="7">
        <v>3755</v>
      </c>
      <c r="K1109" s="3" t="s">
        <v>23</v>
      </c>
      <c r="L1109" s="3" t="s">
        <v>39</v>
      </c>
      <c r="M1109" s="3" t="str">
        <f t="shared" si="58"/>
        <v>peter.kuria@email.com</v>
      </c>
      <c r="N1109" s="3" t="s">
        <v>44</v>
      </c>
      <c r="O1109" s="3">
        <v>70</v>
      </c>
      <c r="P1109" s="3" t="str">
        <f t="shared" si="59"/>
        <v>Senior</v>
      </c>
      <c r="Q1109" s="3">
        <f t="shared" si="57"/>
        <v>15</v>
      </c>
      <c r="R1109" s="3" t="s">
        <v>464</v>
      </c>
      <c r="S1109" s="4">
        <v>44029</v>
      </c>
      <c r="T1109" s="3" t="s">
        <v>722</v>
      </c>
      <c r="U1109" s="3" t="s">
        <v>726</v>
      </c>
      <c r="V1109" s="3" t="s">
        <v>741</v>
      </c>
      <c r="W1109" s="3" t="s">
        <v>748</v>
      </c>
      <c r="X1109" s="3" t="s">
        <v>755</v>
      </c>
      <c r="Y1109" s="3">
        <v>15767.86</v>
      </c>
      <c r="Z1109" s="3" t="s">
        <v>759</v>
      </c>
      <c r="AA1109" t="b">
        <f t="shared" si="60"/>
        <v>1</v>
      </c>
    </row>
    <row r="1110" spans="10:27" hidden="1" x14ac:dyDescent="0.3">
      <c r="J1110" s="7">
        <v>6940</v>
      </c>
      <c r="K1110" s="3" t="s">
        <v>18</v>
      </c>
      <c r="L1110" s="3" t="s">
        <v>43</v>
      </c>
      <c r="M1110" s="3" t="str">
        <f t="shared" si="58"/>
        <v>susan.chebet@email.com</v>
      </c>
      <c r="N1110" s="3" t="s">
        <v>45</v>
      </c>
      <c r="O1110" s="3">
        <v>72</v>
      </c>
      <c r="P1110" s="3" t="str">
        <f t="shared" si="59"/>
        <v>Senior</v>
      </c>
      <c r="Q1110" s="3">
        <f t="shared" si="57"/>
        <v>13</v>
      </c>
      <c r="R1110" s="3" t="s">
        <v>465</v>
      </c>
      <c r="S1110" s="4">
        <v>45108</v>
      </c>
      <c r="T1110" s="3" t="s">
        <v>718</v>
      </c>
      <c r="U1110" s="3" t="s">
        <v>725</v>
      </c>
      <c r="V1110" s="3" t="s">
        <v>734</v>
      </c>
      <c r="W1110" s="3" t="s">
        <v>748</v>
      </c>
      <c r="X1110" s="3" t="s">
        <v>754</v>
      </c>
      <c r="Y1110" s="3">
        <v>18255.39</v>
      </c>
      <c r="Z1110" s="3" t="s">
        <v>760</v>
      </c>
      <c r="AA1110" t="b">
        <f t="shared" si="60"/>
        <v>0</v>
      </c>
    </row>
    <row r="1111" spans="10:27" hidden="1" x14ac:dyDescent="0.3">
      <c r="J1111" s="7">
        <v>8761</v>
      </c>
      <c r="K1111" s="3" t="s">
        <v>19</v>
      </c>
      <c r="L1111" s="3" t="s">
        <v>34</v>
      </c>
      <c r="M1111" s="3" t="str">
        <f t="shared" si="58"/>
        <v>michael.cherono@email.com</v>
      </c>
      <c r="N1111" s="3" t="s">
        <v>45</v>
      </c>
      <c r="O1111" s="3">
        <v>50</v>
      </c>
      <c r="P1111" s="3" t="str">
        <f t="shared" si="59"/>
        <v>Adult</v>
      </c>
      <c r="Q1111" s="3">
        <f t="shared" si="57"/>
        <v>35</v>
      </c>
      <c r="R1111" s="3" t="s">
        <v>466</v>
      </c>
      <c r="S1111" s="4">
        <v>44723</v>
      </c>
      <c r="T1111" s="3" t="s">
        <v>723</v>
      </c>
      <c r="U1111" s="3" t="s">
        <v>728</v>
      </c>
      <c r="V1111" s="3" t="s">
        <v>738</v>
      </c>
      <c r="W1111" s="3" t="s">
        <v>748</v>
      </c>
      <c r="X1111" s="3" t="s">
        <v>756</v>
      </c>
      <c r="Y1111" s="3">
        <v>712.46</v>
      </c>
      <c r="Z1111" s="3" t="s">
        <v>761</v>
      </c>
      <c r="AA1111" t="b">
        <f t="shared" si="60"/>
        <v>0</v>
      </c>
    </row>
    <row r="1112" spans="10:27" hidden="1" x14ac:dyDescent="0.3">
      <c r="J1112" s="7">
        <v>8900</v>
      </c>
      <c r="K1112" s="3" t="s">
        <v>16</v>
      </c>
      <c r="L1112" s="3" t="s">
        <v>31</v>
      </c>
      <c r="M1112" s="3" t="str">
        <f t="shared" si="58"/>
        <v>john.kamau@email.com</v>
      </c>
      <c r="N1112" s="3" t="s">
        <v>44</v>
      </c>
      <c r="O1112" s="3">
        <v>82</v>
      </c>
      <c r="P1112" s="3" t="str">
        <f t="shared" si="59"/>
        <v>Senior</v>
      </c>
      <c r="Q1112" s="3">
        <f t="shared" si="57"/>
        <v>3</v>
      </c>
      <c r="R1112" s="3" t="s">
        <v>467</v>
      </c>
      <c r="S1112" s="4">
        <v>45645</v>
      </c>
      <c r="T1112" s="3" t="s">
        <v>719</v>
      </c>
      <c r="U1112" s="3" t="s">
        <v>726</v>
      </c>
      <c r="V1112" s="3" t="s">
        <v>745</v>
      </c>
      <c r="W1112" s="3" t="s">
        <v>751</v>
      </c>
      <c r="X1112" s="3" t="s">
        <v>756</v>
      </c>
      <c r="Y1112" s="3">
        <v>15962.59</v>
      </c>
      <c r="Z1112" s="3" t="s">
        <v>760</v>
      </c>
      <c r="AA1112" t="b">
        <f t="shared" si="60"/>
        <v>0</v>
      </c>
    </row>
    <row r="1113" spans="10:27" hidden="1" x14ac:dyDescent="0.3">
      <c r="J1113" s="7">
        <v>6050</v>
      </c>
      <c r="K1113" s="3" t="s">
        <v>17</v>
      </c>
      <c r="L1113" s="3" t="s">
        <v>38</v>
      </c>
      <c r="M1113" s="3" t="str">
        <f t="shared" si="58"/>
        <v>anne.njeri@email.com</v>
      </c>
      <c r="N1113" s="3" t="s">
        <v>44</v>
      </c>
      <c r="O1113" s="3">
        <v>56</v>
      </c>
      <c r="P1113" s="3" t="str">
        <f t="shared" si="59"/>
        <v>Adult</v>
      </c>
      <c r="Q1113" s="3">
        <f t="shared" si="57"/>
        <v>29</v>
      </c>
      <c r="R1113" s="3" t="s">
        <v>468</v>
      </c>
      <c r="S1113" s="4">
        <v>45384</v>
      </c>
      <c r="T1113" s="3" t="s">
        <v>722</v>
      </c>
      <c r="U1113" s="3" t="s">
        <v>730</v>
      </c>
      <c r="V1113" s="3" t="s">
        <v>734</v>
      </c>
      <c r="W1113" s="3" t="s">
        <v>751</v>
      </c>
      <c r="X1113" s="3" t="s">
        <v>758</v>
      </c>
      <c r="Y1113" s="3">
        <v>45253.64</v>
      </c>
      <c r="Z1113" s="3" t="s">
        <v>761</v>
      </c>
      <c r="AA1113" t="b">
        <f t="shared" si="60"/>
        <v>0</v>
      </c>
    </row>
    <row r="1114" spans="10:27" hidden="1" x14ac:dyDescent="0.3">
      <c r="J1114" s="7">
        <v>5547</v>
      </c>
      <c r="K1114" s="3" t="s">
        <v>27</v>
      </c>
      <c r="L1114" s="3" t="s">
        <v>37</v>
      </c>
      <c r="M1114" s="3" t="str">
        <f t="shared" si="58"/>
        <v>david.otieno@email.com</v>
      </c>
      <c r="N1114" s="3" t="s">
        <v>45</v>
      </c>
      <c r="O1114" s="3">
        <v>15</v>
      </c>
      <c r="P1114" s="3" t="str">
        <f t="shared" si="59"/>
        <v>Teenager</v>
      </c>
      <c r="Q1114" s="3">
        <f t="shared" si="57"/>
        <v>70</v>
      </c>
      <c r="R1114" s="3" t="s">
        <v>469</v>
      </c>
      <c r="S1114" s="4">
        <v>45656</v>
      </c>
      <c r="T1114" s="3" t="s">
        <v>718</v>
      </c>
      <c r="U1114" s="3" t="s">
        <v>730</v>
      </c>
      <c r="V1114" s="3" t="s">
        <v>737</v>
      </c>
      <c r="W1114" s="3" t="s">
        <v>748</v>
      </c>
      <c r="X1114" s="3" t="s">
        <v>754</v>
      </c>
      <c r="Y1114" s="3">
        <v>10195.09</v>
      </c>
      <c r="Z1114" s="3" t="s">
        <v>761</v>
      </c>
      <c r="AA1114" t="b">
        <f t="shared" si="60"/>
        <v>0</v>
      </c>
    </row>
    <row r="1115" spans="10:27" hidden="1" x14ac:dyDescent="0.3">
      <c r="J1115" s="7">
        <v>9575</v>
      </c>
      <c r="K1115" s="3" t="s">
        <v>26</v>
      </c>
      <c r="L1115" s="3" t="s">
        <v>41</v>
      </c>
      <c r="M1115" s="3" t="str">
        <f t="shared" si="58"/>
        <v>brian.obuya@email.com</v>
      </c>
      <c r="N1115" s="3" t="s">
        <v>45</v>
      </c>
      <c r="O1115" s="3">
        <v>63</v>
      </c>
      <c r="P1115" s="3" t="str">
        <f t="shared" si="59"/>
        <v>Senior</v>
      </c>
      <c r="Q1115" s="3">
        <f t="shared" si="57"/>
        <v>22</v>
      </c>
      <c r="R1115" s="3" t="s">
        <v>470</v>
      </c>
      <c r="S1115" s="4">
        <v>45587</v>
      </c>
      <c r="T1115" s="3" t="s">
        <v>724</v>
      </c>
      <c r="U1115" s="3" t="s">
        <v>726</v>
      </c>
      <c r="V1115" s="3" t="s">
        <v>742</v>
      </c>
      <c r="W1115" s="3" t="s">
        <v>748</v>
      </c>
      <c r="X1115" s="3" t="s">
        <v>757</v>
      </c>
      <c r="Y1115" s="3">
        <v>45405.77</v>
      </c>
      <c r="Z1115" s="3" t="s">
        <v>761</v>
      </c>
      <c r="AA1115" t="b">
        <f t="shared" si="60"/>
        <v>0</v>
      </c>
    </row>
    <row r="1116" spans="10:27" x14ac:dyDescent="0.3">
      <c r="J1116" s="7">
        <v>1278</v>
      </c>
      <c r="K1116" s="3" t="s">
        <v>19</v>
      </c>
      <c r="L1116" s="3" t="s">
        <v>33</v>
      </c>
      <c r="M1116" s="3" t="str">
        <f t="shared" si="58"/>
        <v>michael.kiplagat@email.com</v>
      </c>
      <c r="N1116" s="3" t="s">
        <v>44</v>
      </c>
      <c r="O1116" s="3">
        <v>73</v>
      </c>
      <c r="P1116" s="3" t="str">
        <f t="shared" si="59"/>
        <v>Senior</v>
      </c>
      <c r="Q1116" s="3">
        <f t="shared" si="57"/>
        <v>12</v>
      </c>
      <c r="R1116" s="3" t="s">
        <v>471</v>
      </c>
      <c r="S1116" s="4">
        <v>45121</v>
      </c>
      <c r="T1116" s="3" t="s">
        <v>719</v>
      </c>
      <c r="U1116" s="3" t="s">
        <v>730</v>
      </c>
      <c r="V1116" s="3" t="s">
        <v>734</v>
      </c>
      <c r="W1116" s="3" t="s">
        <v>752</v>
      </c>
      <c r="X1116" s="3" t="s">
        <v>756</v>
      </c>
      <c r="Y1116" s="3">
        <v>16036.37</v>
      </c>
      <c r="Z1116" s="3" t="s">
        <v>759</v>
      </c>
      <c r="AA1116" t="b">
        <f t="shared" si="60"/>
        <v>1</v>
      </c>
    </row>
    <row r="1117" spans="10:27" x14ac:dyDescent="0.3">
      <c r="J1117" s="7">
        <v>3212</v>
      </c>
      <c r="K1117" s="3" t="s">
        <v>15</v>
      </c>
      <c r="L1117" s="3" t="s">
        <v>43</v>
      </c>
      <c r="M1117" s="3" t="str">
        <f t="shared" si="58"/>
        <v>james.chebet@email.com</v>
      </c>
      <c r="N1117" s="3" t="s">
        <v>44</v>
      </c>
      <c r="O1117" s="3">
        <v>28</v>
      </c>
      <c r="P1117" s="3" t="str">
        <f t="shared" si="59"/>
        <v>Adult</v>
      </c>
      <c r="Q1117" s="3">
        <f t="shared" si="57"/>
        <v>57</v>
      </c>
      <c r="R1117" s="3" t="s">
        <v>472</v>
      </c>
      <c r="S1117" s="4">
        <v>44968</v>
      </c>
      <c r="T1117" s="3" t="s">
        <v>719</v>
      </c>
      <c r="U1117" s="3" t="s">
        <v>728</v>
      </c>
      <c r="V1117" s="3" t="s">
        <v>740</v>
      </c>
      <c r="W1117" s="3" t="s">
        <v>751</v>
      </c>
      <c r="X1117" s="3" t="s">
        <v>756</v>
      </c>
      <c r="Y1117" s="3">
        <v>22215.200000000001</v>
      </c>
      <c r="Z1117" s="3" t="s">
        <v>759</v>
      </c>
      <c r="AA1117" t="b">
        <f t="shared" si="60"/>
        <v>1</v>
      </c>
    </row>
    <row r="1118" spans="10:27" x14ac:dyDescent="0.3">
      <c r="J1118" s="7">
        <v>1750</v>
      </c>
      <c r="K1118" s="3" t="s">
        <v>28</v>
      </c>
      <c r="L1118" s="3" t="s">
        <v>31</v>
      </c>
      <c r="M1118" s="3" t="str">
        <f t="shared" si="58"/>
        <v>mary.kamau@email.com</v>
      </c>
      <c r="N1118" s="3" t="s">
        <v>45</v>
      </c>
      <c r="O1118" s="3">
        <v>12</v>
      </c>
      <c r="P1118" s="3" t="str">
        <f t="shared" si="59"/>
        <v>Child</v>
      </c>
      <c r="Q1118" s="3">
        <f t="shared" si="57"/>
        <v>73</v>
      </c>
      <c r="R1118" s="3" t="s">
        <v>473</v>
      </c>
      <c r="S1118" s="4">
        <v>44928</v>
      </c>
      <c r="T1118" s="3" t="s">
        <v>720</v>
      </c>
      <c r="U1118" s="3" t="s">
        <v>728</v>
      </c>
      <c r="V1118" s="3" t="s">
        <v>745</v>
      </c>
      <c r="W1118" s="3" t="s">
        <v>750</v>
      </c>
      <c r="X1118" s="3" t="s">
        <v>758</v>
      </c>
      <c r="Y1118" s="3">
        <v>46683.98</v>
      </c>
      <c r="Z1118" s="3" t="s">
        <v>759</v>
      </c>
      <c r="AA1118" t="b">
        <f t="shared" si="60"/>
        <v>1</v>
      </c>
    </row>
    <row r="1119" spans="10:27" x14ac:dyDescent="0.3">
      <c r="J1119" s="7">
        <v>1460</v>
      </c>
      <c r="K1119" s="3" t="s">
        <v>24</v>
      </c>
      <c r="L1119" s="3" t="s">
        <v>34</v>
      </c>
      <c r="M1119" s="3" t="str">
        <f t="shared" si="58"/>
        <v>esther.cherono@email.com</v>
      </c>
      <c r="N1119" s="3" t="s">
        <v>45</v>
      </c>
      <c r="O1119" s="3">
        <v>24</v>
      </c>
      <c r="P1119" s="3" t="str">
        <f t="shared" si="59"/>
        <v>Adult</v>
      </c>
      <c r="Q1119" s="3">
        <f t="shared" si="57"/>
        <v>61</v>
      </c>
      <c r="R1119" s="3" t="s">
        <v>474</v>
      </c>
      <c r="S1119" s="4">
        <v>44408</v>
      </c>
      <c r="T1119" s="3" t="s">
        <v>721</v>
      </c>
      <c r="U1119" s="3" t="s">
        <v>730</v>
      </c>
      <c r="V1119" s="3" t="s">
        <v>739</v>
      </c>
      <c r="W1119" s="3" t="s">
        <v>749</v>
      </c>
      <c r="X1119" s="3" t="s">
        <v>756</v>
      </c>
      <c r="Y1119" s="3">
        <v>13950.48</v>
      </c>
      <c r="Z1119" s="3" t="s">
        <v>759</v>
      </c>
      <c r="AA1119" t="b">
        <f t="shared" si="60"/>
        <v>1</v>
      </c>
    </row>
    <row r="1120" spans="10:27" hidden="1" x14ac:dyDescent="0.3">
      <c r="J1120" s="7">
        <v>3094</v>
      </c>
      <c r="K1120" s="3" t="s">
        <v>26</v>
      </c>
      <c r="L1120" s="3" t="s">
        <v>43</v>
      </c>
      <c r="M1120" s="3" t="str">
        <f t="shared" si="58"/>
        <v>brian.chebet@email.com</v>
      </c>
      <c r="N1120" s="3" t="s">
        <v>45</v>
      </c>
      <c r="O1120" s="3">
        <v>82</v>
      </c>
      <c r="P1120" s="3" t="str">
        <f t="shared" si="59"/>
        <v>Senior</v>
      </c>
      <c r="Q1120" s="3">
        <f t="shared" si="57"/>
        <v>3</v>
      </c>
      <c r="R1120" s="3" t="s">
        <v>475</v>
      </c>
      <c r="S1120" s="4">
        <v>44148</v>
      </c>
      <c r="T1120" s="3" t="s">
        <v>721</v>
      </c>
      <c r="U1120" s="3" t="s">
        <v>726</v>
      </c>
      <c r="V1120" s="3" t="s">
        <v>732</v>
      </c>
      <c r="W1120" s="3" t="s">
        <v>749</v>
      </c>
      <c r="X1120" s="3" t="s">
        <v>754</v>
      </c>
      <c r="Y1120" s="3">
        <v>1168.53</v>
      </c>
      <c r="Z1120" s="3" t="s">
        <v>759</v>
      </c>
      <c r="AA1120" t="b">
        <f t="shared" si="60"/>
        <v>0</v>
      </c>
    </row>
    <row r="1121" spans="10:27" hidden="1" x14ac:dyDescent="0.3">
      <c r="J1121" s="7">
        <v>5076</v>
      </c>
      <c r="K1121" s="3" t="s">
        <v>20</v>
      </c>
      <c r="L1121" s="3" t="s">
        <v>32</v>
      </c>
      <c r="M1121" s="3" t="str">
        <f t="shared" si="58"/>
        <v>kevin.odhiambo@email.com</v>
      </c>
      <c r="N1121" s="3" t="s">
        <v>44</v>
      </c>
      <c r="O1121" s="3">
        <v>2</v>
      </c>
      <c r="P1121" s="3" t="str">
        <f t="shared" si="59"/>
        <v>Child</v>
      </c>
      <c r="Q1121" s="3">
        <f t="shared" si="57"/>
        <v>83</v>
      </c>
      <c r="R1121" s="3" t="s">
        <v>476</v>
      </c>
      <c r="S1121" s="4">
        <v>44216</v>
      </c>
      <c r="T1121" s="3" t="s">
        <v>720</v>
      </c>
      <c r="U1121" s="3" t="s">
        <v>725</v>
      </c>
      <c r="V1121" s="3" t="s">
        <v>738</v>
      </c>
      <c r="W1121" s="3" t="s">
        <v>748</v>
      </c>
      <c r="X1121" s="3" t="s">
        <v>758</v>
      </c>
      <c r="Y1121" s="3">
        <v>47912.84</v>
      </c>
      <c r="Z1121" s="3" t="s">
        <v>761</v>
      </c>
      <c r="AA1121" t="b">
        <f t="shared" si="60"/>
        <v>0</v>
      </c>
    </row>
    <row r="1122" spans="10:27" hidden="1" x14ac:dyDescent="0.3">
      <c r="J1122" s="7">
        <v>3352</v>
      </c>
      <c r="K1122" s="3" t="s">
        <v>16</v>
      </c>
      <c r="L1122" s="3" t="s">
        <v>38</v>
      </c>
      <c r="M1122" s="3" t="str">
        <f t="shared" si="58"/>
        <v>john.njeri@email.com</v>
      </c>
      <c r="N1122" s="3" t="s">
        <v>44</v>
      </c>
      <c r="O1122" s="3">
        <v>45</v>
      </c>
      <c r="P1122" s="3" t="str">
        <f t="shared" si="59"/>
        <v>Adult</v>
      </c>
      <c r="Q1122" s="3">
        <f t="shared" si="57"/>
        <v>40</v>
      </c>
      <c r="R1122" s="3" t="s">
        <v>477</v>
      </c>
      <c r="S1122" s="4">
        <v>44543</v>
      </c>
      <c r="T1122" s="3" t="s">
        <v>724</v>
      </c>
      <c r="U1122" s="3" t="s">
        <v>728</v>
      </c>
      <c r="V1122" s="3" t="s">
        <v>739</v>
      </c>
      <c r="W1122" s="3" t="s">
        <v>749</v>
      </c>
      <c r="X1122" s="3" t="s">
        <v>757</v>
      </c>
      <c r="Y1122" s="3">
        <v>39809.14</v>
      </c>
      <c r="Z1122" s="3" t="s">
        <v>760</v>
      </c>
      <c r="AA1122" t="b">
        <f t="shared" si="60"/>
        <v>0</v>
      </c>
    </row>
    <row r="1123" spans="10:27" hidden="1" x14ac:dyDescent="0.3">
      <c r="J1123" s="7">
        <v>4657</v>
      </c>
      <c r="K1123" s="3" t="s">
        <v>18</v>
      </c>
      <c r="L1123" s="3" t="s">
        <v>36</v>
      </c>
      <c r="M1123" s="3" t="str">
        <f t="shared" si="58"/>
        <v>susan.mwangi@email.com</v>
      </c>
      <c r="N1123" s="3" t="s">
        <v>44</v>
      </c>
      <c r="O1123" s="3">
        <v>47</v>
      </c>
      <c r="P1123" s="3" t="str">
        <f t="shared" si="59"/>
        <v>Adult</v>
      </c>
      <c r="Q1123" s="3">
        <f t="shared" si="57"/>
        <v>38</v>
      </c>
      <c r="R1123" s="3" t="s">
        <v>478</v>
      </c>
      <c r="S1123" s="4">
        <v>43927</v>
      </c>
      <c r="T1123" s="3" t="s">
        <v>718</v>
      </c>
      <c r="U1123" s="3" t="s">
        <v>728</v>
      </c>
      <c r="V1123" s="3" t="s">
        <v>744</v>
      </c>
      <c r="W1123" s="3" t="s">
        <v>752</v>
      </c>
      <c r="X1123" s="3" t="s">
        <v>756</v>
      </c>
      <c r="Y1123" s="3">
        <v>27707.54</v>
      </c>
      <c r="Z1123" s="3" t="s">
        <v>761</v>
      </c>
      <c r="AA1123" t="b">
        <f t="shared" si="60"/>
        <v>0</v>
      </c>
    </row>
    <row r="1124" spans="10:27" hidden="1" x14ac:dyDescent="0.3">
      <c r="J1124" s="7">
        <v>2118</v>
      </c>
      <c r="K1124" s="3" t="s">
        <v>15</v>
      </c>
      <c r="L1124" s="3" t="s">
        <v>34</v>
      </c>
      <c r="M1124" s="3" t="str">
        <f t="shared" si="58"/>
        <v>james.cherono@email.com</v>
      </c>
      <c r="N1124" s="3" t="s">
        <v>44</v>
      </c>
      <c r="O1124" s="3">
        <v>43</v>
      </c>
      <c r="P1124" s="3" t="str">
        <f t="shared" si="59"/>
        <v>Adult</v>
      </c>
      <c r="Q1124" s="3">
        <f t="shared" si="57"/>
        <v>42</v>
      </c>
      <c r="R1124" s="3" t="s">
        <v>479</v>
      </c>
      <c r="S1124" s="4">
        <v>44367</v>
      </c>
      <c r="T1124" s="3" t="s">
        <v>723</v>
      </c>
      <c r="U1124" s="3" t="s">
        <v>730</v>
      </c>
      <c r="V1124" s="3" t="s">
        <v>736</v>
      </c>
      <c r="W1124" s="3" t="s">
        <v>747</v>
      </c>
      <c r="X1124" s="3" t="s">
        <v>758</v>
      </c>
      <c r="Y1124" s="3">
        <v>4989.4399999999996</v>
      </c>
      <c r="Z1124" s="3" t="s">
        <v>761</v>
      </c>
      <c r="AA1124" t="b">
        <f t="shared" si="60"/>
        <v>0</v>
      </c>
    </row>
    <row r="1125" spans="10:27" hidden="1" x14ac:dyDescent="0.3">
      <c r="J1125" s="7">
        <v>3174</v>
      </c>
      <c r="K1125" s="3" t="s">
        <v>15</v>
      </c>
      <c r="L1125" s="3" t="s">
        <v>37</v>
      </c>
      <c r="M1125" s="3" t="str">
        <f t="shared" si="58"/>
        <v>james.otieno@email.com</v>
      </c>
      <c r="N1125" s="3" t="s">
        <v>45</v>
      </c>
      <c r="O1125" s="3">
        <v>37</v>
      </c>
      <c r="P1125" s="3" t="str">
        <f t="shared" si="59"/>
        <v>Adult</v>
      </c>
      <c r="Q1125" s="3">
        <f t="shared" si="57"/>
        <v>48</v>
      </c>
      <c r="R1125" s="3" t="s">
        <v>480</v>
      </c>
      <c r="S1125" s="4">
        <v>45405</v>
      </c>
      <c r="T1125" s="3" t="s">
        <v>721</v>
      </c>
      <c r="U1125" s="3" t="s">
        <v>725</v>
      </c>
      <c r="V1125" s="3" t="s">
        <v>745</v>
      </c>
      <c r="W1125" s="3" t="s">
        <v>748</v>
      </c>
      <c r="X1125" s="3" t="s">
        <v>758</v>
      </c>
      <c r="Y1125" s="3">
        <v>28641.919999999998</v>
      </c>
      <c r="Z1125" s="3" t="s">
        <v>761</v>
      </c>
      <c r="AA1125" t="b">
        <f t="shared" si="60"/>
        <v>0</v>
      </c>
    </row>
    <row r="1126" spans="10:27" hidden="1" x14ac:dyDescent="0.3">
      <c r="J1126" s="7">
        <v>6430</v>
      </c>
      <c r="K1126" s="3" t="s">
        <v>24</v>
      </c>
      <c r="L1126" s="3" t="s">
        <v>34</v>
      </c>
      <c r="M1126" s="3" t="str">
        <f t="shared" si="58"/>
        <v>esther.cherono@email.com</v>
      </c>
      <c r="N1126" s="3" t="s">
        <v>45</v>
      </c>
      <c r="O1126" s="3">
        <v>17</v>
      </c>
      <c r="P1126" s="3" t="str">
        <f t="shared" si="59"/>
        <v>Teenager</v>
      </c>
      <c r="Q1126" s="3">
        <f t="shared" si="57"/>
        <v>68</v>
      </c>
      <c r="R1126" s="3" t="s">
        <v>481</v>
      </c>
      <c r="S1126" s="4">
        <v>45402</v>
      </c>
      <c r="T1126" s="3" t="s">
        <v>723</v>
      </c>
      <c r="U1126" s="3" t="s">
        <v>725</v>
      </c>
      <c r="V1126" s="3" t="s">
        <v>744</v>
      </c>
      <c r="W1126" s="3" t="s">
        <v>752</v>
      </c>
      <c r="X1126" s="3" t="s">
        <v>754</v>
      </c>
      <c r="Y1126" s="3">
        <v>2708.91</v>
      </c>
      <c r="Z1126" s="3" t="s">
        <v>760</v>
      </c>
      <c r="AA1126" t="b">
        <f t="shared" si="60"/>
        <v>0</v>
      </c>
    </row>
    <row r="1127" spans="10:27" hidden="1" x14ac:dyDescent="0.3">
      <c r="J1127" s="7">
        <v>4169</v>
      </c>
      <c r="K1127" s="3" t="s">
        <v>28</v>
      </c>
      <c r="L1127" s="3" t="s">
        <v>39</v>
      </c>
      <c r="M1127" s="3" t="str">
        <f t="shared" si="58"/>
        <v>mary.kuria@email.com</v>
      </c>
      <c r="N1127" s="3" t="s">
        <v>45</v>
      </c>
      <c r="O1127" s="3">
        <v>8</v>
      </c>
      <c r="P1127" s="3" t="str">
        <f t="shared" si="59"/>
        <v>Child</v>
      </c>
      <c r="Q1127" s="3">
        <f t="shared" si="57"/>
        <v>77</v>
      </c>
      <c r="R1127" s="3" t="s">
        <v>482</v>
      </c>
      <c r="S1127" s="4">
        <v>43963</v>
      </c>
      <c r="T1127" s="3" t="s">
        <v>719</v>
      </c>
      <c r="U1127" s="3" t="s">
        <v>729</v>
      </c>
      <c r="V1127" s="3" t="s">
        <v>735</v>
      </c>
      <c r="W1127" s="3" t="s">
        <v>748</v>
      </c>
      <c r="X1127" s="3" t="s">
        <v>758</v>
      </c>
      <c r="Y1127" s="3">
        <v>12772.93</v>
      </c>
      <c r="Z1127" s="3" t="s">
        <v>760</v>
      </c>
      <c r="AA1127" t="b">
        <f t="shared" si="60"/>
        <v>0</v>
      </c>
    </row>
    <row r="1128" spans="10:27" hidden="1" x14ac:dyDescent="0.3">
      <c r="J1128" s="7">
        <v>9074</v>
      </c>
      <c r="K1128" s="3" t="s">
        <v>20</v>
      </c>
      <c r="L1128" s="3" t="s">
        <v>36</v>
      </c>
      <c r="M1128" s="3" t="str">
        <f t="shared" si="58"/>
        <v>kevin.mwangi@email.com</v>
      </c>
      <c r="N1128" s="3" t="s">
        <v>44</v>
      </c>
      <c r="O1128" s="3">
        <v>3</v>
      </c>
      <c r="P1128" s="3" t="str">
        <f t="shared" si="59"/>
        <v>Child</v>
      </c>
      <c r="Q1128" s="3">
        <f t="shared" si="57"/>
        <v>82</v>
      </c>
      <c r="R1128" s="3" t="s">
        <v>483</v>
      </c>
      <c r="S1128" s="4">
        <v>44262</v>
      </c>
      <c r="T1128" s="3" t="s">
        <v>720</v>
      </c>
      <c r="U1128" s="3" t="s">
        <v>725</v>
      </c>
      <c r="V1128" s="3" t="s">
        <v>742</v>
      </c>
      <c r="W1128" s="3" t="s">
        <v>748</v>
      </c>
      <c r="X1128" s="3" t="s">
        <v>756</v>
      </c>
      <c r="Y1128" s="3">
        <v>17998.310000000001</v>
      </c>
      <c r="Z1128" s="3" t="s">
        <v>761</v>
      </c>
      <c r="AA1128" t="b">
        <f t="shared" si="60"/>
        <v>0</v>
      </c>
    </row>
    <row r="1129" spans="10:27" hidden="1" x14ac:dyDescent="0.3">
      <c r="J1129" s="7">
        <v>2771</v>
      </c>
      <c r="K1129" s="3" t="s">
        <v>27</v>
      </c>
      <c r="L1129" s="3" t="s">
        <v>43</v>
      </c>
      <c r="M1129" s="3" t="str">
        <f t="shared" si="58"/>
        <v>david.chebet@email.com</v>
      </c>
      <c r="N1129" s="3" t="s">
        <v>44</v>
      </c>
      <c r="O1129" s="3">
        <v>36</v>
      </c>
      <c r="P1129" s="3" t="str">
        <f t="shared" si="59"/>
        <v>Adult</v>
      </c>
      <c r="Q1129" s="3">
        <f t="shared" si="57"/>
        <v>49</v>
      </c>
      <c r="R1129" s="3" t="s">
        <v>484</v>
      </c>
      <c r="S1129" s="4">
        <v>44333</v>
      </c>
      <c r="T1129" s="3" t="s">
        <v>722</v>
      </c>
      <c r="U1129" s="3" t="s">
        <v>726</v>
      </c>
      <c r="V1129" s="3" t="s">
        <v>741</v>
      </c>
      <c r="W1129" s="3" t="s">
        <v>750</v>
      </c>
      <c r="X1129" s="3" t="s">
        <v>758</v>
      </c>
      <c r="Y1129" s="3">
        <v>9672.5</v>
      </c>
      <c r="Z1129" s="3" t="s">
        <v>760</v>
      </c>
      <c r="AA1129" t="b">
        <f t="shared" si="60"/>
        <v>0</v>
      </c>
    </row>
    <row r="1130" spans="10:27" hidden="1" x14ac:dyDescent="0.3">
      <c r="J1130" s="7">
        <v>6515</v>
      </c>
      <c r="K1130" s="3" t="s">
        <v>20</v>
      </c>
      <c r="L1130" s="3" t="s">
        <v>37</v>
      </c>
      <c r="M1130" s="3" t="str">
        <f t="shared" si="58"/>
        <v>kevin.otieno@email.com</v>
      </c>
      <c r="N1130" s="3" t="s">
        <v>44</v>
      </c>
      <c r="O1130" s="3">
        <v>60</v>
      </c>
      <c r="P1130" s="3" t="str">
        <f t="shared" si="59"/>
        <v>Adult</v>
      </c>
      <c r="Q1130" s="3">
        <f t="shared" si="57"/>
        <v>25</v>
      </c>
      <c r="R1130" s="3" t="s">
        <v>485</v>
      </c>
      <c r="S1130" s="4">
        <v>45445</v>
      </c>
      <c r="T1130" s="3" t="s">
        <v>721</v>
      </c>
      <c r="U1130" s="3" t="s">
        <v>728</v>
      </c>
      <c r="V1130" s="3" t="s">
        <v>743</v>
      </c>
      <c r="W1130" s="3" t="s">
        <v>747</v>
      </c>
      <c r="X1130" s="3" t="s">
        <v>755</v>
      </c>
      <c r="Y1130" s="3">
        <v>48227.94</v>
      </c>
      <c r="Z1130" s="3" t="s">
        <v>761</v>
      </c>
      <c r="AA1130" t="b">
        <f t="shared" si="60"/>
        <v>0</v>
      </c>
    </row>
    <row r="1131" spans="10:27" x14ac:dyDescent="0.3">
      <c r="J1131" s="7">
        <v>7111</v>
      </c>
      <c r="K1131" s="3" t="s">
        <v>28</v>
      </c>
      <c r="L1131" s="3" t="s">
        <v>37</v>
      </c>
      <c r="M1131" s="3" t="str">
        <f t="shared" si="58"/>
        <v>mary.otieno@email.com</v>
      </c>
      <c r="N1131" s="3" t="s">
        <v>44</v>
      </c>
      <c r="O1131" s="3">
        <v>22</v>
      </c>
      <c r="P1131" s="3" t="str">
        <f t="shared" si="59"/>
        <v>Adult</v>
      </c>
      <c r="Q1131" s="3">
        <f t="shared" si="57"/>
        <v>63</v>
      </c>
      <c r="R1131" s="3" t="s">
        <v>486</v>
      </c>
      <c r="S1131" s="4">
        <v>44953</v>
      </c>
      <c r="T1131" s="3" t="s">
        <v>724</v>
      </c>
      <c r="U1131" s="3" t="s">
        <v>730</v>
      </c>
      <c r="V1131" s="3" t="s">
        <v>733</v>
      </c>
      <c r="W1131" s="3" t="s">
        <v>749</v>
      </c>
      <c r="X1131" s="3" t="s">
        <v>753</v>
      </c>
      <c r="Y1131" s="3">
        <v>25409.34</v>
      </c>
      <c r="Z1131" s="3" t="s">
        <v>759</v>
      </c>
      <c r="AA1131" t="b">
        <f t="shared" si="60"/>
        <v>1</v>
      </c>
    </row>
    <row r="1132" spans="10:27" x14ac:dyDescent="0.3">
      <c r="J1132" s="7">
        <v>2384</v>
      </c>
      <c r="K1132" s="3" t="s">
        <v>27</v>
      </c>
      <c r="L1132" s="3" t="s">
        <v>34</v>
      </c>
      <c r="M1132" s="3" t="str">
        <f t="shared" si="58"/>
        <v>david.cherono@email.com</v>
      </c>
      <c r="N1132" s="3" t="s">
        <v>44</v>
      </c>
      <c r="O1132" s="3">
        <v>21</v>
      </c>
      <c r="P1132" s="3" t="str">
        <f t="shared" si="59"/>
        <v>Adult</v>
      </c>
      <c r="Q1132" s="3">
        <f t="shared" si="57"/>
        <v>64</v>
      </c>
      <c r="R1132" s="3" t="s">
        <v>487</v>
      </c>
      <c r="S1132" s="4">
        <v>44506</v>
      </c>
      <c r="T1132" s="3" t="s">
        <v>721</v>
      </c>
      <c r="U1132" s="3" t="s">
        <v>729</v>
      </c>
      <c r="V1132" s="3" t="s">
        <v>736</v>
      </c>
      <c r="W1132" s="3" t="s">
        <v>749</v>
      </c>
      <c r="X1132" s="3" t="s">
        <v>757</v>
      </c>
      <c r="Y1132" s="3">
        <v>28699.64</v>
      </c>
      <c r="Z1132" s="3" t="s">
        <v>759</v>
      </c>
      <c r="AA1132" t="b">
        <f t="shared" si="60"/>
        <v>1</v>
      </c>
    </row>
    <row r="1133" spans="10:27" x14ac:dyDescent="0.3">
      <c r="J1133" s="7">
        <v>1077</v>
      </c>
      <c r="K1133" s="3" t="s">
        <v>22</v>
      </c>
      <c r="L1133" s="3" t="s">
        <v>40</v>
      </c>
      <c r="M1133" s="3" t="str">
        <f t="shared" si="58"/>
        <v>mercy.wanjiru@email.com</v>
      </c>
      <c r="N1133" s="3" t="s">
        <v>44</v>
      </c>
      <c r="O1133" s="3">
        <v>48</v>
      </c>
      <c r="P1133" s="3" t="str">
        <f t="shared" si="59"/>
        <v>Adult</v>
      </c>
      <c r="Q1133" s="3">
        <f t="shared" si="57"/>
        <v>37</v>
      </c>
      <c r="R1133" s="3" t="s">
        <v>488</v>
      </c>
      <c r="S1133" s="4">
        <v>44243</v>
      </c>
      <c r="T1133" s="3" t="s">
        <v>720</v>
      </c>
      <c r="U1133" s="3" t="s">
        <v>727</v>
      </c>
      <c r="V1133" s="3" t="s">
        <v>737</v>
      </c>
      <c r="W1133" s="3" t="s">
        <v>749</v>
      </c>
      <c r="X1133" s="3" t="s">
        <v>757</v>
      </c>
      <c r="Y1133" s="3">
        <v>13644.53</v>
      </c>
      <c r="Z1133" s="3" t="s">
        <v>759</v>
      </c>
      <c r="AA1133" t="b">
        <f t="shared" si="60"/>
        <v>1</v>
      </c>
    </row>
    <row r="1134" spans="10:27" hidden="1" x14ac:dyDescent="0.3">
      <c r="J1134" s="7">
        <v>7916</v>
      </c>
      <c r="K1134" s="3" t="s">
        <v>26</v>
      </c>
      <c r="L1134" s="3" t="s">
        <v>31</v>
      </c>
      <c r="M1134" s="3" t="str">
        <f t="shared" si="58"/>
        <v>brian.kamau@email.com</v>
      </c>
      <c r="N1134" s="3" t="s">
        <v>44</v>
      </c>
      <c r="O1134" s="3">
        <v>85</v>
      </c>
      <c r="P1134" s="3" t="str">
        <f t="shared" si="59"/>
        <v>Senior</v>
      </c>
      <c r="Q1134" s="3">
        <f t="shared" si="57"/>
        <v>0</v>
      </c>
      <c r="R1134" s="3" t="s">
        <v>489</v>
      </c>
      <c r="S1134" s="4">
        <v>45188</v>
      </c>
      <c r="T1134" s="3" t="s">
        <v>719</v>
      </c>
      <c r="U1134" s="3" t="s">
        <v>730</v>
      </c>
      <c r="V1134" s="3" t="s">
        <v>736</v>
      </c>
      <c r="W1134" s="3" t="s">
        <v>751</v>
      </c>
      <c r="X1134" s="3" t="s">
        <v>755</v>
      </c>
      <c r="Y1134" s="3">
        <v>22871.79</v>
      </c>
      <c r="Z1134" s="3" t="s">
        <v>760</v>
      </c>
      <c r="AA1134" t="b">
        <f t="shared" si="60"/>
        <v>0</v>
      </c>
    </row>
    <row r="1135" spans="10:27" hidden="1" x14ac:dyDescent="0.3">
      <c r="J1135" s="7">
        <v>8675</v>
      </c>
      <c r="K1135" s="3" t="s">
        <v>14</v>
      </c>
      <c r="L1135" s="3" t="s">
        <v>39</v>
      </c>
      <c r="M1135" s="3" t="str">
        <f t="shared" si="58"/>
        <v>jane.kuria@email.com</v>
      </c>
      <c r="N1135" s="3" t="s">
        <v>45</v>
      </c>
      <c r="O1135" s="3">
        <v>85</v>
      </c>
      <c r="P1135" s="3" t="str">
        <f t="shared" si="59"/>
        <v>Senior</v>
      </c>
      <c r="Q1135" s="3">
        <f t="shared" si="57"/>
        <v>0</v>
      </c>
      <c r="R1135" s="3" t="s">
        <v>490</v>
      </c>
      <c r="S1135" s="4">
        <v>45158</v>
      </c>
      <c r="T1135" s="3" t="s">
        <v>718</v>
      </c>
      <c r="U1135" s="3" t="s">
        <v>727</v>
      </c>
      <c r="V1135" s="3" t="s">
        <v>737</v>
      </c>
      <c r="W1135" s="3" t="s">
        <v>752</v>
      </c>
      <c r="X1135" s="3" t="s">
        <v>757</v>
      </c>
      <c r="Y1135" s="3">
        <v>43175.06</v>
      </c>
      <c r="Z1135" s="3" t="s">
        <v>760</v>
      </c>
      <c r="AA1135" t="b">
        <f t="shared" si="60"/>
        <v>0</v>
      </c>
    </row>
    <row r="1136" spans="10:27" hidden="1" x14ac:dyDescent="0.3">
      <c r="J1136" s="7">
        <v>2258</v>
      </c>
      <c r="K1136" s="3" t="s">
        <v>23</v>
      </c>
      <c r="L1136" s="3" t="s">
        <v>43</v>
      </c>
      <c r="M1136" s="3" t="str">
        <f t="shared" si="58"/>
        <v>peter.chebet@email.com</v>
      </c>
      <c r="N1136" s="3" t="s">
        <v>45</v>
      </c>
      <c r="O1136" s="3">
        <v>80</v>
      </c>
      <c r="P1136" s="3" t="str">
        <f t="shared" si="59"/>
        <v>Senior</v>
      </c>
      <c r="Q1136" s="3">
        <f t="shared" si="57"/>
        <v>5</v>
      </c>
      <c r="R1136" s="3" t="s">
        <v>491</v>
      </c>
      <c r="S1136" s="4">
        <v>45304</v>
      </c>
      <c r="T1136" s="3" t="s">
        <v>720</v>
      </c>
      <c r="U1136" s="3" t="s">
        <v>729</v>
      </c>
      <c r="V1136" s="3" t="s">
        <v>744</v>
      </c>
      <c r="W1136" s="3" t="s">
        <v>750</v>
      </c>
      <c r="X1136" s="3" t="s">
        <v>758</v>
      </c>
      <c r="Y1136" s="3">
        <v>5270.03</v>
      </c>
      <c r="Z1136" s="3" t="s">
        <v>761</v>
      </c>
      <c r="AA1136" t="b">
        <f t="shared" si="60"/>
        <v>0</v>
      </c>
    </row>
    <row r="1137" spans="10:27" hidden="1" x14ac:dyDescent="0.3">
      <c r="J1137" s="7">
        <v>6904</v>
      </c>
      <c r="K1137" s="3" t="s">
        <v>26</v>
      </c>
      <c r="L1137" s="3" t="s">
        <v>37</v>
      </c>
      <c r="M1137" s="3" t="str">
        <f t="shared" si="58"/>
        <v>brian.otieno@email.com</v>
      </c>
      <c r="N1137" s="3" t="s">
        <v>44</v>
      </c>
      <c r="O1137" s="3">
        <v>24</v>
      </c>
      <c r="P1137" s="3" t="str">
        <f t="shared" si="59"/>
        <v>Adult</v>
      </c>
      <c r="Q1137" s="3">
        <f t="shared" si="57"/>
        <v>61</v>
      </c>
      <c r="R1137" s="3" t="s">
        <v>492</v>
      </c>
      <c r="S1137" s="4">
        <v>45371</v>
      </c>
      <c r="T1137" s="3" t="s">
        <v>721</v>
      </c>
      <c r="U1137" s="3" t="s">
        <v>726</v>
      </c>
      <c r="V1137" s="3" t="s">
        <v>735</v>
      </c>
      <c r="W1137" s="3" t="s">
        <v>750</v>
      </c>
      <c r="X1137" s="3" t="s">
        <v>755</v>
      </c>
      <c r="Y1137" s="3">
        <v>24520.68</v>
      </c>
      <c r="Z1137" s="3" t="s">
        <v>761</v>
      </c>
      <c r="AA1137" t="b">
        <f t="shared" si="60"/>
        <v>0</v>
      </c>
    </row>
    <row r="1138" spans="10:27" x14ac:dyDescent="0.3">
      <c r="J1138" s="7">
        <v>1352</v>
      </c>
      <c r="K1138" s="3" t="s">
        <v>15</v>
      </c>
      <c r="L1138" s="3" t="s">
        <v>30</v>
      </c>
      <c r="M1138" s="3" t="str">
        <f t="shared" si="58"/>
        <v>james.atieno@email.com</v>
      </c>
      <c r="N1138" s="3" t="s">
        <v>44</v>
      </c>
      <c r="O1138" s="3">
        <v>37</v>
      </c>
      <c r="P1138" s="3" t="str">
        <f t="shared" si="59"/>
        <v>Adult</v>
      </c>
      <c r="Q1138" s="3">
        <f t="shared" si="57"/>
        <v>48</v>
      </c>
      <c r="R1138" s="3" t="s">
        <v>493</v>
      </c>
      <c r="S1138" s="4">
        <v>45386</v>
      </c>
      <c r="T1138" s="3" t="s">
        <v>720</v>
      </c>
      <c r="U1138" s="3" t="s">
        <v>726</v>
      </c>
      <c r="V1138" s="3" t="s">
        <v>731</v>
      </c>
      <c r="W1138" s="3" t="s">
        <v>749</v>
      </c>
      <c r="X1138" s="3" t="s">
        <v>753</v>
      </c>
      <c r="Y1138" s="3">
        <v>38072.69</v>
      </c>
      <c r="Z1138" s="3" t="s">
        <v>759</v>
      </c>
      <c r="AA1138" t="b">
        <f t="shared" si="60"/>
        <v>1</v>
      </c>
    </row>
    <row r="1139" spans="10:27" hidden="1" x14ac:dyDescent="0.3">
      <c r="J1139" s="7">
        <v>5606</v>
      </c>
      <c r="K1139" s="3" t="s">
        <v>28</v>
      </c>
      <c r="L1139" s="3" t="s">
        <v>33</v>
      </c>
      <c r="M1139" s="3" t="str">
        <f t="shared" si="58"/>
        <v>mary.kiplagat@email.com</v>
      </c>
      <c r="N1139" s="3" t="s">
        <v>45</v>
      </c>
      <c r="O1139" s="3">
        <v>38</v>
      </c>
      <c r="P1139" s="3" t="str">
        <f t="shared" si="59"/>
        <v>Adult</v>
      </c>
      <c r="Q1139" s="3">
        <f t="shared" ref="Q1139:Q1202" si="61">MAX( O1139:O1810) - (O1139)</f>
        <v>47</v>
      </c>
      <c r="R1139" s="3" t="s">
        <v>494</v>
      </c>
      <c r="S1139" s="4">
        <v>44714</v>
      </c>
      <c r="T1139" s="3" t="s">
        <v>720</v>
      </c>
      <c r="U1139" s="3" t="s">
        <v>728</v>
      </c>
      <c r="V1139" s="3" t="s">
        <v>731</v>
      </c>
      <c r="W1139" s="3" t="s">
        <v>751</v>
      </c>
      <c r="X1139" s="3" t="s">
        <v>757</v>
      </c>
      <c r="Y1139" s="3">
        <v>7685</v>
      </c>
      <c r="Z1139" s="3" t="s">
        <v>759</v>
      </c>
      <c r="AA1139" t="b">
        <f t="shared" si="60"/>
        <v>0</v>
      </c>
    </row>
    <row r="1140" spans="10:27" hidden="1" x14ac:dyDescent="0.3">
      <c r="J1140" s="7">
        <v>2368</v>
      </c>
      <c r="K1140" s="3" t="s">
        <v>27</v>
      </c>
      <c r="L1140" s="3" t="s">
        <v>39</v>
      </c>
      <c r="M1140" s="3" t="str">
        <f t="shared" ref="M1140:M1203" si="62">LOWER(CONCATENATE(K1140,".",L1140,"@email.com"))</f>
        <v>david.kuria@email.com</v>
      </c>
      <c r="N1140" s="3" t="s">
        <v>45</v>
      </c>
      <c r="O1140" s="3">
        <v>53</v>
      </c>
      <c r="P1140" s="3" t="str">
        <f t="shared" ref="P1140:P1203" si="63">IF(O1140&lt;=12,"Child",IF(O1140&lt;=19,"Teenager",IF(O1140&lt;=60,"Adult","Senior")))</f>
        <v>Adult</v>
      </c>
      <c r="Q1140" s="3">
        <f t="shared" si="61"/>
        <v>32</v>
      </c>
      <c r="R1140" s="3" t="s">
        <v>495</v>
      </c>
      <c r="S1140" s="4">
        <v>45364</v>
      </c>
      <c r="T1140" s="3" t="s">
        <v>718</v>
      </c>
      <c r="U1140" s="3" t="s">
        <v>727</v>
      </c>
      <c r="V1140" s="3" t="s">
        <v>731</v>
      </c>
      <c r="W1140" s="3" t="s">
        <v>748</v>
      </c>
      <c r="X1140" s="3" t="s">
        <v>754</v>
      </c>
      <c r="Y1140" s="3">
        <v>5509.5</v>
      </c>
      <c r="Z1140" s="3" t="s">
        <v>760</v>
      </c>
      <c r="AA1140" t="b">
        <f t="shared" ref="AA1140:AA1203" si="64">AND(Y1140&gt;10000,Z1140="Partially Paid")</f>
        <v>0</v>
      </c>
    </row>
    <row r="1141" spans="10:27" x14ac:dyDescent="0.3">
      <c r="J1141" s="7">
        <v>8197</v>
      </c>
      <c r="K1141" s="3" t="s">
        <v>17</v>
      </c>
      <c r="L1141" s="3" t="s">
        <v>33</v>
      </c>
      <c r="M1141" s="3" t="str">
        <f t="shared" si="62"/>
        <v>anne.kiplagat@email.com</v>
      </c>
      <c r="N1141" s="3" t="s">
        <v>44</v>
      </c>
      <c r="O1141" s="3">
        <v>71</v>
      </c>
      <c r="P1141" s="3" t="str">
        <f t="shared" si="63"/>
        <v>Senior</v>
      </c>
      <c r="Q1141" s="3">
        <f t="shared" si="61"/>
        <v>14</v>
      </c>
      <c r="R1141" s="3" t="s">
        <v>496</v>
      </c>
      <c r="S1141" s="4">
        <v>44711</v>
      </c>
      <c r="T1141" s="3" t="s">
        <v>720</v>
      </c>
      <c r="U1141" s="3" t="s">
        <v>727</v>
      </c>
      <c r="V1141" s="3" t="s">
        <v>745</v>
      </c>
      <c r="W1141" s="3" t="s">
        <v>750</v>
      </c>
      <c r="X1141" s="3" t="s">
        <v>758</v>
      </c>
      <c r="Y1141" s="3">
        <v>38357.949999999997</v>
      </c>
      <c r="Z1141" s="3" t="s">
        <v>759</v>
      </c>
      <c r="AA1141" t="b">
        <f t="shared" si="64"/>
        <v>1</v>
      </c>
    </row>
    <row r="1142" spans="10:27" hidden="1" x14ac:dyDescent="0.3">
      <c r="J1142" s="7">
        <v>7978</v>
      </c>
      <c r="K1142" s="3" t="s">
        <v>19</v>
      </c>
      <c r="L1142" s="3" t="s">
        <v>31</v>
      </c>
      <c r="M1142" s="3" t="str">
        <f t="shared" si="62"/>
        <v>michael.kamau@email.com</v>
      </c>
      <c r="N1142" s="3" t="s">
        <v>44</v>
      </c>
      <c r="O1142" s="3">
        <v>75</v>
      </c>
      <c r="P1142" s="3" t="str">
        <f t="shared" si="63"/>
        <v>Senior</v>
      </c>
      <c r="Q1142" s="3">
        <f t="shared" si="61"/>
        <v>10</v>
      </c>
      <c r="R1142" s="3" t="s">
        <v>497</v>
      </c>
      <c r="S1142" s="4">
        <v>43874</v>
      </c>
      <c r="T1142" s="3" t="s">
        <v>723</v>
      </c>
      <c r="U1142" s="3" t="s">
        <v>727</v>
      </c>
      <c r="V1142" s="3" t="s">
        <v>732</v>
      </c>
      <c r="W1142" s="3" t="s">
        <v>749</v>
      </c>
      <c r="X1142" s="3" t="s">
        <v>755</v>
      </c>
      <c r="Y1142" s="3">
        <v>16655.03</v>
      </c>
      <c r="Z1142" s="3" t="s">
        <v>760</v>
      </c>
      <c r="AA1142" t="b">
        <f t="shared" si="64"/>
        <v>0</v>
      </c>
    </row>
    <row r="1143" spans="10:27" hidden="1" x14ac:dyDescent="0.3">
      <c r="J1143" s="7">
        <v>6590</v>
      </c>
      <c r="K1143" s="3" t="s">
        <v>21</v>
      </c>
      <c r="L1143" s="3" t="s">
        <v>40</v>
      </c>
      <c r="M1143" s="3" t="str">
        <f t="shared" si="62"/>
        <v>grace.wanjiru@email.com</v>
      </c>
      <c r="N1143" s="3" t="s">
        <v>44</v>
      </c>
      <c r="O1143" s="3">
        <v>13</v>
      </c>
      <c r="P1143" s="3" t="str">
        <f t="shared" si="63"/>
        <v>Teenager</v>
      </c>
      <c r="Q1143" s="3">
        <f t="shared" si="61"/>
        <v>72</v>
      </c>
      <c r="R1143" s="3" t="s">
        <v>498</v>
      </c>
      <c r="S1143" s="4">
        <v>45347</v>
      </c>
      <c r="T1143" s="3" t="s">
        <v>724</v>
      </c>
      <c r="U1143" s="3" t="s">
        <v>730</v>
      </c>
      <c r="V1143" s="3" t="s">
        <v>740</v>
      </c>
      <c r="W1143" s="3" t="s">
        <v>748</v>
      </c>
      <c r="X1143" s="3" t="s">
        <v>758</v>
      </c>
      <c r="Y1143" s="3">
        <v>45614.02</v>
      </c>
      <c r="Z1143" s="3" t="s">
        <v>760</v>
      </c>
      <c r="AA1143" t="b">
        <f t="shared" si="64"/>
        <v>0</v>
      </c>
    </row>
    <row r="1144" spans="10:27" hidden="1" x14ac:dyDescent="0.3">
      <c r="J1144" s="7">
        <v>4895</v>
      </c>
      <c r="K1144" s="3" t="s">
        <v>17</v>
      </c>
      <c r="L1144" s="3" t="s">
        <v>41</v>
      </c>
      <c r="M1144" s="3" t="str">
        <f t="shared" si="62"/>
        <v>anne.obuya@email.com</v>
      </c>
      <c r="N1144" s="3" t="s">
        <v>45</v>
      </c>
      <c r="O1144" s="3">
        <v>28</v>
      </c>
      <c r="P1144" s="3" t="str">
        <f t="shared" si="63"/>
        <v>Adult</v>
      </c>
      <c r="Q1144" s="3">
        <f t="shared" si="61"/>
        <v>57</v>
      </c>
      <c r="R1144" s="3" t="s">
        <v>499</v>
      </c>
      <c r="S1144" s="4">
        <v>43921</v>
      </c>
      <c r="T1144" s="3" t="s">
        <v>724</v>
      </c>
      <c r="U1144" s="3" t="s">
        <v>728</v>
      </c>
      <c r="V1144" s="3" t="s">
        <v>744</v>
      </c>
      <c r="W1144" s="3" t="s">
        <v>751</v>
      </c>
      <c r="X1144" s="3" t="s">
        <v>757</v>
      </c>
      <c r="Y1144" s="3">
        <v>6542.17</v>
      </c>
      <c r="Z1144" s="3" t="s">
        <v>761</v>
      </c>
      <c r="AA1144" t="b">
        <f t="shared" si="64"/>
        <v>0</v>
      </c>
    </row>
    <row r="1145" spans="10:27" hidden="1" x14ac:dyDescent="0.3">
      <c r="J1145" s="7">
        <v>9628</v>
      </c>
      <c r="K1145" s="3" t="s">
        <v>18</v>
      </c>
      <c r="L1145" s="3" t="s">
        <v>43</v>
      </c>
      <c r="M1145" s="3" t="str">
        <f t="shared" si="62"/>
        <v>susan.chebet@email.com</v>
      </c>
      <c r="N1145" s="3" t="s">
        <v>45</v>
      </c>
      <c r="O1145" s="3">
        <v>66</v>
      </c>
      <c r="P1145" s="3" t="str">
        <f t="shared" si="63"/>
        <v>Senior</v>
      </c>
      <c r="Q1145" s="3">
        <f t="shared" si="61"/>
        <v>19</v>
      </c>
      <c r="R1145" s="3" t="s">
        <v>500</v>
      </c>
      <c r="S1145" s="4">
        <v>45613</v>
      </c>
      <c r="T1145" s="3" t="s">
        <v>720</v>
      </c>
      <c r="U1145" s="3" t="s">
        <v>728</v>
      </c>
      <c r="V1145" s="3" t="s">
        <v>732</v>
      </c>
      <c r="W1145" s="3" t="s">
        <v>747</v>
      </c>
      <c r="X1145" s="3" t="s">
        <v>754</v>
      </c>
      <c r="Y1145" s="3">
        <v>4817.2</v>
      </c>
      <c r="Z1145" s="3" t="s">
        <v>761</v>
      </c>
      <c r="AA1145" t="b">
        <f t="shared" si="64"/>
        <v>0</v>
      </c>
    </row>
    <row r="1146" spans="10:27" hidden="1" x14ac:dyDescent="0.3">
      <c r="J1146" s="7">
        <v>2661</v>
      </c>
      <c r="K1146" s="3" t="s">
        <v>15</v>
      </c>
      <c r="L1146" s="3" t="s">
        <v>36</v>
      </c>
      <c r="M1146" s="3" t="str">
        <f t="shared" si="62"/>
        <v>james.mwangi@email.com</v>
      </c>
      <c r="N1146" s="3" t="s">
        <v>44</v>
      </c>
      <c r="O1146" s="3">
        <v>1</v>
      </c>
      <c r="P1146" s="3" t="str">
        <f t="shared" si="63"/>
        <v>Child</v>
      </c>
      <c r="Q1146" s="3">
        <f t="shared" si="61"/>
        <v>84</v>
      </c>
      <c r="R1146" s="3" t="s">
        <v>501</v>
      </c>
      <c r="S1146" s="4">
        <v>43936</v>
      </c>
      <c r="T1146" s="3" t="s">
        <v>720</v>
      </c>
      <c r="U1146" s="3" t="s">
        <v>729</v>
      </c>
      <c r="V1146" s="3" t="s">
        <v>740</v>
      </c>
      <c r="W1146" s="3" t="s">
        <v>750</v>
      </c>
      <c r="X1146" s="3" t="s">
        <v>756</v>
      </c>
      <c r="Y1146" s="3">
        <v>48078.34</v>
      </c>
      <c r="Z1146" s="3" t="s">
        <v>761</v>
      </c>
      <c r="AA1146" t="b">
        <f t="shared" si="64"/>
        <v>0</v>
      </c>
    </row>
    <row r="1147" spans="10:27" x14ac:dyDescent="0.3">
      <c r="J1147" s="7">
        <v>5163</v>
      </c>
      <c r="K1147" s="3" t="s">
        <v>14</v>
      </c>
      <c r="L1147" s="3" t="s">
        <v>36</v>
      </c>
      <c r="M1147" s="3" t="str">
        <f t="shared" si="62"/>
        <v>jane.mwangi@email.com</v>
      </c>
      <c r="N1147" s="3" t="s">
        <v>45</v>
      </c>
      <c r="O1147" s="3">
        <v>12</v>
      </c>
      <c r="P1147" s="3" t="str">
        <f t="shared" si="63"/>
        <v>Child</v>
      </c>
      <c r="Q1147" s="3">
        <f t="shared" si="61"/>
        <v>73</v>
      </c>
      <c r="R1147" s="3" t="s">
        <v>502</v>
      </c>
      <c r="S1147" s="4">
        <v>43936</v>
      </c>
      <c r="T1147" s="3" t="s">
        <v>721</v>
      </c>
      <c r="U1147" s="3" t="s">
        <v>729</v>
      </c>
      <c r="V1147" s="3" t="s">
        <v>737</v>
      </c>
      <c r="W1147" s="3" t="s">
        <v>748</v>
      </c>
      <c r="X1147" s="3" t="s">
        <v>756</v>
      </c>
      <c r="Y1147" s="3">
        <v>32555.14</v>
      </c>
      <c r="Z1147" s="3" t="s">
        <v>759</v>
      </c>
      <c r="AA1147" t="b">
        <f t="shared" si="64"/>
        <v>1</v>
      </c>
    </row>
    <row r="1148" spans="10:27" hidden="1" x14ac:dyDescent="0.3">
      <c r="J1148" s="7">
        <v>4881</v>
      </c>
      <c r="K1148" s="3" t="s">
        <v>19</v>
      </c>
      <c r="L1148" s="3" t="s">
        <v>40</v>
      </c>
      <c r="M1148" s="3" t="str">
        <f t="shared" si="62"/>
        <v>michael.wanjiru@email.com</v>
      </c>
      <c r="N1148" s="3" t="s">
        <v>45</v>
      </c>
      <c r="O1148" s="3">
        <v>70</v>
      </c>
      <c r="P1148" s="3" t="str">
        <f t="shared" si="63"/>
        <v>Senior</v>
      </c>
      <c r="Q1148" s="3">
        <f t="shared" si="61"/>
        <v>15</v>
      </c>
      <c r="R1148" s="3" t="s">
        <v>503</v>
      </c>
      <c r="S1148" s="4">
        <v>44641</v>
      </c>
      <c r="T1148" s="3" t="s">
        <v>719</v>
      </c>
      <c r="U1148" s="3" t="s">
        <v>727</v>
      </c>
      <c r="V1148" s="3" t="s">
        <v>736</v>
      </c>
      <c r="W1148" s="3" t="s">
        <v>751</v>
      </c>
      <c r="X1148" s="3" t="s">
        <v>757</v>
      </c>
      <c r="Y1148" s="3">
        <v>34457.760000000002</v>
      </c>
      <c r="Z1148" s="3" t="s">
        <v>761</v>
      </c>
      <c r="AA1148" t="b">
        <f t="shared" si="64"/>
        <v>0</v>
      </c>
    </row>
    <row r="1149" spans="10:27" hidden="1" x14ac:dyDescent="0.3">
      <c r="J1149" s="7">
        <v>6221</v>
      </c>
      <c r="K1149" s="3" t="s">
        <v>22</v>
      </c>
      <c r="L1149" s="3" t="s">
        <v>43</v>
      </c>
      <c r="M1149" s="3" t="str">
        <f t="shared" si="62"/>
        <v>mercy.chebet@email.com</v>
      </c>
      <c r="N1149" s="3" t="s">
        <v>45</v>
      </c>
      <c r="O1149" s="3">
        <v>1</v>
      </c>
      <c r="P1149" s="3" t="str">
        <f t="shared" si="63"/>
        <v>Child</v>
      </c>
      <c r="Q1149" s="3">
        <f t="shared" si="61"/>
        <v>84</v>
      </c>
      <c r="R1149" s="3" t="s">
        <v>504</v>
      </c>
      <c r="S1149" s="4">
        <v>45003</v>
      </c>
      <c r="T1149" s="3" t="s">
        <v>723</v>
      </c>
      <c r="U1149" s="3" t="s">
        <v>727</v>
      </c>
      <c r="V1149" s="3" t="s">
        <v>743</v>
      </c>
      <c r="W1149" s="3" t="s">
        <v>749</v>
      </c>
      <c r="X1149" s="3" t="s">
        <v>754</v>
      </c>
      <c r="Y1149" s="3">
        <v>11115.49</v>
      </c>
      <c r="Z1149" s="3" t="s">
        <v>761</v>
      </c>
      <c r="AA1149" t="b">
        <f t="shared" si="64"/>
        <v>0</v>
      </c>
    </row>
    <row r="1150" spans="10:27" hidden="1" x14ac:dyDescent="0.3">
      <c r="J1150" s="7">
        <v>3999</v>
      </c>
      <c r="K1150" s="3" t="s">
        <v>24</v>
      </c>
      <c r="L1150" s="3" t="s">
        <v>39</v>
      </c>
      <c r="M1150" s="3" t="str">
        <f t="shared" si="62"/>
        <v>esther.kuria@email.com</v>
      </c>
      <c r="N1150" s="3" t="s">
        <v>45</v>
      </c>
      <c r="O1150" s="3">
        <v>55</v>
      </c>
      <c r="P1150" s="3" t="str">
        <f t="shared" si="63"/>
        <v>Adult</v>
      </c>
      <c r="Q1150" s="3">
        <f t="shared" si="61"/>
        <v>30</v>
      </c>
      <c r="R1150" s="3" t="s">
        <v>505</v>
      </c>
      <c r="S1150" s="4">
        <v>44296</v>
      </c>
      <c r="T1150" s="3" t="s">
        <v>721</v>
      </c>
      <c r="U1150" s="3" t="s">
        <v>728</v>
      </c>
      <c r="V1150" s="3" t="s">
        <v>738</v>
      </c>
      <c r="W1150" s="3" t="s">
        <v>746</v>
      </c>
      <c r="X1150" s="3" t="s">
        <v>756</v>
      </c>
      <c r="Y1150" s="3">
        <v>49739.13</v>
      </c>
      <c r="Z1150" s="3" t="s">
        <v>761</v>
      </c>
      <c r="AA1150" t="b">
        <f t="shared" si="64"/>
        <v>0</v>
      </c>
    </row>
    <row r="1151" spans="10:27" hidden="1" x14ac:dyDescent="0.3">
      <c r="J1151" s="7">
        <v>1424</v>
      </c>
      <c r="K1151" s="3" t="s">
        <v>14</v>
      </c>
      <c r="L1151" s="3" t="s">
        <v>43</v>
      </c>
      <c r="M1151" s="3" t="str">
        <f t="shared" si="62"/>
        <v>jane.chebet@email.com</v>
      </c>
      <c r="N1151" s="3" t="s">
        <v>45</v>
      </c>
      <c r="O1151" s="3">
        <v>40</v>
      </c>
      <c r="P1151" s="3" t="str">
        <f t="shared" si="63"/>
        <v>Adult</v>
      </c>
      <c r="Q1151" s="3">
        <f t="shared" si="61"/>
        <v>45</v>
      </c>
      <c r="R1151" s="3" t="s">
        <v>506</v>
      </c>
      <c r="S1151" s="4">
        <v>44625</v>
      </c>
      <c r="T1151" s="3" t="s">
        <v>719</v>
      </c>
      <c r="U1151" s="3" t="s">
        <v>728</v>
      </c>
      <c r="V1151" s="3" t="s">
        <v>745</v>
      </c>
      <c r="W1151" s="3" t="s">
        <v>750</v>
      </c>
      <c r="X1151" s="3" t="s">
        <v>757</v>
      </c>
      <c r="Y1151" s="3">
        <v>46163.519999999997</v>
      </c>
      <c r="Z1151" s="3" t="s">
        <v>761</v>
      </c>
      <c r="AA1151" t="b">
        <f t="shared" si="64"/>
        <v>0</v>
      </c>
    </row>
    <row r="1152" spans="10:27" hidden="1" x14ac:dyDescent="0.3">
      <c r="J1152" s="7">
        <v>8234</v>
      </c>
      <c r="K1152" s="3" t="s">
        <v>14</v>
      </c>
      <c r="L1152" s="3" t="s">
        <v>35</v>
      </c>
      <c r="M1152" s="3" t="str">
        <f t="shared" si="62"/>
        <v>jane.mugambi@email.com</v>
      </c>
      <c r="N1152" s="3" t="s">
        <v>45</v>
      </c>
      <c r="O1152" s="3">
        <v>6</v>
      </c>
      <c r="P1152" s="3" t="str">
        <f t="shared" si="63"/>
        <v>Child</v>
      </c>
      <c r="Q1152" s="3">
        <f t="shared" si="61"/>
        <v>79</v>
      </c>
      <c r="R1152" s="3" t="s">
        <v>507</v>
      </c>
      <c r="S1152" s="4">
        <v>45354</v>
      </c>
      <c r="T1152" s="3" t="s">
        <v>721</v>
      </c>
      <c r="U1152" s="3" t="s">
        <v>727</v>
      </c>
      <c r="V1152" s="3" t="s">
        <v>732</v>
      </c>
      <c r="W1152" s="3" t="s">
        <v>749</v>
      </c>
      <c r="X1152" s="3" t="s">
        <v>753</v>
      </c>
      <c r="Y1152" s="3">
        <v>9234.11</v>
      </c>
      <c r="Z1152" s="3" t="s">
        <v>761</v>
      </c>
      <c r="AA1152" t="b">
        <f t="shared" si="64"/>
        <v>0</v>
      </c>
    </row>
    <row r="1153" spans="10:27" hidden="1" x14ac:dyDescent="0.3">
      <c r="J1153" s="7">
        <v>2549</v>
      </c>
      <c r="K1153" s="3" t="s">
        <v>26</v>
      </c>
      <c r="L1153" s="3" t="s">
        <v>35</v>
      </c>
      <c r="M1153" s="3" t="str">
        <f t="shared" si="62"/>
        <v>brian.mugambi@email.com</v>
      </c>
      <c r="N1153" s="3" t="s">
        <v>45</v>
      </c>
      <c r="O1153" s="3">
        <v>14</v>
      </c>
      <c r="P1153" s="3" t="str">
        <f t="shared" si="63"/>
        <v>Teenager</v>
      </c>
      <c r="Q1153" s="3">
        <f t="shared" si="61"/>
        <v>71</v>
      </c>
      <c r="R1153" s="3" t="s">
        <v>508</v>
      </c>
      <c r="S1153" s="4">
        <v>44338</v>
      </c>
      <c r="T1153" s="3" t="s">
        <v>721</v>
      </c>
      <c r="U1153" s="3" t="s">
        <v>729</v>
      </c>
      <c r="V1153" s="3" t="s">
        <v>735</v>
      </c>
      <c r="W1153" s="3" t="s">
        <v>748</v>
      </c>
      <c r="X1153" s="3" t="s">
        <v>758</v>
      </c>
      <c r="Y1153" s="3">
        <v>44379.34</v>
      </c>
      <c r="Z1153" s="3" t="s">
        <v>761</v>
      </c>
      <c r="AA1153" t="b">
        <f t="shared" si="64"/>
        <v>0</v>
      </c>
    </row>
    <row r="1154" spans="10:27" hidden="1" x14ac:dyDescent="0.3">
      <c r="J1154" s="7">
        <v>1327</v>
      </c>
      <c r="K1154" s="3" t="s">
        <v>27</v>
      </c>
      <c r="L1154" s="3" t="s">
        <v>36</v>
      </c>
      <c r="M1154" s="3" t="str">
        <f t="shared" si="62"/>
        <v>david.mwangi@email.com</v>
      </c>
      <c r="N1154" s="3" t="s">
        <v>45</v>
      </c>
      <c r="O1154" s="3">
        <v>38</v>
      </c>
      <c r="P1154" s="3" t="str">
        <f t="shared" si="63"/>
        <v>Adult</v>
      </c>
      <c r="Q1154" s="3">
        <f t="shared" si="61"/>
        <v>47</v>
      </c>
      <c r="R1154" s="3" t="s">
        <v>509</v>
      </c>
      <c r="S1154" s="4">
        <v>44069</v>
      </c>
      <c r="T1154" s="3" t="s">
        <v>724</v>
      </c>
      <c r="U1154" s="3" t="s">
        <v>726</v>
      </c>
      <c r="V1154" s="3" t="s">
        <v>739</v>
      </c>
      <c r="W1154" s="3" t="s">
        <v>746</v>
      </c>
      <c r="X1154" s="3" t="s">
        <v>754</v>
      </c>
      <c r="Y1154" s="3">
        <v>16059.71</v>
      </c>
      <c r="Z1154" s="3" t="s">
        <v>760</v>
      </c>
      <c r="AA1154" t="b">
        <f t="shared" si="64"/>
        <v>0</v>
      </c>
    </row>
    <row r="1155" spans="10:27" hidden="1" x14ac:dyDescent="0.3">
      <c r="J1155" s="7">
        <v>7576</v>
      </c>
      <c r="K1155" s="3" t="s">
        <v>22</v>
      </c>
      <c r="L1155" s="3" t="s">
        <v>38</v>
      </c>
      <c r="M1155" s="3" t="str">
        <f t="shared" si="62"/>
        <v>mercy.njeri@email.com</v>
      </c>
      <c r="N1155" s="3" t="s">
        <v>44</v>
      </c>
      <c r="O1155" s="3">
        <v>26</v>
      </c>
      <c r="P1155" s="3" t="str">
        <f t="shared" si="63"/>
        <v>Adult</v>
      </c>
      <c r="Q1155" s="3">
        <f t="shared" si="61"/>
        <v>59</v>
      </c>
      <c r="R1155" s="3" t="s">
        <v>510</v>
      </c>
      <c r="S1155" s="4">
        <v>45255</v>
      </c>
      <c r="T1155" s="3" t="s">
        <v>724</v>
      </c>
      <c r="U1155" s="3" t="s">
        <v>729</v>
      </c>
      <c r="V1155" s="3" t="s">
        <v>734</v>
      </c>
      <c r="W1155" s="3" t="s">
        <v>751</v>
      </c>
      <c r="X1155" s="3" t="s">
        <v>755</v>
      </c>
      <c r="Y1155" s="3">
        <v>35032.769999999997</v>
      </c>
      <c r="Z1155" s="3" t="s">
        <v>761</v>
      </c>
      <c r="AA1155" t="b">
        <f t="shared" si="64"/>
        <v>0</v>
      </c>
    </row>
    <row r="1156" spans="10:27" hidden="1" x14ac:dyDescent="0.3">
      <c r="J1156" s="7">
        <v>1770</v>
      </c>
      <c r="K1156" s="3" t="s">
        <v>25</v>
      </c>
      <c r="L1156" s="3" t="s">
        <v>29</v>
      </c>
      <c r="M1156" s="3" t="str">
        <f t="shared" si="62"/>
        <v>paul.mutua@email.com</v>
      </c>
      <c r="N1156" s="3" t="s">
        <v>44</v>
      </c>
      <c r="O1156" s="3">
        <v>50</v>
      </c>
      <c r="P1156" s="3" t="str">
        <f t="shared" si="63"/>
        <v>Adult</v>
      </c>
      <c r="Q1156" s="3">
        <f t="shared" si="61"/>
        <v>35</v>
      </c>
      <c r="R1156" s="3" t="s">
        <v>511</v>
      </c>
      <c r="S1156" s="4">
        <v>44796</v>
      </c>
      <c r="T1156" s="3" t="s">
        <v>720</v>
      </c>
      <c r="U1156" s="3" t="s">
        <v>730</v>
      </c>
      <c r="V1156" s="3" t="s">
        <v>743</v>
      </c>
      <c r="W1156" s="3" t="s">
        <v>751</v>
      </c>
      <c r="X1156" s="3" t="s">
        <v>755</v>
      </c>
      <c r="Y1156" s="3">
        <v>15263.67</v>
      </c>
      <c r="Z1156" s="3" t="s">
        <v>761</v>
      </c>
      <c r="AA1156" t="b">
        <f t="shared" si="64"/>
        <v>0</v>
      </c>
    </row>
    <row r="1157" spans="10:27" x14ac:dyDescent="0.3">
      <c r="J1157" s="7">
        <v>7984</v>
      </c>
      <c r="K1157" s="3" t="s">
        <v>19</v>
      </c>
      <c r="L1157" s="3" t="s">
        <v>40</v>
      </c>
      <c r="M1157" s="3" t="str">
        <f t="shared" si="62"/>
        <v>michael.wanjiru@email.com</v>
      </c>
      <c r="N1157" s="3" t="s">
        <v>45</v>
      </c>
      <c r="O1157" s="3">
        <v>68</v>
      </c>
      <c r="P1157" s="3" t="str">
        <f t="shared" si="63"/>
        <v>Senior</v>
      </c>
      <c r="Q1157" s="3">
        <f t="shared" si="61"/>
        <v>17</v>
      </c>
      <c r="R1157" s="3" t="s">
        <v>512</v>
      </c>
      <c r="S1157" s="4">
        <v>44945</v>
      </c>
      <c r="T1157" s="3" t="s">
        <v>722</v>
      </c>
      <c r="U1157" s="3" t="s">
        <v>726</v>
      </c>
      <c r="V1157" s="3" t="s">
        <v>742</v>
      </c>
      <c r="W1157" s="3" t="s">
        <v>746</v>
      </c>
      <c r="X1157" s="3" t="s">
        <v>757</v>
      </c>
      <c r="Y1157" s="3">
        <v>26912.720000000001</v>
      </c>
      <c r="Z1157" s="3" t="s">
        <v>759</v>
      </c>
      <c r="AA1157" t="b">
        <f t="shared" si="64"/>
        <v>1</v>
      </c>
    </row>
    <row r="1158" spans="10:27" hidden="1" x14ac:dyDescent="0.3">
      <c r="J1158" s="7">
        <v>3220</v>
      </c>
      <c r="K1158" s="3" t="s">
        <v>25</v>
      </c>
      <c r="L1158" s="3" t="s">
        <v>39</v>
      </c>
      <c r="M1158" s="3" t="str">
        <f t="shared" si="62"/>
        <v>paul.kuria@email.com</v>
      </c>
      <c r="N1158" s="3" t="s">
        <v>45</v>
      </c>
      <c r="O1158" s="3">
        <v>79</v>
      </c>
      <c r="P1158" s="3" t="str">
        <f t="shared" si="63"/>
        <v>Senior</v>
      </c>
      <c r="Q1158" s="3">
        <f t="shared" si="61"/>
        <v>6</v>
      </c>
      <c r="R1158" s="3" t="s">
        <v>513</v>
      </c>
      <c r="S1158" s="4">
        <v>45733</v>
      </c>
      <c r="T1158" s="3" t="s">
        <v>720</v>
      </c>
      <c r="U1158" s="3" t="s">
        <v>730</v>
      </c>
      <c r="V1158" s="3" t="s">
        <v>738</v>
      </c>
      <c r="W1158" s="3" t="s">
        <v>750</v>
      </c>
      <c r="X1158" s="3" t="s">
        <v>755</v>
      </c>
      <c r="Y1158" s="3">
        <v>2084.9699999999998</v>
      </c>
      <c r="Z1158" s="3" t="s">
        <v>759</v>
      </c>
      <c r="AA1158" t="b">
        <f t="shared" si="64"/>
        <v>0</v>
      </c>
    </row>
    <row r="1159" spans="10:27" hidden="1" x14ac:dyDescent="0.3">
      <c r="J1159" s="7">
        <v>1746</v>
      </c>
      <c r="K1159" s="3" t="s">
        <v>21</v>
      </c>
      <c r="L1159" s="3" t="s">
        <v>33</v>
      </c>
      <c r="M1159" s="3" t="str">
        <f t="shared" si="62"/>
        <v>grace.kiplagat@email.com</v>
      </c>
      <c r="N1159" s="3" t="s">
        <v>44</v>
      </c>
      <c r="O1159" s="3">
        <v>81</v>
      </c>
      <c r="P1159" s="3" t="str">
        <f t="shared" si="63"/>
        <v>Senior</v>
      </c>
      <c r="Q1159" s="3">
        <f t="shared" si="61"/>
        <v>4</v>
      </c>
      <c r="R1159" s="3" t="s">
        <v>514</v>
      </c>
      <c r="S1159" s="4">
        <v>44327</v>
      </c>
      <c r="T1159" s="3" t="s">
        <v>724</v>
      </c>
      <c r="U1159" s="3" t="s">
        <v>730</v>
      </c>
      <c r="V1159" s="3" t="s">
        <v>740</v>
      </c>
      <c r="W1159" s="3" t="s">
        <v>750</v>
      </c>
      <c r="X1159" s="3" t="s">
        <v>753</v>
      </c>
      <c r="Y1159" s="3">
        <v>46281.07</v>
      </c>
      <c r="Z1159" s="3" t="s">
        <v>760</v>
      </c>
      <c r="AA1159" t="b">
        <f t="shared" si="64"/>
        <v>0</v>
      </c>
    </row>
    <row r="1160" spans="10:27" hidden="1" x14ac:dyDescent="0.3">
      <c r="J1160" s="7">
        <v>7033</v>
      </c>
      <c r="K1160" s="3" t="s">
        <v>19</v>
      </c>
      <c r="L1160" s="3" t="s">
        <v>30</v>
      </c>
      <c r="M1160" s="3" t="str">
        <f t="shared" si="62"/>
        <v>michael.atieno@email.com</v>
      </c>
      <c r="N1160" s="3" t="s">
        <v>44</v>
      </c>
      <c r="O1160" s="3">
        <v>60</v>
      </c>
      <c r="P1160" s="3" t="str">
        <f t="shared" si="63"/>
        <v>Adult</v>
      </c>
      <c r="Q1160" s="3">
        <f t="shared" si="61"/>
        <v>25</v>
      </c>
      <c r="R1160" s="3" t="s">
        <v>515</v>
      </c>
      <c r="S1160" s="4">
        <v>43994</v>
      </c>
      <c r="T1160" s="3" t="s">
        <v>721</v>
      </c>
      <c r="U1160" s="3" t="s">
        <v>727</v>
      </c>
      <c r="V1160" s="3" t="s">
        <v>739</v>
      </c>
      <c r="W1160" s="3" t="s">
        <v>748</v>
      </c>
      <c r="X1160" s="3" t="s">
        <v>755</v>
      </c>
      <c r="Y1160" s="3">
        <v>29821.25</v>
      </c>
      <c r="Z1160" s="3" t="s">
        <v>761</v>
      </c>
      <c r="AA1160" t="b">
        <f t="shared" si="64"/>
        <v>0</v>
      </c>
    </row>
    <row r="1161" spans="10:27" x14ac:dyDescent="0.3">
      <c r="J1161" s="7">
        <v>7431</v>
      </c>
      <c r="K1161" s="3" t="s">
        <v>23</v>
      </c>
      <c r="L1161" s="3" t="s">
        <v>36</v>
      </c>
      <c r="M1161" s="3" t="str">
        <f t="shared" si="62"/>
        <v>peter.mwangi@email.com</v>
      </c>
      <c r="N1161" s="3" t="s">
        <v>45</v>
      </c>
      <c r="O1161" s="3">
        <v>53</v>
      </c>
      <c r="P1161" s="3" t="str">
        <f t="shared" si="63"/>
        <v>Adult</v>
      </c>
      <c r="Q1161" s="3">
        <f t="shared" si="61"/>
        <v>32</v>
      </c>
      <c r="R1161" s="3" t="s">
        <v>516</v>
      </c>
      <c r="S1161" s="4">
        <v>45548</v>
      </c>
      <c r="T1161" s="3" t="s">
        <v>722</v>
      </c>
      <c r="U1161" s="3" t="s">
        <v>729</v>
      </c>
      <c r="V1161" s="3" t="s">
        <v>733</v>
      </c>
      <c r="W1161" s="3" t="s">
        <v>751</v>
      </c>
      <c r="X1161" s="3" t="s">
        <v>753</v>
      </c>
      <c r="Y1161" s="3">
        <v>10266.15</v>
      </c>
      <c r="Z1161" s="3" t="s">
        <v>759</v>
      </c>
      <c r="AA1161" t="b">
        <f t="shared" si="64"/>
        <v>1</v>
      </c>
    </row>
    <row r="1162" spans="10:27" x14ac:dyDescent="0.3">
      <c r="J1162" s="7">
        <v>2424</v>
      </c>
      <c r="K1162" s="3" t="s">
        <v>22</v>
      </c>
      <c r="L1162" s="3" t="s">
        <v>43</v>
      </c>
      <c r="M1162" s="3" t="str">
        <f t="shared" si="62"/>
        <v>mercy.chebet@email.com</v>
      </c>
      <c r="N1162" s="3" t="s">
        <v>44</v>
      </c>
      <c r="O1162" s="3">
        <v>17</v>
      </c>
      <c r="P1162" s="3" t="str">
        <f t="shared" si="63"/>
        <v>Teenager</v>
      </c>
      <c r="Q1162" s="3">
        <f t="shared" si="61"/>
        <v>68</v>
      </c>
      <c r="R1162" s="3" t="s">
        <v>517</v>
      </c>
      <c r="S1162" s="4">
        <v>44105</v>
      </c>
      <c r="T1162" s="3" t="s">
        <v>720</v>
      </c>
      <c r="U1162" s="3" t="s">
        <v>726</v>
      </c>
      <c r="V1162" s="3" t="s">
        <v>741</v>
      </c>
      <c r="W1162" s="3" t="s">
        <v>750</v>
      </c>
      <c r="X1162" s="3" t="s">
        <v>754</v>
      </c>
      <c r="Y1162" s="3">
        <v>36598.559999999998</v>
      </c>
      <c r="Z1162" s="3" t="s">
        <v>759</v>
      </c>
      <c r="AA1162" t="b">
        <f t="shared" si="64"/>
        <v>1</v>
      </c>
    </row>
    <row r="1163" spans="10:27" x14ac:dyDescent="0.3">
      <c r="J1163" s="7">
        <v>2912</v>
      </c>
      <c r="K1163" s="3" t="s">
        <v>26</v>
      </c>
      <c r="L1163" s="3" t="s">
        <v>34</v>
      </c>
      <c r="M1163" s="3" t="str">
        <f t="shared" si="62"/>
        <v>brian.cherono@email.com</v>
      </c>
      <c r="N1163" s="3" t="s">
        <v>44</v>
      </c>
      <c r="O1163" s="3">
        <v>60</v>
      </c>
      <c r="P1163" s="3" t="str">
        <f t="shared" si="63"/>
        <v>Adult</v>
      </c>
      <c r="Q1163" s="3">
        <f t="shared" si="61"/>
        <v>25</v>
      </c>
      <c r="R1163" s="3" t="s">
        <v>518</v>
      </c>
      <c r="S1163" s="4">
        <v>44482</v>
      </c>
      <c r="T1163" s="3" t="s">
        <v>719</v>
      </c>
      <c r="U1163" s="3" t="s">
        <v>725</v>
      </c>
      <c r="V1163" s="3" t="s">
        <v>744</v>
      </c>
      <c r="W1163" s="3" t="s">
        <v>746</v>
      </c>
      <c r="X1163" s="3" t="s">
        <v>754</v>
      </c>
      <c r="Y1163" s="3">
        <v>29721.42</v>
      </c>
      <c r="Z1163" s="3" t="s">
        <v>759</v>
      </c>
      <c r="AA1163" t="b">
        <f t="shared" si="64"/>
        <v>1</v>
      </c>
    </row>
    <row r="1164" spans="10:27" hidden="1" x14ac:dyDescent="0.3">
      <c r="J1164" s="7">
        <v>3550</v>
      </c>
      <c r="K1164" s="3" t="s">
        <v>26</v>
      </c>
      <c r="L1164" s="3" t="s">
        <v>38</v>
      </c>
      <c r="M1164" s="3" t="str">
        <f t="shared" si="62"/>
        <v>brian.njeri@email.com</v>
      </c>
      <c r="N1164" s="3" t="s">
        <v>45</v>
      </c>
      <c r="O1164" s="3">
        <v>69</v>
      </c>
      <c r="P1164" s="3" t="str">
        <f t="shared" si="63"/>
        <v>Senior</v>
      </c>
      <c r="Q1164" s="3">
        <f t="shared" si="61"/>
        <v>16</v>
      </c>
      <c r="R1164" s="3" t="s">
        <v>519</v>
      </c>
      <c r="S1164" s="4">
        <v>45627</v>
      </c>
      <c r="T1164" s="3" t="s">
        <v>720</v>
      </c>
      <c r="U1164" s="3" t="s">
        <v>725</v>
      </c>
      <c r="V1164" s="3" t="s">
        <v>735</v>
      </c>
      <c r="W1164" s="3" t="s">
        <v>750</v>
      </c>
      <c r="X1164" s="3" t="s">
        <v>757</v>
      </c>
      <c r="Y1164" s="3">
        <v>19521.32</v>
      </c>
      <c r="Z1164" s="3" t="s">
        <v>761</v>
      </c>
      <c r="AA1164" t="b">
        <f t="shared" si="64"/>
        <v>0</v>
      </c>
    </row>
    <row r="1165" spans="10:27" x14ac:dyDescent="0.3">
      <c r="J1165" s="7">
        <v>7648</v>
      </c>
      <c r="K1165" s="3" t="s">
        <v>17</v>
      </c>
      <c r="L1165" s="3" t="s">
        <v>31</v>
      </c>
      <c r="M1165" s="3" t="str">
        <f t="shared" si="62"/>
        <v>anne.kamau@email.com</v>
      </c>
      <c r="N1165" s="3" t="s">
        <v>44</v>
      </c>
      <c r="O1165" s="3">
        <v>39</v>
      </c>
      <c r="P1165" s="3" t="str">
        <f t="shared" si="63"/>
        <v>Adult</v>
      </c>
      <c r="Q1165" s="3">
        <f t="shared" si="61"/>
        <v>46</v>
      </c>
      <c r="R1165" s="3" t="s">
        <v>520</v>
      </c>
      <c r="S1165" s="4">
        <v>44200</v>
      </c>
      <c r="T1165" s="3" t="s">
        <v>722</v>
      </c>
      <c r="U1165" s="3" t="s">
        <v>725</v>
      </c>
      <c r="V1165" s="3" t="s">
        <v>732</v>
      </c>
      <c r="W1165" s="3" t="s">
        <v>746</v>
      </c>
      <c r="X1165" s="3" t="s">
        <v>753</v>
      </c>
      <c r="Y1165" s="3">
        <v>20628.740000000002</v>
      </c>
      <c r="Z1165" s="3" t="s">
        <v>759</v>
      </c>
      <c r="AA1165" t="b">
        <f t="shared" si="64"/>
        <v>1</v>
      </c>
    </row>
    <row r="1166" spans="10:27" hidden="1" x14ac:dyDescent="0.3">
      <c r="J1166" s="7">
        <v>7005</v>
      </c>
      <c r="K1166" s="3" t="s">
        <v>20</v>
      </c>
      <c r="L1166" s="3" t="s">
        <v>32</v>
      </c>
      <c r="M1166" s="3" t="str">
        <f t="shared" si="62"/>
        <v>kevin.odhiambo@email.com</v>
      </c>
      <c r="N1166" s="3" t="s">
        <v>45</v>
      </c>
      <c r="O1166" s="3">
        <v>3</v>
      </c>
      <c r="P1166" s="3" t="str">
        <f t="shared" si="63"/>
        <v>Child</v>
      </c>
      <c r="Q1166" s="3">
        <f t="shared" si="61"/>
        <v>82</v>
      </c>
      <c r="R1166" s="3" t="s">
        <v>521</v>
      </c>
      <c r="S1166" s="4">
        <v>44911</v>
      </c>
      <c r="T1166" s="3" t="s">
        <v>718</v>
      </c>
      <c r="U1166" s="3" t="s">
        <v>727</v>
      </c>
      <c r="V1166" s="3" t="s">
        <v>732</v>
      </c>
      <c r="W1166" s="3" t="s">
        <v>750</v>
      </c>
      <c r="X1166" s="3" t="s">
        <v>757</v>
      </c>
      <c r="Y1166" s="3">
        <v>45599.67</v>
      </c>
      <c r="Z1166" s="3" t="s">
        <v>761</v>
      </c>
      <c r="AA1166" t="b">
        <f t="shared" si="64"/>
        <v>0</v>
      </c>
    </row>
    <row r="1167" spans="10:27" x14ac:dyDescent="0.3">
      <c r="J1167" s="7">
        <v>6526</v>
      </c>
      <c r="K1167" s="3" t="s">
        <v>20</v>
      </c>
      <c r="L1167" s="3" t="s">
        <v>30</v>
      </c>
      <c r="M1167" s="3" t="str">
        <f t="shared" si="62"/>
        <v>kevin.atieno@email.com</v>
      </c>
      <c r="N1167" s="3" t="s">
        <v>44</v>
      </c>
      <c r="O1167" s="3">
        <v>19</v>
      </c>
      <c r="P1167" s="3" t="str">
        <f t="shared" si="63"/>
        <v>Teenager</v>
      </c>
      <c r="Q1167" s="3">
        <f t="shared" si="61"/>
        <v>66</v>
      </c>
      <c r="R1167" s="3" t="s">
        <v>522</v>
      </c>
      <c r="S1167" s="4">
        <v>44529</v>
      </c>
      <c r="T1167" s="3" t="s">
        <v>722</v>
      </c>
      <c r="U1167" s="3" t="s">
        <v>730</v>
      </c>
      <c r="V1167" s="3" t="s">
        <v>732</v>
      </c>
      <c r="W1167" s="3" t="s">
        <v>749</v>
      </c>
      <c r="X1167" s="3" t="s">
        <v>758</v>
      </c>
      <c r="Y1167" s="3">
        <v>18046.310000000001</v>
      </c>
      <c r="Z1167" s="3" t="s">
        <v>759</v>
      </c>
      <c r="AA1167" t="b">
        <f t="shared" si="64"/>
        <v>1</v>
      </c>
    </row>
    <row r="1168" spans="10:27" hidden="1" x14ac:dyDescent="0.3">
      <c r="J1168" s="7">
        <v>2285</v>
      </c>
      <c r="K1168" s="3" t="s">
        <v>26</v>
      </c>
      <c r="L1168" s="3" t="s">
        <v>33</v>
      </c>
      <c r="M1168" s="3" t="str">
        <f t="shared" si="62"/>
        <v>brian.kiplagat@email.com</v>
      </c>
      <c r="N1168" s="3" t="s">
        <v>44</v>
      </c>
      <c r="O1168" s="3">
        <v>77</v>
      </c>
      <c r="P1168" s="3" t="str">
        <f t="shared" si="63"/>
        <v>Senior</v>
      </c>
      <c r="Q1168" s="3">
        <f t="shared" si="61"/>
        <v>8</v>
      </c>
      <c r="R1168" s="3" t="s">
        <v>523</v>
      </c>
      <c r="S1168" s="4">
        <v>45193</v>
      </c>
      <c r="T1168" s="3" t="s">
        <v>721</v>
      </c>
      <c r="U1168" s="3" t="s">
        <v>728</v>
      </c>
      <c r="V1168" s="3" t="s">
        <v>735</v>
      </c>
      <c r="W1168" s="3" t="s">
        <v>749</v>
      </c>
      <c r="X1168" s="3" t="s">
        <v>755</v>
      </c>
      <c r="Y1168" s="3">
        <v>45224.59</v>
      </c>
      <c r="Z1168" s="3" t="s">
        <v>761</v>
      </c>
      <c r="AA1168" t="b">
        <f t="shared" si="64"/>
        <v>0</v>
      </c>
    </row>
    <row r="1169" spans="10:27" hidden="1" x14ac:dyDescent="0.3">
      <c r="J1169" s="7">
        <v>4783</v>
      </c>
      <c r="K1169" s="3" t="s">
        <v>23</v>
      </c>
      <c r="L1169" s="3" t="s">
        <v>30</v>
      </c>
      <c r="M1169" s="3" t="str">
        <f t="shared" si="62"/>
        <v>peter.atieno@email.com</v>
      </c>
      <c r="N1169" s="3" t="s">
        <v>45</v>
      </c>
      <c r="O1169" s="3">
        <v>8</v>
      </c>
      <c r="P1169" s="3" t="str">
        <f t="shared" si="63"/>
        <v>Child</v>
      </c>
      <c r="Q1169" s="3">
        <f t="shared" si="61"/>
        <v>77</v>
      </c>
      <c r="R1169" s="3" t="s">
        <v>524</v>
      </c>
      <c r="S1169" s="4">
        <v>44215</v>
      </c>
      <c r="T1169" s="3" t="s">
        <v>720</v>
      </c>
      <c r="U1169" s="3" t="s">
        <v>726</v>
      </c>
      <c r="V1169" s="3" t="s">
        <v>744</v>
      </c>
      <c r="W1169" s="3" t="s">
        <v>750</v>
      </c>
      <c r="X1169" s="3" t="s">
        <v>757</v>
      </c>
      <c r="Y1169" s="3">
        <v>24216.44</v>
      </c>
      <c r="Z1169" s="3" t="s">
        <v>760</v>
      </c>
      <c r="AA1169" t="b">
        <f t="shared" si="64"/>
        <v>0</v>
      </c>
    </row>
    <row r="1170" spans="10:27" x14ac:dyDescent="0.3">
      <c r="J1170" s="7">
        <v>7832</v>
      </c>
      <c r="K1170" s="3" t="s">
        <v>18</v>
      </c>
      <c r="L1170" s="3" t="s">
        <v>32</v>
      </c>
      <c r="M1170" s="3" t="str">
        <f t="shared" si="62"/>
        <v>susan.odhiambo@email.com</v>
      </c>
      <c r="N1170" s="3" t="s">
        <v>45</v>
      </c>
      <c r="O1170" s="3">
        <v>48</v>
      </c>
      <c r="P1170" s="3" t="str">
        <f t="shared" si="63"/>
        <v>Adult</v>
      </c>
      <c r="Q1170" s="3">
        <f t="shared" si="61"/>
        <v>37</v>
      </c>
      <c r="R1170" s="3" t="s">
        <v>525</v>
      </c>
      <c r="S1170" s="4">
        <v>44486</v>
      </c>
      <c r="T1170" s="3" t="s">
        <v>723</v>
      </c>
      <c r="U1170" s="3" t="s">
        <v>726</v>
      </c>
      <c r="V1170" s="3" t="s">
        <v>742</v>
      </c>
      <c r="W1170" s="3" t="s">
        <v>747</v>
      </c>
      <c r="X1170" s="3" t="s">
        <v>755</v>
      </c>
      <c r="Y1170" s="3">
        <v>16545.080000000002</v>
      </c>
      <c r="Z1170" s="3" t="s">
        <v>759</v>
      </c>
      <c r="AA1170" t="b">
        <f t="shared" si="64"/>
        <v>1</v>
      </c>
    </row>
    <row r="1171" spans="10:27" hidden="1" x14ac:dyDescent="0.3">
      <c r="J1171" s="7">
        <v>7786</v>
      </c>
      <c r="K1171" s="3" t="s">
        <v>18</v>
      </c>
      <c r="L1171" s="3" t="s">
        <v>35</v>
      </c>
      <c r="M1171" s="3" t="str">
        <f t="shared" si="62"/>
        <v>susan.mugambi@email.com</v>
      </c>
      <c r="N1171" s="3" t="s">
        <v>45</v>
      </c>
      <c r="O1171" s="3">
        <v>34</v>
      </c>
      <c r="P1171" s="3" t="str">
        <f t="shared" si="63"/>
        <v>Adult</v>
      </c>
      <c r="Q1171" s="3">
        <f t="shared" si="61"/>
        <v>51</v>
      </c>
      <c r="R1171" s="3" t="s">
        <v>526</v>
      </c>
      <c r="S1171" s="4">
        <v>45741</v>
      </c>
      <c r="T1171" s="3" t="s">
        <v>721</v>
      </c>
      <c r="U1171" s="3" t="s">
        <v>727</v>
      </c>
      <c r="V1171" s="3" t="s">
        <v>734</v>
      </c>
      <c r="W1171" s="3" t="s">
        <v>748</v>
      </c>
      <c r="X1171" s="3" t="s">
        <v>754</v>
      </c>
      <c r="Y1171" s="3">
        <v>7382.74</v>
      </c>
      <c r="Z1171" s="3" t="s">
        <v>761</v>
      </c>
      <c r="AA1171" t="b">
        <f t="shared" si="64"/>
        <v>0</v>
      </c>
    </row>
    <row r="1172" spans="10:27" hidden="1" x14ac:dyDescent="0.3">
      <c r="J1172" s="7">
        <v>8384</v>
      </c>
      <c r="K1172" s="3" t="s">
        <v>23</v>
      </c>
      <c r="L1172" s="3" t="s">
        <v>43</v>
      </c>
      <c r="M1172" s="3" t="str">
        <f t="shared" si="62"/>
        <v>peter.chebet@email.com</v>
      </c>
      <c r="N1172" s="3" t="s">
        <v>45</v>
      </c>
      <c r="O1172" s="3">
        <v>83</v>
      </c>
      <c r="P1172" s="3" t="str">
        <f t="shared" si="63"/>
        <v>Senior</v>
      </c>
      <c r="Q1172" s="3">
        <f t="shared" si="61"/>
        <v>2</v>
      </c>
      <c r="R1172" s="3" t="s">
        <v>527</v>
      </c>
      <c r="S1172" s="4">
        <v>45190</v>
      </c>
      <c r="T1172" s="3" t="s">
        <v>720</v>
      </c>
      <c r="U1172" s="3" t="s">
        <v>728</v>
      </c>
      <c r="V1172" s="3" t="s">
        <v>736</v>
      </c>
      <c r="W1172" s="3" t="s">
        <v>748</v>
      </c>
      <c r="X1172" s="3" t="s">
        <v>757</v>
      </c>
      <c r="Y1172" s="3">
        <v>47215.89</v>
      </c>
      <c r="Z1172" s="3" t="s">
        <v>760</v>
      </c>
      <c r="AA1172" t="b">
        <f t="shared" si="64"/>
        <v>0</v>
      </c>
    </row>
    <row r="1173" spans="10:27" hidden="1" x14ac:dyDescent="0.3">
      <c r="J1173" s="7">
        <v>4211</v>
      </c>
      <c r="K1173" s="3" t="s">
        <v>16</v>
      </c>
      <c r="L1173" s="3" t="s">
        <v>37</v>
      </c>
      <c r="M1173" s="3" t="str">
        <f t="shared" si="62"/>
        <v>john.otieno@email.com</v>
      </c>
      <c r="N1173" s="3" t="s">
        <v>44</v>
      </c>
      <c r="O1173" s="3">
        <v>79</v>
      </c>
      <c r="P1173" s="3" t="str">
        <f t="shared" si="63"/>
        <v>Senior</v>
      </c>
      <c r="Q1173" s="3">
        <f t="shared" si="61"/>
        <v>6</v>
      </c>
      <c r="R1173" s="3" t="s">
        <v>528</v>
      </c>
      <c r="S1173" s="4">
        <v>44394</v>
      </c>
      <c r="T1173" s="3" t="s">
        <v>724</v>
      </c>
      <c r="U1173" s="3" t="s">
        <v>728</v>
      </c>
      <c r="V1173" s="3" t="s">
        <v>743</v>
      </c>
      <c r="W1173" s="3" t="s">
        <v>752</v>
      </c>
      <c r="X1173" s="3" t="s">
        <v>755</v>
      </c>
      <c r="Y1173" s="3">
        <v>11950.99</v>
      </c>
      <c r="Z1173" s="3" t="s">
        <v>761</v>
      </c>
      <c r="AA1173" t="b">
        <f t="shared" si="64"/>
        <v>0</v>
      </c>
    </row>
    <row r="1174" spans="10:27" hidden="1" x14ac:dyDescent="0.3">
      <c r="J1174" s="7">
        <v>3994</v>
      </c>
      <c r="K1174" s="3" t="s">
        <v>22</v>
      </c>
      <c r="L1174" s="3" t="s">
        <v>43</v>
      </c>
      <c r="M1174" s="3" t="str">
        <f t="shared" si="62"/>
        <v>mercy.chebet@email.com</v>
      </c>
      <c r="N1174" s="3" t="s">
        <v>45</v>
      </c>
      <c r="O1174" s="3">
        <v>71</v>
      </c>
      <c r="P1174" s="3" t="str">
        <f t="shared" si="63"/>
        <v>Senior</v>
      </c>
      <c r="Q1174" s="3">
        <f t="shared" si="61"/>
        <v>14</v>
      </c>
      <c r="R1174" s="3" t="s">
        <v>529</v>
      </c>
      <c r="S1174" s="4">
        <v>43963</v>
      </c>
      <c r="T1174" s="3" t="s">
        <v>719</v>
      </c>
      <c r="U1174" s="3" t="s">
        <v>728</v>
      </c>
      <c r="V1174" s="3" t="s">
        <v>744</v>
      </c>
      <c r="W1174" s="3" t="s">
        <v>751</v>
      </c>
      <c r="X1174" s="3" t="s">
        <v>753</v>
      </c>
      <c r="Y1174" s="3">
        <v>13408.5</v>
      </c>
      <c r="Z1174" s="3" t="s">
        <v>760</v>
      </c>
      <c r="AA1174" t="b">
        <f t="shared" si="64"/>
        <v>0</v>
      </c>
    </row>
    <row r="1175" spans="10:27" hidden="1" x14ac:dyDescent="0.3">
      <c r="J1175" s="7">
        <v>8209</v>
      </c>
      <c r="K1175" s="3" t="s">
        <v>20</v>
      </c>
      <c r="L1175" s="3" t="s">
        <v>38</v>
      </c>
      <c r="M1175" s="3" t="str">
        <f t="shared" si="62"/>
        <v>kevin.njeri@email.com</v>
      </c>
      <c r="N1175" s="3" t="s">
        <v>44</v>
      </c>
      <c r="O1175" s="3">
        <v>47</v>
      </c>
      <c r="P1175" s="3" t="str">
        <f t="shared" si="63"/>
        <v>Adult</v>
      </c>
      <c r="Q1175" s="3">
        <f t="shared" si="61"/>
        <v>38</v>
      </c>
      <c r="R1175" s="3" t="s">
        <v>530</v>
      </c>
      <c r="S1175" s="4">
        <v>44030</v>
      </c>
      <c r="T1175" s="3" t="s">
        <v>719</v>
      </c>
      <c r="U1175" s="3" t="s">
        <v>726</v>
      </c>
      <c r="V1175" s="3" t="s">
        <v>742</v>
      </c>
      <c r="W1175" s="3" t="s">
        <v>752</v>
      </c>
      <c r="X1175" s="3" t="s">
        <v>754</v>
      </c>
      <c r="Y1175" s="3">
        <v>24264.86</v>
      </c>
      <c r="Z1175" s="3" t="s">
        <v>760</v>
      </c>
      <c r="AA1175" t="b">
        <f t="shared" si="64"/>
        <v>0</v>
      </c>
    </row>
    <row r="1176" spans="10:27" hidden="1" x14ac:dyDescent="0.3">
      <c r="J1176" s="7">
        <v>2941</v>
      </c>
      <c r="K1176" s="3" t="s">
        <v>24</v>
      </c>
      <c r="L1176" s="3" t="s">
        <v>41</v>
      </c>
      <c r="M1176" s="3" t="str">
        <f t="shared" si="62"/>
        <v>esther.obuya@email.com</v>
      </c>
      <c r="N1176" s="3" t="s">
        <v>45</v>
      </c>
      <c r="O1176" s="3">
        <v>75</v>
      </c>
      <c r="P1176" s="3" t="str">
        <f t="shared" si="63"/>
        <v>Senior</v>
      </c>
      <c r="Q1176" s="3">
        <f t="shared" si="61"/>
        <v>10</v>
      </c>
      <c r="R1176" s="3" t="s">
        <v>531</v>
      </c>
      <c r="S1176" s="4">
        <v>44201</v>
      </c>
      <c r="T1176" s="3" t="s">
        <v>722</v>
      </c>
      <c r="U1176" s="3" t="s">
        <v>729</v>
      </c>
      <c r="V1176" s="3" t="s">
        <v>732</v>
      </c>
      <c r="W1176" s="3" t="s">
        <v>747</v>
      </c>
      <c r="X1176" s="3" t="s">
        <v>755</v>
      </c>
      <c r="Y1176" s="3">
        <v>8996.49</v>
      </c>
      <c r="Z1176" s="3" t="s">
        <v>760</v>
      </c>
      <c r="AA1176" t="b">
        <f t="shared" si="64"/>
        <v>0</v>
      </c>
    </row>
    <row r="1177" spans="10:27" x14ac:dyDescent="0.3">
      <c r="J1177" s="7">
        <v>8567</v>
      </c>
      <c r="K1177" s="3" t="s">
        <v>16</v>
      </c>
      <c r="L1177" s="3" t="s">
        <v>38</v>
      </c>
      <c r="M1177" s="3" t="str">
        <f t="shared" si="62"/>
        <v>john.njeri@email.com</v>
      </c>
      <c r="N1177" s="3" t="s">
        <v>44</v>
      </c>
      <c r="O1177" s="3">
        <v>83</v>
      </c>
      <c r="P1177" s="3" t="str">
        <f t="shared" si="63"/>
        <v>Senior</v>
      </c>
      <c r="Q1177" s="3">
        <f t="shared" si="61"/>
        <v>2</v>
      </c>
      <c r="R1177" s="3" t="s">
        <v>532</v>
      </c>
      <c r="S1177" s="4">
        <v>45351</v>
      </c>
      <c r="T1177" s="3" t="s">
        <v>723</v>
      </c>
      <c r="U1177" s="3" t="s">
        <v>726</v>
      </c>
      <c r="V1177" s="3" t="s">
        <v>732</v>
      </c>
      <c r="W1177" s="3" t="s">
        <v>749</v>
      </c>
      <c r="X1177" s="3" t="s">
        <v>757</v>
      </c>
      <c r="Y1177" s="3">
        <v>10223.23</v>
      </c>
      <c r="Z1177" s="3" t="s">
        <v>759</v>
      </c>
      <c r="AA1177" t="b">
        <f t="shared" si="64"/>
        <v>1</v>
      </c>
    </row>
    <row r="1178" spans="10:27" hidden="1" x14ac:dyDescent="0.3">
      <c r="J1178" s="7">
        <v>6691</v>
      </c>
      <c r="K1178" s="3" t="s">
        <v>22</v>
      </c>
      <c r="L1178" s="3" t="s">
        <v>33</v>
      </c>
      <c r="M1178" s="3" t="str">
        <f t="shared" si="62"/>
        <v>mercy.kiplagat@email.com</v>
      </c>
      <c r="N1178" s="3" t="s">
        <v>45</v>
      </c>
      <c r="O1178" s="3">
        <v>58</v>
      </c>
      <c r="P1178" s="3" t="str">
        <f t="shared" si="63"/>
        <v>Adult</v>
      </c>
      <c r="Q1178" s="3">
        <f t="shared" si="61"/>
        <v>27</v>
      </c>
      <c r="R1178" s="3" t="s">
        <v>533</v>
      </c>
      <c r="S1178" s="4">
        <v>44265</v>
      </c>
      <c r="T1178" s="3" t="s">
        <v>718</v>
      </c>
      <c r="U1178" s="3" t="s">
        <v>729</v>
      </c>
      <c r="V1178" s="3" t="s">
        <v>733</v>
      </c>
      <c r="W1178" s="3" t="s">
        <v>748</v>
      </c>
      <c r="X1178" s="3" t="s">
        <v>754</v>
      </c>
      <c r="Y1178" s="3">
        <v>28361.19</v>
      </c>
      <c r="Z1178" s="3" t="s">
        <v>761</v>
      </c>
      <c r="AA1178" t="b">
        <f t="shared" si="64"/>
        <v>0</v>
      </c>
    </row>
    <row r="1179" spans="10:27" hidden="1" x14ac:dyDescent="0.3">
      <c r="J1179" s="7">
        <v>7268</v>
      </c>
      <c r="K1179" s="3" t="s">
        <v>16</v>
      </c>
      <c r="L1179" s="3" t="s">
        <v>33</v>
      </c>
      <c r="M1179" s="3" t="str">
        <f t="shared" si="62"/>
        <v>john.kiplagat@email.com</v>
      </c>
      <c r="N1179" s="3" t="s">
        <v>45</v>
      </c>
      <c r="O1179" s="3">
        <v>12</v>
      </c>
      <c r="P1179" s="3" t="str">
        <f t="shared" si="63"/>
        <v>Child</v>
      </c>
      <c r="Q1179" s="3">
        <f t="shared" si="61"/>
        <v>73</v>
      </c>
      <c r="R1179" s="3" t="s">
        <v>534</v>
      </c>
      <c r="S1179" s="4">
        <v>45075</v>
      </c>
      <c r="T1179" s="3" t="s">
        <v>721</v>
      </c>
      <c r="U1179" s="3" t="s">
        <v>726</v>
      </c>
      <c r="V1179" s="3" t="s">
        <v>735</v>
      </c>
      <c r="W1179" s="3" t="s">
        <v>749</v>
      </c>
      <c r="X1179" s="3" t="s">
        <v>753</v>
      </c>
      <c r="Y1179" s="3">
        <v>4154.16</v>
      </c>
      <c r="Z1179" s="3" t="s">
        <v>759</v>
      </c>
      <c r="AA1179" t="b">
        <f t="shared" si="64"/>
        <v>0</v>
      </c>
    </row>
    <row r="1180" spans="10:27" x14ac:dyDescent="0.3">
      <c r="J1180" s="7">
        <v>4716</v>
      </c>
      <c r="K1180" s="3" t="s">
        <v>16</v>
      </c>
      <c r="L1180" s="3" t="s">
        <v>37</v>
      </c>
      <c r="M1180" s="3" t="str">
        <f t="shared" si="62"/>
        <v>john.otieno@email.com</v>
      </c>
      <c r="N1180" s="3" t="s">
        <v>44</v>
      </c>
      <c r="O1180" s="3">
        <v>63</v>
      </c>
      <c r="P1180" s="3" t="str">
        <f t="shared" si="63"/>
        <v>Senior</v>
      </c>
      <c r="Q1180" s="3">
        <f t="shared" si="61"/>
        <v>22</v>
      </c>
      <c r="R1180" s="3" t="s">
        <v>535</v>
      </c>
      <c r="S1180" s="4">
        <v>45360</v>
      </c>
      <c r="T1180" s="3" t="s">
        <v>718</v>
      </c>
      <c r="U1180" s="3" t="s">
        <v>727</v>
      </c>
      <c r="V1180" s="3" t="s">
        <v>740</v>
      </c>
      <c r="W1180" s="3" t="s">
        <v>751</v>
      </c>
      <c r="X1180" s="3" t="s">
        <v>756</v>
      </c>
      <c r="Y1180" s="3">
        <v>26500.54</v>
      </c>
      <c r="Z1180" s="3" t="s">
        <v>759</v>
      </c>
      <c r="AA1180" t="b">
        <f t="shared" si="64"/>
        <v>1</v>
      </c>
    </row>
    <row r="1181" spans="10:27" hidden="1" x14ac:dyDescent="0.3">
      <c r="J1181" s="7">
        <v>4002</v>
      </c>
      <c r="K1181" s="3" t="s">
        <v>15</v>
      </c>
      <c r="L1181" s="3" t="s">
        <v>29</v>
      </c>
      <c r="M1181" s="3" t="str">
        <f t="shared" si="62"/>
        <v>james.mutua@email.com</v>
      </c>
      <c r="N1181" s="3" t="s">
        <v>44</v>
      </c>
      <c r="O1181" s="3">
        <v>77</v>
      </c>
      <c r="P1181" s="3" t="str">
        <f t="shared" si="63"/>
        <v>Senior</v>
      </c>
      <c r="Q1181" s="3">
        <f t="shared" si="61"/>
        <v>8</v>
      </c>
      <c r="R1181" s="3" t="s">
        <v>536</v>
      </c>
      <c r="S1181" s="4">
        <v>45049</v>
      </c>
      <c r="T1181" s="3" t="s">
        <v>723</v>
      </c>
      <c r="U1181" s="3" t="s">
        <v>729</v>
      </c>
      <c r="V1181" s="3" t="s">
        <v>745</v>
      </c>
      <c r="W1181" s="3" t="s">
        <v>749</v>
      </c>
      <c r="X1181" s="3" t="s">
        <v>757</v>
      </c>
      <c r="Y1181" s="3">
        <v>35122.449999999997</v>
      </c>
      <c r="Z1181" s="3" t="s">
        <v>761</v>
      </c>
      <c r="AA1181" t="b">
        <f t="shared" si="64"/>
        <v>0</v>
      </c>
    </row>
    <row r="1182" spans="10:27" x14ac:dyDescent="0.3">
      <c r="J1182" s="7">
        <v>8338</v>
      </c>
      <c r="K1182" s="3" t="s">
        <v>15</v>
      </c>
      <c r="L1182" s="3" t="s">
        <v>38</v>
      </c>
      <c r="M1182" s="3" t="str">
        <f t="shared" si="62"/>
        <v>james.njeri@email.com</v>
      </c>
      <c r="N1182" s="3" t="s">
        <v>44</v>
      </c>
      <c r="O1182" s="3">
        <v>12</v>
      </c>
      <c r="P1182" s="3" t="str">
        <f t="shared" si="63"/>
        <v>Child</v>
      </c>
      <c r="Q1182" s="3">
        <f t="shared" si="61"/>
        <v>73</v>
      </c>
      <c r="R1182" s="3" t="s">
        <v>537</v>
      </c>
      <c r="S1182" s="4">
        <v>44619</v>
      </c>
      <c r="T1182" s="3" t="s">
        <v>723</v>
      </c>
      <c r="U1182" s="3" t="s">
        <v>725</v>
      </c>
      <c r="V1182" s="3" t="s">
        <v>743</v>
      </c>
      <c r="W1182" s="3" t="s">
        <v>750</v>
      </c>
      <c r="X1182" s="3" t="s">
        <v>754</v>
      </c>
      <c r="Y1182" s="3">
        <v>30193.8</v>
      </c>
      <c r="Z1182" s="3" t="s">
        <v>759</v>
      </c>
      <c r="AA1182" t="b">
        <f t="shared" si="64"/>
        <v>1</v>
      </c>
    </row>
    <row r="1183" spans="10:27" x14ac:dyDescent="0.3">
      <c r="J1183" s="7">
        <v>4435</v>
      </c>
      <c r="K1183" s="3" t="s">
        <v>23</v>
      </c>
      <c r="L1183" s="3" t="s">
        <v>41</v>
      </c>
      <c r="M1183" s="3" t="str">
        <f t="shared" si="62"/>
        <v>peter.obuya@email.com</v>
      </c>
      <c r="N1183" s="3" t="s">
        <v>44</v>
      </c>
      <c r="O1183" s="3">
        <v>71</v>
      </c>
      <c r="P1183" s="3" t="str">
        <f t="shared" si="63"/>
        <v>Senior</v>
      </c>
      <c r="Q1183" s="3">
        <f t="shared" si="61"/>
        <v>14</v>
      </c>
      <c r="R1183" s="3" t="s">
        <v>538</v>
      </c>
      <c r="S1183" s="4">
        <v>45505</v>
      </c>
      <c r="T1183" s="3" t="s">
        <v>720</v>
      </c>
      <c r="U1183" s="3" t="s">
        <v>728</v>
      </c>
      <c r="V1183" s="3" t="s">
        <v>734</v>
      </c>
      <c r="W1183" s="3" t="s">
        <v>751</v>
      </c>
      <c r="X1183" s="3" t="s">
        <v>753</v>
      </c>
      <c r="Y1183" s="3">
        <v>24849.69</v>
      </c>
      <c r="Z1183" s="3" t="s">
        <v>759</v>
      </c>
      <c r="AA1183" t="b">
        <f t="shared" si="64"/>
        <v>1</v>
      </c>
    </row>
    <row r="1184" spans="10:27" x14ac:dyDescent="0.3">
      <c r="J1184" s="7">
        <v>8052</v>
      </c>
      <c r="K1184" s="3" t="s">
        <v>14</v>
      </c>
      <c r="L1184" s="3" t="s">
        <v>43</v>
      </c>
      <c r="M1184" s="3" t="str">
        <f t="shared" si="62"/>
        <v>jane.chebet@email.com</v>
      </c>
      <c r="N1184" s="3" t="s">
        <v>45</v>
      </c>
      <c r="O1184" s="3">
        <v>65</v>
      </c>
      <c r="P1184" s="3" t="str">
        <f t="shared" si="63"/>
        <v>Senior</v>
      </c>
      <c r="Q1184" s="3">
        <f t="shared" si="61"/>
        <v>20</v>
      </c>
      <c r="R1184" s="3" t="s">
        <v>539</v>
      </c>
      <c r="S1184" s="4">
        <v>43902</v>
      </c>
      <c r="T1184" s="3" t="s">
        <v>721</v>
      </c>
      <c r="U1184" s="3" t="s">
        <v>727</v>
      </c>
      <c r="V1184" s="3" t="s">
        <v>737</v>
      </c>
      <c r="W1184" s="3" t="s">
        <v>748</v>
      </c>
      <c r="X1184" s="3" t="s">
        <v>757</v>
      </c>
      <c r="Y1184" s="3">
        <v>24264.66</v>
      </c>
      <c r="Z1184" s="3" t="s">
        <v>759</v>
      </c>
      <c r="AA1184" t="b">
        <f t="shared" si="64"/>
        <v>1</v>
      </c>
    </row>
    <row r="1185" spans="10:27" hidden="1" x14ac:dyDescent="0.3">
      <c r="J1185" s="7">
        <v>3162</v>
      </c>
      <c r="K1185" s="3" t="s">
        <v>22</v>
      </c>
      <c r="L1185" s="3" t="s">
        <v>38</v>
      </c>
      <c r="M1185" s="3" t="str">
        <f t="shared" si="62"/>
        <v>mercy.njeri@email.com</v>
      </c>
      <c r="N1185" s="3" t="s">
        <v>44</v>
      </c>
      <c r="O1185" s="3">
        <v>9</v>
      </c>
      <c r="P1185" s="3" t="str">
        <f t="shared" si="63"/>
        <v>Child</v>
      </c>
      <c r="Q1185" s="3">
        <f t="shared" si="61"/>
        <v>76</v>
      </c>
      <c r="R1185" s="3" t="s">
        <v>540</v>
      </c>
      <c r="S1185" s="4">
        <v>45334</v>
      </c>
      <c r="T1185" s="3" t="s">
        <v>719</v>
      </c>
      <c r="U1185" s="3" t="s">
        <v>726</v>
      </c>
      <c r="V1185" s="3" t="s">
        <v>734</v>
      </c>
      <c r="W1185" s="3" t="s">
        <v>746</v>
      </c>
      <c r="X1185" s="3" t="s">
        <v>758</v>
      </c>
      <c r="Y1185" s="3">
        <v>49511.95</v>
      </c>
      <c r="Z1185" s="3" t="s">
        <v>761</v>
      </c>
      <c r="AA1185" t="b">
        <f t="shared" si="64"/>
        <v>0</v>
      </c>
    </row>
    <row r="1186" spans="10:27" hidden="1" x14ac:dyDescent="0.3">
      <c r="J1186" s="7">
        <v>6090</v>
      </c>
      <c r="K1186" s="3" t="s">
        <v>22</v>
      </c>
      <c r="L1186" s="3" t="s">
        <v>43</v>
      </c>
      <c r="M1186" s="3" t="str">
        <f t="shared" si="62"/>
        <v>mercy.chebet@email.com</v>
      </c>
      <c r="N1186" s="3" t="s">
        <v>45</v>
      </c>
      <c r="O1186" s="3">
        <v>51</v>
      </c>
      <c r="P1186" s="3" t="str">
        <f t="shared" si="63"/>
        <v>Adult</v>
      </c>
      <c r="Q1186" s="3">
        <f t="shared" si="61"/>
        <v>34</v>
      </c>
      <c r="R1186" s="3" t="s">
        <v>541</v>
      </c>
      <c r="S1186" s="4">
        <v>44783</v>
      </c>
      <c r="T1186" s="3" t="s">
        <v>718</v>
      </c>
      <c r="U1186" s="3" t="s">
        <v>728</v>
      </c>
      <c r="V1186" s="3" t="s">
        <v>738</v>
      </c>
      <c r="W1186" s="3" t="s">
        <v>748</v>
      </c>
      <c r="X1186" s="3" t="s">
        <v>758</v>
      </c>
      <c r="Y1186" s="3">
        <v>17240.07</v>
      </c>
      <c r="Z1186" s="3" t="s">
        <v>761</v>
      </c>
      <c r="AA1186" t="b">
        <f t="shared" si="64"/>
        <v>0</v>
      </c>
    </row>
    <row r="1187" spans="10:27" hidden="1" x14ac:dyDescent="0.3">
      <c r="J1187" s="7">
        <v>5980</v>
      </c>
      <c r="K1187" s="3" t="s">
        <v>25</v>
      </c>
      <c r="L1187" s="3" t="s">
        <v>38</v>
      </c>
      <c r="M1187" s="3" t="str">
        <f t="shared" si="62"/>
        <v>paul.njeri@email.com</v>
      </c>
      <c r="N1187" s="3" t="s">
        <v>44</v>
      </c>
      <c r="O1187" s="3">
        <v>67</v>
      </c>
      <c r="P1187" s="3" t="str">
        <f t="shared" si="63"/>
        <v>Senior</v>
      </c>
      <c r="Q1187" s="3">
        <f t="shared" si="61"/>
        <v>18</v>
      </c>
      <c r="R1187" s="3" t="s">
        <v>542</v>
      </c>
      <c r="S1187" s="4">
        <v>45017</v>
      </c>
      <c r="T1187" s="3" t="s">
        <v>723</v>
      </c>
      <c r="U1187" s="3" t="s">
        <v>730</v>
      </c>
      <c r="V1187" s="3" t="s">
        <v>731</v>
      </c>
      <c r="W1187" s="3" t="s">
        <v>752</v>
      </c>
      <c r="X1187" s="3" t="s">
        <v>756</v>
      </c>
      <c r="Y1187" s="3">
        <v>9028.52</v>
      </c>
      <c r="Z1187" s="3" t="s">
        <v>760</v>
      </c>
      <c r="AA1187" t="b">
        <f t="shared" si="64"/>
        <v>0</v>
      </c>
    </row>
    <row r="1188" spans="10:27" hidden="1" x14ac:dyDescent="0.3">
      <c r="J1188" s="7">
        <v>4404</v>
      </c>
      <c r="K1188" s="3" t="s">
        <v>27</v>
      </c>
      <c r="L1188" s="3" t="s">
        <v>40</v>
      </c>
      <c r="M1188" s="3" t="str">
        <f t="shared" si="62"/>
        <v>david.wanjiru@email.com</v>
      </c>
      <c r="N1188" s="3" t="s">
        <v>44</v>
      </c>
      <c r="O1188" s="3">
        <v>57</v>
      </c>
      <c r="P1188" s="3" t="str">
        <f t="shared" si="63"/>
        <v>Adult</v>
      </c>
      <c r="Q1188" s="3">
        <f t="shared" si="61"/>
        <v>28</v>
      </c>
      <c r="R1188" s="3" t="s">
        <v>543</v>
      </c>
      <c r="S1188" s="4">
        <v>44630</v>
      </c>
      <c r="T1188" s="3" t="s">
        <v>724</v>
      </c>
      <c r="U1188" s="3" t="s">
        <v>727</v>
      </c>
      <c r="V1188" s="3" t="s">
        <v>736</v>
      </c>
      <c r="W1188" s="3" t="s">
        <v>752</v>
      </c>
      <c r="X1188" s="3" t="s">
        <v>756</v>
      </c>
      <c r="Y1188" s="3">
        <v>41079.68</v>
      </c>
      <c r="Z1188" s="3" t="s">
        <v>761</v>
      </c>
      <c r="AA1188" t="b">
        <f t="shared" si="64"/>
        <v>0</v>
      </c>
    </row>
    <row r="1189" spans="10:27" hidden="1" x14ac:dyDescent="0.3">
      <c r="J1189" s="7">
        <v>5468</v>
      </c>
      <c r="K1189" s="3" t="s">
        <v>18</v>
      </c>
      <c r="L1189" s="3" t="s">
        <v>39</v>
      </c>
      <c r="M1189" s="3" t="str">
        <f t="shared" si="62"/>
        <v>susan.kuria@email.com</v>
      </c>
      <c r="N1189" s="3" t="s">
        <v>44</v>
      </c>
      <c r="O1189" s="3">
        <v>83</v>
      </c>
      <c r="P1189" s="3" t="str">
        <f t="shared" si="63"/>
        <v>Senior</v>
      </c>
      <c r="Q1189" s="3">
        <f t="shared" si="61"/>
        <v>2</v>
      </c>
      <c r="R1189" s="3" t="s">
        <v>544</v>
      </c>
      <c r="S1189" s="4">
        <v>44168</v>
      </c>
      <c r="T1189" s="3" t="s">
        <v>721</v>
      </c>
      <c r="U1189" s="3" t="s">
        <v>726</v>
      </c>
      <c r="V1189" s="3" t="s">
        <v>744</v>
      </c>
      <c r="W1189" s="3" t="s">
        <v>747</v>
      </c>
      <c r="X1189" s="3" t="s">
        <v>753</v>
      </c>
      <c r="Y1189" s="3">
        <v>24145.13</v>
      </c>
      <c r="Z1189" s="3" t="s">
        <v>761</v>
      </c>
      <c r="AA1189" t="b">
        <f t="shared" si="64"/>
        <v>0</v>
      </c>
    </row>
    <row r="1190" spans="10:27" hidden="1" x14ac:dyDescent="0.3">
      <c r="J1190" s="7">
        <v>4568</v>
      </c>
      <c r="K1190" s="3" t="s">
        <v>24</v>
      </c>
      <c r="L1190" s="3" t="s">
        <v>40</v>
      </c>
      <c r="M1190" s="3" t="str">
        <f t="shared" si="62"/>
        <v>esther.wanjiru@email.com</v>
      </c>
      <c r="N1190" s="3" t="s">
        <v>45</v>
      </c>
      <c r="O1190" s="3">
        <v>68</v>
      </c>
      <c r="P1190" s="3" t="str">
        <f t="shared" si="63"/>
        <v>Senior</v>
      </c>
      <c r="Q1190" s="3">
        <f t="shared" si="61"/>
        <v>17</v>
      </c>
      <c r="R1190" s="3" t="s">
        <v>545</v>
      </c>
      <c r="S1190" s="4">
        <v>44598</v>
      </c>
      <c r="T1190" s="3" t="s">
        <v>718</v>
      </c>
      <c r="U1190" s="3" t="s">
        <v>728</v>
      </c>
      <c r="V1190" s="3" t="s">
        <v>735</v>
      </c>
      <c r="W1190" s="3" t="s">
        <v>748</v>
      </c>
      <c r="X1190" s="3" t="s">
        <v>755</v>
      </c>
      <c r="Y1190" s="3">
        <v>1735.7</v>
      </c>
      <c r="Z1190" s="3" t="s">
        <v>759</v>
      </c>
      <c r="AA1190" t="b">
        <f t="shared" si="64"/>
        <v>0</v>
      </c>
    </row>
    <row r="1191" spans="10:27" hidden="1" x14ac:dyDescent="0.3">
      <c r="J1191" s="7">
        <v>5006</v>
      </c>
      <c r="K1191" s="3" t="s">
        <v>22</v>
      </c>
      <c r="L1191" s="3" t="s">
        <v>42</v>
      </c>
      <c r="M1191" s="3" t="str">
        <f t="shared" si="62"/>
        <v>mercy.ouma@email.com</v>
      </c>
      <c r="N1191" s="3" t="s">
        <v>44</v>
      </c>
      <c r="O1191" s="3">
        <v>80</v>
      </c>
      <c r="P1191" s="3" t="str">
        <f t="shared" si="63"/>
        <v>Senior</v>
      </c>
      <c r="Q1191" s="3">
        <f t="shared" si="61"/>
        <v>5</v>
      </c>
      <c r="R1191" s="3" t="s">
        <v>546</v>
      </c>
      <c r="S1191" s="4">
        <v>44717</v>
      </c>
      <c r="T1191" s="3" t="s">
        <v>722</v>
      </c>
      <c r="U1191" s="3" t="s">
        <v>730</v>
      </c>
      <c r="V1191" s="3" t="s">
        <v>745</v>
      </c>
      <c r="W1191" s="3" t="s">
        <v>747</v>
      </c>
      <c r="X1191" s="3" t="s">
        <v>753</v>
      </c>
      <c r="Y1191" s="3">
        <v>7455.56</v>
      </c>
      <c r="Z1191" s="3" t="s">
        <v>760</v>
      </c>
      <c r="AA1191" t="b">
        <f t="shared" si="64"/>
        <v>0</v>
      </c>
    </row>
    <row r="1192" spans="10:27" x14ac:dyDescent="0.3">
      <c r="J1192" s="7">
        <v>6209</v>
      </c>
      <c r="K1192" s="3" t="s">
        <v>21</v>
      </c>
      <c r="L1192" s="3" t="s">
        <v>31</v>
      </c>
      <c r="M1192" s="3" t="str">
        <f t="shared" si="62"/>
        <v>grace.kamau@email.com</v>
      </c>
      <c r="N1192" s="3" t="s">
        <v>45</v>
      </c>
      <c r="O1192" s="3">
        <v>27</v>
      </c>
      <c r="P1192" s="3" t="str">
        <f t="shared" si="63"/>
        <v>Adult</v>
      </c>
      <c r="Q1192" s="3">
        <f t="shared" si="61"/>
        <v>58</v>
      </c>
      <c r="R1192" s="3" t="s">
        <v>547</v>
      </c>
      <c r="S1192" s="4">
        <v>44290</v>
      </c>
      <c r="T1192" s="3" t="s">
        <v>720</v>
      </c>
      <c r="U1192" s="3" t="s">
        <v>728</v>
      </c>
      <c r="V1192" s="3" t="s">
        <v>741</v>
      </c>
      <c r="W1192" s="3" t="s">
        <v>752</v>
      </c>
      <c r="X1192" s="3" t="s">
        <v>754</v>
      </c>
      <c r="Y1192" s="3">
        <v>44654.52</v>
      </c>
      <c r="Z1192" s="3" t="s">
        <v>759</v>
      </c>
      <c r="AA1192" t="b">
        <f t="shared" si="64"/>
        <v>1</v>
      </c>
    </row>
    <row r="1193" spans="10:27" hidden="1" x14ac:dyDescent="0.3">
      <c r="J1193" s="7">
        <v>2100</v>
      </c>
      <c r="K1193" s="3" t="s">
        <v>18</v>
      </c>
      <c r="L1193" s="3" t="s">
        <v>29</v>
      </c>
      <c r="M1193" s="3" t="str">
        <f t="shared" si="62"/>
        <v>susan.mutua@email.com</v>
      </c>
      <c r="N1193" s="3" t="s">
        <v>44</v>
      </c>
      <c r="O1193" s="3">
        <v>85</v>
      </c>
      <c r="P1193" s="3" t="str">
        <f t="shared" si="63"/>
        <v>Senior</v>
      </c>
      <c r="Q1193" s="3">
        <f t="shared" si="61"/>
        <v>0</v>
      </c>
      <c r="R1193" s="3" t="s">
        <v>548</v>
      </c>
      <c r="S1193" s="4">
        <v>45513</v>
      </c>
      <c r="T1193" s="3" t="s">
        <v>718</v>
      </c>
      <c r="U1193" s="3" t="s">
        <v>730</v>
      </c>
      <c r="V1193" s="3" t="s">
        <v>743</v>
      </c>
      <c r="W1193" s="3" t="s">
        <v>747</v>
      </c>
      <c r="X1193" s="3" t="s">
        <v>758</v>
      </c>
      <c r="Y1193" s="3">
        <v>37388.47</v>
      </c>
      <c r="Z1193" s="3" t="s">
        <v>760</v>
      </c>
      <c r="AA1193" t="b">
        <f t="shared" si="64"/>
        <v>0</v>
      </c>
    </row>
    <row r="1194" spans="10:27" hidden="1" x14ac:dyDescent="0.3">
      <c r="J1194" s="7">
        <v>6644</v>
      </c>
      <c r="K1194" s="3" t="s">
        <v>15</v>
      </c>
      <c r="L1194" s="3" t="s">
        <v>30</v>
      </c>
      <c r="M1194" s="3" t="str">
        <f t="shared" si="62"/>
        <v>james.atieno@email.com</v>
      </c>
      <c r="N1194" s="3" t="s">
        <v>44</v>
      </c>
      <c r="O1194" s="3">
        <v>14</v>
      </c>
      <c r="P1194" s="3" t="str">
        <f t="shared" si="63"/>
        <v>Teenager</v>
      </c>
      <c r="Q1194" s="3">
        <f t="shared" si="61"/>
        <v>70</v>
      </c>
      <c r="R1194" s="3" t="s">
        <v>549</v>
      </c>
      <c r="S1194" s="4">
        <v>44305</v>
      </c>
      <c r="T1194" s="3" t="s">
        <v>718</v>
      </c>
      <c r="U1194" s="3" t="s">
        <v>727</v>
      </c>
      <c r="V1194" s="3" t="s">
        <v>732</v>
      </c>
      <c r="W1194" s="3" t="s">
        <v>752</v>
      </c>
      <c r="X1194" s="3" t="s">
        <v>754</v>
      </c>
      <c r="Y1194" s="3">
        <v>28312.63</v>
      </c>
      <c r="Z1194" s="3" t="s">
        <v>761</v>
      </c>
      <c r="AA1194" t="b">
        <f t="shared" si="64"/>
        <v>0</v>
      </c>
    </row>
    <row r="1195" spans="10:27" hidden="1" x14ac:dyDescent="0.3">
      <c r="J1195" s="7">
        <v>5127</v>
      </c>
      <c r="K1195" s="3" t="s">
        <v>22</v>
      </c>
      <c r="L1195" s="3" t="s">
        <v>39</v>
      </c>
      <c r="M1195" s="3" t="str">
        <f t="shared" si="62"/>
        <v>mercy.kuria@email.com</v>
      </c>
      <c r="N1195" s="3" t="s">
        <v>45</v>
      </c>
      <c r="O1195" s="3">
        <v>40</v>
      </c>
      <c r="P1195" s="3" t="str">
        <f t="shared" si="63"/>
        <v>Adult</v>
      </c>
      <c r="Q1195" s="3">
        <f t="shared" si="61"/>
        <v>44</v>
      </c>
      <c r="R1195" s="3" t="s">
        <v>550</v>
      </c>
      <c r="S1195" s="4">
        <v>45222</v>
      </c>
      <c r="T1195" s="3" t="s">
        <v>719</v>
      </c>
      <c r="U1195" s="3" t="s">
        <v>727</v>
      </c>
      <c r="V1195" s="3" t="s">
        <v>744</v>
      </c>
      <c r="W1195" s="3" t="s">
        <v>748</v>
      </c>
      <c r="X1195" s="3" t="s">
        <v>756</v>
      </c>
      <c r="Y1195" s="3">
        <v>19256.48</v>
      </c>
      <c r="Z1195" s="3" t="s">
        <v>760</v>
      </c>
      <c r="AA1195" t="b">
        <f t="shared" si="64"/>
        <v>0</v>
      </c>
    </row>
    <row r="1196" spans="10:27" x14ac:dyDescent="0.3">
      <c r="J1196" s="7">
        <v>9525</v>
      </c>
      <c r="K1196" s="3" t="s">
        <v>14</v>
      </c>
      <c r="L1196" s="3" t="s">
        <v>31</v>
      </c>
      <c r="M1196" s="3" t="str">
        <f t="shared" si="62"/>
        <v>jane.kamau@email.com</v>
      </c>
      <c r="N1196" s="3" t="s">
        <v>44</v>
      </c>
      <c r="O1196" s="3">
        <v>2</v>
      </c>
      <c r="P1196" s="3" t="str">
        <f t="shared" si="63"/>
        <v>Child</v>
      </c>
      <c r="Q1196" s="3">
        <f t="shared" si="61"/>
        <v>82</v>
      </c>
      <c r="R1196" s="3" t="s">
        <v>551</v>
      </c>
      <c r="S1196" s="4">
        <v>45723</v>
      </c>
      <c r="T1196" s="3" t="s">
        <v>724</v>
      </c>
      <c r="U1196" s="3" t="s">
        <v>729</v>
      </c>
      <c r="V1196" s="3" t="s">
        <v>740</v>
      </c>
      <c r="W1196" s="3" t="s">
        <v>750</v>
      </c>
      <c r="X1196" s="3" t="s">
        <v>757</v>
      </c>
      <c r="Y1196" s="3">
        <v>18214.02</v>
      </c>
      <c r="Z1196" s="3" t="s">
        <v>759</v>
      </c>
      <c r="AA1196" t="b">
        <f t="shared" si="64"/>
        <v>1</v>
      </c>
    </row>
    <row r="1197" spans="10:27" hidden="1" x14ac:dyDescent="0.3">
      <c r="J1197" s="7">
        <v>8667</v>
      </c>
      <c r="K1197" s="3" t="s">
        <v>22</v>
      </c>
      <c r="L1197" s="3" t="s">
        <v>42</v>
      </c>
      <c r="M1197" s="3" t="str">
        <f t="shared" si="62"/>
        <v>mercy.ouma@email.com</v>
      </c>
      <c r="N1197" s="3" t="s">
        <v>44</v>
      </c>
      <c r="O1197" s="3">
        <v>21</v>
      </c>
      <c r="P1197" s="3" t="str">
        <f t="shared" si="63"/>
        <v>Adult</v>
      </c>
      <c r="Q1197" s="3">
        <f t="shared" si="61"/>
        <v>63</v>
      </c>
      <c r="R1197" s="3" t="s">
        <v>552</v>
      </c>
      <c r="S1197" s="4">
        <v>44344</v>
      </c>
      <c r="T1197" s="3" t="s">
        <v>723</v>
      </c>
      <c r="U1197" s="3" t="s">
        <v>729</v>
      </c>
      <c r="V1197" s="3" t="s">
        <v>735</v>
      </c>
      <c r="W1197" s="3" t="s">
        <v>747</v>
      </c>
      <c r="X1197" s="3" t="s">
        <v>757</v>
      </c>
      <c r="Y1197" s="3">
        <v>13697.65</v>
      </c>
      <c r="Z1197" s="3" t="s">
        <v>761</v>
      </c>
      <c r="AA1197" t="b">
        <f t="shared" si="64"/>
        <v>0</v>
      </c>
    </row>
    <row r="1198" spans="10:27" hidden="1" x14ac:dyDescent="0.3">
      <c r="J1198" s="7">
        <v>7522</v>
      </c>
      <c r="K1198" s="3" t="s">
        <v>22</v>
      </c>
      <c r="L1198" s="3" t="s">
        <v>35</v>
      </c>
      <c r="M1198" s="3" t="str">
        <f t="shared" si="62"/>
        <v>mercy.mugambi@email.com</v>
      </c>
      <c r="N1198" s="3" t="s">
        <v>44</v>
      </c>
      <c r="O1198" s="3">
        <v>16</v>
      </c>
      <c r="P1198" s="3" t="str">
        <f t="shared" si="63"/>
        <v>Teenager</v>
      </c>
      <c r="Q1198" s="3">
        <f t="shared" si="61"/>
        <v>68</v>
      </c>
      <c r="R1198" s="3" t="s">
        <v>553</v>
      </c>
      <c r="S1198" s="4">
        <v>44339</v>
      </c>
      <c r="T1198" s="3" t="s">
        <v>723</v>
      </c>
      <c r="U1198" s="3" t="s">
        <v>730</v>
      </c>
      <c r="V1198" s="3" t="s">
        <v>744</v>
      </c>
      <c r="W1198" s="3" t="s">
        <v>751</v>
      </c>
      <c r="X1198" s="3" t="s">
        <v>756</v>
      </c>
      <c r="Y1198" s="3">
        <v>8340.7199999999993</v>
      </c>
      <c r="Z1198" s="3" t="s">
        <v>759</v>
      </c>
      <c r="AA1198" t="b">
        <f t="shared" si="64"/>
        <v>0</v>
      </c>
    </row>
    <row r="1199" spans="10:27" hidden="1" x14ac:dyDescent="0.3">
      <c r="J1199" s="7">
        <v>8189</v>
      </c>
      <c r="K1199" s="3" t="s">
        <v>28</v>
      </c>
      <c r="L1199" s="3" t="s">
        <v>35</v>
      </c>
      <c r="M1199" s="3" t="str">
        <f t="shared" si="62"/>
        <v>mary.mugambi@email.com</v>
      </c>
      <c r="N1199" s="3" t="s">
        <v>44</v>
      </c>
      <c r="O1199" s="3">
        <v>64</v>
      </c>
      <c r="P1199" s="3" t="str">
        <f t="shared" si="63"/>
        <v>Senior</v>
      </c>
      <c r="Q1199" s="3">
        <f t="shared" si="61"/>
        <v>20</v>
      </c>
      <c r="R1199" s="3" t="s">
        <v>554</v>
      </c>
      <c r="S1199" s="4">
        <v>45518</v>
      </c>
      <c r="T1199" s="3" t="s">
        <v>720</v>
      </c>
      <c r="U1199" s="3" t="s">
        <v>730</v>
      </c>
      <c r="V1199" s="3" t="s">
        <v>740</v>
      </c>
      <c r="W1199" s="3" t="s">
        <v>748</v>
      </c>
      <c r="X1199" s="3" t="s">
        <v>753</v>
      </c>
      <c r="Y1199" s="3">
        <v>44137.03</v>
      </c>
      <c r="Z1199" s="3" t="s">
        <v>761</v>
      </c>
      <c r="AA1199" t="b">
        <f t="shared" si="64"/>
        <v>0</v>
      </c>
    </row>
    <row r="1200" spans="10:27" x14ac:dyDescent="0.3">
      <c r="J1200" s="7">
        <v>8974</v>
      </c>
      <c r="K1200" s="3" t="s">
        <v>26</v>
      </c>
      <c r="L1200" s="3" t="s">
        <v>32</v>
      </c>
      <c r="M1200" s="3" t="str">
        <f t="shared" si="62"/>
        <v>brian.odhiambo@email.com</v>
      </c>
      <c r="N1200" s="3" t="s">
        <v>45</v>
      </c>
      <c r="O1200" s="3">
        <v>43</v>
      </c>
      <c r="P1200" s="3" t="str">
        <f t="shared" si="63"/>
        <v>Adult</v>
      </c>
      <c r="Q1200" s="3">
        <f t="shared" si="61"/>
        <v>41</v>
      </c>
      <c r="R1200" s="3" t="s">
        <v>555</v>
      </c>
      <c r="S1200" s="4">
        <v>45109</v>
      </c>
      <c r="T1200" s="3" t="s">
        <v>720</v>
      </c>
      <c r="U1200" s="3" t="s">
        <v>729</v>
      </c>
      <c r="V1200" s="3" t="s">
        <v>732</v>
      </c>
      <c r="W1200" s="3" t="s">
        <v>749</v>
      </c>
      <c r="X1200" s="3" t="s">
        <v>753</v>
      </c>
      <c r="Y1200" s="3">
        <v>33157.480000000003</v>
      </c>
      <c r="Z1200" s="3" t="s">
        <v>759</v>
      </c>
      <c r="AA1200" t="b">
        <f t="shared" si="64"/>
        <v>1</v>
      </c>
    </row>
    <row r="1201" spans="10:27" hidden="1" x14ac:dyDescent="0.3">
      <c r="J1201" s="7">
        <v>3777</v>
      </c>
      <c r="K1201" s="3" t="s">
        <v>17</v>
      </c>
      <c r="L1201" s="3" t="s">
        <v>29</v>
      </c>
      <c r="M1201" s="3" t="str">
        <f t="shared" si="62"/>
        <v>anne.mutua@email.com</v>
      </c>
      <c r="N1201" s="3" t="s">
        <v>45</v>
      </c>
      <c r="O1201" s="3">
        <v>34</v>
      </c>
      <c r="P1201" s="3" t="str">
        <f t="shared" si="63"/>
        <v>Adult</v>
      </c>
      <c r="Q1201" s="3">
        <f t="shared" si="61"/>
        <v>50</v>
      </c>
      <c r="R1201" s="3" t="s">
        <v>556</v>
      </c>
      <c r="S1201" s="4">
        <v>44817</v>
      </c>
      <c r="T1201" s="3" t="s">
        <v>718</v>
      </c>
      <c r="U1201" s="3" t="s">
        <v>727</v>
      </c>
      <c r="V1201" s="3" t="s">
        <v>744</v>
      </c>
      <c r="W1201" s="3" t="s">
        <v>749</v>
      </c>
      <c r="X1201" s="3" t="s">
        <v>757</v>
      </c>
      <c r="Y1201" s="3">
        <v>45988.28</v>
      </c>
      <c r="Z1201" s="3" t="s">
        <v>761</v>
      </c>
      <c r="AA1201" t="b">
        <f t="shared" si="64"/>
        <v>0</v>
      </c>
    </row>
    <row r="1202" spans="10:27" x14ac:dyDescent="0.3">
      <c r="J1202" s="7">
        <v>2111</v>
      </c>
      <c r="K1202" s="3" t="s">
        <v>15</v>
      </c>
      <c r="L1202" s="3" t="s">
        <v>29</v>
      </c>
      <c r="M1202" s="3" t="str">
        <f t="shared" si="62"/>
        <v>james.mutua@email.com</v>
      </c>
      <c r="N1202" s="3" t="s">
        <v>45</v>
      </c>
      <c r="O1202" s="3">
        <v>22</v>
      </c>
      <c r="P1202" s="3" t="str">
        <f t="shared" si="63"/>
        <v>Adult</v>
      </c>
      <c r="Q1202" s="3">
        <f t="shared" si="61"/>
        <v>62</v>
      </c>
      <c r="R1202" s="3" t="s">
        <v>557</v>
      </c>
      <c r="S1202" s="4">
        <v>44359</v>
      </c>
      <c r="T1202" s="3" t="s">
        <v>719</v>
      </c>
      <c r="U1202" s="3" t="s">
        <v>727</v>
      </c>
      <c r="V1202" s="3" t="s">
        <v>742</v>
      </c>
      <c r="W1202" s="3" t="s">
        <v>749</v>
      </c>
      <c r="X1202" s="3" t="s">
        <v>753</v>
      </c>
      <c r="Y1202" s="3">
        <v>45663.03</v>
      </c>
      <c r="Z1202" s="3" t="s">
        <v>759</v>
      </c>
      <c r="AA1202" t="b">
        <f t="shared" si="64"/>
        <v>1</v>
      </c>
    </row>
    <row r="1203" spans="10:27" hidden="1" x14ac:dyDescent="0.3">
      <c r="J1203" s="7">
        <v>8324</v>
      </c>
      <c r="K1203" s="3" t="s">
        <v>19</v>
      </c>
      <c r="L1203" s="3" t="s">
        <v>33</v>
      </c>
      <c r="M1203" s="3" t="str">
        <f t="shared" si="62"/>
        <v>michael.kiplagat@email.com</v>
      </c>
      <c r="N1203" s="3" t="s">
        <v>44</v>
      </c>
      <c r="O1203" s="3">
        <v>57</v>
      </c>
      <c r="P1203" s="3" t="str">
        <f t="shared" si="63"/>
        <v>Adult</v>
      </c>
      <c r="Q1203" s="3">
        <f t="shared" ref="Q1203:Q1266" si="65">MAX( O1203:O1874) - (O1203)</f>
        <v>27</v>
      </c>
      <c r="R1203" s="3" t="s">
        <v>558</v>
      </c>
      <c r="S1203" s="4">
        <v>43866</v>
      </c>
      <c r="T1203" s="3" t="s">
        <v>722</v>
      </c>
      <c r="U1203" s="3" t="s">
        <v>726</v>
      </c>
      <c r="V1203" s="3" t="s">
        <v>745</v>
      </c>
      <c r="W1203" s="3" t="s">
        <v>750</v>
      </c>
      <c r="X1203" s="3" t="s">
        <v>755</v>
      </c>
      <c r="Y1203" s="3">
        <v>4012.42</v>
      </c>
      <c r="Z1203" s="3" t="s">
        <v>759</v>
      </c>
      <c r="AA1203" t="b">
        <f t="shared" si="64"/>
        <v>0</v>
      </c>
    </row>
    <row r="1204" spans="10:27" hidden="1" x14ac:dyDescent="0.3">
      <c r="J1204" s="7">
        <v>4289</v>
      </c>
      <c r="K1204" s="3" t="s">
        <v>26</v>
      </c>
      <c r="L1204" s="3" t="s">
        <v>42</v>
      </c>
      <c r="M1204" s="3" t="str">
        <f t="shared" ref="M1204:M1267" si="66">LOWER(CONCATENATE(K1204,".",L1204,"@email.com"))</f>
        <v>brian.ouma@email.com</v>
      </c>
      <c r="N1204" s="3" t="s">
        <v>44</v>
      </c>
      <c r="O1204" s="3">
        <v>31</v>
      </c>
      <c r="P1204" s="3" t="str">
        <f t="shared" ref="P1204:P1267" si="67">IF(O1204&lt;=12,"Child",IF(O1204&lt;=19,"Teenager",IF(O1204&lt;=60,"Adult","Senior")))</f>
        <v>Adult</v>
      </c>
      <c r="Q1204" s="3">
        <f t="shared" si="65"/>
        <v>53</v>
      </c>
      <c r="R1204" s="3" t="s">
        <v>559</v>
      </c>
      <c r="S1204" s="4">
        <v>45500</v>
      </c>
      <c r="T1204" s="3" t="s">
        <v>722</v>
      </c>
      <c r="U1204" s="3" t="s">
        <v>730</v>
      </c>
      <c r="V1204" s="3" t="s">
        <v>733</v>
      </c>
      <c r="W1204" s="3" t="s">
        <v>752</v>
      </c>
      <c r="X1204" s="3" t="s">
        <v>757</v>
      </c>
      <c r="Y1204" s="3">
        <v>11777.85</v>
      </c>
      <c r="Z1204" s="3" t="s">
        <v>761</v>
      </c>
      <c r="AA1204" t="b">
        <f t="shared" ref="AA1204:AA1267" si="68">AND(Y1204&gt;10000,Z1204="Partially Paid")</f>
        <v>0</v>
      </c>
    </row>
    <row r="1205" spans="10:27" hidden="1" x14ac:dyDescent="0.3">
      <c r="J1205" s="7">
        <v>5014</v>
      </c>
      <c r="K1205" s="3" t="s">
        <v>17</v>
      </c>
      <c r="L1205" s="3" t="s">
        <v>34</v>
      </c>
      <c r="M1205" s="3" t="str">
        <f t="shared" si="66"/>
        <v>anne.cherono@email.com</v>
      </c>
      <c r="N1205" s="3" t="s">
        <v>44</v>
      </c>
      <c r="O1205" s="3">
        <v>12</v>
      </c>
      <c r="P1205" s="3" t="str">
        <f t="shared" si="67"/>
        <v>Child</v>
      </c>
      <c r="Q1205" s="3">
        <f t="shared" si="65"/>
        <v>72</v>
      </c>
      <c r="R1205" s="3" t="s">
        <v>560</v>
      </c>
      <c r="S1205" s="4">
        <v>45523</v>
      </c>
      <c r="T1205" s="3" t="s">
        <v>722</v>
      </c>
      <c r="U1205" s="3" t="s">
        <v>729</v>
      </c>
      <c r="V1205" s="3" t="s">
        <v>739</v>
      </c>
      <c r="W1205" s="3" t="s">
        <v>751</v>
      </c>
      <c r="X1205" s="3" t="s">
        <v>754</v>
      </c>
      <c r="Y1205" s="3">
        <v>18142.04</v>
      </c>
      <c r="Z1205" s="3" t="s">
        <v>760</v>
      </c>
      <c r="AA1205" t="b">
        <f t="shared" si="68"/>
        <v>0</v>
      </c>
    </row>
    <row r="1206" spans="10:27" hidden="1" x14ac:dyDescent="0.3">
      <c r="J1206" s="7">
        <v>3964</v>
      </c>
      <c r="K1206" s="3" t="s">
        <v>24</v>
      </c>
      <c r="L1206" s="3" t="s">
        <v>40</v>
      </c>
      <c r="M1206" s="3" t="str">
        <f t="shared" si="66"/>
        <v>esther.wanjiru@email.com</v>
      </c>
      <c r="N1206" s="3" t="s">
        <v>45</v>
      </c>
      <c r="O1206" s="3">
        <v>29</v>
      </c>
      <c r="P1206" s="3" t="str">
        <f t="shared" si="67"/>
        <v>Adult</v>
      </c>
      <c r="Q1206" s="3">
        <f t="shared" si="65"/>
        <v>55</v>
      </c>
      <c r="R1206" s="3" t="s">
        <v>561</v>
      </c>
      <c r="S1206" s="4">
        <v>45361</v>
      </c>
      <c r="T1206" s="3" t="s">
        <v>723</v>
      </c>
      <c r="U1206" s="3" t="s">
        <v>725</v>
      </c>
      <c r="V1206" s="3" t="s">
        <v>745</v>
      </c>
      <c r="W1206" s="3" t="s">
        <v>748</v>
      </c>
      <c r="X1206" s="3" t="s">
        <v>757</v>
      </c>
      <c r="Y1206" s="3">
        <v>14810.48</v>
      </c>
      <c r="Z1206" s="3" t="s">
        <v>760</v>
      </c>
      <c r="AA1206" t="b">
        <f t="shared" si="68"/>
        <v>0</v>
      </c>
    </row>
    <row r="1207" spans="10:27" x14ac:dyDescent="0.3">
      <c r="J1207" s="7">
        <v>8343</v>
      </c>
      <c r="K1207" s="3" t="s">
        <v>18</v>
      </c>
      <c r="L1207" s="3" t="s">
        <v>38</v>
      </c>
      <c r="M1207" s="3" t="str">
        <f t="shared" si="66"/>
        <v>susan.njeri@email.com</v>
      </c>
      <c r="N1207" s="3" t="s">
        <v>45</v>
      </c>
      <c r="O1207" s="3">
        <v>12</v>
      </c>
      <c r="P1207" s="3" t="str">
        <f t="shared" si="67"/>
        <v>Child</v>
      </c>
      <c r="Q1207" s="3">
        <f t="shared" si="65"/>
        <v>72</v>
      </c>
      <c r="R1207" s="3" t="s">
        <v>562</v>
      </c>
      <c r="S1207" s="4">
        <v>45201</v>
      </c>
      <c r="T1207" s="3" t="s">
        <v>723</v>
      </c>
      <c r="U1207" s="3" t="s">
        <v>730</v>
      </c>
      <c r="V1207" s="3" t="s">
        <v>733</v>
      </c>
      <c r="W1207" s="3" t="s">
        <v>752</v>
      </c>
      <c r="X1207" s="3" t="s">
        <v>757</v>
      </c>
      <c r="Y1207" s="3">
        <v>31622.38</v>
      </c>
      <c r="Z1207" s="3" t="s">
        <v>759</v>
      </c>
      <c r="AA1207" t="b">
        <f t="shared" si="68"/>
        <v>1</v>
      </c>
    </row>
    <row r="1208" spans="10:27" x14ac:dyDescent="0.3">
      <c r="J1208" s="7">
        <v>9528</v>
      </c>
      <c r="K1208" s="3" t="s">
        <v>26</v>
      </c>
      <c r="L1208" s="3" t="s">
        <v>35</v>
      </c>
      <c r="M1208" s="3" t="str">
        <f t="shared" si="66"/>
        <v>brian.mugambi@email.com</v>
      </c>
      <c r="N1208" s="3" t="s">
        <v>44</v>
      </c>
      <c r="O1208" s="3">
        <v>71</v>
      </c>
      <c r="P1208" s="3" t="str">
        <f t="shared" si="67"/>
        <v>Senior</v>
      </c>
      <c r="Q1208" s="3">
        <f t="shared" si="65"/>
        <v>13</v>
      </c>
      <c r="R1208" s="3" t="s">
        <v>563</v>
      </c>
      <c r="S1208" s="4">
        <v>44178</v>
      </c>
      <c r="T1208" s="3" t="s">
        <v>719</v>
      </c>
      <c r="U1208" s="3" t="s">
        <v>726</v>
      </c>
      <c r="V1208" s="3" t="s">
        <v>745</v>
      </c>
      <c r="W1208" s="3" t="s">
        <v>752</v>
      </c>
      <c r="X1208" s="3" t="s">
        <v>754</v>
      </c>
      <c r="Y1208" s="3">
        <v>33986.949999999997</v>
      </c>
      <c r="Z1208" s="3" t="s">
        <v>759</v>
      </c>
      <c r="AA1208" t="b">
        <f t="shared" si="68"/>
        <v>1</v>
      </c>
    </row>
    <row r="1209" spans="10:27" hidden="1" x14ac:dyDescent="0.3">
      <c r="J1209" s="7">
        <v>2297</v>
      </c>
      <c r="K1209" s="3" t="s">
        <v>19</v>
      </c>
      <c r="L1209" s="3" t="s">
        <v>40</v>
      </c>
      <c r="M1209" s="3" t="str">
        <f t="shared" si="66"/>
        <v>michael.wanjiru@email.com</v>
      </c>
      <c r="N1209" s="3" t="s">
        <v>45</v>
      </c>
      <c r="O1209" s="3">
        <v>64</v>
      </c>
      <c r="P1209" s="3" t="str">
        <f t="shared" si="67"/>
        <v>Senior</v>
      </c>
      <c r="Q1209" s="3">
        <f t="shared" si="65"/>
        <v>20</v>
      </c>
      <c r="R1209" s="3" t="s">
        <v>564</v>
      </c>
      <c r="S1209" s="4">
        <v>44316</v>
      </c>
      <c r="T1209" s="3" t="s">
        <v>720</v>
      </c>
      <c r="U1209" s="3" t="s">
        <v>726</v>
      </c>
      <c r="V1209" s="3" t="s">
        <v>740</v>
      </c>
      <c r="W1209" s="3" t="s">
        <v>746</v>
      </c>
      <c r="X1209" s="3" t="s">
        <v>758</v>
      </c>
      <c r="Y1209" s="3">
        <v>30097.18</v>
      </c>
      <c r="Z1209" s="3" t="s">
        <v>761</v>
      </c>
      <c r="AA1209" t="b">
        <f t="shared" si="68"/>
        <v>0</v>
      </c>
    </row>
    <row r="1210" spans="10:27" hidden="1" x14ac:dyDescent="0.3">
      <c r="J1210" s="7">
        <v>4104</v>
      </c>
      <c r="K1210" s="3" t="s">
        <v>19</v>
      </c>
      <c r="L1210" s="3" t="s">
        <v>31</v>
      </c>
      <c r="M1210" s="3" t="str">
        <f t="shared" si="66"/>
        <v>michael.kamau@email.com</v>
      </c>
      <c r="N1210" s="3" t="s">
        <v>45</v>
      </c>
      <c r="O1210" s="3">
        <v>55</v>
      </c>
      <c r="P1210" s="3" t="str">
        <f t="shared" si="67"/>
        <v>Adult</v>
      </c>
      <c r="Q1210" s="3">
        <f t="shared" si="65"/>
        <v>29</v>
      </c>
      <c r="R1210" s="3" t="s">
        <v>565</v>
      </c>
      <c r="S1210" s="4">
        <v>45447</v>
      </c>
      <c r="T1210" s="3" t="s">
        <v>724</v>
      </c>
      <c r="U1210" s="3" t="s">
        <v>730</v>
      </c>
      <c r="V1210" s="3" t="s">
        <v>733</v>
      </c>
      <c r="W1210" s="3" t="s">
        <v>747</v>
      </c>
      <c r="X1210" s="3" t="s">
        <v>753</v>
      </c>
      <c r="Y1210" s="3">
        <v>15887.5</v>
      </c>
      <c r="Z1210" s="3" t="s">
        <v>761</v>
      </c>
      <c r="AA1210" t="b">
        <f t="shared" si="68"/>
        <v>0</v>
      </c>
    </row>
    <row r="1211" spans="10:27" hidden="1" x14ac:dyDescent="0.3">
      <c r="J1211" s="7">
        <v>7842</v>
      </c>
      <c r="K1211" s="3" t="s">
        <v>28</v>
      </c>
      <c r="L1211" s="3" t="s">
        <v>41</v>
      </c>
      <c r="M1211" s="3" t="str">
        <f t="shared" si="66"/>
        <v>mary.obuya@email.com</v>
      </c>
      <c r="N1211" s="3" t="s">
        <v>45</v>
      </c>
      <c r="O1211" s="3">
        <v>57</v>
      </c>
      <c r="P1211" s="3" t="str">
        <f t="shared" si="67"/>
        <v>Adult</v>
      </c>
      <c r="Q1211" s="3">
        <f t="shared" si="65"/>
        <v>27</v>
      </c>
      <c r="R1211" s="3" t="s">
        <v>566</v>
      </c>
      <c r="S1211" s="4">
        <v>45389</v>
      </c>
      <c r="T1211" s="3" t="s">
        <v>720</v>
      </c>
      <c r="U1211" s="3" t="s">
        <v>730</v>
      </c>
      <c r="V1211" s="3" t="s">
        <v>745</v>
      </c>
      <c r="W1211" s="3" t="s">
        <v>748</v>
      </c>
      <c r="X1211" s="3" t="s">
        <v>756</v>
      </c>
      <c r="Y1211" s="3">
        <v>35937.120000000003</v>
      </c>
      <c r="Z1211" s="3" t="s">
        <v>761</v>
      </c>
      <c r="AA1211" t="b">
        <f t="shared" si="68"/>
        <v>0</v>
      </c>
    </row>
    <row r="1212" spans="10:27" hidden="1" x14ac:dyDescent="0.3">
      <c r="J1212" s="7">
        <v>7595</v>
      </c>
      <c r="K1212" s="3" t="s">
        <v>20</v>
      </c>
      <c r="L1212" s="3" t="s">
        <v>42</v>
      </c>
      <c r="M1212" s="3" t="str">
        <f t="shared" si="66"/>
        <v>kevin.ouma@email.com</v>
      </c>
      <c r="N1212" s="3" t="s">
        <v>44</v>
      </c>
      <c r="O1212" s="3">
        <v>35</v>
      </c>
      <c r="P1212" s="3" t="str">
        <f t="shared" si="67"/>
        <v>Adult</v>
      </c>
      <c r="Q1212" s="3">
        <f t="shared" si="65"/>
        <v>49</v>
      </c>
      <c r="R1212" s="3" t="s">
        <v>567</v>
      </c>
      <c r="S1212" s="4">
        <v>44035</v>
      </c>
      <c r="T1212" s="3" t="s">
        <v>723</v>
      </c>
      <c r="U1212" s="3" t="s">
        <v>725</v>
      </c>
      <c r="V1212" s="3" t="s">
        <v>733</v>
      </c>
      <c r="W1212" s="3" t="s">
        <v>751</v>
      </c>
      <c r="X1212" s="3" t="s">
        <v>754</v>
      </c>
      <c r="Y1212" s="3">
        <v>7785.62</v>
      </c>
      <c r="Z1212" s="3" t="s">
        <v>761</v>
      </c>
      <c r="AA1212" t="b">
        <f t="shared" si="68"/>
        <v>0</v>
      </c>
    </row>
    <row r="1213" spans="10:27" hidden="1" x14ac:dyDescent="0.3">
      <c r="J1213" s="7">
        <v>5153</v>
      </c>
      <c r="K1213" s="3" t="s">
        <v>26</v>
      </c>
      <c r="L1213" s="3" t="s">
        <v>37</v>
      </c>
      <c r="M1213" s="3" t="str">
        <f t="shared" si="66"/>
        <v>brian.otieno@email.com</v>
      </c>
      <c r="N1213" s="3" t="s">
        <v>44</v>
      </c>
      <c r="O1213" s="3">
        <v>15</v>
      </c>
      <c r="P1213" s="3" t="str">
        <f t="shared" si="67"/>
        <v>Teenager</v>
      </c>
      <c r="Q1213" s="3">
        <f t="shared" si="65"/>
        <v>69</v>
      </c>
      <c r="R1213" s="3" t="s">
        <v>568</v>
      </c>
      <c r="S1213" s="4">
        <v>45135</v>
      </c>
      <c r="T1213" s="3" t="s">
        <v>724</v>
      </c>
      <c r="U1213" s="3" t="s">
        <v>728</v>
      </c>
      <c r="V1213" s="3" t="s">
        <v>733</v>
      </c>
      <c r="W1213" s="3" t="s">
        <v>751</v>
      </c>
      <c r="X1213" s="3" t="s">
        <v>753</v>
      </c>
      <c r="Y1213" s="3">
        <v>31494.33</v>
      </c>
      <c r="Z1213" s="3" t="s">
        <v>760</v>
      </c>
      <c r="AA1213" t="b">
        <f t="shared" si="68"/>
        <v>0</v>
      </c>
    </row>
    <row r="1214" spans="10:27" x14ac:dyDescent="0.3">
      <c r="J1214" s="7">
        <v>3539</v>
      </c>
      <c r="K1214" s="3" t="s">
        <v>23</v>
      </c>
      <c r="L1214" s="3" t="s">
        <v>32</v>
      </c>
      <c r="M1214" s="3" t="str">
        <f t="shared" si="66"/>
        <v>peter.odhiambo@email.com</v>
      </c>
      <c r="N1214" s="3" t="s">
        <v>44</v>
      </c>
      <c r="O1214" s="3">
        <v>34</v>
      </c>
      <c r="P1214" s="3" t="str">
        <f t="shared" si="67"/>
        <v>Adult</v>
      </c>
      <c r="Q1214" s="3">
        <f t="shared" si="65"/>
        <v>50</v>
      </c>
      <c r="R1214" s="3" t="s">
        <v>569</v>
      </c>
      <c r="S1214" s="4">
        <v>44622</v>
      </c>
      <c r="T1214" s="3" t="s">
        <v>720</v>
      </c>
      <c r="U1214" s="3" t="s">
        <v>729</v>
      </c>
      <c r="V1214" s="3" t="s">
        <v>731</v>
      </c>
      <c r="W1214" s="3" t="s">
        <v>748</v>
      </c>
      <c r="X1214" s="3" t="s">
        <v>753</v>
      </c>
      <c r="Y1214" s="3">
        <v>33779.89</v>
      </c>
      <c r="Z1214" s="3" t="s">
        <v>759</v>
      </c>
      <c r="AA1214" t="b">
        <f t="shared" si="68"/>
        <v>1</v>
      </c>
    </row>
    <row r="1215" spans="10:27" hidden="1" x14ac:dyDescent="0.3">
      <c r="J1215" s="7">
        <v>5383</v>
      </c>
      <c r="K1215" s="3" t="s">
        <v>27</v>
      </c>
      <c r="L1215" s="3" t="s">
        <v>42</v>
      </c>
      <c r="M1215" s="3" t="str">
        <f t="shared" si="66"/>
        <v>david.ouma@email.com</v>
      </c>
      <c r="N1215" s="3" t="s">
        <v>44</v>
      </c>
      <c r="O1215" s="3">
        <v>52</v>
      </c>
      <c r="P1215" s="3" t="str">
        <f t="shared" si="67"/>
        <v>Adult</v>
      </c>
      <c r="Q1215" s="3">
        <f t="shared" si="65"/>
        <v>32</v>
      </c>
      <c r="R1215" s="3" t="s">
        <v>570</v>
      </c>
      <c r="S1215" s="4">
        <v>44978</v>
      </c>
      <c r="T1215" s="3" t="s">
        <v>718</v>
      </c>
      <c r="U1215" s="3" t="s">
        <v>729</v>
      </c>
      <c r="V1215" s="3" t="s">
        <v>745</v>
      </c>
      <c r="W1215" s="3" t="s">
        <v>747</v>
      </c>
      <c r="X1215" s="3" t="s">
        <v>755</v>
      </c>
      <c r="Y1215" s="3">
        <v>34810.660000000003</v>
      </c>
      <c r="Z1215" s="3" t="s">
        <v>761</v>
      </c>
      <c r="AA1215" t="b">
        <f t="shared" si="68"/>
        <v>0</v>
      </c>
    </row>
    <row r="1216" spans="10:27" hidden="1" x14ac:dyDescent="0.3">
      <c r="J1216" s="7">
        <v>4476</v>
      </c>
      <c r="K1216" s="3" t="s">
        <v>14</v>
      </c>
      <c r="L1216" s="3" t="s">
        <v>39</v>
      </c>
      <c r="M1216" s="3" t="str">
        <f t="shared" si="66"/>
        <v>jane.kuria@email.com</v>
      </c>
      <c r="N1216" s="3" t="s">
        <v>45</v>
      </c>
      <c r="O1216" s="3">
        <v>20</v>
      </c>
      <c r="P1216" s="3" t="str">
        <f t="shared" si="67"/>
        <v>Adult</v>
      </c>
      <c r="Q1216" s="3">
        <f t="shared" si="65"/>
        <v>64</v>
      </c>
      <c r="R1216" s="3" t="s">
        <v>571</v>
      </c>
      <c r="S1216" s="4">
        <v>44438</v>
      </c>
      <c r="T1216" s="3" t="s">
        <v>720</v>
      </c>
      <c r="U1216" s="3" t="s">
        <v>728</v>
      </c>
      <c r="V1216" s="3" t="s">
        <v>735</v>
      </c>
      <c r="W1216" s="3" t="s">
        <v>748</v>
      </c>
      <c r="X1216" s="3" t="s">
        <v>756</v>
      </c>
      <c r="Y1216" s="3">
        <v>9891.24</v>
      </c>
      <c r="Z1216" s="3" t="s">
        <v>760</v>
      </c>
      <c r="AA1216" t="b">
        <f t="shared" si="68"/>
        <v>0</v>
      </c>
    </row>
    <row r="1217" spans="10:27" hidden="1" x14ac:dyDescent="0.3">
      <c r="J1217" s="7">
        <v>1488</v>
      </c>
      <c r="K1217" s="3" t="s">
        <v>22</v>
      </c>
      <c r="L1217" s="3" t="s">
        <v>29</v>
      </c>
      <c r="M1217" s="3" t="str">
        <f t="shared" si="66"/>
        <v>mercy.mutua@email.com</v>
      </c>
      <c r="N1217" s="3" t="s">
        <v>45</v>
      </c>
      <c r="O1217" s="3">
        <v>76</v>
      </c>
      <c r="P1217" s="3" t="str">
        <f t="shared" si="67"/>
        <v>Senior</v>
      </c>
      <c r="Q1217" s="3">
        <f t="shared" si="65"/>
        <v>8</v>
      </c>
      <c r="R1217" s="3" t="s">
        <v>572</v>
      </c>
      <c r="S1217" s="4">
        <v>44833</v>
      </c>
      <c r="T1217" s="3" t="s">
        <v>721</v>
      </c>
      <c r="U1217" s="3" t="s">
        <v>729</v>
      </c>
      <c r="V1217" s="3" t="s">
        <v>745</v>
      </c>
      <c r="W1217" s="3" t="s">
        <v>747</v>
      </c>
      <c r="X1217" s="3" t="s">
        <v>755</v>
      </c>
      <c r="Y1217" s="3">
        <v>8179.88</v>
      </c>
      <c r="Z1217" s="3" t="s">
        <v>759</v>
      </c>
      <c r="AA1217" t="b">
        <f t="shared" si="68"/>
        <v>0</v>
      </c>
    </row>
    <row r="1218" spans="10:27" x14ac:dyDescent="0.3">
      <c r="J1218" s="7">
        <v>1167</v>
      </c>
      <c r="K1218" s="3" t="s">
        <v>27</v>
      </c>
      <c r="L1218" s="3" t="s">
        <v>39</v>
      </c>
      <c r="M1218" s="3" t="str">
        <f t="shared" si="66"/>
        <v>david.kuria@email.com</v>
      </c>
      <c r="N1218" s="3" t="s">
        <v>44</v>
      </c>
      <c r="O1218" s="3">
        <v>78</v>
      </c>
      <c r="P1218" s="3" t="str">
        <f t="shared" si="67"/>
        <v>Senior</v>
      </c>
      <c r="Q1218" s="3">
        <f t="shared" si="65"/>
        <v>6</v>
      </c>
      <c r="R1218" s="3" t="s">
        <v>573</v>
      </c>
      <c r="S1218" s="4">
        <v>45069</v>
      </c>
      <c r="T1218" s="3" t="s">
        <v>718</v>
      </c>
      <c r="U1218" s="3" t="s">
        <v>730</v>
      </c>
      <c r="V1218" s="3" t="s">
        <v>731</v>
      </c>
      <c r="W1218" s="3" t="s">
        <v>747</v>
      </c>
      <c r="X1218" s="3" t="s">
        <v>757</v>
      </c>
      <c r="Y1218" s="3">
        <v>11299.59</v>
      </c>
      <c r="Z1218" s="3" t="s">
        <v>759</v>
      </c>
      <c r="AA1218" t="b">
        <f t="shared" si="68"/>
        <v>1</v>
      </c>
    </row>
    <row r="1219" spans="10:27" x14ac:dyDescent="0.3">
      <c r="J1219" s="7">
        <v>6380</v>
      </c>
      <c r="K1219" s="3" t="s">
        <v>19</v>
      </c>
      <c r="L1219" s="3" t="s">
        <v>29</v>
      </c>
      <c r="M1219" s="3" t="str">
        <f t="shared" si="66"/>
        <v>michael.mutua@email.com</v>
      </c>
      <c r="N1219" s="3" t="s">
        <v>45</v>
      </c>
      <c r="O1219" s="3">
        <v>63</v>
      </c>
      <c r="P1219" s="3" t="str">
        <f t="shared" si="67"/>
        <v>Senior</v>
      </c>
      <c r="Q1219" s="3">
        <f t="shared" si="65"/>
        <v>21</v>
      </c>
      <c r="R1219" s="3" t="s">
        <v>574</v>
      </c>
      <c r="S1219" s="4">
        <v>45742</v>
      </c>
      <c r="T1219" s="3" t="s">
        <v>722</v>
      </c>
      <c r="U1219" s="3" t="s">
        <v>725</v>
      </c>
      <c r="V1219" s="3" t="s">
        <v>733</v>
      </c>
      <c r="W1219" s="3" t="s">
        <v>751</v>
      </c>
      <c r="X1219" s="3" t="s">
        <v>756</v>
      </c>
      <c r="Y1219" s="3">
        <v>43357.13</v>
      </c>
      <c r="Z1219" s="3" t="s">
        <v>759</v>
      </c>
      <c r="AA1219" t="b">
        <f t="shared" si="68"/>
        <v>1</v>
      </c>
    </row>
    <row r="1220" spans="10:27" hidden="1" x14ac:dyDescent="0.3">
      <c r="J1220" s="7">
        <v>5753</v>
      </c>
      <c r="K1220" s="3" t="s">
        <v>22</v>
      </c>
      <c r="L1220" s="3" t="s">
        <v>30</v>
      </c>
      <c r="M1220" s="3" t="str">
        <f t="shared" si="66"/>
        <v>mercy.atieno@email.com</v>
      </c>
      <c r="N1220" s="3" t="s">
        <v>45</v>
      </c>
      <c r="O1220" s="3">
        <v>7</v>
      </c>
      <c r="P1220" s="3" t="str">
        <f t="shared" si="67"/>
        <v>Child</v>
      </c>
      <c r="Q1220" s="3">
        <f t="shared" si="65"/>
        <v>77</v>
      </c>
      <c r="R1220" s="3" t="s">
        <v>575</v>
      </c>
      <c r="S1220" s="4">
        <v>44777</v>
      </c>
      <c r="T1220" s="3" t="s">
        <v>719</v>
      </c>
      <c r="U1220" s="3" t="s">
        <v>725</v>
      </c>
      <c r="V1220" s="3" t="s">
        <v>743</v>
      </c>
      <c r="W1220" s="3" t="s">
        <v>752</v>
      </c>
      <c r="X1220" s="3" t="s">
        <v>757</v>
      </c>
      <c r="Y1220" s="3">
        <v>34050.86</v>
      </c>
      <c r="Z1220" s="3" t="s">
        <v>761</v>
      </c>
      <c r="AA1220" t="b">
        <f t="shared" si="68"/>
        <v>0</v>
      </c>
    </row>
    <row r="1221" spans="10:27" x14ac:dyDescent="0.3">
      <c r="J1221" s="7">
        <v>7936</v>
      </c>
      <c r="K1221" s="3" t="s">
        <v>21</v>
      </c>
      <c r="L1221" s="3" t="s">
        <v>43</v>
      </c>
      <c r="M1221" s="3" t="str">
        <f t="shared" si="66"/>
        <v>grace.chebet@email.com</v>
      </c>
      <c r="N1221" s="3" t="s">
        <v>45</v>
      </c>
      <c r="O1221" s="3">
        <v>37</v>
      </c>
      <c r="P1221" s="3" t="str">
        <f t="shared" si="67"/>
        <v>Adult</v>
      </c>
      <c r="Q1221" s="3">
        <f t="shared" si="65"/>
        <v>47</v>
      </c>
      <c r="R1221" s="3" t="s">
        <v>576</v>
      </c>
      <c r="S1221" s="4">
        <v>44053</v>
      </c>
      <c r="T1221" s="3" t="s">
        <v>720</v>
      </c>
      <c r="U1221" s="3" t="s">
        <v>725</v>
      </c>
      <c r="V1221" s="3" t="s">
        <v>733</v>
      </c>
      <c r="W1221" s="3" t="s">
        <v>748</v>
      </c>
      <c r="X1221" s="3" t="s">
        <v>754</v>
      </c>
      <c r="Y1221" s="3">
        <v>34802.769999999997</v>
      </c>
      <c r="Z1221" s="3" t="s">
        <v>759</v>
      </c>
      <c r="AA1221" t="b">
        <f t="shared" si="68"/>
        <v>1</v>
      </c>
    </row>
    <row r="1222" spans="10:27" hidden="1" x14ac:dyDescent="0.3">
      <c r="J1222" s="7">
        <v>1819</v>
      </c>
      <c r="K1222" s="3" t="s">
        <v>28</v>
      </c>
      <c r="L1222" s="3" t="s">
        <v>29</v>
      </c>
      <c r="M1222" s="3" t="str">
        <f t="shared" si="66"/>
        <v>mary.mutua@email.com</v>
      </c>
      <c r="N1222" s="3" t="s">
        <v>45</v>
      </c>
      <c r="O1222" s="3">
        <v>76</v>
      </c>
      <c r="P1222" s="3" t="str">
        <f t="shared" si="67"/>
        <v>Senior</v>
      </c>
      <c r="Q1222" s="3">
        <f t="shared" si="65"/>
        <v>8</v>
      </c>
      <c r="R1222" s="3" t="s">
        <v>577</v>
      </c>
      <c r="S1222" s="4">
        <v>44491</v>
      </c>
      <c r="T1222" s="3" t="s">
        <v>718</v>
      </c>
      <c r="U1222" s="3" t="s">
        <v>727</v>
      </c>
      <c r="V1222" s="3" t="s">
        <v>740</v>
      </c>
      <c r="W1222" s="3" t="s">
        <v>750</v>
      </c>
      <c r="X1222" s="3" t="s">
        <v>756</v>
      </c>
      <c r="Y1222" s="3">
        <v>26068.75</v>
      </c>
      <c r="Z1222" s="3" t="s">
        <v>760</v>
      </c>
      <c r="AA1222" t="b">
        <f t="shared" si="68"/>
        <v>0</v>
      </c>
    </row>
    <row r="1223" spans="10:27" x14ac:dyDescent="0.3">
      <c r="J1223" s="7">
        <v>5065</v>
      </c>
      <c r="K1223" s="3" t="s">
        <v>25</v>
      </c>
      <c r="L1223" s="3" t="s">
        <v>37</v>
      </c>
      <c r="M1223" s="3" t="str">
        <f t="shared" si="66"/>
        <v>paul.otieno@email.com</v>
      </c>
      <c r="N1223" s="3" t="s">
        <v>44</v>
      </c>
      <c r="O1223" s="3">
        <v>61</v>
      </c>
      <c r="P1223" s="3" t="str">
        <f t="shared" si="67"/>
        <v>Senior</v>
      </c>
      <c r="Q1223" s="3">
        <f t="shared" si="65"/>
        <v>23</v>
      </c>
      <c r="R1223" s="3" t="s">
        <v>578</v>
      </c>
      <c r="S1223" s="4">
        <v>44891</v>
      </c>
      <c r="T1223" s="3" t="s">
        <v>722</v>
      </c>
      <c r="U1223" s="3" t="s">
        <v>727</v>
      </c>
      <c r="V1223" s="3" t="s">
        <v>734</v>
      </c>
      <c r="W1223" s="3" t="s">
        <v>748</v>
      </c>
      <c r="X1223" s="3" t="s">
        <v>753</v>
      </c>
      <c r="Y1223" s="3">
        <v>44732.45</v>
      </c>
      <c r="Z1223" s="3" t="s">
        <v>759</v>
      </c>
      <c r="AA1223" t="b">
        <f t="shared" si="68"/>
        <v>1</v>
      </c>
    </row>
    <row r="1224" spans="10:27" hidden="1" x14ac:dyDescent="0.3">
      <c r="J1224" s="7">
        <v>8407</v>
      </c>
      <c r="K1224" s="3" t="s">
        <v>27</v>
      </c>
      <c r="L1224" s="3" t="s">
        <v>40</v>
      </c>
      <c r="M1224" s="3" t="str">
        <f t="shared" si="66"/>
        <v>david.wanjiru@email.com</v>
      </c>
      <c r="N1224" s="3" t="s">
        <v>45</v>
      </c>
      <c r="O1224" s="3">
        <v>16</v>
      </c>
      <c r="P1224" s="3" t="str">
        <f t="shared" si="67"/>
        <v>Teenager</v>
      </c>
      <c r="Q1224" s="3">
        <f t="shared" si="65"/>
        <v>68</v>
      </c>
      <c r="R1224" s="3" t="s">
        <v>579</v>
      </c>
      <c r="S1224" s="4">
        <v>44153</v>
      </c>
      <c r="T1224" s="3" t="s">
        <v>722</v>
      </c>
      <c r="U1224" s="3" t="s">
        <v>730</v>
      </c>
      <c r="V1224" s="3" t="s">
        <v>739</v>
      </c>
      <c r="W1224" s="3" t="s">
        <v>747</v>
      </c>
      <c r="X1224" s="3" t="s">
        <v>758</v>
      </c>
      <c r="Y1224" s="3">
        <v>23523.1</v>
      </c>
      <c r="Z1224" s="3" t="s">
        <v>760</v>
      </c>
      <c r="AA1224" t="b">
        <f t="shared" si="68"/>
        <v>0</v>
      </c>
    </row>
    <row r="1225" spans="10:27" hidden="1" x14ac:dyDescent="0.3">
      <c r="J1225" s="7">
        <v>1675</v>
      </c>
      <c r="K1225" s="3" t="s">
        <v>17</v>
      </c>
      <c r="L1225" s="3" t="s">
        <v>33</v>
      </c>
      <c r="M1225" s="3" t="str">
        <f t="shared" si="66"/>
        <v>anne.kiplagat@email.com</v>
      </c>
      <c r="N1225" s="3" t="s">
        <v>45</v>
      </c>
      <c r="O1225" s="3">
        <v>4</v>
      </c>
      <c r="P1225" s="3" t="str">
        <f t="shared" si="67"/>
        <v>Child</v>
      </c>
      <c r="Q1225" s="3">
        <f t="shared" si="65"/>
        <v>80</v>
      </c>
      <c r="R1225" s="3" t="s">
        <v>580</v>
      </c>
      <c r="S1225" s="4">
        <v>45492</v>
      </c>
      <c r="T1225" s="3" t="s">
        <v>722</v>
      </c>
      <c r="U1225" s="3" t="s">
        <v>730</v>
      </c>
      <c r="V1225" s="3" t="s">
        <v>736</v>
      </c>
      <c r="W1225" s="3" t="s">
        <v>752</v>
      </c>
      <c r="X1225" s="3" t="s">
        <v>754</v>
      </c>
      <c r="Y1225" s="3">
        <v>4749.24</v>
      </c>
      <c r="Z1225" s="3" t="s">
        <v>759</v>
      </c>
      <c r="AA1225" t="b">
        <f t="shared" si="68"/>
        <v>0</v>
      </c>
    </row>
    <row r="1226" spans="10:27" hidden="1" x14ac:dyDescent="0.3">
      <c r="J1226" s="7">
        <v>1057</v>
      </c>
      <c r="K1226" s="3" t="s">
        <v>28</v>
      </c>
      <c r="L1226" s="3" t="s">
        <v>31</v>
      </c>
      <c r="M1226" s="3" t="str">
        <f t="shared" si="66"/>
        <v>mary.kamau@email.com</v>
      </c>
      <c r="N1226" s="3" t="s">
        <v>45</v>
      </c>
      <c r="O1226" s="3">
        <v>12</v>
      </c>
      <c r="P1226" s="3" t="str">
        <f t="shared" si="67"/>
        <v>Child</v>
      </c>
      <c r="Q1226" s="3">
        <f t="shared" si="65"/>
        <v>72</v>
      </c>
      <c r="R1226" s="3" t="s">
        <v>581</v>
      </c>
      <c r="S1226" s="4">
        <v>45424</v>
      </c>
      <c r="T1226" s="3" t="s">
        <v>718</v>
      </c>
      <c r="U1226" s="3" t="s">
        <v>728</v>
      </c>
      <c r="V1226" s="3" t="s">
        <v>735</v>
      </c>
      <c r="W1226" s="3" t="s">
        <v>746</v>
      </c>
      <c r="X1226" s="3" t="s">
        <v>753</v>
      </c>
      <c r="Y1226" s="3">
        <v>45575.35</v>
      </c>
      <c r="Z1226" s="3" t="s">
        <v>760</v>
      </c>
      <c r="AA1226" t="b">
        <f t="shared" si="68"/>
        <v>0</v>
      </c>
    </row>
    <row r="1227" spans="10:27" hidden="1" x14ac:dyDescent="0.3">
      <c r="J1227" s="7">
        <v>4765</v>
      </c>
      <c r="K1227" s="3" t="s">
        <v>18</v>
      </c>
      <c r="L1227" s="3" t="s">
        <v>31</v>
      </c>
      <c r="M1227" s="3" t="str">
        <f t="shared" si="66"/>
        <v>susan.kamau@email.com</v>
      </c>
      <c r="N1227" s="3" t="s">
        <v>45</v>
      </c>
      <c r="O1227" s="3">
        <v>16</v>
      </c>
      <c r="P1227" s="3" t="str">
        <f t="shared" si="67"/>
        <v>Teenager</v>
      </c>
      <c r="Q1227" s="3">
        <f t="shared" si="65"/>
        <v>68</v>
      </c>
      <c r="R1227" s="3" t="s">
        <v>582</v>
      </c>
      <c r="S1227" s="4">
        <v>45605</v>
      </c>
      <c r="T1227" s="3" t="s">
        <v>724</v>
      </c>
      <c r="U1227" s="3" t="s">
        <v>727</v>
      </c>
      <c r="V1227" s="3" t="s">
        <v>733</v>
      </c>
      <c r="W1227" s="3" t="s">
        <v>747</v>
      </c>
      <c r="X1227" s="3" t="s">
        <v>757</v>
      </c>
      <c r="Y1227" s="3">
        <v>34503.089999999997</v>
      </c>
      <c r="Z1227" s="3" t="s">
        <v>760</v>
      </c>
      <c r="AA1227" t="b">
        <f t="shared" si="68"/>
        <v>0</v>
      </c>
    </row>
    <row r="1228" spans="10:27" hidden="1" x14ac:dyDescent="0.3">
      <c r="J1228" s="7">
        <v>2114</v>
      </c>
      <c r="K1228" s="3" t="s">
        <v>18</v>
      </c>
      <c r="L1228" s="3" t="s">
        <v>33</v>
      </c>
      <c r="M1228" s="3" t="str">
        <f t="shared" si="66"/>
        <v>susan.kiplagat@email.com</v>
      </c>
      <c r="N1228" s="3" t="s">
        <v>45</v>
      </c>
      <c r="O1228" s="3">
        <v>72</v>
      </c>
      <c r="P1228" s="3" t="str">
        <f t="shared" si="67"/>
        <v>Senior</v>
      </c>
      <c r="Q1228" s="3">
        <f t="shared" si="65"/>
        <v>12</v>
      </c>
      <c r="R1228" s="3" t="s">
        <v>583</v>
      </c>
      <c r="S1228" s="4">
        <v>45172</v>
      </c>
      <c r="T1228" s="3" t="s">
        <v>722</v>
      </c>
      <c r="U1228" s="3" t="s">
        <v>727</v>
      </c>
      <c r="V1228" s="3" t="s">
        <v>735</v>
      </c>
      <c r="W1228" s="3" t="s">
        <v>746</v>
      </c>
      <c r="X1228" s="3" t="s">
        <v>753</v>
      </c>
      <c r="Y1228" s="3">
        <v>31396.87</v>
      </c>
      <c r="Z1228" s="3" t="s">
        <v>761</v>
      </c>
      <c r="AA1228" t="b">
        <f t="shared" si="68"/>
        <v>0</v>
      </c>
    </row>
    <row r="1229" spans="10:27" hidden="1" x14ac:dyDescent="0.3">
      <c r="J1229" s="7">
        <v>8725</v>
      </c>
      <c r="K1229" s="3" t="s">
        <v>27</v>
      </c>
      <c r="L1229" s="3" t="s">
        <v>41</v>
      </c>
      <c r="M1229" s="3" t="str">
        <f t="shared" si="66"/>
        <v>david.obuya@email.com</v>
      </c>
      <c r="N1229" s="3" t="s">
        <v>44</v>
      </c>
      <c r="O1229" s="3">
        <v>6</v>
      </c>
      <c r="P1229" s="3" t="str">
        <f t="shared" si="67"/>
        <v>Child</v>
      </c>
      <c r="Q1229" s="3">
        <f t="shared" si="65"/>
        <v>78</v>
      </c>
      <c r="R1229" s="3" t="s">
        <v>584</v>
      </c>
      <c r="S1229" s="4">
        <v>45589</v>
      </c>
      <c r="T1229" s="3" t="s">
        <v>722</v>
      </c>
      <c r="U1229" s="3" t="s">
        <v>730</v>
      </c>
      <c r="V1229" s="3" t="s">
        <v>737</v>
      </c>
      <c r="W1229" s="3" t="s">
        <v>752</v>
      </c>
      <c r="X1229" s="3" t="s">
        <v>754</v>
      </c>
      <c r="Y1229" s="3">
        <v>47003.68</v>
      </c>
      <c r="Z1229" s="3" t="s">
        <v>761</v>
      </c>
      <c r="AA1229" t="b">
        <f t="shared" si="68"/>
        <v>0</v>
      </c>
    </row>
    <row r="1230" spans="10:27" x14ac:dyDescent="0.3">
      <c r="J1230" s="7">
        <v>9884</v>
      </c>
      <c r="K1230" s="3" t="s">
        <v>28</v>
      </c>
      <c r="L1230" s="3" t="s">
        <v>42</v>
      </c>
      <c r="M1230" s="3" t="str">
        <f t="shared" si="66"/>
        <v>mary.ouma@email.com</v>
      </c>
      <c r="N1230" s="3" t="s">
        <v>44</v>
      </c>
      <c r="O1230" s="3">
        <v>35</v>
      </c>
      <c r="P1230" s="3" t="str">
        <f t="shared" si="67"/>
        <v>Adult</v>
      </c>
      <c r="Q1230" s="3">
        <f t="shared" si="65"/>
        <v>49</v>
      </c>
      <c r="R1230" s="3" t="s">
        <v>585</v>
      </c>
      <c r="S1230" s="4">
        <v>45098</v>
      </c>
      <c r="T1230" s="3" t="s">
        <v>723</v>
      </c>
      <c r="U1230" s="3" t="s">
        <v>727</v>
      </c>
      <c r="V1230" s="3" t="s">
        <v>731</v>
      </c>
      <c r="W1230" s="3" t="s">
        <v>746</v>
      </c>
      <c r="X1230" s="3" t="s">
        <v>757</v>
      </c>
      <c r="Y1230" s="3">
        <v>12010.07</v>
      </c>
      <c r="Z1230" s="3" t="s">
        <v>759</v>
      </c>
      <c r="AA1230" t="b">
        <f t="shared" si="68"/>
        <v>1</v>
      </c>
    </row>
    <row r="1231" spans="10:27" hidden="1" x14ac:dyDescent="0.3">
      <c r="J1231" s="7">
        <v>6728</v>
      </c>
      <c r="K1231" s="3" t="s">
        <v>28</v>
      </c>
      <c r="L1231" s="3" t="s">
        <v>40</v>
      </c>
      <c r="M1231" s="3" t="str">
        <f t="shared" si="66"/>
        <v>mary.wanjiru@email.com</v>
      </c>
      <c r="N1231" s="3" t="s">
        <v>45</v>
      </c>
      <c r="O1231" s="3">
        <v>40</v>
      </c>
      <c r="P1231" s="3" t="str">
        <f t="shared" si="67"/>
        <v>Adult</v>
      </c>
      <c r="Q1231" s="3">
        <f t="shared" si="65"/>
        <v>44</v>
      </c>
      <c r="R1231" s="3" t="s">
        <v>586</v>
      </c>
      <c r="S1231" s="4">
        <v>45384</v>
      </c>
      <c r="T1231" s="3" t="s">
        <v>719</v>
      </c>
      <c r="U1231" s="3" t="s">
        <v>730</v>
      </c>
      <c r="V1231" s="3" t="s">
        <v>741</v>
      </c>
      <c r="W1231" s="3" t="s">
        <v>746</v>
      </c>
      <c r="X1231" s="3" t="s">
        <v>757</v>
      </c>
      <c r="Y1231" s="3">
        <v>49252.28</v>
      </c>
      <c r="Z1231" s="3" t="s">
        <v>760</v>
      </c>
      <c r="AA1231" t="b">
        <f t="shared" si="68"/>
        <v>0</v>
      </c>
    </row>
    <row r="1232" spans="10:27" hidden="1" x14ac:dyDescent="0.3">
      <c r="J1232" s="7">
        <v>3265</v>
      </c>
      <c r="K1232" s="3" t="s">
        <v>22</v>
      </c>
      <c r="L1232" s="3" t="s">
        <v>32</v>
      </c>
      <c r="M1232" s="3" t="str">
        <f t="shared" si="66"/>
        <v>mercy.odhiambo@email.com</v>
      </c>
      <c r="N1232" s="3" t="s">
        <v>44</v>
      </c>
      <c r="O1232" s="3">
        <v>64</v>
      </c>
      <c r="P1232" s="3" t="str">
        <f t="shared" si="67"/>
        <v>Senior</v>
      </c>
      <c r="Q1232" s="3">
        <f t="shared" si="65"/>
        <v>20</v>
      </c>
      <c r="R1232" s="3" t="s">
        <v>587</v>
      </c>
      <c r="S1232" s="4">
        <v>44378</v>
      </c>
      <c r="T1232" s="3" t="s">
        <v>721</v>
      </c>
      <c r="U1232" s="3" t="s">
        <v>729</v>
      </c>
      <c r="V1232" s="3" t="s">
        <v>744</v>
      </c>
      <c r="W1232" s="3" t="s">
        <v>752</v>
      </c>
      <c r="X1232" s="3" t="s">
        <v>755</v>
      </c>
      <c r="Y1232" s="3">
        <v>2882.82</v>
      </c>
      <c r="Z1232" s="3" t="s">
        <v>760</v>
      </c>
      <c r="AA1232" t="b">
        <f t="shared" si="68"/>
        <v>0</v>
      </c>
    </row>
    <row r="1233" spans="10:27" hidden="1" x14ac:dyDescent="0.3">
      <c r="J1233" s="7">
        <v>9441</v>
      </c>
      <c r="K1233" s="3" t="s">
        <v>14</v>
      </c>
      <c r="L1233" s="3" t="s">
        <v>42</v>
      </c>
      <c r="M1233" s="3" t="str">
        <f t="shared" si="66"/>
        <v>jane.ouma@email.com</v>
      </c>
      <c r="N1233" s="3" t="s">
        <v>45</v>
      </c>
      <c r="O1233" s="3">
        <v>52</v>
      </c>
      <c r="P1233" s="3" t="str">
        <f t="shared" si="67"/>
        <v>Adult</v>
      </c>
      <c r="Q1233" s="3">
        <f t="shared" si="65"/>
        <v>32</v>
      </c>
      <c r="R1233" s="3" t="s">
        <v>588</v>
      </c>
      <c r="S1233" s="4">
        <v>44659</v>
      </c>
      <c r="T1233" s="3" t="s">
        <v>723</v>
      </c>
      <c r="U1233" s="3" t="s">
        <v>730</v>
      </c>
      <c r="V1233" s="3" t="s">
        <v>735</v>
      </c>
      <c r="W1233" s="3" t="s">
        <v>749</v>
      </c>
      <c r="X1233" s="3" t="s">
        <v>758</v>
      </c>
      <c r="Y1233" s="3">
        <v>3964.75</v>
      </c>
      <c r="Z1233" s="3" t="s">
        <v>759</v>
      </c>
      <c r="AA1233" t="b">
        <f t="shared" si="68"/>
        <v>0</v>
      </c>
    </row>
    <row r="1234" spans="10:27" hidden="1" x14ac:dyDescent="0.3">
      <c r="J1234" s="7">
        <v>8743</v>
      </c>
      <c r="K1234" s="3" t="s">
        <v>24</v>
      </c>
      <c r="L1234" s="3" t="s">
        <v>43</v>
      </c>
      <c r="M1234" s="3" t="str">
        <f t="shared" si="66"/>
        <v>esther.chebet@email.com</v>
      </c>
      <c r="N1234" s="3" t="s">
        <v>44</v>
      </c>
      <c r="O1234" s="3">
        <v>40</v>
      </c>
      <c r="P1234" s="3" t="str">
        <f t="shared" si="67"/>
        <v>Adult</v>
      </c>
      <c r="Q1234" s="3">
        <f t="shared" si="65"/>
        <v>44</v>
      </c>
      <c r="R1234" s="3" t="s">
        <v>589</v>
      </c>
      <c r="S1234" s="4">
        <v>45400</v>
      </c>
      <c r="T1234" s="3" t="s">
        <v>719</v>
      </c>
      <c r="U1234" s="3" t="s">
        <v>726</v>
      </c>
      <c r="V1234" s="3" t="s">
        <v>741</v>
      </c>
      <c r="W1234" s="3" t="s">
        <v>748</v>
      </c>
      <c r="X1234" s="3" t="s">
        <v>755</v>
      </c>
      <c r="Y1234" s="3">
        <v>35418.519999999997</v>
      </c>
      <c r="Z1234" s="3" t="s">
        <v>761</v>
      </c>
      <c r="AA1234" t="b">
        <f t="shared" si="68"/>
        <v>0</v>
      </c>
    </row>
    <row r="1235" spans="10:27" hidden="1" x14ac:dyDescent="0.3">
      <c r="J1235" s="7">
        <v>2903</v>
      </c>
      <c r="K1235" s="3" t="s">
        <v>14</v>
      </c>
      <c r="L1235" s="3" t="s">
        <v>36</v>
      </c>
      <c r="M1235" s="3" t="str">
        <f t="shared" si="66"/>
        <v>jane.mwangi@email.com</v>
      </c>
      <c r="N1235" s="3" t="s">
        <v>45</v>
      </c>
      <c r="O1235" s="3">
        <v>39</v>
      </c>
      <c r="P1235" s="3" t="str">
        <f t="shared" si="67"/>
        <v>Adult</v>
      </c>
      <c r="Q1235" s="3">
        <f t="shared" si="65"/>
        <v>45</v>
      </c>
      <c r="R1235" s="3" t="s">
        <v>590</v>
      </c>
      <c r="S1235" s="4">
        <v>44948</v>
      </c>
      <c r="T1235" s="3" t="s">
        <v>718</v>
      </c>
      <c r="U1235" s="3" t="s">
        <v>726</v>
      </c>
      <c r="V1235" s="3" t="s">
        <v>734</v>
      </c>
      <c r="W1235" s="3" t="s">
        <v>749</v>
      </c>
      <c r="X1235" s="3" t="s">
        <v>753</v>
      </c>
      <c r="Y1235" s="3">
        <v>10005.209999999999</v>
      </c>
      <c r="Z1235" s="3" t="s">
        <v>761</v>
      </c>
      <c r="AA1235" t="b">
        <f t="shared" si="68"/>
        <v>0</v>
      </c>
    </row>
    <row r="1236" spans="10:27" hidden="1" x14ac:dyDescent="0.3">
      <c r="J1236" s="7">
        <v>1919</v>
      </c>
      <c r="K1236" s="3" t="s">
        <v>22</v>
      </c>
      <c r="L1236" s="3" t="s">
        <v>38</v>
      </c>
      <c r="M1236" s="3" t="str">
        <f t="shared" si="66"/>
        <v>mercy.njeri@email.com</v>
      </c>
      <c r="N1236" s="3" t="s">
        <v>45</v>
      </c>
      <c r="O1236" s="3">
        <v>32</v>
      </c>
      <c r="P1236" s="3" t="str">
        <f t="shared" si="67"/>
        <v>Adult</v>
      </c>
      <c r="Q1236" s="3">
        <f t="shared" si="65"/>
        <v>52</v>
      </c>
      <c r="R1236" s="3" t="s">
        <v>591</v>
      </c>
      <c r="S1236" s="4">
        <v>44189</v>
      </c>
      <c r="T1236" s="3" t="s">
        <v>721</v>
      </c>
      <c r="U1236" s="3" t="s">
        <v>726</v>
      </c>
      <c r="V1236" s="3" t="s">
        <v>733</v>
      </c>
      <c r="W1236" s="3" t="s">
        <v>747</v>
      </c>
      <c r="X1236" s="3" t="s">
        <v>758</v>
      </c>
      <c r="Y1236" s="3">
        <v>13625.44</v>
      </c>
      <c r="Z1236" s="3" t="s">
        <v>761</v>
      </c>
      <c r="AA1236" t="b">
        <f t="shared" si="68"/>
        <v>0</v>
      </c>
    </row>
    <row r="1237" spans="10:27" hidden="1" x14ac:dyDescent="0.3">
      <c r="J1237" s="7">
        <v>8623</v>
      </c>
      <c r="K1237" s="3" t="s">
        <v>19</v>
      </c>
      <c r="L1237" s="3" t="s">
        <v>38</v>
      </c>
      <c r="M1237" s="3" t="str">
        <f t="shared" si="66"/>
        <v>michael.njeri@email.com</v>
      </c>
      <c r="N1237" s="3" t="s">
        <v>44</v>
      </c>
      <c r="O1237" s="3">
        <v>66</v>
      </c>
      <c r="P1237" s="3" t="str">
        <f t="shared" si="67"/>
        <v>Senior</v>
      </c>
      <c r="Q1237" s="3">
        <f t="shared" si="65"/>
        <v>18</v>
      </c>
      <c r="R1237" s="3" t="s">
        <v>592</v>
      </c>
      <c r="S1237" s="4">
        <v>45576</v>
      </c>
      <c r="T1237" s="3" t="s">
        <v>724</v>
      </c>
      <c r="U1237" s="3" t="s">
        <v>725</v>
      </c>
      <c r="V1237" s="3" t="s">
        <v>742</v>
      </c>
      <c r="W1237" s="3" t="s">
        <v>747</v>
      </c>
      <c r="X1237" s="3" t="s">
        <v>757</v>
      </c>
      <c r="Y1237" s="3">
        <v>43416.11</v>
      </c>
      <c r="Z1237" s="3" t="s">
        <v>761</v>
      </c>
      <c r="AA1237" t="b">
        <f t="shared" si="68"/>
        <v>0</v>
      </c>
    </row>
    <row r="1238" spans="10:27" hidden="1" x14ac:dyDescent="0.3">
      <c r="J1238" s="7">
        <v>5427</v>
      </c>
      <c r="K1238" s="3" t="s">
        <v>15</v>
      </c>
      <c r="L1238" s="3" t="s">
        <v>31</v>
      </c>
      <c r="M1238" s="3" t="str">
        <f t="shared" si="66"/>
        <v>james.kamau@email.com</v>
      </c>
      <c r="N1238" s="3" t="s">
        <v>45</v>
      </c>
      <c r="O1238" s="3">
        <v>24</v>
      </c>
      <c r="P1238" s="3" t="str">
        <f t="shared" si="67"/>
        <v>Adult</v>
      </c>
      <c r="Q1238" s="3">
        <f t="shared" si="65"/>
        <v>60</v>
      </c>
      <c r="R1238" s="3" t="s">
        <v>593</v>
      </c>
      <c r="S1238" s="4">
        <v>43919</v>
      </c>
      <c r="T1238" s="3" t="s">
        <v>722</v>
      </c>
      <c r="U1238" s="3" t="s">
        <v>729</v>
      </c>
      <c r="V1238" s="3" t="s">
        <v>739</v>
      </c>
      <c r="W1238" s="3" t="s">
        <v>748</v>
      </c>
      <c r="X1238" s="3" t="s">
        <v>758</v>
      </c>
      <c r="Y1238" s="3">
        <v>15530.91</v>
      </c>
      <c r="Z1238" s="3" t="s">
        <v>760</v>
      </c>
      <c r="AA1238" t="b">
        <f t="shared" si="68"/>
        <v>0</v>
      </c>
    </row>
    <row r="1239" spans="10:27" hidden="1" x14ac:dyDescent="0.3">
      <c r="J1239" s="7">
        <v>8253</v>
      </c>
      <c r="K1239" s="3" t="s">
        <v>21</v>
      </c>
      <c r="L1239" s="3" t="s">
        <v>31</v>
      </c>
      <c r="M1239" s="3" t="str">
        <f t="shared" si="66"/>
        <v>grace.kamau@email.com</v>
      </c>
      <c r="N1239" s="3" t="s">
        <v>44</v>
      </c>
      <c r="O1239" s="3">
        <v>74</v>
      </c>
      <c r="P1239" s="3" t="str">
        <f t="shared" si="67"/>
        <v>Senior</v>
      </c>
      <c r="Q1239" s="3">
        <f t="shared" si="65"/>
        <v>10</v>
      </c>
      <c r="R1239" s="3" t="s">
        <v>594</v>
      </c>
      <c r="S1239" s="4">
        <v>45473</v>
      </c>
      <c r="T1239" s="3" t="s">
        <v>720</v>
      </c>
      <c r="U1239" s="3" t="s">
        <v>730</v>
      </c>
      <c r="V1239" s="3" t="s">
        <v>739</v>
      </c>
      <c r="W1239" s="3" t="s">
        <v>746</v>
      </c>
      <c r="X1239" s="3" t="s">
        <v>755</v>
      </c>
      <c r="Y1239" s="3">
        <v>48545.99</v>
      </c>
      <c r="Z1239" s="3" t="s">
        <v>761</v>
      </c>
      <c r="AA1239" t="b">
        <f t="shared" si="68"/>
        <v>0</v>
      </c>
    </row>
    <row r="1240" spans="10:27" hidden="1" x14ac:dyDescent="0.3">
      <c r="J1240" s="7">
        <v>7285</v>
      </c>
      <c r="K1240" s="3" t="s">
        <v>23</v>
      </c>
      <c r="L1240" s="3" t="s">
        <v>36</v>
      </c>
      <c r="M1240" s="3" t="str">
        <f t="shared" si="66"/>
        <v>peter.mwangi@email.com</v>
      </c>
      <c r="N1240" s="3" t="s">
        <v>45</v>
      </c>
      <c r="O1240" s="3">
        <v>33</v>
      </c>
      <c r="P1240" s="3" t="str">
        <f t="shared" si="67"/>
        <v>Adult</v>
      </c>
      <c r="Q1240" s="3">
        <f t="shared" si="65"/>
        <v>51</v>
      </c>
      <c r="R1240" s="3" t="s">
        <v>595</v>
      </c>
      <c r="S1240" s="4">
        <v>44354</v>
      </c>
      <c r="T1240" s="3" t="s">
        <v>721</v>
      </c>
      <c r="U1240" s="3" t="s">
        <v>728</v>
      </c>
      <c r="V1240" s="3" t="s">
        <v>735</v>
      </c>
      <c r="W1240" s="3" t="s">
        <v>750</v>
      </c>
      <c r="X1240" s="3" t="s">
        <v>753</v>
      </c>
      <c r="Y1240" s="3">
        <v>37448.76</v>
      </c>
      <c r="Z1240" s="3" t="s">
        <v>760</v>
      </c>
      <c r="AA1240" t="b">
        <f t="shared" si="68"/>
        <v>0</v>
      </c>
    </row>
    <row r="1241" spans="10:27" x14ac:dyDescent="0.3">
      <c r="J1241" s="7">
        <v>8037</v>
      </c>
      <c r="K1241" s="3" t="s">
        <v>27</v>
      </c>
      <c r="L1241" s="3" t="s">
        <v>33</v>
      </c>
      <c r="M1241" s="3" t="str">
        <f t="shared" si="66"/>
        <v>david.kiplagat@email.com</v>
      </c>
      <c r="N1241" s="3" t="s">
        <v>45</v>
      </c>
      <c r="O1241" s="3">
        <v>59</v>
      </c>
      <c r="P1241" s="3" t="str">
        <f t="shared" si="67"/>
        <v>Adult</v>
      </c>
      <c r="Q1241" s="3">
        <f t="shared" si="65"/>
        <v>25</v>
      </c>
      <c r="R1241" s="3" t="s">
        <v>596</v>
      </c>
      <c r="S1241" s="4">
        <v>44806</v>
      </c>
      <c r="T1241" s="3" t="s">
        <v>721</v>
      </c>
      <c r="U1241" s="3" t="s">
        <v>730</v>
      </c>
      <c r="V1241" s="3" t="s">
        <v>742</v>
      </c>
      <c r="W1241" s="3" t="s">
        <v>750</v>
      </c>
      <c r="X1241" s="3" t="s">
        <v>757</v>
      </c>
      <c r="Y1241" s="3">
        <v>17885.89</v>
      </c>
      <c r="Z1241" s="3" t="s">
        <v>759</v>
      </c>
      <c r="AA1241" t="b">
        <f t="shared" si="68"/>
        <v>1</v>
      </c>
    </row>
    <row r="1242" spans="10:27" hidden="1" x14ac:dyDescent="0.3">
      <c r="J1242" s="7">
        <v>9711</v>
      </c>
      <c r="K1242" s="3" t="s">
        <v>18</v>
      </c>
      <c r="L1242" s="3" t="s">
        <v>36</v>
      </c>
      <c r="M1242" s="3" t="str">
        <f t="shared" si="66"/>
        <v>susan.mwangi@email.com</v>
      </c>
      <c r="N1242" s="3" t="s">
        <v>44</v>
      </c>
      <c r="O1242" s="3">
        <v>62</v>
      </c>
      <c r="P1242" s="3" t="str">
        <f t="shared" si="67"/>
        <v>Senior</v>
      </c>
      <c r="Q1242" s="3">
        <f t="shared" si="65"/>
        <v>22</v>
      </c>
      <c r="R1242" s="3" t="s">
        <v>597</v>
      </c>
      <c r="S1242" s="4">
        <v>44729</v>
      </c>
      <c r="T1242" s="3" t="s">
        <v>719</v>
      </c>
      <c r="U1242" s="3" t="s">
        <v>726</v>
      </c>
      <c r="V1242" s="3" t="s">
        <v>732</v>
      </c>
      <c r="W1242" s="3" t="s">
        <v>750</v>
      </c>
      <c r="X1242" s="3" t="s">
        <v>757</v>
      </c>
      <c r="Y1242" s="3">
        <v>15902.02</v>
      </c>
      <c r="Z1242" s="3" t="s">
        <v>761</v>
      </c>
      <c r="AA1242" t="b">
        <f t="shared" si="68"/>
        <v>0</v>
      </c>
    </row>
    <row r="1243" spans="10:27" x14ac:dyDescent="0.3">
      <c r="J1243" s="7">
        <v>7206</v>
      </c>
      <c r="K1243" s="3" t="s">
        <v>19</v>
      </c>
      <c r="L1243" s="3" t="s">
        <v>35</v>
      </c>
      <c r="M1243" s="3" t="str">
        <f t="shared" si="66"/>
        <v>michael.mugambi@email.com</v>
      </c>
      <c r="N1243" s="3" t="s">
        <v>44</v>
      </c>
      <c r="O1243" s="3">
        <v>70</v>
      </c>
      <c r="P1243" s="3" t="str">
        <f t="shared" si="67"/>
        <v>Senior</v>
      </c>
      <c r="Q1243" s="3">
        <f t="shared" si="65"/>
        <v>14</v>
      </c>
      <c r="R1243" s="3" t="s">
        <v>598</v>
      </c>
      <c r="S1243" s="4">
        <v>44674</v>
      </c>
      <c r="T1243" s="3" t="s">
        <v>719</v>
      </c>
      <c r="U1243" s="3" t="s">
        <v>727</v>
      </c>
      <c r="V1243" s="3" t="s">
        <v>734</v>
      </c>
      <c r="W1243" s="3" t="s">
        <v>746</v>
      </c>
      <c r="X1243" s="3" t="s">
        <v>756</v>
      </c>
      <c r="Y1243" s="3">
        <v>12611.76</v>
      </c>
      <c r="Z1243" s="3" t="s">
        <v>759</v>
      </c>
      <c r="AA1243" t="b">
        <f t="shared" si="68"/>
        <v>1</v>
      </c>
    </row>
    <row r="1244" spans="10:27" x14ac:dyDescent="0.3">
      <c r="J1244" s="7">
        <v>4118</v>
      </c>
      <c r="K1244" s="3" t="s">
        <v>22</v>
      </c>
      <c r="L1244" s="3" t="s">
        <v>43</v>
      </c>
      <c r="M1244" s="3" t="str">
        <f t="shared" si="66"/>
        <v>mercy.chebet@email.com</v>
      </c>
      <c r="N1244" s="3" t="s">
        <v>45</v>
      </c>
      <c r="O1244" s="3">
        <v>48</v>
      </c>
      <c r="P1244" s="3" t="str">
        <f t="shared" si="67"/>
        <v>Adult</v>
      </c>
      <c r="Q1244" s="3">
        <f t="shared" si="65"/>
        <v>36</v>
      </c>
      <c r="R1244" s="3" t="s">
        <v>599</v>
      </c>
      <c r="S1244" s="4">
        <v>44410</v>
      </c>
      <c r="T1244" s="3" t="s">
        <v>720</v>
      </c>
      <c r="U1244" s="3" t="s">
        <v>728</v>
      </c>
      <c r="V1244" s="3" t="s">
        <v>741</v>
      </c>
      <c r="W1244" s="3" t="s">
        <v>746</v>
      </c>
      <c r="X1244" s="3" t="s">
        <v>756</v>
      </c>
      <c r="Y1244" s="3">
        <v>42312.06</v>
      </c>
      <c r="Z1244" s="3" t="s">
        <v>759</v>
      </c>
      <c r="AA1244" t="b">
        <f t="shared" si="68"/>
        <v>1</v>
      </c>
    </row>
    <row r="1245" spans="10:27" hidden="1" x14ac:dyDescent="0.3">
      <c r="J1245" s="7">
        <v>4184</v>
      </c>
      <c r="K1245" s="3" t="s">
        <v>18</v>
      </c>
      <c r="L1245" s="3" t="s">
        <v>43</v>
      </c>
      <c r="M1245" s="3" t="str">
        <f t="shared" si="66"/>
        <v>susan.chebet@email.com</v>
      </c>
      <c r="N1245" s="3" t="s">
        <v>45</v>
      </c>
      <c r="O1245" s="3">
        <v>20</v>
      </c>
      <c r="P1245" s="3" t="str">
        <f t="shared" si="67"/>
        <v>Adult</v>
      </c>
      <c r="Q1245" s="3">
        <f t="shared" si="65"/>
        <v>64</v>
      </c>
      <c r="R1245" s="3" t="s">
        <v>600</v>
      </c>
      <c r="S1245" s="4">
        <v>44811</v>
      </c>
      <c r="T1245" s="3" t="s">
        <v>722</v>
      </c>
      <c r="U1245" s="3" t="s">
        <v>728</v>
      </c>
      <c r="V1245" s="3" t="s">
        <v>744</v>
      </c>
      <c r="W1245" s="3" t="s">
        <v>752</v>
      </c>
      <c r="X1245" s="3" t="s">
        <v>753</v>
      </c>
      <c r="Y1245" s="3">
        <v>34493.68</v>
      </c>
      <c r="Z1245" s="3" t="s">
        <v>760</v>
      </c>
      <c r="AA1245" t="b">
        <f t="shared" si="68"/>
        <v>0</v>
      </c>
    </row>
    <row r="1246" spans="10:27" hidden="1" x14ac:dyDescent="0.3">
      <c r="J1246" s="7">
        <v>4845</v>
      </c>
      <c r="K1246" s="3" t="s">
        <v>14</v>
      </c>
      <c r="L1246" s="3" t="s">
        <v>42</v>
      </c>
      <c r="M1246" s="3" t="str">
        <f t="shared" si="66"/>
        <v>jane.ouma@email.com</v>
      </c>
      <c r="N1246" s="3" t="s">
        <v>44</v>
      </c>
      <c r="O1246" s="3">
        <v>70</v>
      </c>
      <c r="P1246" s="3" t="str">
        <f t="shared" si="67"/>
        <v>Senior</v>
      </c>
      <c r="Q1246" s="3">
        <f t="shared" si="65"/>
        <v>14</v>
      </c>
      <c r="R1246" s="3" t="s">
        <v>601</v>
      </c>
      <c r="S1246" s="4">
        <v>45640</v>
      </c>
      <c r="T1246" s="3" t="s">
        <v>723</v>
      </c>
      <c r="U1246" s="3" t="s">
        <v>726</v>
      </c>
      <c r="V1246" s="3" t="s">
        <v>740</v>
      </c>
      <c r="W1246" s="3" t="s">
        <v>747</v>
      </c>
      <c r="X1246" s="3" t="s">
        <v>755</v>
      </c>
      <c r="Y1246" s="3">
        <v>21979.93</v>
      </c>
      <c r="Z1246" s="3" t="s">
        <v>761</v>
      </c>
      <c r="AA1246" t="b">
        <f t="shared" si="68"/>
        <v>0</v>
      </c>
    </row>
    <row r="1247" spans="10:27" hidden="1" x14ac:dyDescent="0.3">
      <c r="J1247" s="7">
        <v>7705</v>
      </c>
      <c r="K1247" s="3" t="s">
        <v>26</v>
      </c>
      <c r="L1247" s="3" t="s">
        <v>40</v>
      </c>
      <c r="M1247" s="3" t="str">
        <f t="shared" si="66"/>
        <v>brian.wanjiru@email.com</v>
      </c>
      <c r="N1247" s="3" t="s">
        <v>44</v>
      </c>
      <c r="O1247" s="3">
        <v>55</v>
      </c>
      <c r="P1247" s="3" t="str">
        <f t="shared" si="67"/>
        <v>Adult</v>
      </c>
      <c r="Q1247" s="3">
        <f t="shared" si="65"/>
        <v>29</v>
      </c>
      <c r="R1247" s="3" t="s">
        <v>602</v>
      </c>
      <c r="S1247" s="4">
        <v>45596</v>
      </c>
      <c r="T1247" s="3" t="s">
        <v>724</v>
      </c>
      <c r="U1247" s="3" t="s">
        <v>730</v>
      </c>
      <c r="V1247" s="3" t="s">
        <v>745</v>
      </c>
      <c r="W1247" s="3" t="s">
        <v>746</v>
      </c>
      <c r="X1247" s="3" t="s">
        <v>755</v>
      </c>
      <c r="Y1247" s="3">
        <v>3216.05</v>
      </c>
      <c r="Z1247" s="3" t="s">
        <v>761</v>
      </c>
      <c r="AA1247" t="b">
        <f t="shared" si="68"/>
        <v>0</v>
      </c>
    </row>
    <row r="1248" spans="10:27" hidden="1" x14ac:dyDescent="0.3">
      <c r="J1248" s="7">
        <v>6602</v>
      </c>
      <c r="K1248" s="3" t="s">
        <v>24</v>
      </c>
      <c r="L1248" s="3" t="s">
        <v>31</v>
      </c>
      <c r="M1248" s="3" t="str">
        <f t="shared" si="66"/>
        <v>esther.kamau@email.com</v>
      </c>
      <c r="N1248" s="3" t="s">
        <v>44</v>
      </c>
      <c r="O1248" s="3">
        <v>44</v>
      </c>
      <c r="P1248" s="3" t="str">
        <f t="shared" si="67"/>
        <v>Adult</v>
      </c>
      <c r="Q1248" s="3">
        <f t="shared" si="65"/>
        <v>40</v>
      </c>
      <c r="R1248" s="3" t="s">
        <v>603</v>
      </c>
      <c r="S1248" s="4">
        <v>44008</v>
      </c>
      <c r="T1248" s="3" t="s">
        <v>718</v>
      </c>
      <c r="U1248" s="3" t="s">
        <v>730</v>
      </c>
      <c r="V1248" s="3" t="s">
        <v>735</v>
      </c>
      <c r="W1248" s="3" t="s">
        <v>751</v>
      </c>
      <c r="X1248" s="3" t="s">
        <v>755</v>
      </c>
      <c r="Y1248" s="3">
        <v>12427.68</v>
      </c>
      <c r="Z1248" s="3" t="s">
        <v>761</v>
      </c>
      <c r="AA1248" t="b">
        <f t="shared" si="68"/>
        <v>0</v>
      </c>
    </row>
    <row r="1249" spans="10:27" hidden="1" x14ac:dyDescent="0.3">
      <c r="J1249" s="7">
        <v>5734</v>
      </c>
      <c r="K1249" s="3" t="s">
        <v>27</v>
      </c>
      <c r="L1249" s="3" t="s">
        <v>35</v>
      </c>
      <c r="M1249" s="3" t="str">
        <f t="shared" si="66"/>
        <v>david.mugambi@email.com</v>
      </c>
      <c r="N1249" s="3" t="s">
        <v>45</v>
      </c>
      <c r="O1249" s="3">
        <v>17</v>
      </c>
      <c r="P1249" s="3" t="str">
        <f t="shared" si="67"/>
        <v>Teenager</v>
      </c>
      <c r="Q1249" s="3">
        <f t="shared" si="65"/>
        <v>67</v>
      </c>
      <c r="R1249" s="3" t="s">
        <v>604</v>
      </c>
      <c r="S1249" s="4">
        <v>45543</v>
      </c>
      <c r="T1249" s="3" t="s">
        <v>719</v>
      </c>
      <c r="U1249" s="3" t="s">
        <v>729</v>
      </c>
      <c r="V1249" s="3" t="s">
        <v>741</v>
      </c>
      <c r="W1249" s="3" t="s">
        <v>748</v>
      </c>
      <c r="X1249" s="3" t="s">
        <v>753</v>
      </c>
      <c r="Y1249" s="3">
        <v>4349.41</v>
      </c>
      <c r="Z1249" s="3" t="s">
        <v>759</v>
      </c>
      <c r="AA1249" t="b">
        <f t="shared" si="68"/>
        <v>0</v>
      </c>
    </row>
    <row r="1250" spans="10:27" hidden="1" x14ac:dyDescent="0.3">
      <c r="J1250" s="7">
        <v>3516</v>
      </c>
      <c r="K1250" s="3" t="s">
        <v>14</v>
      </c>
      <c r="L1250" s="3" t="s">
        <v>33</v>
      </c>
      <c r="M1250" s="3" t="str">
        <f t="shared" si="66"/>
        <v>jane.kiplagat@email.com</v>
      </c>
      <c r="N1250" s="3" t="s">
        <v>45</v>
      </c>
      <c r="O1250" s="3">
        <v>47</v>
      </c>
      <c r="P1250" s="3" t="str">
        <f t="shared" si="67"/>
        <v>Adult</v>
      </c>
      <c r="Q1250" s="3">
        <f t="shared" si="65"/>
        <v>37</v>
      </c>
      <c r="R1250" s="3" t="s">
        <v>605</v>
      </c>
      <c r="S1250" s="4">
        <v>44963</v>
      </c>
      <c r="T1250" s="3" t="s">
        <v>722</v>
      </c>
      <c r="U1250" s="3" t="s">
        <v>726</v>
      </c>
      <c r="V1250" s="3" t="s">
        <v>745</v>
      </c>
      <c r="W1250" s="3" t="s">
        <v>749</v>
      </c>
      <c r="X1250" s="3" t="s">
        <v>753</v>
      </c>
      <c r="Y1250" s="3">
        <v>24527.759999999998</v>
      </c>
      <c r="Z1250" s="3" t="s">
        <v>760</v>
      </c>
      <c r="AA1250" t="b">
        <f t="shared" si="68"/>
        <v>0</v>
      </c>
    </row>
    <row r="1251" spans="10:27" x14ac:dyDescent="0.3">
      <c r="J1251" s="7">
        <v>5807</v>
      </c>
      <c r="K1251" s="3" t="s">
        <v>18</v>
      </c>
      <c r="L1251" s="3" t="s">
        <v>35</v>
      </c>
      <c r="M1251" s="3" t="str">
        <f t="shared" si="66"/>
        <v>susan.mugambi@email.com</v>
      </c>
      <c r="N1251" s="3" t="s">
        <v>44</v>
      </c>
      <c r="O1251" s="3">
        <v>62</v>
      </c>
      <c r="P1251" s="3" t="str">
        <f t="shared" si="67"/>
        <v>Senior</v>
      </c>
      <c r="Q1251" s="3">
        <f t="shared" si="65"/>
        <v>22</v>
      </c>
      <c r="R1251" s="3" t="s">
        <v>606</v>
      </c>
      <c r="S1251" s="4">
        <v>45580</v>
      </c>
      <c r="T1251" s="3" t="s">
        <v>724</v>
      </c>
      <c r="U1251" s="3" t="s">
        <v>726</v>
      </c>
      <c r="V1251" s="3" t="s">
        <v>732</v>
      </c>
      <c r="W1251" s="3" t="s">
        <v>746</v>
      </c>
      <c r="X1251" s="3" t="s">
        <v>757</v>
      </c>
      <c r="Y1251" s="3">
        <v>20495.169999999998</v>
      </c>
      <c r="Z1251" s="3" t="s">
        <v>759</v>
      </c>
      <c r="AA1251" t="b">
        <f t="shared" si="68"/>
        <v>1</v>
      </c>
    </row>
    <row r="1252" spans="10:27" x14ac:dyDescent="0.3">
      <c r="J1252" s="7">
        <v>7550</v>
      </c>
      <c r="K1252" s="3" t="s">
        <v>17</v>
      </c>
      <c r="L1252" s="3" t="s">
        <v>35</v>
      </c>
      <c r="M1252" s="3" t="str">
        <f t="shared" si="66"/>
        <v>anne.mugambi@email.com</v>
      </c>
      <c r="N1252" s="3" t="s">
        <v>44</v>
      </c>
      <c r="O1252" s="3">
        <v>18</v>
      </c>
      <c r="P1252" s="3" t="str">
        <f t="shared" si="67"/>
        <v>Teenager</v>
      </c>
      <c r="Q1252" s="3">
        <f t="shared" si="65"/>
        <v>66</v>
      </c>
      <c r="R1252" s="3" t="s">
        <v>607</v>
      </c>
      <c r="S1252" s="4">
        <v>44440</v>
      </c>
      <c r="T1252" s="3" t="s">
        <v>718</v>
      </c>
      <c r="U1252" s="3" t="s">
        <v>725</v>
      </c>
      <c r="V1252" s="3" t="s">
        <v>741</v>
      </c>
      <c r="W1252" s="3" t="s">
        <v>751</v>
      </c>
      <c r="X1252" s="3" t="s">
        <v>754</v>
      </c>
      <c r="Y1252" s="3">
        <v>36596.21</v>
      </c>
      <c r="Z1252" s="3" t="s">
        <v>759</v>
      </c>
      <c r="AA1252" t="b">
        <f t="shared" si="68"/>
        <v>1</v>
      </c>
    </row>
    <row r="1253" spans="10:27" hidden="1" x14ac:dyDescent="0.3">
      <c r="J1253" s="7">
        <v>8572</v>
      </c>
      <c r="K1253" s="3" t="s">
        <v>24</v>
      </c>
      <c r="L1253" s="3" t="s">
        <v>41</v>
      </c>
      <c r="M1253" s="3" t="str">
        <f t="shared" si="66"/>
        <v>esther.obuya@email.com</v>
      </c>
      <c r="N1253" s="3" t="s">
        <v>44</v>
      </c>
      <c r="O1253" s="3">
        <v>37</v>
      </c>
      <c r="P1253" s="3" t="str">
        <f t="shared" si="67"/>
        <v>Adult</v>
      </c>
      <c r="Q1253" s="3">
        <f t="shared" si="65"/>
        <v>47</v>
      </c>
      <c r="R1253" s="3" t="s">
        <v>608</v>
      </c>
      <c r="S1253" s="4">
        <v>45018</v>
      </c>
      <c r="T1253" s="3" t="s">
        <v>718</v>
      </c>
      <c r="U1253" s="3" t="s">
        <v>726</v>
      </c>
      <c r="V1253" s="3" t="s">
        <v>743</v>
      </c>
      <c r="W1253" s="3" t="s">
        <v>752</v>
      </c>
      <c r="X1253" s="3" t="s">
        <v>754</v>
      </c>
      <c r="Y1253" s="3">
        <v>5930</v>
      </c>
      <c r="Z1253" s="3" t="s">
        <v>761</v>
      </c>
      <c r="AA1253" t="b">
        <f t="shared" si="68"/>
        <v>0</v>
      </c>
    </row>
    <row r="1254" spans="10:27" hidden="1" x14ac:dyDescent="0.3">
      <c r="J1254" s="7">
        <v>1234</v>
      </c>
      <c r="K1254" s="3" t="s">
        <v>27</v>
      </c>
      <c r="L1254" s="3" t="s">
        <v>36</v>
      </c>
      <c r="M1254" s="3" t="str">
        <f t="shared" si="66"/>
        <v>david.mwangi@email.com</v>
      </c>
      <c r="N1254" s="3" t="s">
        <v>44</v>
      </c>
      <c r="O1254" s="3">
        <v>29</v>
      </c>
      <c r="P1254" s="3" t="str">
        <f t="shared" si="67"/>
        <v>Adult</v>
      </c>
      <c r="Q1254" s="3">
        <f t="shared" si="65"/>
        <v>55</v>
      </c>
      <c r="R1254" s="3" t="s">
        <v>609</v>
      </c>
      <c r="S1254" s="4">
        <v>45241</v>
      </c>
      <c r="T1254" s="3" t="s">
        <v>719</v>
      </c>
      <c r="U1254" s="3" t="s">
        <v>729</v>
      </c>
      <c r="V1254" s="3" t="s">
        <v>737</v>
      </c>
      <c r="W1254" s="3" t="s">
        <v>746</v>
      </c>
      <c r="X1254" s="3" t="s">
        <v>754</v>
      </c>
      <c r="Y1254" s="3">
        <v>28282.27</v>
      </c>
      <c r="Z1254" s="3" t="s">
        <v>760</v>
      </c>
      <c r="AA1254" t="b">
        <f t="shared" si="68"/>
        <v>0</v>
      </c>
    </row>
    <row r="1255" spans="10:27" hidden="1" x14ac:dyDescent="0.3">
      <c r="J1255" s="7">
        <v>6637</v>
      </c>
      <c r="K1255" s="3" t="s">
        <v>25</v>
      </c>
      <c r="L1255" s="3" t="s">
        <v>29</v>
      </c>
      <c r="M1255" s="3" t="str">
        <f t="shared" si="66"/>
        <v>paul.mutua@email.com</v>
      </c>
      <c r="N1255" s="3" t="s">
        <v>45</v>
      </c>
      <c r="O1255" s="3">
        <v>76</v>
      </c>
      <c r="P1255" s="3" t="str">
        <f t="shared" si="67"/>
        <v>Senior</v>
      </c>
      <c r="Q1255" s="3">
        <f t="shared" si="65"/>
        <v>8</v>
      </c>
      <c r="R1255" s="3" t="s">
        <v>610</v>
      </c>
      <c r="S1255" s="4">
        <v>44635</v>
      </c>
      <c r="T1255" s="3" t="s">
        <v>720</v>
      </c>
      <c r="U1255" s="3" t="s">
        <v>729</v>
      </c>
      <c r="V1255" s="3" t="s">
        <v>737</v>
      </c>
      <c r="W1255" s="3" t="s">
        <v>747</v>
      </c>
      <c r="X1255" s="3" t="s">
        <v>758</v>
      </c>
      <c r="Y1255" s="3">
        <v>25396.75</v>
      </c>
      <c r="Z1255" s="3" t="s">
        <v>761</v>
      </c>
      <c r="AA1255" t="b">
        <f t="shared" si="68"/>
        <v>0</v>
      </c>
    </row>
    <row r="1256" spans="10:27" hidden="1" x14ac:dyDescent="0.3">
      <c r="J1256" s="7">
        <v>8887</v>
      </c>
      <c r="K1256" s="3" t="s">
        <v>22</v>
      </c>
      <c r="L1256" s="3" t="s">
        <v>35</v>
      </c>
      <c r="M1256" s="3" t="str">
        <f t="shared" si="66"/>
        <v>mercy.mugambi@email.com</v>
      </c>
      <c r="N1256" s="3" t="s">
        <v>44</v>
      </c>
      <c r="O1256" s="3">
        <v>9</v>
      </c>
      <c r="P1256" s="3" t="str">
        <f t="shared" si="67"/>
        <v>Child</v>
      </c>
      <c r="Q1256" s="3">
        <f t="shared" si="65"/>
        <v>75</v>
      </c>
      <c r="R1256" s="3" t="s">
        <v>611</v>
      </c>
      <c r="S1256" s="4">
        <v>44336</v>
      </c>
      <c r="T1256" s="3" t="s">
        <v>719</v>
      </c>
      <c r="U1256" s="3" t="s">
        <v>726</v>
      </c>
      <c r="V1256" s="3" t="s">
        <v>743</v>
      </c>
      <c r="W1256" s="3" t="s">
        <v>749</v>
      </c>
      <c r="X1256" s="3" t="s">
        <v>755</v>
      </c>
      <c r="Y1256" s="3">
        <v>35560.97</v>
      </c>
      <c r="Z1256" s="3" t="s">
        <v>761</v>
      </c>
      <c r="AA1256" t="b">
        <f t="shared" si="68"/>
        <v>0</v>
      </c>
    </row>
    <row r="1257" spans="10:27" hidden="1" x14ac:dyDescent="0.3">
      <c r="J1257" s="7">
        <v>5450</v>
      </c>
      <c r="K1257" s="3" t="s">
        <v>22</v>
      </c>
      <c r="L1257" s="3" t="s">
        <v>39</v>
      </c>
      <c r="M1257" s="3" t="str">
        <f t="shared" si="66"/>
        <v>mercy.kuria@email.com</v>
      </c>
      <c r="N1257" s="3" t="s">
        <v>44</v>
      </c>
      <c r="O1257" s="3">
        <v>33</v>
      </c>
      <c r="P1257" s="3" t="str">
        <f t="shared" si="67"/>
        <v>Adult</v>
      </c>
      <c r="Q1257" s="3">
        <f t="shared" si="65"/>
        <v>51</v>
      </c>
      <c r="R1257" s="3" t="s">
        <v>612</v>
      </c>
      <c r="S1257" s="4">
        <v>43938</v>
      </c>
      <c r="T1257" s="3" t="s">
        <v>723</v>
      </c>
      <c r="U1257" s="3" t="s">
        <v>725</v>
      </c>
      <c r="V1257" s="3" t="s">
        <v>740</v>
      </c>
      <c r="W1257" s="3" t="s">
        <v>746</v>
      </c>
      <c r="X1257" s="3" t="s">
        <v>756</v>
      </c>
      <c r="Y1257" s="3">
        <v>40099.79</v>
      </c>
      <c r="Z1257" s="3" t="s">
        <v>761</v>
      </c>
      <c r="AA1257" t="b">
        <f t="shared" si="68"/>
        <v>0</v>
      </c>
    </row>
    <row r="1258" spans="10:27" x14ac:dyDescent="0.3">
      <c r="J1258" s="7">
        <v>5053</v>
      </c>
      <c r="K1258" s="3" t="s">
        <v>16</v>
      </c>
      <c r="L1258" s="3" t="s">
        <v>42</v>
      </c>
      <c r="M1258" s="3" t="str">
        <f t="shared" si="66"/>
        <v>john.ouma@email.com</v>
      </c>
      <c r="N1258" s="3" t="s">
        <v>44</v>
      </c>
      <c r="O1258" s="3">
        <v>10</v>
      </c>
      <c r="P1258" s="3" t="str">
        <f t="shared" si="67"/>
        <v>Child</v>
      </c>
      <c r="Q1258" s="3">
        <f t="shared" si="65"/>
        <v>74</v>
      </c>
      <c r="R1258" s="3" t="s">
        <v>613</v>
      </c>
      <c r="S1258" s="4">
        <v>44428</v>
      </c>
      <c r="T1258" s="3" t="s">
        <v>723</v>
      </c>
      <c r="U1258" s="3" t="s">
        <v>728</v>
      </c>
      <c r="V1258" s="3" t="s">
        <v>734</v>
      </c>
      <c r="W1258" s="3" t="s">
        <v>750</v>
      </c>
      <c r="X1258" s="3" t="s">
        <v>757</v>
      </c>
      <c r="Y1258" s="3">
        <v>38428.65</v>
      </c>
      <c r="Z1258" s="3" t="s">
        <v>759</v>
      </c>
      <c r="AA1258" t="b">
        <f t="shared" si="68"/>
        <v>1</v>
      </c>
    </row>
    <row r="1259" spans="10:27" x14ac:dyDescent="0.3">
      <c r="J1259" s="7">
        <v>4629</v>
      </c>
      <c r="K1259" s="3" t="s">
        <v>20</v>
      </c>
      <c r="L1259" s="3" t="s">
        <v>34</v>
      </c>
      <c r="M1259" s="3" t="str">
        <f t="shared" si="66"/>
        <v>kevin.cherono@email.com</v>
      </c>
      <c r="N1259" s="3" t="s">
        <v>44</v>
      </c>
      <c r="O1259" s="3">
        <v>58</v>
      </c>
      <c r="P1259" s="3" t="str">
        <f t="shared" si="67"/>
        <v>Adult</v>
      </c>
      <c r="Q1259" s="3">
        <f t="shared" si="65"/>
        <v>26</v>
      </c>
      <c r="R1259" s="3" t="s">
        <v>614</v>
      </c>
      <c r="S1259" s="4">
        <v>45201</v>
      </c>
      <c r="T1259" s="3" t="s">
        <v>721</v>
      </c>
      <c r="U1259" s="3" t="s">
        <v>725</v>
      </c>
      <c r="V1259" s="3" t="s">
        <v>739</v>
      </c>
      <c r="W1259" s="3" t="s">
        <v>752</v>
      </c>
      <c r="X1259" s="3" t="s">
        <v>754</v>
      </c>
      <c r="Y1259" s="3">
        <v>21388.17</v>
      </c>
      <c r="Z1259" s="3" t="s">
        <v>759</v>
      </c>
      <c r="AA1259" t="b">
        <f t="shared" si="68"/>
        <v>1</v>
      </c>
    </row>
    <row r="1260" spans="10:27" x14ac:dyDescent="0.3">
      <c r="J1260" s="7">
        <v>8436</v>
      </c>
      <c r="K1260" s="3" t="s">
        <v>23</v>
      </c>
      <c r="L1260" s="3" t="s">
        <v>39</v>
      </c>
      <c r="M1260" s="3" t="str">
        <f t="shared" si="66"/>
        <v>peter.kuria@email.com</v>
      </c>
      <c r="N1260" s="3" t="s">
        <v>45</v>
      </c>
      <c r="O1260" s="3">
        <v>11</v>
      </c>
      <c r="P1260" s="3" t="str">
        <f t="shared" si="67"/>
        <v>Child</v>
      </c>
      <c r="Q1260" s="3">
        <f t="shared" si="65"/>
        <v>73</v>
      </c>
      <c r="R1260" s="3" t="s">
        <v>615</v>
      </c>
      <c r="S1260" s="4">
        <v>45687</v>
      </c>
      <c r="T1260" s="3" t="s">
        <v>724</v>
      </c>
      <c r="U1260" s="3" t="s">
        <v>730</v>
      </c>
      <c r="V1260" s="3" t="s">
        <v>737</v>
      </c>
      <c r="W1260" s="3" t="s">
        <v>751</v>
      </c>
      <c r="X1260" s="3" t="s">
        <v>757</v>
      </c>
      <c r="Y1260" s="3">
        <v>29439.5</v>
      </c>
      <c r="Z1260" s="3" t="s">
        <v>759</v>
      </c>
      <c r="AA1260" t="b">
        <f t="shared" si="68"/>
        <v>1</v>
      </c>
    </row>
    <row r="1261" spans="10:27" hidden="1" x14ac:dyDescent="0.3">
      <c r="J1261" s="7">
        <v>8224</v>
      </c>
      <c r="K1261" s="3" t="s">
        <v>19</v>
      </c>
      <c r="L1261" s="3" t="s">
        <v>43</v>
      </c>
      <c r="M1261" s="3" t="str">
        <f t="shared" si="66"/>
        <v>michael.chebet@email.com</v>
      </c>
      <c r="N1261" s="3" t="s">
        <v>45</v>
      </c>
      <c r="O1261" s="3">
        <v>51</v>
      </c>
      <c r="P1261" s="3" t="str">
        <f t="shared" si="67"/>
        <v>Adult</v>
      </c>
      <c r="Q1261" s="3">
        <f t="shared" si="65"/>
        <v>33</v>
      </c>
      <c r="R1261" s="3" t="s">
        <v>616</v>
      </c>
      <c r="S1261" s="4">
        <v>43881</v>
      </c>
      <c r="T1261" s="3" t="s">
        <v>720</v>
      </c>
      <c r="U1261" s="3" t="s">
        <v>729</v>
      </c>
      <c r="V1261" s="3" t="s">
        <v>743</v>
      </c>
      <c r="W1261" s="3" t="s">
        <v>750</v>
      </c>
      <c r="X1261" s="3" t="s">
        <v>754</v>
      </c>
      <c r="Y1261" s="3">
        <v>24023.85</v>
      </c>
      <c r="Z1261" s="3" t="s">
        <v>761</v>
      </c>
      <c r="AA1261" t="b">
        <f t="shared" si="68"/>
        <v>0</v>
      </c>
    </row>
    <row r="1262" spans="10:27" hidden="1" x14ac:dyDescent="0.3">
      <c r="J1262" s="7">
        <v>5331</v>
      </c>
      <c r="K1262" s="3" t="s">
        <v>26</v>
      </c>
      <c r="L1262" s="3" t="s">
        <v>41</v>
      </c>
      <c r="M1262" s="3" t="str">
        <f t="shared" si="66"/>
        <v>brian.obuya@email.com</v>
      </c>
      <c r="N1262" s="3" t="s">
        <v>44</v>
      </c>
      <c r="O1262" s="3">
        <v>32</v>
      </c>
      <c r="P1262" s="3" t="str">
        <f t="shared" si="67"/>
        <v>Adult</v>
      </c>
      <c r="Q1262" s="3">
        <f t="shared" si="65"/>
        <v>52</v>
      </c>
      <c r="R1262" s="3" t="s">
        <v>617</v>
      </c>
      <c r="S1262" s="4">
        <v>44372</v>
      </c>
      <c r="T1262" s="3" t="s">
        <v>718</v>
      </c>
      <c r="U1262" s="3" t="s">
        <v>725</v>
      </c>
      <c r="V1262" s="3" t="s">
        <v>732</v>
      </c>
      <c r="W1262" s="3" t="s">
        <v>747</v>
      </c>
      <c r="X1262" s="3" t="s">
        <v>754</v>
      </c>
      <c r="Y1262" s="3">
        <v>12384.6</v>
      </c>
      <c r="Z1262" s="3" t="s">
        <v>760</v>
      </c>
      <c r="AA1262" t="b">
        <f t="shared" si="68"/>
        <v>0</v>
      </c>
    </row>
    <row r="1263" spans="10:27" hidden="1" x14ac:dyDescent="0.3">
      <c r="J1263" s="7">
        <v>6351</v>
      </c>
      <c r="K1263" s="3" t="s">
        <v>26</v>
      </c>
      <c r="L1263" s="3" t="s">
        <v>42</v>
      </c>
      <c r="M1263" s="3" t="str">
        <f t="shared" si="66"/>
        <v>brian.ouma@email.com</v>
      </c>
      <c r="N1263" s="3" t="s">
        <v>44</v>
      </c>
      <c r="O1263" s="3">
        <v>81</v>
      </c>
      <c r="P1263" s="3" t="str">
        <f t="shared" si="67"/>
        <v>Senior</v>
      </c>
      <c r="Q1263" s="3">
        <f t="shared" si="65"/>
        <v>3</v>
      </c>
      <c r="R1263" s="3" t="s">
        <v>618</v>
      </c>
      <c r="S1263" s="4">
        <v>45460</v>
      </c>
      <c r="T1263" s="3" t="s">
        <v>722</v>
      </c>
      <c r="U1263" s="3" t="s">
        <v>726</v>
      </c>
      <c r="V1263" s="3" t="s">
        <v>743</v>
      </c>
      <c r="W1263" s="3" t="s">
        <v>749</v>
      </c>
      <c r="X1263" s="3" t="s">
        <v>757</v>
      </c>
      <c r="Y1263" s="3">
        <v>35003.910000000003</v>
      </c>
      <c r="Z1263" s="3" t="s">
        <v>760</v>
      </c>
      <c r="AA1263" t="b">
        <f t="shared" si="68"/>
        <v>0</v>
      </c>
    </row>
    <row r="1264" spans="10:27" hidden="1" x14ac:dyDescent="0.3">
      <c r="J1264" s="7">
        <v>5442</v>
      </c>
      <c r="K1264" s="3" t="s">
        <v>16</v>
      </c>
      <c r="L1264" s="3" t="s">
        <v>33</v>
      </c>
      <c r="M1264" s="3" t="str">
        <f t="shared" si="66"/>
        <v>john.kiplagat@email.com</v>
      </c>
      <c r="N1264" s="3" t="s">
        <v>44</v>
      </c>
      <c r="O1264" s="3">
        <v>73</v>
      </c>
      <c r="P1264" s="3" t="str">
        <f t="shared" si="67"/>
        <v>Senior</v>
      </c>
      <c r="Q1264" s="3">
        <f t="shared" si="65"/>
        <v>11</v>
      </c>
      <c r="R1264" s="3" t="s">
        <v>619</v>
      </c>
      <c r="S1264" s="4">
        <v>44719</v>
      </c>
      <c r="T1264" s="3" t="s">
        <v>724</v>
      </c>
      <c r="U1264" s="3" t="s">
        <v>729</v>
      </c>
      <c r="V1264" s="3" t="s">
        <v>733</v>
      </c>
      <c r="W1264" s="3" t="s">
        <v>749</v>
      </c>
      <c r="X1264" s="3" t="s">
        <v>755</v>
      </c>
      <c r="Y1264" s="3">
        <v>10596.58</v>
      </c>
      <c r="Z1264" s="3" t="s">
        <v>761</v>
      </c>
      <c r="AA1264" t="b">
        <f t="shared" si="68"/>
        <v>0</v>
      </c>
    </row>
    <row r="1265" spans="10:27" hidden="1" x14ac:dyDescent="0.3">
      <c r="J1265" s="7">
        <v>5135</v>
      </c>
      <c r="K1265" s="3" t="s">
        <v>25</v>
      </c>
      <c r="L1265" s="3" t="s">
        <v>34</v>
      </c>
      <c r="M1265" s="3" t="str">
        <f t="shared" si="66"/>
        <v>paul.cherono@email.com</v>
      </c>
      <c r="N1265" s="3" t="s">
        <v>45</v>
      </c>
      <c r="O1265" s="3">
        <v>5</v>
      </c>
      <c r="P1265" s="3" t="str">
        <f t="shared" si="67"/>
        <v>Child</v>
      </c>
      <c r="Q1265" s="3">
        <f t="shared" si="65"/>
        <v>79</v>
      </c>
      <c r="R1265" s="3" t="s">
        <v>620</v>
      </c>
      <c r="S1265" s="4">
        <v>44113</v>
      </c>
      <c r="T1265" s="3" t="s">
        <v>720</v>
      </c>
      <c r="U1265" s="3" t="s">
        <v>725</v>
      </c>
      <c r="V1265" s="3" t="s">
        <v>744</v>
      </c>
      <c r="W1265" s="3" t="s">
        <v>749</v>
      </c>
      <c r="X1265" s="3" t="s">
        <v>757</v>
      </c>
      <c r="Y1265" s="3">
        <v>23440.04</v>
      </c>
      <c r="Z1265" s="3" t="s">
        <v>761</v>
      </c>
      <c r="AA1265" t="b">
        <f t="shared" si="68"/>
        <v>0</v>
      </c>
    </row>
    <row r="1266" spans="10:27" hidden="1" x14ac:dyDescent="0.3">
      <c r="J1266" s="7">
        <v>5884</v>
      </c>
      <c r="K1266" s="3" t="s">
        <v>20</v>
      </c>
      <c r="L1266" s="3" t="s">
        <v>30</v>
      </c>
      <c r="M1266" s="3" t="str">
        <f t="shared" si="66"/>
        <v>kevin.atieno@email.com</v>
      </c>
      <c r="N1266" s="3" t="s">
        <v>44</v>
      </c>
      <c r="O1266" s="3">
        <v>52</v>
      </c>
      <c r="P1266" s="3" t="str">
        <f t="shared" si="67"/>
        <v>Adult</v>
      </c>
      <c r="Q1266" s="3">
        <f t="shared" si="65"/>
        <v>32</v>
      </c>
      <c r="R1266" s="3" t="s">
        <v>621</v>
      </c>
      <c r="S1266" s="4">
        <v>44385</v>
      </c>
      <c r="T1266" s="3" t="s">
        <v>720</v>
      </c>
      <c r="U1266" s="3" t="s">
        <v>726</v>
      </c>
      <c r="V1266" s="3" t="s">
        <v>731</v>
      </c>
      <c r="W1266" s="3" t="s">
        <v>746</v>
      </c>
      <c r="X1266" s="3" t="s">
        <v>756</v>
      </c>
      <c r="Y1266" s="3">
        <v>13398.3</v>
      </c>
      <c r="Z1266" s="3" t="s">
        <v>761</v>
      </c>
      <c r="AA1266" t="b">
        <f t="shared" si="68"/>
        <v>0</v>
      </c>
    </row>
    <row r="1267" spans="10:27" hidden="1" x14ac:dyDescent="0.3">
      <c r="J1267" s="7">
        <v>1153</v>
      </c>
      <c r="K1267" s="3" t="s">
        <v>27</v>
      </c>
      <c r="L1267" s="3" t="s">
        <v>31</v>
      </c>
      <c r="M1267" s="3" t="str">
        <f t="shared" si="66"/>
        <v>david.kamau@email.com</v>
      </c>
      <c r="N1267" s="3" t="s">
        <v>44</v>
      </c>
      <c r="O1267" s="3">
        <v>81</v>
      </c>
      <c r="P1267" s="3" t="str">
        <f t="shared" si="67"/>
        <v>Senior</v>
      </c>
      <c r="Q1267" s="3">
        <f t="shared" ref="Q1267:Q1330" si="69">MAX( O1267:O1938) - (O1267)</f>
        <v>3</v>
      </c>
      <c r="R1267" s="3" t="s">
        <v>622</v>
      </c>
      <c r="S1267" s="4">
        <v>45279</v>
      </c>
      <c r="T1267" s="3" t="s">
        <v>718</v>
      </c>
      <c r="U1267" s="3" t="s">
        <v>729</v>
      </c>
      <c r="V1267" s="3" t="s">
        <v>731</v>
      </c>
      <c r="W1267" s="3" t="s">
        <v>747</v>
      </c>
      <c r="X1267" s="3" t="s">
        <v>755</v>
      </c>
      <c r="Y1267" s="3">
        <v>41181.160000000003</v>
      </c>
      <c r="Z1267" s="3" t="s">
        <v>760</v>
      </c>
      <c r="AA1267" t="b">
        <f t="shared" si="68"/>
        <v>0</v>
      </c>
    </row>
    <row r="1268" spans="10:27" x14ac:dyDescent="0.3">
      <c r="J1268" s="7">
        <v>5896</v>
      </c>
      <c r="K1268" s="3" t="s">
        <v>27</v>
      </c>
      <c r="L1268" s="3" t="s">
        <v>30</v>
      </c>
      <c r="M1268" s="3" t="str">
        <f t="shared" ref="M1268:M1331" si="70">LOWER(CONCATENATE(K1268,".",L1268,"@email.com"))</f>
        <v>david.atieno@email.com</v>
      </c>
      <c r="N1268" s="3" t="s">
        <v>45</v>
      </c>
      <c r="O1268" s="3">
        <v>62</v>
      </c>
      <c r="P1268" s="3" t="str">
        <f t="shared" ref="P1268:P1331" si="71">IF(O1268&lt;=12,"Child",IF(O1268&lt;=19,"Teenager",IF(O1268&lt;=60,"Adult","Senior")))</f>
        <v>Senior</v>
      </c>
      <c r="Q1268" s="3">
        <f t="shared" si="69"/>
        <v>22</v>
      </c>
      <c r="R1268" s="3" t="s">
        <v>623</v>
      </c>
      <c r="S1268" s="4">
        <v>44534</v>
      </c>
      <c r="T1268" s="3" t="s">
        <v>718</v>
      </c>
      <c r="U1268" s="3" t="s">
        <v>729</v>
      </c>
      <c r="V1268" s="3" t="s">
        <v>731</v>
      </c>
      <c r="W1268" s="3" t="s">
        <v>748</v>
      </c>
      <c r="X1268" s="3" t="s">
        <v>753</v>
      </c>
      <c r="Y1268" s="3">
        <v>31422.95</v>
      </c>
      <c r="Z1268" s="3" t="s">
        <v>759</v>
      </c>
      <c r="AA1268" t="b">
        <f t="shared" ref="AA1268:AA1331" si="72">AND(Y1268&gt;10000,Z1268="Partially Paid")</f>
        <v>1</v>
      </c>
    </row>
    <row r="1269" spans="10:27" hidden="1" x14ac:dyDescent="0.3">
      <c r="J1269" s="7">
        <v>7014</v>
      </c>
      <c r="K1269" s="3" t="s">
        <v>19</v>
      </c>
      <c r="L1269" s="3" t="s">
        <v>35</v>
      </c>
      <c r="M1269" s="3" t="str">
        <f t="shared" si="70"/>
        <v>michael.mugambi@email.com</v>
      </c>
      <c r="N1269" s="3" t="s">
        <v>45</v>
      </c>
      <c r="O1269" s="3">
        <v>14</v>
      </c>
      <c r="P1269" s="3" t="str">
        <f t="shared" si="71"/>
        <v>Teenager</v>
      </c>
      <c r="Q1269" s="3">
        <f t="shared" si="69"/>
        <v>70</v>
      </c>
      <c r="R1269" s="3" t="s">
        <v>624</v>
      </c>
      <c r="S1269" s="4">
        <v>45644</v>
      </c>
      <c r="T1269" s="3" t="s">
        <v>724</v>
      </c>
      <c r="U1269" s="3" t="s">
        <v>727</v>
      </c>
      <c r="V1269" s="3" t="s">
        <v>737</v>
      </c>
      <c r="W1269" s="3" t="s">
        <v>746</v>
      </c>
      <c r="X1269" s="3" t="s">
        <v>753</v>
      </c>
      <c r="Y1269" s="3">
        <v>44792.33</v>
      </c>
      <c r="Z1269" s="3" t="s">
        <v>761</v>
      </c>
      <c r="AA1269" t="b">
        <f t="shared" si="72"/>
        <v>0</v>
      </c>
    </row>
    <row r="1270" spans="10:27" hidden="1" x14ac:dyDescent="0.3">
      <c r="J1270" s="7">
        <v>5923</v>
      </c>
      <c r="K1270" s="3" t="s">
        <v>20</v>
      </c>
      <c r="L1270" s="3" t="s">
        <v>32</v>
      </c>
      <c r="M1270" s="3" t="str">
        <f t="shared" si="70"/>
        <v>kevin.odhiambo@email.com</v>
      </c>
      <c r="N1270" s="3" t="s">
        <v>45</v>
      </c>
      <c r="O1270" s="3">
        <v>71</v>
      </c>
      <c r="P1270" s="3" t="str">
        <f t="shared" si="71"/>
        <v>Senior</v>
      </c>
      <c r="Q1270" s="3">
        <f t="shared" si="69"/>
        <v>13</v>
      </c>
      <c r="R1270" s="3" t="s">
        <v>625</v>
      </c>
      <c r="S1270" s="4">
        <v>44047</v>
      </c>
      <c r="T1270" s="3" t="s">
        <v>719</v>
      </c>
      <c r="U1270" s="3" t="s">
        <v>729</v>
      </c>
      <c r="V1270" s="3" t="s">
        <v>739</v>
      </c>
      <c r="W1270" s="3" t="s">
        <v>748</v>
      </c>
      <c r="X1270" s="3" t="s">
        <v>757</v>
      </c>
      <c r="Y1270" s="3">
        <v>35620.74</v>
      </c>
      <c r="Z1270" s="3" t="s">
        <v>760</v>
      </c>
      <c r="AA1270" t="b">
        <f t="shared" si="72"/>
        <v>0</v>
      </c>
    </row>
    <row r="1271" spans="10:27" hidden="1" x14ac:dyDescent="0.3">
      <c r="J1271" s="7">
        <v>3443</v>
      </c>
      <c r="K1271" s="3" t="s">
        <v>20</v>
      </c>
      <c r="L1271" s="3" t="s">
        <v>31</v>
      </c>
      <c r="M1271" s="3" t="str">
        <f t="shared" si="70"/>
        <v>kevin.kamau@email.com</v>
      </c>
      <c r="N1271" s="3" t="s">
        <v>44</v>
      </c>
      <c r="O1271" s="3">
        <v>3</v>
      </c>
      <c r="P1271" s="3" t="str">
        <f t="shared" si="71"/>
        <v>Child</v>
      </c>
      <c r="Q1271" s="3">
        <f t="shared" si="69"/>
        <v>81</v>
      </c>
      <c r="R1271" s="3" t="s">
        <v>626</v>
      </c>
      <c r="S1271" s="4">
        <v>45662</v>
      </c>
      <c r="T1271" s="3" t="s">
        <v>723</v>
      </c>
      <c r="U1271" s="3" t="s">
        <v>725</v>
      </c>
      <c r="V1271" s="3" t="s">
        <v>736</v>
      </c>
      <c r="W1271" s="3" t="s">
        <v>749</v>
      </c>
      <c r="X1271" s="3" t="s">
        <v>756</v>
      </c>
      <c r="Y1271" s="3">
        <v>5533.57</v>
      </c>
      <c r="Z1271" s="3" t="s">
        <v>759</v>
      </c>
      <c r="AA1271" t="b">
        <f t="shared" si="72"/>
        <v>0</v>
      </c>
    </row>
    <row r="1272" spans="10:27" x14ac:dyDescent="0.3">
      <c r="J1272" s="7">
        <v>6405</v>
      </c>
      <c r="K1272" s="3" t="s">
        <v>18</v>
      </c>
      <c r="L1272" s="3" t="s">
        <v>42</v>
      </c>
      <c r="M1272" s="3" t="str">
        <f t="shared" si="70"/>
        <v>susan.ouma@email.com</v>
      </c>
      <c r="N1272" s="3" t="s">
        <v>45</v>
      </c>
      <c r="O1272" s="3">
        <v>2</v>
      </c>
      <c r="P1272" s="3" t="str">
        <f t="shared" si="71"/>
        <v>Child</v>
      </c>
      <c r="Q1272" s="3">
        <f t="shared" si="69"/>
        <v>82</v>
      </c>
      <c r="R1272" s="3" t="s">
        <v>627</v>
      </c>
      <c r="S1272" s="4">
        <v>45697</v>
      </c>
      <c r="T1272" s="3" t="s">
        <v>721</v>
      </c>
      <c r="U1272" s="3" t="s">
        <v>730</v>
      </c>
      <c r="V1272" s="3" t="s">
        <v>738</v>
      </c>
      <c r="W1272" s="3" t="s">
        <v>752</v>
      </c>
      <c r="X1272" s="3" t="s">
        <v>756</v>
      </c>
      <c r="Y1272" s="3">
        <v>43344.29</v>
      </c>
      <c r="Z1272" s="3" t="s">
        <v>759</v>
      </c>
      <c r="AA1272" t="b">
        <f t="shared" si="72"/>
        <v>1</v>
      </c>
    </row>
    <row r="1273" spans="10:27" hidden="1" x14ac:dyDescent="0.3">
      <c r="J1273" s="7">
        <v>5377</v>
      </c>
      <c r="K1273" s="3" t="s">
        <v>25</v>
      </c>
      <c r="L1273" s="3" t="s">
        <v>33</v>
      </c>
      <c r="M1273" s="3" t="str">
        <f t="shared" si="70"/>
        <v>paul.kiplagat@email.com</v>
      </c>
      <c r="N1273" s="3" t="s">
        <v>44</v>
      </c>
      <c r="O1273" s="3">
        <v>9</v>
      </c>
      <c r="P1273" s="3" t="str">
        <f t="shared" si="71"/>
        <v>Child</v>
      </c>
      <c r="Q1273" s="3">
        <f t="shared" si="69"/>
        <v>75</v>
      </c>
      <c r="R1273" s="3" t="s">
        <v>628</v>
      </c>
      <c r="S1273" s="4">
        <v>45564</v>
      </c>
      <c r="T1273" s="3" t="s">
        <v>720</v>
      </c>
      <c r="U1273" s="3" t="s">
        <v>727</v>
      </c>
      <c r="V1273" s="3" t="s">
        <v>740</v>
      </c>
      <c r="W1273" s="3" t="s">
        <v>748</v>
      </c>
      <c r="X1273" s="3" t="s">
        <v>754</v>
      </c>
      <c r="Y1273" s="3">
        <v>37167.78</v>
      </c>
      <c r="Z1273" s="3" t="s">
        <v>760</v>
      </c>
      <c r="AA1273" t="b">
        <f t="shared" si="72"/>
        <v>0</v>
      </c>
    </row>
    <row r="1274" spans="10:27" hidden="1" x14ac:dyDescent="0.3">
      <c r="J1274" s="7">
        <v>6760</v>
      </c>
      <c r="K1274" s="3" t="s">
        <v>16</v>
      </c>
      <c r="L1274" s="3" t="s">
        <v>39</v>
      </c>
      <c r="M1274" s="3" t="str">
        <f t="shared" si="70"/>
        <v>john.kuria@email.com</v>
      </c>
      <c r="N1274" s="3" t="s">
        <v>45</v>
      </c>
      <c r="O1274" s="3">
        <v>81</v>
      </c>
      <c r="P1274" s="3" t="str">
        <f t="shared" si="71"/>
        <v>Senior</v>
      </c>
      <c r="Q1274" s="3">
        <f t="shared" si="69"/>
        <v>3</v>
      </c>
      <c r="R1274" s="3" t="s">
        <v>629</v>
      </c>
      <c r="S1274" s="4">
        <v>44964</v>
      </c>
      <c r="T1274" s="3" t="s">
        <v>723</v>
      </c>
      <c r="U1274" s="3" t="s">
        <v>730</v>
      </c>
      <c r="V1274" s="3" t="s">
        <v>745</v>
      </c>
      <c r="W1274" s="3" t="s">
        <v>748</v>
      </c>
      <c r="X1274" s="3" t="s">
        <v>756</v>
      </c>
      <c r="Y1274" s="3">
        <v>7314.5</v>
      </c>
      <c r="Z1274" s="3" t="s">
        <v>760</v>
      </c>
      <c r="AA1274" t="b">
        <f t="shared" si="72"/>
        <v>0</v>
      </c>
    </row>
    <row r="1275" spans="10:27" hidden="1" x14ac:dyDescent="0.3">
      <c r="J1275" s="7">
        <v>7040</v>
      </c>
      <c r="K1275" s="3" t="s">
        <v>16</v>
      </c>
      <c r="L1275" s="3" t="s">
        <v>37</v>
      </c>
      <c r="M1275" s="3" t="str">
        <f t="shared" si="70"/>
        <v>john.otieno@email.com</v>
      </c>
      <c r="N1275" s="3" t="s">
        <v>45</v>
      </c>
      <c r="O1275" s="3">
        <v>54</v>
      </c>
      <c r="P1275" s="3" t="str">
        <f t="shared" si="71"/>
        <v>Adult</v>
      </c>
      <c r="Q1275" s="3">
        <f t="shared" si="69"/>
        <v>30</v>
      </c>
      <c r="R1275" s="3" t="s">
        <v>630</v>
      </c>
      <c r="S1275" s="4">
        <v>44864</v>
      </c>
      <c r="T1275" s="3" t="s">
        <v>721</v>
      </c>
      <c r="U1275" s="3" t="s">
        <v>728</v>
      </c>
      <c r="V1275" s="3" t="s">
        <v>738</v>
      </c>
      <c r="W1275" s="3" t="s">
        <v>751</v>
      </c>
      <c r="X1275" s="3" t="s">
        <v>757</v>
      </c>
      <c r="Y1275" s="3">
        <v>1546.34</v>
      </c>
      <c r="Z1275" s="3" t="s">
        <v>760</v>
      </c>
      <c r="AA1275" t="b">
        <f t="shared" si="72"/>
        <v>0</v>
      </c>
    </row>
    <row r="1276" spans="10:27" hidden="1" x14ac:dyDescent="0.3">
      <c r="J1276" s="7">
        <v>6783</v>
      </c>
      <c r="K1276" s="3" t="s">
        <v>14</v>
      </c>
      <c r="L1276" s="3" t="s">
        <v>39</v>
      </c>
      <c r="M1276" s="3" t="str">
        <f t="shared" si="70"/>
        <v>jane.kuria@email.com</v>
      </c>
      <c r="N1276" s="3" t="s">
        <v>45</v>
      </c>
      <c r="O1276" s="3">
        <v>65</v>
      </c>
      <c r="P1276" s="3" t="str">
        <f t="shared" si="71"/>
        <v>Senior</v>
      </c>
      <c r="Q1276" s="3">
        <f t="shared" si="69"/>
        <v>19</v>
      </c>
      <c r="R1276" s="3" t="s">
        <v>631</v>
      </c>
      <c r="S1276" s="4">
        <v>44797</v>
      </c>
      <c r="T1276" s="3" t="s">
        <v>722</v>
      </c>
      <c r="U1276" s="3" t="s">
        <v>727</v>
      </c>
      <c r="V1276" s="3" t="s">
        <v>739</v>
      </c>
      <c r="W1276" s="3" t="s">
        <v>746</v>
      </c>
      <c r="X1276" s="3" t="s">
        <v>756</v>
      </c>
      <c r="Y1276" s="3">
        <v>29951.85</v>
      </c>
      <c r="Z1276" s="3" t="s">
        <v>761</v>
      </c>
      <c r="AA1276" t="b">
        <f t="shared" si="72"/>
        <v>0</v>
      </c>
    </row>
    <row r="1277" spans="10:27" hidden="1" x14ac:dyDescent="0.3">
      <c r="J1277" s="7">
        <v>9626</v>
      </c>
      <c r="K1277" s="3" t="s">
        <v>20</v>
      </c>
      <c r="L1277" s="3" t="s">
        <v>30</v>
      </c>
      <c r="M1277" s="3" t="str">
        <f t="shared" si="70"/>
        <v>kevin.atieno@email.com</v>
      </c>
      <c r="N1277" s="3" t="s">
        <v>44</v>
      </c>
      <c r="O1277" s="3">
        <v>46</v>
      </c>
      <c r="P1277" s="3" t="str">
        <f t="shared" si="71"/>
        <v>Adult</v>
      </c>
      <c r="Q1277" s="3">
        <f t="shared" si="69"/>
        <v>38</v>
      </c>
      <c r="R1277" s="3" t="s">
        <v>632</v>
      </c>
      <c r="S1277" s="4">
        <v>45308</v>
      </c>
      <c r="T1277" s="3" t="s">
        <v>718</v>
      </c>
      <c r="U1277" s="3" t="s">
        <v>728</v>
      </c>
      <c r="V1277" s="3" t="s">
        <v>737</v>
      </c>
      <c r="W1277" s="3" t="s">
        <v>748</v>
      </c>
      <c r="X1277" s="3" t="s">
        <v>758</v>
      </c>
      <c r="Y1277" s="3">
        <v>48238.11</v>
      </c>
      <c r="Z1277" s="3" t="s">
        <v>760</v>
      </c>
      <c r="AA1277" t="b">
        <f t="shared" si="72"/>
        <v>0</v>
      </c>
    </row>
    <row r="1278" spans="10:27" hidden="1" x14ac:dyDescent="0.3">
      <c r="J1278" s="7">
        <v>3596</v>
      </c>
      <c r="K1278" s="3" t="s">
        <v>24</v>
      </c>
      <c r="L1278" s="3" t="s">
        <v>34</v>
      </c>
      <c r="M1278" s="3" t="str">
        <f t="shared" si="70"/>
        <v>esther.cherono@email.com</v>
      </c>
      <c r="N1278" s="3" t="s">
        <v>44</v>
      </c>
      <c r="O1278" s="3">
        <v>48</v>
      </c>
      <c r="P1278" s="3" t="str">
        <f t="shared" si="71"/>
        <v>Adult</v>
      </c>
      <c r="Q1278" s="3">
        <f t="shared" si="69"/>
        <v>36</v>
      </c>
      <c r="R1278" s="3" t="s">
        <v>633</v>
      </c>
      <c r="S1278" s="4">
        <v>44916</v>
      </c>
      <c r="T1278" s="3" t="s">
        <v>720</v>
      </c>
      <c r="U1278" s="3" t="s">
        <v>727</v>
      </c>
      <c r="V1278" s="3" t="s">
        <v>734</v>
      </c>
      <c r="W1278" s="3" t="s">
        <v>751</v>
      </c>
      <c r="X1278" s="3" t="s">
        <v>757</v>
      </c>
      <c r="Y1278" s="3">
        <v>14181.73</v>
      </c>
      <c r="Z1278" s="3" t="s">
        <v>760</v>
      </c>
      <c r="AA1278" t="b">
        <f t="shared" si="72"/>
        <v>0</v>
      </c>
    </row>
    <row r="1279" spans="10:27" hidden="1" x14ac:dyDescent="0.3">
      <c r="J1279" s="7">
        <v>2225</v>
      </c>
      <c r="K1279" s="3" t="s">
        <v>22</v>
      </c>
      <c r="L1279" s="3" t="s">
        <v>35</v>
      </c>
      <c r="M1279" s="3" t="str">
        <f t="shared" si="70"/>
        <v>mercy.mugambi@email.com</v>
      </c>
      <c r="N1279" s="3" t="s">
        <v>44</v>
      </c>
      <c r="O1279" s="3">
        <v>43</v>
      </c>
      <c r="P1279" s="3" t="str">
        <f t="shared" si="71"/>
        <v>Adult</v>
      </c>
      <c r="Q1279" s="3">
        <f t="shared" si="69"/>
        <v>41</v>
      </c>
      <c r="R1279" s="3" t="s">
        <v>634</v>
      </c>
      <c r="S1279" s="4">
        <v>45424</v>
      </c>
      <c r="T1279" s="3" t="s">
        <v>722</v>
      </c>
      <c r="U1279" s="3" t="s">
        <v>727</v>
      </c>
      <c r="V1279" s="3" t="s">
        <v>739</v>
      </c>
      <c r="W1279" s="3" t="s">
        <v>750</v>
      </c>
      <c r="X1279" s="3" t="s">
        <v>758</v>
      </c>
      <c r="Y1279" s="3">
        <v>3537.21</v>
      </c>
      <c r="Z1279" s="3" t="s">
        <v>761</v>
      </c>
      <c r="AA1279" t="b">
        <f t="shared" si="72"/>
        <v>0</v>
      </c>
    </row>
    <row r="1280" spans="10:27" hidden="1" x14ac:dyDescent="0.3">
      <c r="J1280" s="7">
        <v>3172</v>
      </c>
      <c r="K1280" s="3" t="s">
        <v>22</v>
      </c>
      <c r="L1280" s="3" t="s">
        <v>39</v>
      </c>
      <c r="M1280" s="3" t="str">
        <f t="shared" si="70"/>
        <v>mercy.kuria@email.com</v>
      </c>
      <c r="N1280" s="3" t="s">
        <v>44</v>
      </c>
      <c r="O1280" s="3">
        <v>24</v>
      </c>
      <c r="P1280" s="3" t="str">
        <f t="shared" si="71"/>
        <v>Adult</v>
      </c>
      <c r="Q1280" s="3">
        <f t="shared" si="69"/>
        <v>60</v>
      </c>
      <c r="R1280" s="3" t="s">
        <v>635</v>
      </c>
      <c r="S1280" s="4">
        <v>44092</v>
      </c>
      <c r="T1280" s="3" t="s">
        <v>718</v>
      </c>
      <c r="U1280" s="3" t="s">
        <v>725</v>
      </c>
      <c r="V1280" s="3" t="s">
        <v>732</v>
      </c>
      <c r="W1280" s="3" t="s">
        <v>748</v>
      </c>
      <c r="X1280" s="3" t="s">
        <v>753</v>
      </c>
      <c r="Y1280" s="3">
        <v>42603.040000000001</v>
      </c>
      <c r="Z1280" s="3" t="s">
        <v>761</v>
      </c>
      <c r="AA1280" t="b">
        <f t="shared" si="72"/>
        <v>0</v>
      </c>
    </row>
    <row r="1281" spans="10:27" hidden="1" x14ac:dyDescent="0.3">
      <c r="J1281" s="7">
        <v>9298</v>
      </c>
      <c r="K1281" s="3" t="s">
        <v>17</v>
      </c>
      <c r="L1281" s="3" t="s">
        <v>39</v>
      </c>
      <c r="M1281" s="3" t="str">
        <f t="shared" si="70"/>
        <v>anne.kuria@email.com</v>
      </c>
      <c r="N1281" s="3" t="s">
        <v>45</v>
      </c>
      <c r="O1281" s="3">
        <v>11</v>
      </c>
      <c r="P1281" s="3" t="str">
        <f t="shared" si="71"/>
        <v>Child</v>
      </c>
      <c r="Q1281" s="3">
        <f t="shared" si="69"/>
        <v>73</v>
      </c>
      <c r="R1281" s="3" t="s">
        <v>636</v>
      </c>
      <c r="S1281" s="4">
        <v>44888</v>
      </c>
      <c r="T1281" s="3" t="s">
        <v>720</v>
      </c>
      <c r="U1281" s="3" t="s">
        <v>730</v>
      </c>
      <c r="V1281" s="3" t="s">
        <v>740</v>
      </c>
      <c r="W1281" s="3" t="s">
        <v>746</v>
      </c>
      <c r="X1281" s="3" t="s">
        <v>754</v>
      </c>
      <c r="Y1281" s="3">
        <v>23243.18</v>
      </c>
      <c r="Z1281" s="3" t="s">
        <v>761</v>
      </c>
      <c r="AA1281" t="b">
        <f t="shared" si="72"/>
        <v>0</v>
      </c>
    </row>
    <row r="1282" spans="10:27" hidden="1" x14ac:dyDescent="0.3">
      <c r="J1282" s="7">
        <v>5177</v>
      </c>
      <c r="K1282" s="3" t="s">
        <v>28</v>
      </c>
      <c r="L1282" s="3" t="s">
        <v>33</v>
      </c>
      <c r="M1282" s="3" t="str">
        <f t="shared" si="70"/>
        <v>mary.kiplagat@email.com</v>
      </c>
      <c r="N1282" s="3" t="s">
        <v>45</v>
      </c>
      <c r="O1282" s="3">
        <v>40</v>
      </c>
      <c r="P1282" s="3" t="str">
        <f t="shared" si="71"/>
        <v>Adult</v>
      </c>
      <c r="Q1282" s="3">
        <f t="shared" si="69"/>
        <v>44</v>
      </c>
      <c r="R1282" s="3" t="s">
        <v>637</v>
      </c>
      <c r="S1282" s="4">
        <v>44332</v>
      </c>
      <c r="T1282" s="3" t="s">
        <v>723</v>
      </c>
      <c r="U1282" s="3" t="s">
        <v>729</v>
      </c>
      <c r="V1282" s="3" t="s">
        <v>731</v>
      </c>
      <c r="W1282" s="3" t="s">
        <v>748</v>
      </c>
      <c r="X1282" s="3" t="s">
        <v>758</v>
      </c>
      <c r="Y1282" s="3">
        <v>24344.06</v>
      </c>
      <c r="Z1282" s="3" t="s">
        <v>760</v>
      </c>
      <c r="AA1282" t="b">
        <f t="shared" si="72"/>
        <v>0</v>
      </c>
    </row>
    <row r="1283" spans="10:27" hidden="1" x14ac:dyDescent="0.3">
      <c r="J1283" s="7">
        <v>9285</v>
      </c>
      <c r="K1283" s="3" t="s">
        <v>28</v>
      </c>
      <c r="L1283" s="3" t="s">
        <v>33</v>
      </c>
      <c r="M1283" s="3" t="str">
        <f t="shared" si="70"/>
        <v>mary.kiplagat@email.com</v>
      </c>
      <c r="N1283" s="3" t="s">
        <v>44</v>
      </c>
      <c r="O1283" s="3">
        <v>73</v>
      </c>
      <c r="P1283" s="3" t="str">
        <f t="shared" si="71"/>
        <v>Senior</v>
      </c>
      <c r="Q1283" s="3">
        <f t="shared" si="69"/>
        <v>11</v>
      </c>
      <c r="R1283" s="3" t="s">
        <v>638</v>
      </c>
      <c r="S1283" s="4">
        <v>44867</v>
      </c>
      <c r="T1283" s="3" t="s">
        <v>719</v>
      </c>
      <c r="U1283" s="3" t="s">
        <v>725</v>
      </c>
      <c r="V1283" s="3" t="s">
        <v>745</v>
      </c>
      <c r="W1283" s="3" t="s">
        <v>746</v>
      </c>
      <c r="X1283" s="3" t="s">
        <v>756</v>
      </c>
      <c r="Y1283" s="3">
        <v>49568.76</v>
      </c>
      <c r="Z1283" s="3" t="s">
        <v>760</v>
      </c>
      <c r="AA1283" t="b">
        <f t="shared" si="72"/>
        <v>0</v>
      </c>
    </row>
    <row r="1284" spans="10:27" hidden="1" x14ac:dyDescent="0.3">
      <c r="J1284" s="7">
        <v>7706</v>
      </c>
      <c r="K1284" s="3" t="s">
        <v>17</v>
      </c>
      <c r="L1284" s="3" t="s">
        <v>42</v>
      </c>
      <c r="M1284" s="3" t="str">
        <f t="shared" si="70"/>
        <v>anne.ouma@email.com</v>
      </c>
      <c r="N1284" s="3" t="s">
        <v>44</v>
      </c>
      <c r="O1284" s="3">
        <v>25</v>
      </c>
      <c r="P1284" s="3" t="str">
        <f t="shared" si="71"/>
        <v>Adult</v>
      </c>
      <c r="Q1284" s="3">
        <f t="shared" si="69"/>
        <v>59</v>
      </c>
      <c r="R1284" s="3" t="s">
        <v>639</v>
      </c>
      <c r="S1284" s="4">
        <v>44881</v>
      </c>
      <c r="T1284" s="3" t="s">
        <v>721</v>
      </c>
      <c r="U1284" s="3" t="s">
        <v>728</v>
      </c>
      <c r="V1284" s="3" t="s">
        <v>745</v>
      </c>
      <c r="W1284" s="3" t="s">
        <v>750</v>
      </c>
      <c r="X1284" s="3" t="s">
        <v>757</v>
      </c>
      <c r="Y1284" s="3">
        <v>10710.79</v>
      </c>
      <c r="Z1284" s="3" t="s">
        <v>760</v>
      </c>
      <c r="AA1284" t="b">
        <f t="shared" si="72"/>
        <v>0</v>
      </c>
    </row>
    <row r="1285" spans="10:27" hidden="1" x14ac:dyDescent="0.3">
      <c r="J1285" s="7">
        <v>6540</v>
      </c>
      <c r="K1285" s="3" t="s">
        <v>15</v>
      </c>
      <c r="L1285" s="3" t="s">
        <v>39</v>
      </c>
      <c r="M1285" s="3" t="str">
        <f t="shared" si="70"/>
        <v>james.kuria@email.com</v>
      </c>
      <c r="N1285" s="3" t="s">
        <v>44</v>
      </c>
      <c r="O1285" s="3">
        <v>14</v>
      </c>
      <c r="P1285" s="3" t="str">
        <f t="shared" si="71"/>
        <v>Teenager</v>
      </c>
      <c r="Q1285" s="3">
        <f t="shared" si="69"/>
        <v>70</v>
      </c>
      <c r="R1285" s="3" t="s">
        <v>640</v>
      </c>
      <c r="S1285" s="4">
        <v>45085</v>
      </c>
      <c r="T1285" s="3" t="s">
        <v>721</v>
      </c>
      <c r="U1285" s="3" t="s">
        <v>728</v>
      </c>
      <c r="V1285" s="3" t="s">
        <v>743</v>
      </c>
      <c r="W1285" s="3" t="s">
        <v>750</v>
      </c>
      <c r="X1285" s="3" t="s">
        <v>755</v>
      </c>
      <c r="Y1285" s="3">
        <v>29230.18</v>
      </c>
      <c r="Z1285" s="3" t="s">
        <v>761</v>
      </c>
      <c r="AA1285" t="b">
        <f t="shared" si="72"/>
        <v>0</v>
      </c>
    </row>
    <row r="1286" spans="10:27" hidden="1" x14ac:dyDescent="0.3">
      <c r="J1286" s="7">
        <v>6915</v>
      </c>
      <c r="K1286" s="3" t="s">
        <v>14</v>
      </c>
      <c r="L1286" s="3" t="s">
        <v>33</v>
      </c>
      <c r="M1286" s="3" t="str">
        <f t="shared" si="70"/>
        <v>jane.kiplagat@email.com</v>
      </c>
      <c r="N1286" s="3" t="s">
        <v>44</v>
      </c>
      <c r="O1286" s="3">
        <v>38</v>
      </c>
      <c r="P1286" s="3" t="str">
        <f t="shared" si="71"/>
        <v>Adult</v>
      </c>
      <c r="Q1286" s="3">
        <f t="shared" si="69"/>
        <v>46</v>
      </c>
      <c r="R1286" s="3" t="s">
        <v>641</v>
      </c>
      <c r="S1286" s="4">
        <v>44763</v>
      </c>
      <c r="T1286" s="3" t="s">
        <v>722</v>
      </c>
      <c r="U1286" s="3" t="s">
        <v>730</v>
      </c>
      <c r="V1286" s="3" t="s">
        <v>740</v>
      </c>
      <c r="W1286" s="3" t="s">
        <v>748</v>
      </c>
      <c r="X1286" s="3" t="s">
        <v>756</v>
      </c>
      <c r="Y1286" s="3">
        <v>43186.94</v>
      </c>
      <c r="Z1286" s="3" t="s">
        <v>761</v>
      </c>
      <c r="AA1286" t="b">
        <f t="shared" si="72"/>
        <v>0</v>
      </c>
    </row>
    <row r="1287" spans="10:27" hidden="1" x14ac:dyDescent="0.3">
      <c r="J1287" s="7">
        <v>8032</v>
      </c>
      <c r="K1287" s="3" t="s">
        <v>25</v>
      </c>
      <c r="L1287" s="3" t="s">
        <v>43</v>
      </c>
      <c r="M1287" s="3" t="str">
        <f t="shared" si="70"/>
        <v>paul.chebet@email.com</v>
      </c>
      <c r="N1287" s="3" t="s">
        <v>45</v>
      </c>
      <c r="O1287" s="3">
        <v>36</v>
      </c>
      <c r="P1287" s="3" t="str">
        <f t="shared" si="71"/>
        <v>Adult</v>
      </c>
      <c r="Q1287" s="3">
        <f t="shared" si="69"/>
        <v>48</v>
      </c>
      <c r="R1287" s="3" t="s">
        <v>642</v>
      </c>
      <c r="S1287" s="4">
        <v>44328</v>
      </c>
      <c r="T1287" s="3" t="s">
        <v>723</v>
      </c>
      <c r="U1287" s="3" t="s">
        <v>730</v>
      </c>
      <c r="V1287" s="3" t="s">
        <v>737</v>
      </c>
      <c r="W1287" s="3" t="s">
        <v>751</v>
      </c>
      <c r="X1287" s="3" t="s">
        <v>758</v>
      </c>
      <c r="Y1287" s="3">
        <v>22536.2</v>
      </c>
      <c r="Z1287" s="3" t="s">
        <v>760</v>
      </c>
      <c r="AA1287" t="b">
        <f t="shared" si="72"/>
        <v>0</v>
      </c>
    </row>
    <row r="1288" spans="10:27" x14ac:dyDescent="0.3">
      <c r="J1288" s="7">
        <v>5382</v>
      </c>
      <c r="K1288" s="3" t="s">
        <v>15</v>
      </c>
      <c r="L1288" s="3" t="s">
        <v>30</v>
      </c>
      <c r="M1288" s="3" t="str">
        <f t="shared" si="70"/>
        <v>james.atieno@email.com</v>
      </c>
      <c r="N1288" s="3" t="s">
        <v>45</v>
      </c>
      <c r="O1288" s="3">
        <v>51</v>
      </c>
      <c r="P1288" s="3" t="str">
        <f t="shared" si="71"/>
        <v>Adult</v>
      </c>
      <c r="Q1288" s="3">
        <f t="shared" si="69"/>
        <v>33</v>
      </c>
      <c r="R1288" s="3" t="s">
        <v>643</v>
      </c>
      <c r="S1288" s="4">
        <v>44977</v>
      </c>
      <c r="T1288" s="3" t="s">
        <v>724</v>
      </c>
      <c r="U1288" s="3" t="s">
        <v>730</v>
      </c>
      <c r="V1288" s="3" t="s">
        <v>740</v>
      </c>
      <c r="W1288" s="3" t="s">
        <v>750</v>
      </c>
      <c r="X1288" s="3" t="s">
        <v>755</v>
      </c>
      <c r="Y1288" s="3">
        <v>18916.14</v>
      </c>
      <c r="Z1288" s="3" t="s">
        <v>759</v>
      </c>
      <c r="AA1288" t="b">
        <f t="shared" si="72"/>
        <v>1</v>
      </c>
    </row>
    <row r="1289" spans="10:27" hidden="1" x14ac:dyDescent="0.3">
      <c r="J1289" s="7">
        <v>7685</v>
      </c>
      <c r="K1289" s="3" t="s">
        <v>18</v>
      </c>
      <c r="L1289" s="3" t="s">
        <v>41</v>
      </c>
      <c r="M1289" s="3" t="str">
        <f t="shared" si="70"/>
        <v>susan.obuya@email.com</v>
      </c>
      <c r="N1289" s="3" t="s">
        <v>44</v>
      </c>
      <c r="O1289" s="3">
        <v>68</v>
      </c>
      <c r="P1289" s="3" t="str">
        <f t="shared" si="71"/>
        <v>Senior</v>
      </c>
      <c r="Q1289" s="3">
        <f t="shared" si="69"/>
        <v>16</v>
      </c>
      <c r="R1289" s="3" t="s">
        <v>644</v>
      </c>
      <c r="S1289" s="4">
        <v>45261</v>
      </c>
      <c r="T1289" s="3" t="s">
        <v>722</v>
      </c>
      <c r="U1289" s="3" t="s">
        <v>725</v>
      </c>
      <c r="V1289" s="3" t="s">
        <v>731</v>
      </c>
      <c r="W1289" s="3" t="s">
        <v>746</v>
      </c>
      <c r="X1289" s="3" t="s">
        <v>757</v>
      </c>
      <c r="Y1289" s="3">
        <v>11110.91</v>
      </c>
      <c r="Z1289" s="3" t="s">
        <v>760</v>
      </c>
      <c r="AA1289" t="b">
        <f t="shared" si="72"/>
        <v>0</v>
      </c>
    </row>
    <row r="1290" spans="10:27" hidden="1" x14ac:dyDescent="0.3">
      <c r="J1290" s="7">
        <v>9211</v>
      </c>
      <c r="K1290" s="3" t="s">
        <v>26</v>
      </c>
      <c r="L1290" s="3" t="s">
        <v>33</v>
      </c>
      <c r="M1290" s="3" t="str">
        <f t="shared" si="70"/>
        <v>brian.kiplagat@email.com</v>
      </c>
      <c r="N1290" s="3" t="s">
        <v>45</v>
      </c>
      <c r="O1290" s="3">
        <v>65</v>
      </c>
      <c r="P1290" s="3" t="str">
        <f t="shared" si="71"/>
        <v>Senior</v>
      </c>
      <c r="Q1290" s="3">
        <f t="shared" si="69"/>
        <v>19</v>
      </c>
      <c r="R1290" s="3" t="s">
        <v>645</v>
      </c>
      <c r="S1290" s="4">
        <v>44464</v>
      </c>
      <c r="T1290" s="3" t="s">
        <v>718</v>
      </c>
      <c r="U1290" s="3" t="s">
        <v>729</v>
      </c>
      <c r="V1290" s="3" t="s">
        <v>743</v>
      </c>
      <c r="W1290" s="3" t="s">
        <v>748</v>
      </c>
      <c r="X1290" s="3" t="s">
        <v>754</v>
      </c>
      <c r="Y1290" s="3">
        <v>10301.469999999999</v>
      </c>
      <c r="Z1290" s="3" t="s">
        <v>760</v>
      </c>
      <c r="AA1290" t="b">
        <f t="shared" si="72"/>
        <v>0</v>
      </c>
    </row>
    <row r="1291" spans="10:27" hidden="1" x14ac:dyDescent="0.3">
      <c r="J1291" s="7">
        <v>9016</v>
      </c>
      <c r="K1291" s="3" t="s">
        <v>27</v>
      </c>
      <c r="L1291" s="3" t="s">
        <v>31</v>
      </c>
      <c r="M1291" s="3" t="str">
        <f t="shared" si="70"/>
        <v>david.kamau@email.com</v>
      </c>
      <c r="N1291" s="3" t="s">
        <v>45</v>
      </c>
      <c r="O1291" s="3">
        <v>7</v>
      </c>
      <c r="P1291" s="3" t="str">
        <f t="shared" si="71"/>
        <v>Child</v>
      </c>
      <c r="Q1291" s="3">
        <f t="shared" si="69"/>
        <v>77</v>
      </c>
      <c r="R1291" s="3" t="s">
        <v>646</v>
      </c>
      <c r="S1291" s="4">
        <v>45196</v>
      </c>
      <c r="T1291" s="3" t="s">
        <v>721</v>
      </c>
      <c r="U1291" s="3" t="s">
        <v>730</v>
      </c>
      <c r="V1291" s="3" t="s">
        <v>734</v>
      </c>
      <c r="W1291" s="3" t="s">
        <v>752</v>
      </c>
      <c r="X1291" s="3" t="s">
        <v>754</v>
      </c>
      <c r="Y1291" s="3">
        <v>31871.08</v>
      </c>
      <c r="Z1291" s="3" t="s">
        <v>760</v>
      </c>
      <c r="AA1291" t="b">
        <f t="shared" si="72"/>
        <v>0</v>
      </c>
    </row>
    <row r="1292" spans="10:27" x14ac:dyDescent="0.3">
      <c r="J1292" s="7">
        <v>4939</v>
      </c>
      <c r="K1292" s="3" t="s">
        <v>14</v>
      </c>
      <c r="L1292" s="3" t="s">
        <v>34</v>
      </c>
      <c r="M1292" s="3" t="str">
        <f t="shared" si="70"/>
        <v>jane.cherono@email.com</v>
      </c>
      <c r="N1292" s="3" t="s">
        <v>44</v>
      </c>
      <c r="O1292" s="3">
        <v>18</v>
      </c>
      <c r="P1292" s="3" t="str">
        <f t="shared" si="71"/>
        <v>Teenager</v>
      </c>
      <c r="Q1292" s="3">
        <f t="shared" si="69"/>
        <v>66</v>
      </c>
      <c r="R1292" s="3" t="s">
        <v>647</v>
      </c>
      <c r="S1292" s="4">
        <v>45631</v>
      </c>
      <c r="T1292" s="3" t="s">
        <v>718</v>
      </c>
      <c r="U1292" s="3" t="s">
        <v>729</v>
      </c>
      <c r="V1292" s="3" t="s">
        <v>742</v>
      </c>
      <c r="W1292" s="3" t="s">
        <v>749</v>
      </c>
      <c r="X1292" s="3" t="s">
        <v>758</v>
      </c>
      <c r="Y1292" s="3">
        <v>27685.919999999998</v>
      </c>
      <c r="Z1292" s="3" t="s">
        <v>759</v>
      </c>
      <c r="AA1292" t="b">
        <f t="shared" si="72"/>
        <v>1</v>
      </c>
    </row>
    <row r="1293" spans="10:27" hidden="1" x14ac:dyDescent="0.3">
      <c r="J1293" s="7">
        <v>7483</v>
      </c>
      <c r="K1293" s="3" t="s">
        <v>26</v>
      </c>
      <c r="L1293" s="3" t="s">
        <v>33</v>
      </c>
      <c r="M1293" s="3" t="str">
        <f t="shared" si="70"/>
        <v>brian.kiplagat@email.com</v>
      </c>
      <c r="N1293" s="3" t="s">
        <v>45</v>
      </c>
      <c r="O1293" s="3">
        <v>27</v>
      </c>
      <c r="P1293" s="3" t="str">
        <f t="shared" si="71"/>
        <v>Adult</v>
      </c>
      <c r="Q1293" s="3">
        <f t="shared" si="69"/>
        <v>57</v>
      </c>
      <c r="R1293" s="3" t="s">
        <v>648</v>
      </c>
      <c r="S1293" s="4">
        <v>45556</v>
      </c>
      <c r="T1293" s="3" t="s">
        <v>724</v>
      </c>
      <c r="U1293" s="3" t="s">
        <v>729</v>
      </c>
      <c r="V1293" s="3" t="s">
        <v>732</v>
      </c>
      <c r="W1293" s="3" t="s">
        <v>746</v>
      </c>
      <c r="X1293" s="3" t="s">
        <v>754</v>
      </c>
      <c r="Y1293" s="3">
        <v>28062.76</v>
      </c>
      <c r="Z1293" s="3" t="s">
        <v>760</v>
      </c>
      <c r="AA1293" t="b">
        <f t="shared" si="72"/>
        <v>0</v>
      </c>
    </row>
    <row r="1294" spans="10:27" x14ac:dyDescent="0.3">
      <c r="J1294" s="7">
        <v>7710</v>
      </c>
      <c r="K1294" s="3" t="s">
        <v>22</v>
      </c>
      <c r="L1294" s="3" t="s">
        <v>31</v>
      </c>
      <c r="M1294" s="3" t="str">
        <f t="shared" si="70"/>
        <v>mercy.kamau@email.com</v>
      </c>
      <c r="N1294" s="3" t="s">
        <v>44</v>
      </c>
      <c r="O1294" s="3">
        <v>33</v>
      </c>
      <c r="P1294" s="3" t="str">
        <f t="shared" si="71"/>
        <v>Adult</v>
      </c>
      <c r="Q1294" s="3">
        <f t="shared" si="69"/>
        <v>51</v>
      </c>
      <c r="R1294" s="3" t="s">
        <v>649</v>
      </c>
      <c r="S1294" s="4">
        <v>44184</v>
      </c>
      <c r="T1294" s="3" t="s">
        <v>720</v>
      </c>
      <c r="U1294" s="3" t="s">
        <v>729</v>
      </c>
      <c r="V1294" s="3" t="s">
        <v>733</v>
      </c>
      <c r="W1294" s="3" t="s">
        <v>748</v>
      </c>
      <c r="X1294" s="3" t="s">
        <v>755</v>
      </c>
      <c r="Y1294" s="3">
        <v>48616.07</v>
      </c>
      <c r="Z1294" s="3" t="s">
        <v>759</v>
      </c>
      <c r="AA1294" t="b">
        <f t="shared" si="72"/>
        <v>1</v>
      </c>
    </row>
    <row r="1295" spans="10:27" hidden="1" x14ac:dyDescent="0.3">
      <c r="J1295" s="7">
        <v>6873</v>
      </c>
      <c r="K1295" s="3" t="s">
        <v>19</v>
      </c>
      <c r="L1295" s="3" t="s">
        <v>35</v>
      </c>
      <c r="M1295" s="3" t="str">
        <f t="shared" si="70"/>
        <v>michael.mugambi@email.com</v>
      </c>
      <c r="N1295" s="3" t="s">
        <v>44</v>
      </c>
      <c r="O1295" s="3">
        <v>59</v>
      </c>
      <c r="P1295" s="3" t="str">
        <f t="shared" si="71"/>
        <v>Adult</v>
      </c>
      <c r="Q1295" s="3">
        <f t="shared" si="69"/>
        <v>25</v>
      </c>
      <c r="R1295" s="3" t="s">
        <v>650</v>
      </c>
      <c r="S1295" s="4">
        <v>45383</v>
      </c>
      <c r="T1295" s="3" t="s">
        <v>720</v>
      </c>
      <c r="U1295" s="3" t="s">
        <v>730</v>
      </c>
      <c r="V1295" s="3" t="s">
        <v>738</v>
      </c>
      <c r="W1295" s="3" t="s">
        <v>751</v>
      </c>
      <c r="X1295" s="3" t="s">
        <v>756</v>
      </c>
      <c r="Y1295" s="3">
        <v>41084.519999999997</v>
      </c>
      <c r="Z1295" s="3" t="s">
        <v>760</v>
      </c>
      <c r="AA1295" t="b">
        <f t="shared" si="72"/>
        <v>0</v>
      </c>
    </row>
    <row r="1296" spans="10:27" hidden="1" x14ac:dyDescent="0.3">
      <c r="J1296" s="7">
        <v>9468</v>
      </c>
      <c r="K1296" s="3" t="s">
        <v>22</v>
      </c>
      <c r="L1296" s="3" t="s">
        <v>41</v>
      </c>
      <c r="M1296" s="3" t="str">
        <f t="shared" si="70"/>
        <v>mercy.obuya@email.com</v>
      </c>
      <c r="N1296" s="3" t="s">
        <v>45</v>
      </c>
      <c r="O1296" s="3">
        <v>80</v>
      </c>
      <c r="P1296" s="3" t="str">
        <f t="shared" si="71"/>
        <v>Senior</v>
      </c>
      <c r="Q1296" s="3">
        <f t="shared" si="69"/>
        <v>4</v>
      </c>
      <c r="R1296" s="3" t="s">
        <v>651</v>
      </c>
      <c r="S1296" s="4">
        <v>44410</v>
      </c>
      <c r="T1296" s="3" t="s">
        <v>722</v>
      </c>
      <c r="U1296" s="3" t="s">
        <v>726</v>
      </c>
      <c r="V1296" s="3" t="s">
        <v>732</v>
      </c>
      <c r="W1296" s="3" t="s">
        <v>752</v>
      </c>
      <c r="X1296" s="3" t="s">
        <v>753</v>
      </c>
      <c r="Y1296" s="3">
        <v>18626.98</v>
      </c>
      <c r="Z1296" s="3" t="s">
        <v>761</v>
      </c>
      <c r="AA1296" t="b">
        <f t="shared" si="72"/>
        <v>0</v>
      </c>
    </row>
    <row r="1297" spans="10:27" hidden="1" x14ac:dyDescent="0.3">
      <c r="J1297" s="7">
        <v>1092</v>
      </c>
      <c r="K1297" s="3" t="s">
        <v>16</v>
      </c>
      <c r="L1297" s="3" t="s">
        <v>30</v>
      </c>
      <c r="M1297" s="3" t="str">
        <f t="shared" si="70"/>
        <v>john.atieno@email.com</v>
      </c>
      <c r="N1297" s="3" t="s">
        <v>44</v>
      </c>
      <c r="O1297" s="3">
        <v>9</v>
      </c>
      <c r="P1297" s="3" t="str">
        <f t="shared" si="71"/>
        <v>Child</v>
      </c>
      <c r="Q1297" s="3">
        <f t="shared" si="69"/>
        <v>75</v>
      </c>
      <c r="R1297" s="3" t="s">
        <v>652</v>
      </c>
      <c r="S1297" s="4">
        <v>45746</v>
      </c>
      <c r="T1297" s="3" t="s">
        <v>722</v>
      </c>
      <c r="U1297" s="3" t="s">
        <v>727</v>
      </c>
      <c r="V1297" s="3" t="s">
        <v>737</v>
      </c>
      <c r="W1297" s="3" t="s">
        <v>749</v>
      </c>
      <c r="X1297" s="3" t="s">
        <v>754</v>
      </c>
      <c r="Y1297" s="3">
        <v>29484.26</v>
      </c>
      <c r="Z1297" s="3" t="s">
        <v>760</v>
      </c>
      <c r="AA1297" t="b">
        <f t="shared" si="72"/>
        <v>0</v>
      </c>
    </row>
    <row r="1298" spans="10:27" hidden="1" x14ac:dyDescent="0.3">
      <c r="J1298" s="7">
        <v>4776</v>
      </c>
      <c r="K1298" s="3" t="s">
        <v>25</v>
      </c>
      <c r="L1298" s="3" t="s">
        <v>35</v>
      </c>
      <c r="M1298" s="3" t="str">
        <f t="shared" si="70"/>
        <v>paul.mugambi@email.com</v>
      </c>
      <c r="N1298" s="3" t="s">
        <v>45</v>
      </c>
      <c r="O1298" s="3">
        <v>66</v>
      </c>
      <c r="P1298" s="3" t="str">
        <f t="shared" si="71"/>
        <v>Senior</v>
      </c>
      <c r="Q1298" s="3">
        <f t="shared" si="69"/>
        <v>18</v>
      </c>
      <c r="R1298" s="3" t="s">
        <v>653</v>
      </c>
      <c r="S1298" s="4">
        <v>45583</v>
      </c>
      <c r="T1298" s="3" t="s">
        <v>724</v>
      </c>
      <c r="U1298" s="3" t="s">
        <v>726</v>
      </c>
      <c r="V1298" s="3" t="s">
        <v>734</v>
      </c>
      <c r="W1298" s="3" t="s">
        <v>750</v>
      </c>
      <c r="X1298" s="3" t="s">
        <v>758</v>
      </c>
      <c r="Y1298" s="3">
        <v>1942.52</v>
      </c>
      <c r="Z1298" s="3" t="s">
        <v>760</v>
      </c>
      <c r="AA1298" t="b">
        <f t="shared" si="72"/>
        <v>0</v>
      </c>
    </row>
    <row r="1299" spans="10:27" hidden="1" x14ac:dyDescent="0.3">
      <c r="J1299" s="7">
        <v>2307</v>
      </c>
      <c r="K1299" s="3" t="s">
        <v>18</v>
      </c>
      <c r="L1299" s="3" t="s">
        <v>34</v>
      </c>
      <c r="M1299" s="3" t="str">
        <f t="shared" si="70"/>
        <v>susan.cherono@email.com</v>
      </c>
      <c r="N1299" s="3" t="s">
        <v>45</v>
      </c>
      <c r="O1299" s="3">
        <v>10</v>
      </c>
      <c r="P1299" s="3" t="str">
        <f t="shared" si="71"/>
        <v>Child</v>
      </c>
      <c r="Q1299" s="3">
        <f t="shared" si="69"/>
        <v>74</v>
      </c>
      <c r="R1299" s="3" t="s">
        <v>654</v>
      </c>
      <c r="S1299" s="4">
        <v>44698</v>
      </c>
      <c r="T1299" s="3" t="s">
        <v>718</v>
      </c>
      <c r="U1299" s="3" t="s">
        <v>728</v>
      </c>
      <c r="V1299" s="3" t="s">
        <v>735</v>
      </c>
      <c r="W1299" s="3" t="s">
        <v>749</v>
      </c>
      <c r="X1299" s="3" t="s">
        <v>754</v>
      </c>
      <c r="Y1299" s="3">
        <v>48048.4</v>
      </c>
      <c r="Z1299" s="3" t="s">
        <v>760</v>
      </c>
      <c r="AA1299" t="b">
        <f t="shared" si="72"/>
        <v>0</v>
      </c>
    </row>
    <row r="1300" spans="10:27" hidden="1" x14ac:dyDescent="0.3">
      <c r="J1300" s="7">
        <v>9046</v>
      </c>
      <c r="K1300" s="3" t="s">
        <v>25</v>
      </c>
      <c r="L1300" s="3" t="s">
        <v>36</v>
      </c>
      <c r="M1300" s="3" t="str">
        <f t="shared" si="70"/>
        <v>paul.mwangi@email.com</v>
      </c>
      <c r="N1300" s="3" t="s">
        <v>45</v>
      </c>
      <c r="O1300" s="3">
        <v>32</v>
      </c>
      <c r="P1300" s="3" t="str">
        <f t="shared" si="71"/>
        <v>Adult</v>
      </c>
      <c r="Q1300" s="3">
        <f t="shared" si="69"/>
        <v>52</v>
      </c>
      <c r="R1300" s="3" t="s">
        <v>655</v>
      </c>
      <c r="S1300" s="4">
        <v>45369</v>
      </c>
      <c r="T1300" s="3" t="s">
        <v>724</v>
      </c>
      <c r="U1300" s="3" t="s">
        <v>729</v>
      </c>
      <c r="V1300" s="3" t="s">
        <v>731</v>
      </c>
      <c r="W1300" s="3" t="s">
        <v>748</v>
      </c>
      <c r="X1300" s="3" t="s">
        <v>753</v>
      </c>
      <c r="Y1300" s="3">
        <v>22087.62</v>
      </c>
      <c r="Z1300" s="3" t="s">
        <v>761</v>
      </c>
      <c r="AA1300" t="b">
        <f t="shared" si="72"/>
        <v>0</v>
      </c>
    </row>
    <row r="1301" spans="10:27" x14ac:dyDescent="0.3">
      <c r="J1301" s="7">
        <v>4094</v>
      </c>
      <c r="K1301" s="3" t="s">
        <v>26</v>
      </c>
      <c r="L1301" s="3" t="s">
        <v>37</v>
      </c>
      <c r="M1301" s="3" t="str">
        <f t="shared" si="70"/>
        <v>brian.otieno@email.com</v>
      </c>
      <c r="N1301" s="3" t="s">
        <v>44</v>
      </c>
      <c r="O1301" s="3">
        <v>34</v>
      </c>
      <c r="P1301" s="3" t="str">
        <f t="shared" si="71"/>
        <v>Adult</v>
      </c>
      <c r="Q1301" s="3">
        <f t="shared" si="69"/>
        <v>50</v>
      </c>
      <c r="R1301" s="3" t="s">
        <v>656</v>
      </c>
      <c r="S1301" s="4">
        <v>44776</v>
      </c>
      <c r="T1301" s="3" t="s">
        <v>722</v>
      </c>
      <c r="U1301" s="3" t="s">
        <v>727</v>
      </c>
      <c r="V1301" s="3" t="s">
        <v>744</v>
      </c>
      <c r="W1301" s="3" t="s">
        <v>750</v>
      </c>
      <c r="X1301" s="3" t="s">
        <v>755</v>
      </c>
      <c r="Y1301" s="3">
        <v>37031.050000000003</v>
      </c>
      <c r="Z1301" s="3" t="s">
        <v>759</v>
      </c>
      <c r="AA1301" t="b">
        <f t="shared" si="72"/>
        <v>1</v>
      </c>
    </row>
    <row r="1302" spans="10:27" hidden="1" x14ac:dyDescent="0.3">
      <c r="J1302" s="7">
        <v>3308</v>
      </c>
      <c r="K1302" s="3" t="s">
        <v>19</v>
      </c>
      <c r="L1302" s="3" t="s">
        <v>34</v>
      </c>
      <c r="M1302" s="3" t="str">
        <f t="shared" si="70"/>
        <v>michael.cherono@email.com</v>
      </c>
      <c r="N1302" s="3" t="s">
        <v>45</v>
      </c>
      <c r="O1302" s="3">
        <v>73</v>
      </c>
      <c r="P1302" s="3" t="str">
        <f t="shared" si="71"/>
        <v>Senior</v>
      </c>
      <c r="Q1302" s="3">
        <f t="shared" si="69"/>
        <v>11</v>
      </c>
      <c r="R1302" s="3" t="s">
        <v>657</v>
      </c>
      <c r="S1302" s="4">
        <v>45023</v>
      </c>
      <c r="T1302" s="3" t="s">
        <v>719</v>
      </c>
      <c r="U1302" s="3" t="s">
        <v>730</v>
      </c>
      <c r="V1302" s="3" t="s">
        <v>744</v>
      </c>
      <c r="W1302" s="3" t="s">
        <v>750</v>
      </c>
      <c r="X1302" s="3" t="s">
        <v>757</v>
      </c>
      <c r="Y1302" s="3">
        <v>5175.1899999999996</v>
      </c>
      <c r="Z1302" s="3" t="s">
        <v>759</v>
      </c>
      <c r="AA1302" t="b">
        <f t="shared" si="72"/>
        <v>0</v>
      </c>
    </row>
    <row r="1303" spans="10:27" hidden="1" x14ac:dyDescent="0.3">
      <c r="J1303" s="7">
        <v>6886</v>
      </c>
      <c r="K1303" s="3" t="s">
        <v>21</v>
      </c>
      <c r="L1303" s="3" t="s">
        <v>35</v>
      </c>
      <c r="M1303" s="3" t="str">
        <f t="shared" si="70"/>
        <v>grace.mugambi@email.com</v>
      </c>
      <c r="N1303" s="3" t="s">
        <v>44</v>
      </c>
      <c r="O1303" s="3">
        <v>2</v>
      </c>
      <c r="P1303" s="3" t="str">
        <f t="shared" si="71"/>
        <v>Child</v>
      </c>
      <c r="Q1303" s="3">
        <f t="shared" si="69"/>
        <v>82</v>
      </c>
      <c r="R1303" s="3" t="s">
        <v>658</v>
      </c>
      <c r="S1303" s="4">
        <v>45707</v>
      </c>
      <c r="T1303" s="3" t="s">
        <v>718</v>
      </c>
      <c r="U1303" s="3" t="s">
        <v>727</v>
      </c>
      <c r="V1303" s="3" t="s">
        <v>732</v>
      </c>
      <c r="W1303" s="3" t="s">
        <v>749</v>
      </c>
      <c r="X1303" s="3" t="s">
        <v>755</v>
      </c>
      <c r="Y1303" s="3">
        <v>40141.64</v>
      </c>
      <c r="Z1303" s="3" t="s">
        <v>760</v>
      </c>
      <c r="AA1303" t="b">
        <f t="shared" si="72"/>
        <v>0</v>
      </c>
    </row>
    <row r="1304" spans="10:27" x14ac:dyDescent="0.3">
      <c r="J1304" s="7">
        <v>1566</v>
      </c>
      <c r="K1304" s="3" t="s">
        <v>14</v>
      </c>
      <c r="L1304" s="3" t="s">
        <v>30</v>
      </c>
      <c r="M1304" s="3" t="str">
        <f t="shared" si="70"/>
        <v>jane.atieno@email.com</v>
      </c>
      <c r="N1304" s="3" t="s">
        <v>45</v>
      </c>
      <c r="O1304" s="3">
        <v>67</v>
      </c>
      <c r="P1304" s="3" t="str">
        <f t="shared" si="71"/>
        <v>Senior</v>
      </c>
      <c r="Q1304" s="3">
        <f t="shared" si="69"/>
        <v>17</v>
      </c>
      <c r="R1304" s="3" t="s">
        <v>659</v>
      </c>
      <c r="S1304" s="4">
        <v>45661</v>
      </c>
      <c r="T1304" s="3" t="s">
        <v>723</v>
      </c>
      <c r="U1304" s="3" t="s">
        <v>729</v>
      </c>
      <c r="V1304" s="3" t="s">
        <v>731</v>
      </c>
      <c r="W1304" s="3" t="s">
        <v>751</v>
      </c>
      <c r="X1304" s="3" t="s">
        <v>753</v>
      </c>
      <c r="Y1304" s="3">
        <v>32542.92</v>
      </c>
      <c r="Z1304" s="3" t="s">
        <v>759</v>
      </c>
      <c r="AA1304" t="b">
        <f t="shared" si="72"/>
        <v>1</v>
      </c>
    </row>
    <row r="1305" spans="10:27" hidden="1" x14ac:dyDescent="0.3">
      <c r="J1305" s="7">
        <v>7934</v>
      </c>
      <c r="K1305" s="3" t="s">
        <v>24</v>
      </c>
      <c r="L1305" s="3" t="s">
        <v>42</v>
      </c>
      <c r="M1305" s="3" t="str">
        <f t="shared" si="70"/>
        <v>esther.ouma@email.com</v>
      </c>
      <c r="N1305" s="3" t="s">
        <v>44</v>
      </c>
      <c r="O1305" s="3">
        <v>52</v>
      </c>
      <c r="P1305" s="3" t="str">
        <f t="shared" si="71"/>
        <v>Adult</v>
      </c>
      <c r="Q1305" s="3">
        <f t="shared" si="69"/>
        <v>32</v>
      </c>
      <c r="R1305" s="3" t="s">
        <v>660</v>
      </c>
      <c r="S1305" s="4">
        <v>43936</v>
      </c>
      <c r="T1305" s="3" t="s">
        <v>720</v>
      </c>
      <c r="U1305" s="3" t="s">
        <v>728</v>
      </c>
      <c r="V1305" s="3" t="s">
        <v>732</v>
      </c>
      <c r="W1305" s="3" t="s">
        <v>751</v>
      </c>
      <c r="X1305" s="3" t="s">
        <v>754</v>
      </c>
      <c r="Y1305" s="3">
        <v>4834.57</v>
      </c>
      <c r="Z1305" s="3" t="s">
        <v>761</v>
      </c>
      <c r="AA1305" t="b">
        <f t="shared" si="72"/>
        <v>0</v>
      </c>
    </row>
    <row r="1306" spans="10:27" hidden="1" x14ac:dyDescent="0.3">
      <c r="J1306" s="7">
        <v>1366</v>
      </c>
      <c r="K1306" s="3" t="s">
        <v>18</v>
      </c>
      <c r="L1306" s="3" t="s">
        <v>32</v>
      </c>
      <c r="M1306" s="3" t="str">
        <f t="shared" si="70"/>
        <v>susan.odhiambo@email.com</v>
      </c>
      <c r="N1306" s="3" t="s">
        <v>45</v>
      </c>
      <c r="O1306" s="3">
        <v>71</v>
      </c>
      <c r="P1306" s="3" t="str">
        <f t="shared" si="71"/>
        <v>Senior</v>
      </c>
      <c r="Q1306" s="3">
        <f t="shared" si="69"/>
        <v>13</v>
      </c>
      <c r="R1306" s="3" t="s">
        <v>661</v>
      </c>
      <c r="S1306" s="4">
        <v>45400</v>
      </c>
      <c r="T1306" s="3" t="s">
        <v>718</v>
      </c>
      <c r="U1306" s="3" t="s">
        <v>727</v>
      </c>
      <c r="V1306" s="3" t="s">
        <v>732</v>
      </c>
      <c r="W1306" s="3" t="s">
        <v>747</v>
      </c>
      <c r="X1306" s="3" t="s">
        <v>755</v>
      </c>
      <c r="Y1306" s="3">
        <v>10715.24</v>
      </c>
      <c r="Z1306" s="3" t="s">
        <v>760</v>
      </c>
      <c r="AA1306" t="b">
        <f t="shared" si="72"/>
        <v>0</v>
      </c>
    </row>
    <row r="1307" spans="10:27" x14ac:dyDescent="0.3">
      <c r="J1307" s="7">
        <v>7976</v>
      </c>
      <c r="K1307" s="3" t="s">
        <v>22</v>
      </c>
      <c r="L1307" s="3" t="s">
        <v>31</v>
      </c>
      <c r="M1307" s="3" t="str">
        <f t="shared" si="70"/>
        <v>mercy.kamau@email.com</v>
      </c>
      <c r="N1307" s="3" t="s">
        <v>44</v>
      </c>
      <c r="O1307" s="3">
        <v>6</v>
      </c>
      <c r="P1307" s="3" t="str">
        <f t="shared" si="71"/>
        <v>Child</v>
      </c>
      <c r="Q1307" s="3">
        <f t="shared" si="69"/>
        <v>78</v>
      </c>
      <c r="R1307" s="3" t="s">
        <v>662</v>
      </c>
      <c r="S1307" s="4">
        <v>45089</v>
      </c>
      <c r="T1307" s="3" t="s">
        <v>722</v>
      </c>
      <c r="U1307" s="3" t="s">
        <v>729</v>
      </c>
      <c r="V1307" s="3" t="s">
        <v>742</v>
      </c>
      <c r="W1307" s="3" t="s">
        <v>751</v>
      </c>
      <c r="X1307" s="3" t="s">
        <v>753</v>
      </c>
      <c r="Y1307" s="3">
        <v>10232.59</v>
      </c>
      <c r="Z1307" s="3" t="s">
        <v>759</v>
      </c>
      <c r="AA1307" t="b">
        <f t="shared" si="72"/>
        <v>1</v>
      </c>
    </row>
    <row r="1308" spans="10:27" hidden="1" x14ac:dyDescent="0.3">
      <c r="J1308" s="7">
        <v>8044</v>
      </c>
      <c r="K1308" s="3" t="s">
        <v>20</v>
      </c>
      <c r="L1308" s="3" t="s">
        <v>35</v>
      </c>
      <c r="M1308" s="3" t="str">
        <f t="shared" si="70"/>
        <v>kevin.mugambi@email.com</v>
      </c>
      <c r="N1308" s="3" t="s">
        <v>45</v>
      </c>
      <c r="O1308" s="3">
        <v>34</v>
      </c>
      <c r="P1308" s="3" t="str">
        <f t="shared" si="71"/>
        <v>Adult</v>
      </c>
      <c r="Q1308" s="3">
        <f t="shared" si="69"/>
        <v>50</v>
      </c>
      <c r="R1308" s="3" t="s">
        <v>663</v>
      </c>
      <c r="S1308" s="4">
        <v>45025</v>
      </c>
      <c r="T1308" s="3" t="s">
        <v>720</v>
      </c>
      <c r="U1308" s="3" t="s">
        <v>727</v>
      </c>
      <c r="V1308" s="3" t="s">
        <v>743</v>
      </c>
      <c r="W1308" s="3" t="s">
        <v>751</v>
      </c>
      <c r="X1308" s="3" t="s">
        <v>753</v>
      </c>
      <c r="Y1308" s="3">
        <v>7375.68</v>
      </c>
      <c r="Z1308" s="3" t="s">
        <v>759</v>
      </c>
      <c r="AA1308" t="b">
        <f t="shared" si="72"/>
        <v>0</v>
      </c>
    </row>
    <row r="1309" spans="10:27" hidden="1" x14ac:dyDescent="0.3">
      <c r="J1309" s="7">
        <v>4060</v>
      </c>
      <c r="K1309" s="3" t="s">
        <v>19</v>
      </c>
      <c r="L1309" s="3" t="s">
        <v>31</v>
      </c>
      <c r="M1309" s="3" t="str">
        <f t="shared" si="70"/>
        <v>michael.kamau@email.com</v>
      </c>
      <c r="N1309" s="3" t="s">
        <v>44</v>
      </c>
      <c r="O1309" s="3">
        <v>26</v>
      </c>
      <c r="P1309" s="3" t="str">
        <f t="shared" si="71"/>
        <v>Adult</v>
      </c>
      <c r="Q1309" s="3">
        <f t="shared" si="69"/>
        <v>58</v>
      </c>
      <c r="R1309" s="3" t="s">
        <v>664</v>
      </c>
      <c r="S1309" s="4">
        <v>44047</v>
      </c>
      <c r="T1309" s="3" t="s">
        <v>720</v>
      </c>
      <c r="U1309" s="3" t="s">
        <v>730</v>
      </c>
      <c r="V1309" s="3" t="s">
        <v>738</v>
      </c>
      <c r="W1309" s="3" t="s">
        <v>748</v>
      </c>
      <c r="X1309" s="3" t="s">
        <v>757</v>
      </c>
      <c r="Y1309" s="3">
        <v>19577.04</v>
      </c>
      <c r="Z1309" s="3" t="s">
        <v>761</v>
      </c>
      <c r="AA1309" t="b">
        <f t="shared" si="72"/>
        <v>0</v>
      </c>
    </row>
    <row r="1310" spans="10:27" hidden="1" x14ac:dyDescent="0.3">
      <c r="J1310" s="7">
        <v>5359</v>
      </c>
      <c r="K1310" s="3" t="s">
        <v>26</v>
      </c>
      <c r="L1310" s="3" t="s">
        <v>40</v>
      </c>
      <c r="M1310" s="3" t="str">
        <f t="shared" si="70"/>
        <v>brian.wanjiru@email.com</v>
      </c>
      <c r="N1310" s="3" t="s">
        <v>44</v>
      </c>
      <c r="O1310" s="3">
        <v>59</v>
      </c>
      <c r="P1310" s="3" t="str">
        <f t="shared" si="71"/>
        <v>Adult</v>
      </c>
      <c r="Q1310" s="3">
        <f t="shared" si="69"/>
        <v>25</v>
      </c>
      <c r="R1310" s="3" t="s">
        <v>665</v>
      </c>
      <c r="S1310" s="4">
        <v>45737</v>
      </c>
      <c r="T1310" s="3" t="s">
        <v>720</v>
      </c>
      <c r="U1310" s="3" t="s">
        <v>728</v>
      </c>
      <c r="V1310" s="3" t="s">
        <v>740</v>
      </c>
      <c r="W1310" s="3" t="s">
        <v>751</v>
      </c>
      <c r="X1310" s="3" t="s">
        <v>755</v>
      </c>
      <c r="Y1310" s="3">
        <v>36571.06</v>
      </c>
      <c r="Z1310" s="3" t="s">
        <v>760</v>
      </c>
      <c r="AA1310" t="b">
        <f t="shared" si="72"/>
        <v>0</v>
      </c>
    </row>
    <row r="1311" spans="10:27" hidden="1" x14ac:dyDescent="0.3">
      <c r="J1311" s="7">
        <v>1341</v>
      </c>
      <c r="K1311" s="3" t="s">
        <v>21</v>
      </c>
      <c r="L1311" s="3" t="s">
        <v>41</v>
      </c>
      <c r="M1311" s="3" t="str">
        <f t="shared" si="70"/>
        <v>grace.obuya@email.com</v>
      </c>
      <c r="N1311" s="3" t="s">
        <v>44</v>
      </c>
      <c r="O1311" s="3">
        <v>68</v>
      </c>
      <c r="P1311" s="3" t="str">
        <f t="shared" si="71"/>
        <v>Senior</v>
      </c>
      <c r="Q1311" s="3">
        <f t="shared" si="69"/>
        <v>16</v>
      </c>
      <c r="R1311" s="3" t="s">
        <v>666</v>
      </c>
      <c r="S1311" s="4">
        <v>45650</v>
      </c>
      <c r="T1311" s="3" t="s">
        <v>724</v>
      </c>
      <c r="U1311" s="3" t="s">
        <v>725</v>
      </c>
      <c r="V1311" s="3" t="s">
        <v>737</v>
      </c>
      <c r="W1311" s="3" t="s">
        <v>748</v>
      </c>
      <c r="X1311" s="3" t="s">
        <v>756</v>
      </c>
      <c r="Y1311" s="3">
        <v>27115.63</v>
      </c>
      <c r="Z1311" s="3" t="s">
        <v>760</v>
      </c>
      <c r="AA1311" t="b">
        <f t="shared" si="72"/>
        <v>0</v>
      </c>
    </row>
    <row r="1312" spans="10:27" hidden="1" x14ac:dyDescent="0.3">
      <c r="J1312" s="7">
        <v>9112</v>
      </c>
      <c r="K1312" s="3" t="s">
        <v>18</v>
      </c>
      <c r="L1312" s="3" t="s">
        <v>30</v>
      </c>
      <c r="M1312" s="3" t="str">
        <f t="shared" si="70"/>
        <v>susan.atieno@email.com</v>
      </c>
      <c r="N1312" s="3" t="s">
        <v>45</v>
      </c>
      <c r="O1312" s="3">
        <v>65</v>
      </c>
      <c r="P1312" s="3" t="str">
        <f t="shared" si="71"/>
        <v>Senior</v>
      </c>
      <c r="Q1312" s="3">
        <f t="shared" si="69"/>
        <v>19</v>
      </c>
      <c r="R1312" s="3" t="s">
        <v>667</v>
      </c>
      <c r="S1312" s="4">
        <v>44433</v>
      </c>
      <c r="T1312" s="3" t="s">
        <v>722</v>
      </c>
      <c r="U1312" s="3" t="s">
        <v>729</v>
      </c>
      <c r="V1312" s="3" t="s">
        <v>742</v>
      </c>
      <c r="W1312" s="3" t="s">
        <v>746</v>
      </c>
      <c r="X1312" s="3" t="s">
        <v>758</v>
      </c>
      <c r="Y1312" s="3">
        <v>9249.02</v>
      </c>
      <c r="Z1312" s="3" t="s">
        <v>759</v>
      </c>
      <c r="AA1312" t="b">
        <f t="shared" si="72"/>
        <v>0</v>
      </c>
    </row>
    <row r="1313" spans="10:27" hidden="1" x14ac:dyDescent="0.3">
      <c r="J1313" s="7">
        <v>3693</v>
      </c>
      <c r="K1313" s="3" t="s">
        <v>20</v>
      </c>
      <c r="L1313" s="3" t="s">
        <v>31</v>
      </c>
      <c r="M1313" s="3" t="str">
        <f t="shared" si="70"/>
        <v>kevin.kamau@email.com</v>
      </c>
      <c r="N1313" s="3" t="s">
        <v>45</v>
      </c>
      <c r="O1313" s="3">
        <v>71</v>
      </c>
      <c r="P1313" s="3" t="str">
        <f t="shared" si="71"/>
        <v>Senior</v>
      </c>
      <c r="Q1313" s="3">
        <f t="shared" si="69"/>
        <v>13</v>
      </c>
      <c r="R1313" s="3" t="s">
        <v>668</v>
      </c>
      <c r="S1313" s="4">
        <v>43960</v>
      </c>
      <c r="T1313" s="3" t="s">
        <v>720</v>
      </c>
      <c r="U1313" s="3" t="s">
        <v>729</v>
      </c>
      <c r="V1313" s="3" t="s">
        <v>738</v>
      </c>
      <c r="W1313" s="3" t="s">
        <v>751</v>
      </c>
      <c r="X1313" s="3" t="s">
        <v>754</v>
      </c>
      <c r="Y1313" s="3">
        <v>43920.480000000003</v>
      </c>
      <c r="Z1313" s="3" t="s">
        <v>761</v>
      </c>
      <c r="AA1313" t="b">
        <f t="shared" si="72"/>
        <v>0</v>
      </c>
    </row>
    <row r="1314" spans="10:27" x14ac:dyDescent="0.3">
      <c r="J1314" s="7">
        <v>8036</v>
      </c>
      <c r="K1314" s="3" t="s">
        <v>20</v>
      </c>
      <c r="L1314" s="3" t="s">
        <v>41</v>
      </c>
      <c r="M1314" s="3" t="str">
        <f t="shared" si="70"/>
        <v>kevin.obuya@email.com</v>
      </c>
      <c r="N1314" s="3" t="s">
        <v>45</v>
      </c>
      <c r="O1314" s="3">
        <v>36</v>
      </c>
      <c r="P1314" s="3" t="str">
        <f t="shared" si="71"/>
        <v>Adult</v>
      </c>
      <c r="Q1314" s="3">
        <f t="shared" si="69"/>
        <v>48</v>
      </c>
      <c r="R1314" s="3" t="s">
        <v>669</v>
      </c>
      <c r="S1314" s="4">
        <v>44498</v>
      </c>
      <c r="T1314" s="3" t="s">
        <v>721</v>
      </c>
      <c r="U1314" s="3" t="s">
        <v>726</v>
      </c>
      <c r="V1314" s="3" t="s">
        <v>733</v>
      </c>
      <c r="W1314" s="3" t="s">
        <v>746</v>
      </c>
      <c r="X1314" s="3" t="s">
        <v>756</v>
      </c>
      <c r="Y1314" s="3">
        <v>24574.04</v>
      </c>
      <c r="Z1314" s="3" t="s">
        <v>759</v>
      </c>
      <c r="AA1314" t="b">
        <f t="shared" si="72"/>
        <v>1</v>
      </c>
    </row>
    <row r="1315" spans="10:27" hidden="1" x14ac:dyDescent="0.3">
      <c r="J1315" s="7">
        <v>2877</v>
      </c>
      <c r="K1315" s="3" t="s">
        <v>18</v>
      </c>
      <c r="L1315" s="3" t="s">
        <v>34</v>
      </c>
      <c r="M1315" s="3" t="str">
        <f t="shared" si="70"/>
        <v>susan.cherono@email.com</v>
      </c>
      <c r="N1315" s="3" t="s">
        <v>45</v>
      </c>
      <c r="O1315" s="3">
        <v>50</v>
      </c>
      <c r="P1315" s="3" t="str">
        <f t="shared" si="71"/>
        <v>Adult</v>
      </c>
      <c r="Q1315" s="3">
        <f t="shared" si="69"/>
        <v>34</v>
      </c>
      <c r="R1315" s="3" t="s">
        <v>670</v>
      </c>
      <c r="S1315" s="4">
        <v>45099</v>
      </c>
      <c r="T1315" s="3" t="s">
        <v>723</v>
      </c>
      <c r="U1315" s="3" t="s">
        <v>727</v>
      </c>
      <c r="V1315" s="3" t="s">
        <v>740</v>
      </c>
      <c r="W1315" s="3" t="s">
        <v>749</v>
      </c>
      <c r="X1315" s="3" t="s">
        <v>754</v>
      </c>
      <c r="Y1315" s="3">
        <v>7540.9</v>
      </c>
      <c r="Z1315" s="3" t="s">
        <v>760</v>
      </c>
      <c r="AA1315" t="b">
        <f t="shared" si="72"/>
        <v>0</v>
      </c>
    </row>
    <row r="1316" spans="10:27" hidden="1" x14ac:dyDescent="0.3">
      <c r="J1316" s="7">
        <v>4595</v>
      </c>
      <c r="K1316" s="3" t="s">
        <v>18</v>
      </c>
      <c r="L1316" s="3" t="s">
        <v>33</v>
      </c>
      <c r="M1316" s="3" t="str">
        <f t="shared" si="70"/>
        <v>susan.kiplagat@email.com</v>
      </c>
      <c r="N1316" s="3" t="s">
        <v>44</v>
      </c>
      <c r="O1316" s="3">
        <v>70</v>
      </c>
      <c r="P1316" s="3" t="str">
        <f t="shared" si="71"/>
        <v>Senior</v>
      </c>
      <c r="Q1316" s="3">
        <f t="shared" si="69"/>
        <v>14</v>
      </c>
      <c r="R1316" s="3" t="s">
        <v>671</v>
      </c>
      <c r="S1316" s="4">
        <v>44162</v>
      </c>
      <c r="T1316" s="3" t="s">
        <v>718</v>
      </c>
      <c r="U1316" s="3" t="s">
        <v>729</v>
      </c>
      <c r="V1316" s="3" t="s">
        <v>740</v>
      </c>
      <c r="W1316" s="3" t="s">
        <v>747</v>
      </c>
      <c r="X1316" s="3" t="s">
        <v>755</v>
      </c>
      <c r="Y1316" s="3">
        <v>43958.83</v>
      </c>
      <c r="Z1316" s="3" t="s">
        <v>760</v>
      </c>
      <c r="AA1316" t="b">
        <f t="shared" si="72"/>
        <v>0</v>
      </c>
    </row>
    <row r="1317" spans="10:27" hidden="1" x14ac:dyDescent="0.3">
      <c r="J1317" s="7">
        <v>6553</v>
      </c>
      <c r="K1317" s="3" t="s">
        <v>21</v>
      </c>
      <c r="L1317" s="3" t="s">
        <v>34</v>
      </c>
      <c r="M1317" s="3" t="str">
        <f t="shared" si="70"/>
        <v>grace.cherono@email.com</v>
      </c>
      <c r="N1317" s="3" t="s">
        <v>45</v>
      </c>
      <c r="O1317" s="3">
        <v>78</v>
      </c>
      <c r="P1317" s="3" t="str">
        <f t="shared" si="71"/>
        <v>Senior</v>
      </c>
      <c r="Q1317" s="3">
        <f t="shared" si="69"/>
        <v>6</v>
      </c>
      <c r="R1317" s="3" t="s">
        <v>672</v>
      </c>
      <c r="S1317" s="4">
        <v>45089</v>
      </c>
      <c r="T1317" s="3" t="s">
        <v>723</v>
      </c>
      <c r="U1317" s="3" t="s">
        <v>729</v>
      </c>
      <c r="V1317" s="3" t="s">
        <v>734</v>
      </c>
      <c r="W1317" s="3" t="s">
        <v>747</v>
      </c>
      <c r="X1317" s="3" t="s">
        <v>756</v>
      </c>
      <c r="Y1317" s="3">
        <v>21517.119999999999</v>
      </c>
      <c r="Z1317" s="3" t="s">
        <v>760</v>
      </c>
      <c r="AA1317" t="b">
        <f t="shared" si="72"/>
        <v>0</v>
      </c>
    </row>
    <row r="1318" spans="10:27" hidden="1" x14ac:dyDescent="0.3">
      <c r="J1318" s="7">
        <v>2509</v>
      </c>
      <c r="K1318" s="3" t="s">
        <v>17</v>
      </c>
      <c r="L1318" s="3" t="s">
        <v>36</v>
      </c>
      <c r="M1318" s="3" t="str">
        <f t="shared" si="70"/>
        <v>anne.mwangi@email.com</v>
      </c>
      <c r="N1318" s="3" t="s">
        <v>45</v>
      </c>
      <c r="O1318" s="3">
        <v>54</v>
      </c>
      <c r="P1318" s="3" t="str">
        <f t="shared" si="71"/>
        <v>Adult</v>
      </c>
      <c r="Q1318" s="3">
        <f t="shared" si="69"/>
        <v>30</v>
      </c>
      <c r="R1318" s="3" t="s">
        <v>673</v>
      </c>
      <c r="S1318" s="4">
        <v>44180</v>
      </c>
      <c r="T1318" s="3" t="s">
        <v>721</v>
      </c>
      <c r="U1318" s="3" t="s">
        <v>725</v>
      </c>
      <c r="V1318" s="3" t="s">
        <v>738</v>
      </c>
      <c r="W1318" s="3" t="s">
        <v>746</v>
      </c>
      <c r="X1318" s="3" t="s">
        <v>756</v>
      </c>
      <c r="Y1318" s="3">
        <v>33808.160000000003</v>
      </c>
      <c r="Z1318" s="3" t="s">
        <v>761</v>
      </c>
      <c r="AA1318" t="b">
        <f t="shared" si="72"/>
        <v>0</v>
      </c>
    </row>
    <row r="1319" spans="10:27" x14ac:dyDescent="0.3">
      <c r="J1319" s="7">
        <v>1489</v>
      </c>
      <c r="K1319" s="3" t="s">
        <v>23</v>
      </c>
      <c r="L1319" s="3" t="s">
        <v>38</v>
      </c>
      <c r="M1319" s="3" t="str">
        <f t="shared" si="70"/>
        <v>peter.njeri@email.com</v>
      </c>
      <c r="N1319" s="3" t="s">
        <v>45</v>
      </c>
      <c r="O1319" s="3">
        <v>14</v>
      </c>
      <c r="P1319" s="3" t="str">
        <f t="shared" si="71"/>
        <v>Teenager</v>
      </c>
      <c r="Q1319" s="3">
        <f t="shared" si="69"/>
        <v>70</v>
      </c>
      <c r="R1319" s="3" t="s">
        <v>674</v>
      </c>
      <c r="S1319" s="4">
        <v>44759</v>
      </c>
      <c r="T1319" s="3" t="s">
        <v>721</v>
      </c>
      <c r="U1319" s="3" t="s">
        <v>725</v>
      </c>
      <c r="V1319" s="3" t="s">
        <v>743</v>
      </c>
      <c r="W1319" s="3" t="s">
        <v>748</v>
      </c>
      <c r="X1319" s="3" t="s">
        <v>755</v>
      </c>
      <c r="Y1319" s="3">
        <v>29129.58</v>
      </c>
      <c r="Z1319" s="3" t="s">
        <v>759</v>
      </c>
      <c r="AA1319" t="b">
        <f t="shared" si="72"/>
        <v>1</v>
      </c>
    </row>
    <row r="1320" spans="10:27" x14ac:dyDescent="0.3">
      <c r="J1320" s="7">
        <v>5233</v>
      </c>
      <c r="K1320" s="3" t="s">
        <v>23</v>
      </c>
      <c r="L1320" s="3" t="s">
        <v>42</v>
      </c>
      <c r="M1320" s="3" t="str">
        <f t="shared" si="70"/>
        <v>peter.ouma@email.com</v>
      </c>
      <c r="N1320" s="3" t="s">
        <v>45</v>
      </c>
      <c r="O1320" s="3">
        <v>25</v>
      </c>
      <c r="P1320" s="3" t="str">
        <f t="shared" si="71"/>
        <v>Adult</v>
      </c>
      <c r="Q1320" s="3">
        <f t="shared" si="69"/>
        <v>59</v>
      </c>
      <c r="R1320" s="3" t="s">
        <v>675</v>
      </c>
      <c r="S1320" s="4">
        <v>45681</v>
      </c>
      <c r="T1320" s="3" t="s">
        <v>719</v>
      </c>
      <c r="U1320" s="3" t="s">
        <v>726</v>
      </c>
      <c r="V1320" s="3" t="s">
        <v>736</v>
      </c>
      <c r="W1320" s="3" t="s">
        <v>749</v>
      </c>
      <c r="X1320" s="3" t="s">
        <v>758</v>
      </c>
      <c r="Y1320" s="3">
        <v>49855.09</v>
      </c>
      <c r="Z1320" s="3" t="s">
        <v>759</v>
      </c>
      <c r="AA1320" t="b">
        <f t="shared" si="72"/>
        <v>1</v>
      </c>
    </row>
    <row r="1321" spans="10:27" hidden="1" x14ac:dyDescent="0.3">
      <c r="J1321" s="7">
        <v>7658</v>
      </c>
      <c r="K1321" s="3" t="s">
        <v>28</v>
      </c>
      <c r="L1321" s="3" t="s">
        <v>31</v>
      </c>
      <c r="M1321" s="3" t="str">
        <f t="shared" si="70"/>
        <v>mary.kamau@email.com</v>
      </c>
      <c r="N1321" s="3" t="s">
        <v>44</v>
      </c>
      <c r="O1321" s="3">
        <v>44</v>
      </c>
      <c r="P1321" s="3" t="str">
        <f t="shared" si="71"/>
        <v>Adult</v>
      </c>
      <c r="Q1321" s="3">
        <f t="shared" si="69"/>
        <v>40</v>
      </c>
      <c r="R1321" s="3" t="s">
        <v>676</v>
      </c>
      <c r="S1321" s="4">
        <v>45066</v>
      </c>
      <c r="T1321" s="3" t="s">
        <v>721</v>
      </c>
      <c r="U1321" s="3" t="s">
        <v>729</v>
      </c>
      <c r="V1321" s="3" t="s">
        <v>742</v>
      </c>
      <c r="W1321" s="3" t="s">
        <v>751</v>
      </c>
      <c r="X1321" s="3" t="s">
        <v>753</v>
      </c>
      <c r="Y1321" s="3">
        <v>45433.93</v>
      </c>
      <c r="Z1321" s="3" t="s">
        <v>760</v>
      </c>
      <c r="AA1321" t="b">
        <f t="shared" si="72"/>
        <v>0</v>
      </c>
    </row>
    <row r="1322" spans="10:27" hidden="1" x14ac:dyDescent="0.3">
      <c r="J1322" s="7">
        <v>8861</v>
      </c>
      <c r="K1322" s="3" t="s">
        <v>17</v>
      </c>
      <c r="L1322" s="3" t="s">
        <v>43</v>
      </c>
      <c r="M1322" s="3" t="str">
        <f t="shared" si="70"/>
        <v>anne.chebet@email.com</v>
      </c>
      <c r="N1322" s="3" t="s">
        <v>44</v>
      </c>
      <c r="O1322" s="3">
        <v>8</v>
      </c>
      <c r="P1322" s="3" t="str">
        <f t="shared" si="71"/>
        <v>Child</v>
      </c>
      <c r="Q1322" s="3">
        <f t="shared" si="69"/>
        <v>76</v>
      </c>
      <c r="R1322" s="3" t="s">
        <v>677</v>
      </c>
      <c r="S1322" s="4">
        <v>44255</v>
      </c>
      <c r="T1322" s="3" t="s">
        <v>724</v>
      </c>
      <c r="U1322" s="3" t="s">
        <v>725</v>
      </c>
      <c r="V1322" s="3" t="s">
        <v>732</v>
      </c>
      <c r="W1322" s="3" t="s">
        <v>749</v>
      </c>
      <c r="X1322" s="3" t="s">
        <v>755</v>
      </c>
      <c r="Y1322" s="3">
        <v>634.98</v>
      </c>
      <c r="Z1322" s="3" t="s">
        <v>760</v>
      </c>
      <c r="AA1322" t="b">
        <f t="shared" si="72"/>
        <v>0</v>
      </c>
    </row>
    <row r="1323" spans="10:27" hidden="1" x14ac:dyDescent="0.3">
      <c r="J1323" s="7">
        <v>7349</v>
      </c>
      <c r="K1323" s="3" t="s">
        <v>21</v>
      </c>
      <c r="L1323" s="3" t="s">
        <v>43</v>
      </c>
      <c r="M1323" s="3" t="str">
        <f t="shared" si="70"/>
        <v>grace.chebet@email.com</v>
      </c>
      <c r="N1323" s="3" t="s">
        <v>45</v>
      </c>
      <c r="O1323" s="3">
        <v>16</v>
      </c>
      <c r="P1323" s="3" t="str">
        <f t="shared" si="71"/>
        <v>Teenager</v>
      </c>
      <c r="Q1323" s="3">
        <f t="shared" si="69"/>
        <v>68</v>
      </c>
      <c r="R1323" s="3" t="s">
        <v>678</v>
      </c>
      <c r="S1323" s="4">
        <v>44823</v>
      </c>
      <c r="T1323" s="3" t="s">
        <v>724</v>
      </c>
      <c r="U1323" s="3" t="s">
        <v>725</v>
      </c>
      <c r="V1323" s="3" t="s">
        <v>744</v>
      </c>
      <c r="W1323" s="3" t="s">
        <v>750</v>
      </c>
      <c r="X1323" s="3" t="s">
        <v>756</v>
      </c>
      <c r="Y1323" s="3">
        <v>26177.71</v>
      </c>
      <c r="Z1323" s="3" t="s">
        <v>760</v>
      </c>
      <c r="AA1323" t="b">
        <f t="shared" si="72"/>
        <v>0</v>
      </c>
    </row>
    <row r="1324" spans="10:27" hidden="1" x14ac:dyDescent="0.3">
      <c r="J1324" s="7">
        <v>4598</v>
      </c>
      <c r="K1324" s="3" t="s">
        <v>20</v>
      </c>
      <c r="L1324" s="3" t="s">
        <v>40</v>
      </c>
      <c r="M1324" s="3" t="str">
        <f t="shared" si="70"/>
        <v>kevin.wanjiru@email.com</v>
      </c>
      <c r="N1324" s="3" t="s">
        <v>44</v>
      </c>
      <c r="O1324" s="3">
        <v>36</v>
      </c>
      <c r="P1324" s="3" t="str">
        <f t="shared" si="71"/>
        <v>Adult</v>
      </c>
      <c r="Q1324" s="3">
        <f t="shared" si="69"/>
        <v>48</v>
      </c>
      <c r="R1324" s="3" t="s">
        <v>679</v>
      </c>
      <c r="S1324" s="4">
        <v>44168</v>
      </c>
      <c r="T1324" s="3" t="s">
        <v>720</v>
      </c>
      <c r="U1324" s="3" t="s">
        <v>730</v>
      </c>
      <c r="V1324" s="3" t="s">
        <v>738</v>
      </c>
      <c r="W1324" s="3" t="s">
        <v>748</v>
      </c>
      <c r="X1324" s="3" t="s">
        <v>756</v>
      </c>
      <c r="Y1324" s="3">
        <v>5792.24</v>
      </c>
      <c r="Z1324" s="3" t="s">
        <v>761</v>
      </c>
      <c r="AA1324" t="b">
        <f t="shared" si="72"/>
        <v>0</v>
      </c>
    </row>
    <row r="1325" spans="10:27" hidden="1" x14ac:dyDescent="0.3">
      <c r="J1325" s="7">
        <v>9548</v>
      </c>
      <c r="K1325" s="3" t="s">
        <v>26</v>
      </c>
      <c r="L1325" s="3" t="s">
        <v>39</v>
      </c>
      <c r="M1325" s="3" t="str">
        <f t="shared" si="70"/>
        <v>brian.kuria@email.com</v>
      </c>
      <c r="N1325" s="3" t="s">
        <v>44</v>
      </c>
      <c r="O1325" s="3">
        <v>8</v>
      </c>
      <c r="P1325" s="3" t="str">
        <f t="shared" si="71"/>
        <v>Child</v>
      </c>
      <c r="Q1325" s="3">
        <f t="shared" si="69"/>
        <v>76</v>
      </c>
      <c r="R1325" s="3" t="s">
        <v>680</v>
      </c>
      <c r="S1325" s="4">
        <v>44863</v>
      </c>
      <c r="T1325" s="3" t="s">
        <v>718</v>
      </c>
      <c r="U1325" s="3" t="s">
        <v>730</v>
      </c>
      <c r="V1325" s="3" t="s">
        <v>732</v>
      </c>
      <c r="W1325" s="3" t="s">
        <v>749</v>
      </c>
      <c r="X1325" s="3" t="s">
        <v>754</v>
      </c>
      <c r="Y1325" s="3">
        <v>3827.28</v>
      </c>
      <c r="Z1325" s="3" t="s">
        <v>760</v>
      </c>
      <c r="AA1325" t="b">
        <f t="shared" si="72"/>
        <v>0</v>
      </c>
    </row>
    <row r="1326" spans="10:27" hidden="1" x14ac:dyDescent="0.3">
      <c r="J1326" s="7">
        <v>1382</v>
      </c>
      <c r="K1326" s="3" t="s">
        <v>16</v>
      </c>
      <c r="L1326" s="3" t="s">
        <v>31</v>
      </c>
      <c r="M1326" s="3" t="str">
        <f t="shared" si="70"/>
        <v>john.kamau@email.com</v>
      </c>
      <c r="N1326" s="3" t="s">
        <v>44</v>
      </c>
      <c r="O1326" s="3">
        <v>74</v>
      </c>
      <c r="P1326" s="3" t="str">
        <f t="shared" si="71"/>
        <v>Senior</v>
      </c>
      <c r="Q1326" s="3">
        <f t="shared" si="69"/>
        <v>10</v>
      </c>
      <c r="R1326" s="3" t="s">
        <v>681</v>
      </c>
      <c r="S1326" s="4">
        <v>44056</v>
      </c>
      <c r="T1326" s="3" t="s">
        <v>724</v>
      </c>
      <c r="U1326" s="3" t="s">
        <v>729</v>
      </c>
      <c r="V1326" s="3" t="s">
        <v>739</v>
      </c>
      <c r="W1326" s="3" t="s">
        <v>750</v>
      </c>
      <c r="X1326" s="3" t="s">
        <v>758</v>
      </c>
      <c r="Y1326" s="3">
        <v>45575.98</v>
      </c>
      <c r="Z1326" s="3" t="s">
        <v>760</v>
      </c>
      <c r="AA1326" t="b">
        <f t="shared" si="72"/>
        <v>0</v>
      </c>
    </row>
    <row r="1327" spans="10:27" hidden="1" x14ac:dyDescent="0.3">
      <c r="J1327" s="7">
        <v>6493</v>
      </c>
      <c r="K1327" s="3" t="s">
        <v>25</v>
      </c>
      <c r="L1327" s="3" t="s">
        <v>33</v>
      </c>
      <c r="M1327" s="3" t="str">
        <f t="shared" si="70"/>
        <v>paul.kiplagat@email.com</v>
      </c>
      <c r="N1327" s="3" t="s">
        <v>44</v>
      </c>
      <c r="O1327" s="3">
        <v>70</v>
      </c>
      <c r="P1327" s="3" t="str">
        <f t="shared" si="71"/>
        <v>Senior</v>
      </c>
      <c r="Q1327" s="3">
        <f t="shared" si="69"/>
        <v>14</v>
      </c>
      <c r="R1327" s="3" t="s">
        <v>682</v>
      </c>
      <c r="S1327" s="4">
        <v>44019</v>
      </c>
      <c r="T1327" s="3" t="s">
        <v>718</v>
      </c>
      <c r="U1327" s="3" t="s">
        <v>725</v>
      </c>
      <c r="V1327" s="3" t="s">
        <v>744</v>
      </c>
      <c r="W1327" s="3" t="s">
        <v>746</v>
      </c>
      <c r="X1327" s="3" t="s">
        <v>754</v>
      </c>
      <c r="Y1327" s="3">
        <v>31467.01</v>
      </c>
      <c r="Z1327" s="3" t="s">
        <v>760</v>
      </c>
      <c r="AA1327" t="b">
        <f t="shared" si="72"/>
        <v>0</v>
      </c>
    </row>
    <row r="1328" spans="10:27" hidden="1" x14ac:dyDescent="0.3">
      <c r="J1328" s="7">
        <v>1310</v>
      </c>
      <c r="K1328" s="3" t="s">
        <v>15</v>
      </c>
      <c r="L1328" s="3" t="s">
        <v>40</v>
      </c>
      <c r="M1328" s="3" t="str">
        <f t="shared" si="70"/>
        <v>james.wanjiru@email.com</v>
      </c>
      <c r="N1328" s="3" t="s">
        <v>44</v>
      </c>
      <c r="O1328" s="3">
        <v>27</v>
      </c>
      <c r="P1328" s="3" t="str">
        <f t="shared" si="71"/>
        <v>Adult</v>
      </c>
      <c r="Q1328" s="3">
        <f t="shared" si="69"/>
        <v>57</v>
      </c>
      <c r="R1328" s="3" t="s">
        <v>683</v>
      </c>
      <c r="S1328" s="4">
        <v>44678</v>
      </c>
      <c r="T1328" s="3" t="s">
        <v>724</v>
      </c>
      <c r="U1328" s="3" t="s">
        <v>727</v>
      </c>
      <c r="V1328" s="3" t="s">
        <v>731</v>
      </c>
      <c r="W1328" s="3" t="s">
        <v>752</v>
      </c>
      <c r="X1328" s="3" t="s">
        <v>755</v>
      </c>
      <c r="Y1328" s="3">
        <v>13610.74</v>
      </c>
      <c r="Z1328" s="3" t="s">
        <v>761</v>
      </c>
      <c r="AA1328" t="b">
        <f t="shared" si="72"/>
        <v>0</v>
      </c>
    </row>
    <row r="1329" spans="10:27" hidden="1" x14ac:dyDescent="0.3">
      <c r="J1329" s="7">
        <v>4117</v>
      </c>
      <c r="K1329" s="3" t="s">
        <v>14</v>
      </c>
      <c r="L1329" s="3" t="s">
        <v>39</v>
      </c>
      <c r="M1329" s="3" t="str">
        <f t="shared" si="70"/>
        <v>jane.kuria@email.com</v>
      </c>
      <c r="N1329" s="3" t="s">
        <v>44</v>
      </c>
      <c r="O1329" s="3">
        <v>84</v>
      </c>
      <c r="P1329" s="3" t="str">
        <f t="shared" si="71"/>
        <v>Senior</v>
      </c>
      <c r="Q1329" s="3">
        <f t="shared" si="69"/>
        <v>0</v>
      </c>
      <c r="R1329" s="3" t="s">
        <v>684</v>
      </c>
      <c r="S1329" s="4">
        <v>44232</v>
      </c>
      <c r="T1329" s="3" t="s">
        <v>718</v>
      </c>
      <c r="U1329" s="3" t="s">
        <v>727</v>
      </c>
      <c r="V1329" s="3" t="s">
        <v>731</v>
      </c>
      <c r="W1329" s="3" t="s">
        <v>747</v>
      </c>
      <c r="X1329" s="3" t="s">
        <v>753</v>
      </c>
      <c r="Y1329" s="3">
        <v>37195.519999999997</v>
      </c>
      <c r="Z1329" s="3" t="s">
        <v>761</v>
      </c>
      <c r="AA1329" t="b">
        <f t="shared" si="72"/>
        <v>0</v>
      </c>
    </row>
    <row r="1330" spans="10:27" x14ac:dyDescent="0.3">
      <c r="J1330" s="7">
        <v>4537</v>
      </c>
      <c r="K1330" s="3" t="s">
        <v>22</v>
      </c>
      <c r="L1330" s="3" t="s">
        <v>40</v>
      </c>
      <c r="M1330" s="3" t="str">
        <f t="shared" si="70"/>
        <v>mercy.wanjiru@email.com</v>
      </c>
      <c r="N1330" s="3" t="s">
        <v>45</v>
      </c>
      <c r="O1330" s="3">
        <v>9</v>
      </c>
      <c r="P1330" s="3" t="str">
        <f t="shared" si="71"/>
        <v>Child</v>
      </c>
      <c r="Q1330" s="3">
        <f t="shared" si="69"/>
        <v>75</v>
      </c>
      <c r="R1330" s="3" t="s">
        <v>685</v>
      </c>
      <c r="S1330" s="4">
        <v>44598</v>
      </c>
      <c r="T1330" s="3" t="s">
        <v>722</v>
      </c>
      <c r="U1330" s="3" t="s">
        <v>730</v>
      </c>
      <c r="V1330" s="3" t="s">
        <v>745</v>
      </c>
      <c r="W1330" s="3" t="s">
        <v>747</v>
      </c>
      <c r="X1330" s="3" t="s">
        <v>755</v>
      </c>
      <c r="Y1330" s="3">
        <v>40811.29</v>
      </c>
      <c r="Z1330" s="3" t="s">
        <v>759</v>
      </c>
      <c r="AA1330" t="b">
        <f t="shared" si="72"/>
        <v>1</v>
      </c>
    </row>
    <row r="1331" spans="10:27" hidden="1" x14ac:dyDescent="0.3">
      <c r="J1331" s="7">
        <v>5973</v>
      </c>
      <c r="K1331" s="3" t="s">
        <v>22</v>
      </c>
      <c r="L1331" s="3" t="s">
        <v>43</v>
      </c>
      <c r="M1331" s="3" t="str">
        <f t="shared" si="70"/>
        <v>mercy.chebet@email.com</v>
      </c>
      <c r="N1331" s="3" t="s">
        <v>44</v>
      </c>
      <c r="O1331" s="3">
        <v>8</v>
      </c>
      <c r="P1331" s="3" t="str">
        <f t="shared" si="71"/>
        <v>Child</v>
      </c>
      <c r="Q1331" s="3">
        <f t="shared" ref="Q1331:Q1362" si="73">MAX( O1331:O2002) - (O1331)</f>
        <v>76</v>
      </c>
      <c r="R1331" s="3" t="s">
        <v>686</v>
      </c>
      <c r="S1331" s="4">
        <v>45362</v>
      </c>
      <c r="T1331" s="3" t="s">
        <v>723</v>
      </c>
      <c r="U1331" s="3" t="s">
        <v>726</v>
      </c>
      <c r="V1331" s="3" t="s">
        <v>742</v>
      </c>
      <c r="W1331" s="3" t="s">
        <v>752</v>
      </c>
      <c r="X1331" s="3" t="s">
        <v>754</v>
      </c>
      <c r="Y1331" s="3">
        <v>44862.25</v>
      </c>
      <c r="Z1331" s="3" t="s">
        <v>761</v>
      </c>
      <c r="AA1331" t="b">
        <f t="shared" si="72"/>
        <v>0</v>
      </c>
    </row>
    <row r="1332" spans="10:27" hidden="1" x14ac:dyDescent="0.3">
      <c r="J1332" s="7">
        <v>5413</v>
      </c>
      <c r="K1332" s="3" t="s">
        <v>21</v>
      </c>
      <c r="L1332" s="3" t="s">
        <v>32</v>
      </c>
      <c r="M1332" s="3" t="str">
        <f t="shared" ref="M1332:M1362" si="74">LOWER(CONCATENATE(K1332,".",L1332,"@email.com"))</f>
        <v>grace.odhiambo@email.com</v>
      </c>
      <c r="N1332" s="3" t="s">
        <v>45</v>
      </c>
      <c r="O1332" s="3">
        <v>45</v>
      </c>
      <c r="P1332" s="3" t="str">
        <f t="shared" ref="P1332:P1362" si="75">IF(O1332&lt;=12,"Child",IF(O1332&lt;=19,"Teenager",IF(O1332&lt;=60,"Adult","Senior")))</f>
        <v>Adult</v>
      </c>
      <c r="Q1332" s="3">
        <f t="shared" si="73"/>
        <v>39</v>
      </c>
      <c r="R1332" s="3" t="s">
        <v>687</v>
      </c>
      <c r="S1332" s="4">
        <v>45274</v>
      </c>
      <c r="T1332" s="3" t="s">
        <v>721</v>
      </c>
      <c r="U1332" s="3" t="s">
        <v>725</v>
      </c>
      <c r="V1332" s="3" t="s">
        <v>745</v>
      </c>
      <c r="W1332" s="3" t="s">
        <v>751</v>
      </c>
      <c r="X1332" s="3" t="s">
        <v>757</v>
      </c>
      <c r="Y1332" s="3">
        <v>41497.360000000001</v>
      </c>
      <c r="Z1332" s="3" t="s">
        <v>760</v>
      </c>
      <c r="AA1332" t="b">
        <f>AND(Y1332&gt;10000,Z1332="Partially Paid")</f>
        <v>0</v>
      </c>
    </row>
    <row r="1333" spans="10:27" hidden="1" x14ac:dyDescent="0.3">
      <c r="J1333" s="7">
        <v>2184</v>
      </c>
      <c r="K1333" s="3" t="s">
        <v>17</v>
      </c>
      <c r="L1333" s="3" t="s">
        <v>39</v>
      </c>
      <c r="M1333" s="3" t="str">
        <f t="shared" si="74"/>
        <v>anne.kuria@email.com</v>
      </c>
      <c r="N1333" s="3" t="s">
        <v>45</v>
      </c>
      <c r="O1333" s="3">
        <v>26</v>
      </c>
      <c r="P1333" s="3" t="str">
        <f t="shared" si="75"/>
        <v>Adult</v>
      </c>
      <c r="Q1333" s="3">
        <f t="shared" si="73"/>
        <v>58</v>
      </c>
      <c r="R1333" s="3" t="s">
        <v>688</v>
      </c>
      <c r="S1333" s="4">
        <v>44371</v>
      </c>
      <c r="T1333" s="3" t="s">
        <v>720</v>
      </c>
      <c r="U1333" s="3" t="s">
        <v>726</v>
      </c>
      <c r="V1333" s="3" t="s">
        <v>737</v>
      </c>
      <c r="W1333" s="3" t="s">
        <v>746</v>
      </c>
      <c r="X1333" s="3" t="s">
        <v>757</v>
      </c>
      <c r="Y1333" s="3">
        <v>47700.97</v>
      </c>
      <c r="Z1333" s="3" t="s">
        <v>761</v>
      </c>
      <c r="AA1333" t="b">
        <f>AND(Y1333&gt;10000,Z1333="Partially Paid")</f>
        <v>0</v>
      </c>
    </row>
    <row r="1334" spans="10:27" hidden="1" x14ac:dyDescent="0.3">
      <c r="J1334" s="7">
        <v>1322</v>
      </c>
      <c r="K1334" s="3" t="s">
        <v>14</v>
      </c>
      <c r="L1334" s="3" t="s">
        <v>31</v>
      </c>
      <c r="M1334" s="3" t="str">
        <f t="shared" si="74"/>
        <v>jane.kamau@email.com</v>
      </c>
      <c r="N1334" s="3" t="s">
        <v>45</v>
      </c>
      <c r="O1334" s="3">
        <v>12</v>
      </c>
      <c r="P1334" s="3" t="str">
        <f t="shared" si="75"/>
        <v>Child</v>
      </c>
      <c r="Q1334" s="3">
        <f t="shared" si="73"/>
        <v>72</v>
      </c>
      <c r="R1334" s="3" t="s">
        <v>689</v>
      </c>
      <c r="S1334" s="4">
        <v>45243</v>
      </c>
      <c r="T1334" s="3" t="s">
        <v>724</v>
      </c>
      <c r="U1334" s="3" t="s">
        <v>730</v>
      </c>
      <c r="V1334" s="3" t="s">
        <v>733</v>
      </c>
      <c r="W1334" s="3" t="s">
        <v>746</v>
      </c>
      <c r="X1334" s="3" t="s">
        <v>754</v>
      </c>
      <c r="Y1334" s="3">
        <v>30187.19</v>
      </c>
      <c r="Z1334" s="3" t="s">
        <v>760</v>
      </c>
      <c r="AA1334" t="b">
        <f>AND(Y1334&gt;10000,Z1334="Partially Paid")</f>
        <v>0</v>
      </c>
    </row>
    <row r="1335" spans="10:27" hidden="1" x14ac:dyDescent="0.3">
      <c r="J1335" s="7">
        <v>1690</v>
      </c>
      <c r="K1335" s="3" t="s">
        <v>20</v>
      </c>
      <c r="L1335" s="3" t="s">
        <v>33</v>
      </c>
      <c r="M1335" s="3" t="str">
        <f t="shared" si="74"/>
        <v>kevin.kiplagat@email.com</v>
      </c>
      <c r="N1335" s="3" t="s">
        <v>44</v>
      </c>
      <c r="O1335" s="3">
        <v>84</v>
      </c>
      <c r="P1335" s="3" t="str">
        <f t="shared" si="75"/>
        <v>Senior</v>
      </c>
      <c r="Q1335" s="3">
        <f t="shared" si="73"/>
        <v>0</v>
      </c>
      <c r="R1335" s="3" t="s">
        <v>690</v>
      </c>
      <c r="S1335" s="4">
        <v>44512</v>
      </c>
      <c r="T1335" s="3" t="s">
        <v>719</v>
      </c>
      <c r="U1335" s="3" t="s">
        <v>725</v>
      </c>
      <c r="V1335" s="3" t="s">
        <v>741</v>
      </c>
      <c r="W1335" s="3" t="s">
        <v>750</v>
      </c>
      <c r="X1335" s="3" t="s">
        <v>757</v>
      </c>
      <c r="Y1335" s="3">
        <v>9139.81</v>
      </c>
      <c r="Z1335" s="3" t="s">
        <v>760</v>
      </c>
      <c r="AA1335" t="b">
        <f>AND(Y1335&gt;10000,Z1335="Partially Paid")</f>
        <v>0</v>
      </c>
    </row>
    <row r="1336" spans="10:27" hidden="1" x14ac:dyDescent="0.3">
      <c r="J1336" s="7">
        <v>1145</v>
      </c>
      <c r="K1336" s="3" t="s">
        <v>16</v>
      </c>
      <c r="L1336" s="3" t="s">
        <v>42</v>
      </c>
      <c r="M1336" s="3" t="str">
        <f t="shared" si="74"/>
        <v>john.ouma@email.com</v>
      </c>
      <c r="N1336" s="3" t="s">
        <v>44</v>
      </c>
      <c r="O1336" s="3">
        <v>22</v>
      </c>
      <c r="P1336" s="3" t="str">
        <f t="shared" si="75"/>
        <v>Adult</v>
      </c>
      <c r="Q1336" s="3">
        <f t="shared" si="73"/>
        <v>61</v>
      </c>
      <c r="R1336" s="3" t="s">
        <v>691</v>
      </c>
      <c r="S1336" s="4">
        <v>43982</v>
      </c>
      <c r="T1336" s="3" t="s">
        <v>718</v>
      </c>
      <c r="U1336" s="3" t="s">
        <v>725</v>
      </c>
      <c r="V1336" s="3" t="s">
        <v>744</v>
      </c>
      <c r="W1336" s="3" t="s">
        <v>748</v>
      </c>
      <c r="X1336" s="3" t="s">
        <v>755</v>
      </c>
      <c r="Y1336" s="3">
        <v>25073.07</v>
      </c>
      <c r="Z1336" s="3" t="s">
        <v>760</v>
      </c>
      <c r="AA1336" t="b">
        <f>AND(Y1336&gt;10000,Z1336="Partially Paid")</f>
        <v>0</v>
      </c>
    </row>
    <row r="1337" spans="10:27" x14ac:dyDescent="0.3">
      <c r="J1337" s="7">
        <v>3865</v>
      </c>
      <c r="K1337" s="3" t="s">
        <v>14</v>
      </c>
      <c r="L1337" s="3" t="s">
        <v>33</v>
      </c>
      <c r="M1337" s="3" t="str">
        <f t="shared" si="74"/>
        <v>jane.kiplagat@email.com</v>
      </c>
      <c r="N1337" s="3" t="s">
        <v>45</v>
      </c>
      <c r="O1337" s="3">
        <v>29</v>
      </c>
      <c r="P1337" s="3" t="str">
        <f t="shared" si="75"/>
        <v>Adult</v>
      </c>
      <c r="Q1337" s="3">
        <f t="shared" si="73"/>
        <v>54</v>
      </c>
      <c r="R1337" s="3" t="s">
        <v>692</v>
      </c>
      <c r="S1337" s="4">
        <v>44172</v>
      </c>
      <c r="T1337" s="3" t="s">
        <v>718</v>
      </c>
      <c r="U1337" s="3" t="s">
        <v>729</v>
      </c>
      <c r="V1337" s="3" t="s">
        <v>732</v>
      </c>
      <c r="W1337" s="3" t="s">
        <v>748</v>
      </c>
      <c r="X1337" s="3" t="s">
        <v>753</v>
      </c>
      <c r="Y1337" s="3">
        <v>10355.31</v>
      </c>
      <c r="Z1337" s="3" t="s">
        <v>759</v>
      </c>
      <c r="AA1337" t="b">
        <f>AND(Y1337&gt;10000,Z1337="Partially Paid")</f>
        <v>1</v>
      </c>
    </row>
    <row r="1338" spans="10:27" x14ac:dyDescent="0.3">
      <c r="J1338" s="7">
        <v>8231</v>
      </c>
      <c r="K1338" s="3" t="s">
        <v>19</v>
      </c>
      <c r="L1338" s="3" t="s">
        <v>38</v>
      </c>
      <c r="M1338" s="3" t="str">
        <f t="shared" si="74"/>
        <v>michael.njeri@email.com</v>
      </c>
      <c r="N1338" s="3" t="s">
        <v>44</v>
      </c>
      <c r="O1338" s="3">
        <v>72</v>
      </c>
      <c r="P1338" s="3" t="str">
        <f t="shared" si="75"/>
        <v>Senior</v>
      </c>
      <c r="Q1338" s="3">
        <f t="shared" si="73"/>
        <v>11</v>
      </c>
      <c r="R1338" s="3" t="s">
        <v>693</v>
      </c>
      <c r="S1338" s="4">
        <v>44628</v>
      </c>
      <c r="T1338" s="3" t="s">
        <v>718</v>
      </c>
      <c r="U1338" s="3" t="s">
        <v>725</v>
      </c>
      <c r="V1338" s="3" t="s">
        <v>731</v>
      </c>
      <c r="W1338" s="3" t="s">
        <v>749</v>
      </c>
      <c r="X1338" s="3" t="s">
        <v>758</v>
      </c>
      <c r="Y1338" s="3">
        <v>28113.25</v>
      </c>
      <c r="Z1338" s="3" t="s">
        <v>759</v>
      </c>
      <c r="AA1338" t="b">
        <f>AND(Y1338&gt;10000,Z1338="Partially Paid")</f>
        <v>1</v>
      </c>
    </row>
    <row r="1339" spans="10:27" hidden="1" x14ac:dyDescent="0.3">
      <c r="J1339" s="7">
        <v>9068</v>
      </c>
      <c r="K1339" s="3" t="s">
        <v>17</v>
      </c>
      <c r="L1339" s="3" t="s">
        <v>29</v>
      </c>
      <c r="M1339" s="3" t="str">
        <f t="shared" si="74"/>
        <v>anne.mutua@email.com</v>
      </c>
      <c r="N1339" s="3" t="s">
        <v>44</v>
      </c>
      <c r="O1339" s="3">
        <v>4</v>
      </c>
      <c r="P1339" s="3" t="str">
        <f t="shared" si="75"/>
        <v>Child</v>
      </c>
      <c r="Q1339" s="3">
        <f t="shared" si="73"/>
        <v>79</v>
      </c>
      <c r="R1339" s="3" t="s">
        <v>694</v>
      </c>
      <c r="S1339" s="4">
        <v>45289</v>
      </c>
      <c r="T1339" s="3" t="s">
        <v>724</v>
      </c>
      <c r="U1339" s="3" t="s">
        <v>728</v>
      </c>
      <c r="V1339" s="3" t="s">
        <v>737</v>
      </c>
      <c r="W1339" s="3" t="s">
        <v>750</v>
      </c>
      <c r="X1339" s="3" t="s">
        <v>753</v>
      </c>
      <c r="Y1339" s="3">
        <v>35443.58</v>
      </c>
      <c r="Z1339" s="3" t="s">
        <v>760</v>
      </c>
      <c r="AA1339" t="b">
        <f>AND(Y1339&gt;10000,Z1339="Partially Paid")</f>
        <v>0</v>
      </c>
    </row>
    <row r="1340" spans="10:27" x14ac:dyDescent="0.3">
      <c r="J1340" s="7">
        <v>3195</v>
      </c>
      <c r="K1340" s="3" t="s">
        <v>27</v>
      </c>
      <c r="L1340" s="3" t="s">
        <v>40</v>
      </c>
      <c r="M1340" s="3" t="str">
        <f t="shared" si="74"/>
        <v>david.wanjiru@email.com</v>
      </c>
      <c r="N1340" s="3" t="s">
        <v>44</v>
      </c>
      <c r="O1340" s="3">
        <v>48</v>
      </c>
      <c r="P1340" s="3" t="str">
        <f t="shared" si="75"/>
        <v>Adult</v>
      </c>
      <c r="Q1340" s="3">
        <f t="shared" si="73"/>
        <v>35</v>
      </c>
      <c r="R1340" s="3" t="s">
        <v>695</v>
      </c>
      <c r="S1340" s="4">
        <v>45398</v>
      </c>
      <c r="T1340" s="3" t="s">
        <v>723</v>
      </c>
      <c r="U1340" s="3" t="s">
        <v>729</v>
      </c>
      <c r="V1340" s="3" t="s">
        <v>733</v>
      </c>
      <c r="W1340" s="3" t="s">
        <v>752</v>
      </c>
      <c r="X1340" s="3" t="s">
        <v>753</v>
      </c>
      <c r="Y1340" s="3">
        <v>11631.58</v>
      </c>
      <c r="Z1340" s="3" t="s">
        <v>759</v>
      </c>
      <c r="AA1340" t="b">
        <f>AND(Y1340&gt;10000,Z1340="Partially Paid")</f>
        <v>1</v>
      </c>
    </row>
    <row r="1341" spans="10:27" hidden="1" x14ac:dyDescent="0.3">
      <c r="J1341" s="7">
        <v>6018</v>
      </c>
      <c r="K1341" s="3" t="s">
        <v>24</v>
      </c>
      <c r="L1341" s="3" t="s">
        <v>33</v>
      </c>
      <c r="M1341" s="3" t="str">
        <f t="shared" si="74"/>
        <v>esther.kiplagat@email.com</v>
      </c>
      <c r="N1341" s="3" t="s">
        <v>44</v>
      </c>
      <c r="O1341" s="3">
        <v>33</v>
      </c>
      <c r="P1341" s="3" t="str">
        <f t="shared" si="75"/>
        <v>Adult</v>
      </c>
      <c r="Q1341" s="3">
        <f t="shared" si="73"/>
        <v>50</v>
      </c>
      <c r="R1341" s="3" t="s">
        <v>696</v>
      </c>
      <c r="S1341" s="4">
        <v>44220</v>
      </c>
      <c r="T1341" s="3" t="s">
        <v>718</v>
      </c>
      <c r="U1341" s="3" t="s">
        <v>728</v>
      </c>
      <c r="V1341" s="3" t="s">
        <v>742</v>
      </c>
      <c r="W1341" s="3" t="s">
        <v>747</v>
      </c>
      <c r="X1341" s="3" t="s">
        <v>757</v>
      </c>
      <c r="Y1341" s="3">
        <v>10314.209999999999</v>
      </c>
      <c r="Z1341" s="3" t="s">
        <v>761</v>
      </c>
      <c r="AA1341" t="b">
        <f>AND(Y1341&gt;10000,Z1341="Partially Paid")</f>
        <v>0</v>
      </c>
    </row>
    <row r="1342" spans="10:27" hidden="1" x14ac:dyDescent="0.3">
      <c r="J1342" s="7">
        <v>5678</v>
      </c>
      <c r="K1342" s="3" t="s">
        <v>14</v>
      </c>
      <c r="L1342" s="3" t="s">
        <v>30</v>
      </c>
      <c r="M1342" s="3" t="str">
        <f t="shared" si="74"/>
        <v>jane.atieno@email.com</v>
      </c>
      <c r="N1342" s="3" t="s">
        <v>44</v>
      </c>
      <c r="O1342" s="3">
        <v>54</v>
      </c>
      <c r="P1342" s="3" t="str">
        <f t="shared" si="75"/>
        <v>Adult</v>
      </c>
      <c r="Q1342" s="3">
        <f t="shared" si="73"/>
        <v>29</v>
      </c>
      <c r="R1342" s="3" t="s">
        <v>697</v>
      </c>
      <c r="S1342" s="4">
        <v>44479</v>
      </c>
      <c r="T1342" s="3" t="s">
        <v>719</v>
      </c>
      <c r="U1342" s="3" t="s">
        <v>726</v>
      </c>
      <c r="V1342" s="3" t="s">
        <v>739</v>
      </c>
      <c r="W1342" s="3" t="s">
        <v>750</v>
      </c>
      <c r="X1342" s="3" t="s">
        <v>756</v>
      </c>
      <c r="Y1342" s="3">
        <v>1304.53</v>
      </c>
      <c r="Z1342" s="3" t="s">
        <v>760</v>
      </c>
      <c r="AA1342" t="b">
        <f>AND(Y1342&gt;10000,Z1342="Partially Paid")</f>
        <v>0</v>
      </c>
    </row>
    <row r="1343" spans="10:27" x14ac:dyDescent="0.3">
      <c r="J1343" s="7">
        <v>2004</v>
      </c>
      <c r="K1343" s="3" t="s">
        <v>15</v>
      </c>
      <c r="L1343" s="3" t="s">
        <v>29</v>
      </c>
      <c r="M1343" s="3" t="str">
        <f t="shared" si="74"/>
        <v>james.mutua@email.com</v>
      </c>
      <c r="N1343" s="3" t="s">
        <v>45</v>
      </c>
      <c r="O1343" s="3">
        <v>71</v>
      </c>
      <c r="P1343" s="3" t="str">
        <f t="shared" si="75"/>
        <v>Senior</v>
      </c>
      <c r="Q1343" s="3">
        <f t="shared" si="73"/>
        <v>12</v>
      </c>
      <c r="R1343" s="3" t="s">
        <v>698</v>
      </c>
      <c r="S1343" s="4">
        <v>44811</v>
      </c>
      <c r="T1343" s="3" t="s">
        <v>721</v>
      </c>
      <c r="U1343" s="3" t="s">
        <v>725</v>
      </c>
      <c r="V1343" s="3" t="s">
        <v>741</v>
      </c>
      <c r="W1343" s="3" t="s">
        <v>746</v>
      </c>
      <c r="X1343" s="3" t="s">
        <v>758</v>
      </c>
      <c r="Y1343" s="3">
        <v>36952.49</v>
      </c>
      <c r="Z1343" s="3" t="s">
        <v>759</v>
      </c>
      <c r="AA1343" t="b">
        <f>AND(Y1343&gt;10000,Z1343="Partially Paid")</f>
        <v>1</v>
      </c>
    </row>
    <row r="1344" spans="10:27" hidden="1" x14ac:dyDescent="0.3">
      <c r="J1344" s="7">
        <v>2862</v>
      </c>
      <c r="K1344" s="3" t="s">
        <v>20</v>
      </c>
      <c r="L1344" s="3" t="s">
        <v>29</v>
      </c>
      <c r="M1344" s="3" t="str">
        <f t="shared" si="74"/>
        <v>kevin.mutua@email.com</v>
      </c>
      <c r="N1344" s="3" t="s">
        <v>45</v>
      </c>
      <c r="O1344" s="3">
        <v>67</v>
      </c>
      <c r="P1344" s="3" t="str">
        <f t="shared" si="75"/>
        <v>Senior</v>
      </c>
      <c r="Q1344" s="3">
        <f t="shared" si="73"/>
        <v>16</v>
      </c>
      <c r="R1344" s="3" t="s">
        <v>699</v>
      </c>
      <c r="S1344" s="4">
        <v>44085</v>
      </c>
      <c r="T1344" s="3" t="s">
        <v>723</v>
      </c>
      <c r="U1344" s="3" t="s">
        <v>725</v>
      </c>
      <c r="V1344" s="3" t="s">
        <v>735</v>
      </c>
      <c r="W1344" s="3" t="s">
        <v>750</v>
      </c>
      <c r="X1344" s="3" t="s">
        <v>754</v>
      </c>
      <c r="Y1344" s="3">
        <v>13660.49</v>
      </c>
      <c r="Z1344" s="3" t="s">
        <v>760</v>
      </c>
      <c r="AA1344" t="b">
        <f>AND(Y1344&gt;10000,Z1344="Partially Paid")</f>
        <v>0</v>
      </c>
    </row>
    <row r="1345" spans="10:27" hidden="1" x14ac:dyDescent="0.3">
      <c r="J1345" s="7">
        <v>9451</v>
      </c>
      <c r="K1345" s="3" t="s">
        <v>18</v>
      </c>
      <c r="L1345" s="3" t="s">
        <v>43</v>
      </c>
      <c r="M1345" s="3" t="str">
        <f t="shared" si="74"/>
        <v>susan.chebet@email.com</v>
      </c>
      <c r="N1345" s="3" t="s">
        <v>44</v>
      </c>
      <c r="O1345" s="3">
        <v>42</v>
      </c>
      <c r="P1345" s="3" t="str">
        <f t="shared" si="75"/>
        <v>Adult</v>
      </c>
      <c r="Q1345" s="3">
        <f t="shared" si="73"/>
        <v>41</v>
      </c>
      <c r="R1345" s="3" t="s">
        <v>700</v>
      </c>
      <c r="S1345" s="4">
        <v>44743</v>
      </c>
      <c r="T1345" s="3" t="s">
        <v>722</v>
      </c>
      <c r="U1345" s="3" t="s">
        <v>729</v>
      </c>
      <c r="V1345" s="3" t="s">
        <v>745</v>
      </c>
      <c r="W1345" s="3" t="s">
        <v>750</v>
      </c>
      <c r="X1345" s="3" t="s">
        <v>754</v>
      </c>
      <c r="Y1345" s="3">
        <v>39795.26</v>
      </c>
      <c r="Z1345" s="3" t="s">
        <v>761</v>
      </c>
      <c r="AA1345" t="b">
        <f>AND(Y1345&gt;10000,Z1345="Partially Paid")</f>
        <v>0</v>
      </c>
    </row>
    <row r="1346" spans="10:27" hidden="1" x14ac:dyDescent="0.3">
      <c r="J1346" s="7">
        <v>2436</v>
      </c>
      <c r="K1346" s="3" t="s">
        <v>24</v>
      </c>
      <c r="L1346" s="3" t="s">
        <v>39</v>
      </c>
      <c r="M1346" s="3" t="str">
        <f t="shared" si="74"/>
        <v>esther.kuria@email.com</v>
      </c>
      <c r="N1346" s="3" t="s">
        <v>45</v>
      </c>
      <c r="O1346" s="3">
        <v>56</v>
      </c>
      <c r="P1346" s="3" t="str">
        <f t="shared" si="75"/>
        <v>Adult</v>
      </c>
      <c r="Q1346" s="3">
        <f t="shared" si="73"/>
        <v>27</v>
      </c>
      <c r="R1346" s="3" t="s">
        <v>701</v>
      </c>
      <c r="S1346" s="4">
        <v>45012</v>
      </c>
      <c r="T1346" s="3" t="s">
        <v>719</v>
      </c>
      <c r="U1346" s="3" t="s">
        <v>727</v>
      </c>
      <c r="V1346" s="3" t="s">
        <v>735</v>
      </c>
      <c r="W1346" s="3" t="s">
        <v>749</v>
      </c>
      <c r="X1346" s="3" t="s">
        <v>753</v>
      </c>
      <c r="Y1346" s="3">
        <v>41439.919999999998</v>
      </c>
      <c r="Z1346" s="3" t="s">
        <v>760</v>
      </c>
      <c r="AA1346" t="b">
        <f>AND(Y1346&gt;10000,Z1346="Partially Paid")</f>
        <v>0</v>
      </c>
    </row>
    <row r="1347" spans="10:27" x14ac:dyDescent="0.3">
      <c r="J1347" s="7">
        <v>3931</v>
      </c>
      <c r="K1347" s="3" t="s">
        <v>14</v>
      </c>
      <c r="L1347" s="3" t="s">
        <v>35</v>
      </c>
      <c r="M1347" s="3" t="str">
        <f t="shared" si="74"/>
        <v>jane.mugambi@email.com</v>
      </c>
      <c r="N1347" s="3" t="s">
        <v>44</v>
      </c>
      <c r="O1347" s="3">
        <v>11</v>
      </c>
      <c r="P1347" s="3" t="str">
        <f t="shared" si="75"/>
        <v>Child</v>
      </c>
      <c r="Q1347" s="3">
        <f t="shared" si="73"/>
        <v>72</v>
      </c>
      <c r="R1347" s="3" t="s">
        <v>702</v>
      </c>
      <c r="S1347" s="4">
        <v>45016</v>
      </c>
      <c r="T1347" s="3" t="s">
        <v>723</v>
      </c>
      <c r="U1347" s="3" t="s">
        <v>730</v>
      </c>
      <c r="V1347" s="3" t="s">
        <v>737</v>
      </c>
      <c r="W1347" s="3" t="s">
        <v>752</v>
      </c>
      <c r="X1347" s="3" t="s">
        <v>755</v>
      </c>
      <c r="Y1347" s="3">
        <v>41351.19</v>
      </c>
      <c r="Z1347" s="3" t="s">
        <v>759</v>
      </c>
      <c r="AA1347" t="b">
        <f>AND(Y1347&gt;10000,Z1347="Partially Paid")</f>
        <v>1</v>
      </c>
    </row>
    <row r="1348" spans="10:27" x14ac:dyDescent="0.3">
      <c r="J1348" s="7">
        <v>7512</v>
      </c>
      <c r="K1348" s="3" t="s">
        <v>14</v>
      </c>
      <c r="L1348" s="3" t="s">
        <v>36</v>
      </c>
      <c r="M1348" s="3" t="str">
        <f t="shared" si="74"/>
        <v>jane.mwangi@email.com</v>
      </c>
      <c r="N1348" s="3" t="s">
        <v>45</v>
      </c>
      <c r="O1348" s="3">
        <v>59</v>
      </c>
      <c r="P1348" s="3" t="str">
        <f t="shared" si="75"/>
        <v>Adult</v>
      </c>
      <c r="Q1348" s="3">
        <f t="shared" si="73"/>
        <v>24</v>
      </c>
      <c r="R1348" s="3" t="s">
        <v>703</v>
      </c>
      <c r="S1348" s="4">
        <v>45441</v>
      </c>
      <c r="T1348" s="3" t="s">
        <v>720</v>
      </c>
      <c r="U1348" s="3" t="s">
        <v>725</v>
      </c>
      <c r="V1348" s="3" t="s">
        <v>743</v>
      </c>
      <c r="W1348" s="3" t="s">
        <v>752</v>
      </c>
      <c r="X1348" s="3" t="s">
        <v>755</v>
      </c>
      <c r="Y1348" s="3">
        <v>41691.379999999997</v>
      </c>
      <c r="Z1348" s="3" t="s">
        <v>759</v>
      </c>
      <c r="AA1348" t="b">
        <f>AND(Y1348&gt;10000,Z1348="Partially Paid")</f>
        <v>1</v>
      </c>
    </row>
    <row r="1349" spans="10:27" x14ac:dyDescent="0.3">
      <c r="J1349" s="7">
        <v>8360</v>
      </c>
      <c r="K1349" s="3" t="s">
        <v>21</v>
      </c>
      <c r="L1349" s="3" t="s">
        <v>37</v>
      </c>
      <c r="M1349" s="3" t="str">
        <f t="shared" si="74"/>
        <v>grace.otieno@email.com</v>
      </c>
      <c r="N1349" s="3" t="s">
        <v>45</v>
      </c>
      <c r="O1349" s="3">
        <v>73</v>
      </c>
      <c r="P1349" s="3" t="str">
        <f t="shared" si="75"/>
        <v>Senior</v>
      </c>
      <c r="Q1349" s="3">
        <f t="shared" si="73"/>
        <v>10</v>
      </c>
      <c r="R1349" s="3" t="s">
        <v>704</v>
      </c>
      <c r="S1349" s="4">
        <v>44541</v>
      </c>
      <c r="T1349" s="3" t="s">
        <v>723</v>
      </c>
      <c r="U1349" s="3" t="s">
        <v>727</v>
      </c>
      <c r="V1349" s="3" t="s">
        <v>731</v>
      </c>
      <c r="W1349" s="3" t="s">
        <v>749</v>
      </c>
      <c r="X1349" s="3" t="s">
        <v>756</v>
      </c>
      <c r="Y1349" s="3">
        <v>38613.21</v>
      </c>
      <c r="Z1349" s="3" t="s">
        <v>759</v>
      </c>
      <c r="AA1349" t="b">
        <f>AND(Y1349&gt;10000,Z1349="Partially Paid")</f>
        <v>1</v>
      </c>
    </row>
    <row r="1350" spans="10:27" hidden="1" x14ac:dyDescent="0.3">
      <c r="J1350" s="7">
        <v>1229</v>
      </c>
      <c r="K1350" s="3" t="s">
        <v>21</v>
      </c>
      <c r="L1350" s="3" t="s">
        <v>39</v>
      </c>
      <c r="M1350" s="3" t="str">
        <f t="shared" si="74"/>
        <v>grace.kuria@email.com</v>
      </c>
      <c r="N1350" s="3" t="s">
        <v>44</v>
      </c>
      <c r="O1350" s="3">
        <v>36</v>
      </c>
      <c r="P1350" s="3" t="str">
        <f t="shared" si="75"/>
        <v>Adult</v>
      </c>
      <c r="Q1350" s="3">
        <f t="shared" si="73"/>
        <v>47</v>
      </c>
      <c r="R1350" s="3" t="s">
        <v>705</v>
      </c>
      <c r="S1350" s="4">
        <v>44139</v>
      </c>
      <c r="T1350" s="3" t="s">
        <v>721</v>
      </c>
      <c r="U1350" s="3" t="s">
        <v>729</v>
      </c>
      <c r="V1350" s="3" t="s">
        <v>744</v>
      </c>
      <c r="W1350" s="3" t="s">
        <v>748</v>
      </c>
      <c r="X1350" s="3" t="s">
        <v>755</v>
      </c>
      <c r="Y1350" s="3">
        <v>28391.71</v>
      </c>
      <c r="Z1350" s="3" t="s">
        <v>761</v>
      </c>
      <c r="AA1350" t="b">
        <f>AND(Y1350&gt;10000,Z1350="Partially Paid")</f>
        <v>0</v>
      </c>
    </row>
    <row r="1351" spans="10:27" hidden="1" x14ac:dyDescent="0.3">
      <c r="J1351" s="7">
        <v>8016</v>
      </c>
      <c r="K1351" s="3" t="s">
        <v>22</v>
      </c>
      <c r="L1351" s="3" t="s">
        <v>41</v>
      </c>
      <c r="M1351" s="3" t="str">
        <f t="shared" si="74"/>
        <v>mercy.obuya@email.com</v>
      </c>
      <c r="N1351" s="3" t="s">
        <v>45</v>
      </c>
      <c r="O1351" s="3">
        <v>6</v>
      </c>
      <c r="P1351" s="3" t="str">
        <f t="shared" si="75"/>
        <v>Child</v>
      </c>
      <c r="Q1351" s="3">
        <f t="shared" si="73"/>
        <v>77</v>
      </c>
      <c r="R1351" s="3" t="s">
        <v>706</v>
      </c>
      <c r="S1351" s="4">
        <v>43882</v>
      </c>
      <c r="T1351" s="3" t="s">
        <v>723</v>
      </c>
      <c r="U1351" s="3" t="s">
        <v>727</v>
      </c>
      <c r="V1351" s="3" t="s">
        <v>736</v>
      </c>
      <c r="W1351" s="3" t="s">
        <v>751</v>
      </c>
      <c r="X1351" s="3" t="s">
        <v>753</v>
      </c>
      <c r="Y1351" s="3">
        <v>27626.799999999999</v>
      </c>
      <c r="Z1351" s="3" t="s">
        <v>761</v>
      </c>
      <c r="AA1351" t="b">
        <f>AND(Y1351&gt;10000,Z1351="Partially Paid")</f>
        <v>0</v>
      </c>
    </row>
    <row r="1352" spans="10:27" hidden="1" x14ac:dyDescent="0.3">
      <c r="J1352" s="7">
        <v>1054</v>
      </c>
      <c r="K1352" s="3" t="s">
        <v>15</v>
      </c>
      <c r="L1352" s="3" t="s">
        <v>39</v>
      </c>
      <c r="M1352" s="3" t="str">
        <f t="shared" si="74"/>
        <v>james.kuria@email.com</v>
      </c>
      <c r="N1352" s="3" t="s">
        <v>44</v>
      </c>
      <c r="O1352" s="3">
        <v>83</v>
      </c>
      <c r="P1352" s="3" t="str">
        <f t="shared" si="75"/>
        <v>Senior</v>
      </c>
      <c r="Q1352" s="3">
        <f t="shared" si="73"/>
        <v>0</v>
      </c>
      <c r="R1352" s="3" t="s">
        <v>707</v>
      </c>
      <c r="S1352" s="4">
        <v>44433</v>
      </c>
      <c r="T1352" s="3" t="s">
        <v>724</v>
      </c>
      <c r="U1352" s="3" t="s">
        <v>727</v>
      </c>
      <c r="V1352" s="3" t="s">
        <v>743</v>
      </c>
      <c r="W1352" s="3" t="s">
        <v>750</v>
      </c>
      <c r="X1352" s="3" t="s">
        <v>754</v>
      </c>
      <c r="Y1352" s="3">
        <v>49218.73</v>
      </c>
      <c r="Z1352" s="3" t="s">
        <v>760</v>
      </c>
      <c r="AA1352" t="b">
        <f>AND(Y1352&gt;10000,Z1352="Partially Paid")</f>
        <v>0</v>
      </c>
    </row>
    <row r="1353" spans="10:27" x14ac:dyDescent="0.3">
      <c r="J1353" s="7">
        <v>4171</v>
      </c>
      <c r="K1353" s="3" t="s">
        <v>19</v>
      </c>
      <c r="L1353" s="3" t="s">
        <v>42</v>
      </c>
      <c r="M1353" s="3" t="str">
        <f t="shared" si="74"/>
        <v>michael.ouma@email.com</v>
      </c>
      <c r="N1353" s="3" t="s">
        <v>45</v>
      </c>
      <c r="O1353" s="3">
        <v>23</v>
      </c>
      <c r="P1353" s="3" t="str">
        <f t="shared" si="75"/>
        <v>Adult</v>
      </c>
      <c r="Q1353" s="3">
        <f t="shared" si="73"/>
        <v>36</v>
      </c>
      <c r="R1353" s="3" t="s">
        <v>708</v>
      </c>
      <c r="S1353" s="4">
        <v>45374</v>
      </c>
      <c r="T1353" s="3" t="s">
        <v>719</v>
      </c>
      <c r="U1353" s="3" t="s">
        <v>727</v>
      </c>
      <c r="V1353" s="3" t="s">
        <v>736</v>
      </c>
      <c r="W1353" s="3" t="s">
        <v>752</v>
      </c>
      <c r="X1353" s="3" t="s">
        <v>756</v>
      </c>
      <c r="Y1353" s="3">
        <v>10446.41</v>
      </c>
      <c r="Z1353" s="3" t="s">
        <v>759</v>
      </c>
      <c r="AA1353" t="b">
        <f>AND(Y1353&gt;10000,Z1353="Partially Paid")</f>
        <v>1</v>
      </c>
    </row>
    <row r="1354" spans="10:27" x14ac:dyDescent="0.3">
      <c r="J1354" s="7">
        <v>1128</v>
      </c>
      <c r="K1354" s="3" t="s">
        <v>16</v>
      </c>
      <c r="L1354" s="3" t="s">
        <v>33</v>
      </c>
      <c r="M1354" s="3" t="str">
        <f t="shared" si="74"/>
        <v>john.kiplagat@email.com</v>
      </c>
      <c r="N1354" s="3" t="s">
        <v>44</v>
      </c>
      <c r="O1354" s="3">
        <v>1</v>
      </c>
      <c r="P1354" s="3" t="str">
        <f t="shared" si="75"/>
        <v>Child</v>
      </c>
      <c r="Q1354" s="3">
        <f t="shared" si="73"/>
        <v>58</v>
      </c>
      <c r="R1354" s="3" t="s">
        <v>709</v>
      </c>
      <c r="S1354" s="4">
        <v>43966</v>
      </c>
      <c r="T1354" s="3" t="s">
        <v>723</v>
      </c>
      <c r="U1354" s="3" t="s">
        <v>729</v>
      </c>
      <c r="V1354" s="3" t="s">
        <v>742</v>
      </c>
      <c r="W1354" s="3" t="s">
        <v>746</v>
      </c>
      <c r="X1354" s="3" t="s">
        <v>758</v>
      </c>
      <c r="Y1354" s="3">
        <v>44241.85</v>
      </c>
      <c r="Z1354" s="3" t="s">
        <v>759</v>
      </c>
      <c r="AA1354" t="b">
        <f>AND(Y1354&gt;10000,Z1354="Partially Paid")</f>
        <v>1</v>
      </c>
    </row>
    <row r="1355" spans="10:27" hidden="1" x14ac:dyDescent="0.3">
      <c r="J1355" s="7">
        <v>2405</v>
      </c>
      <c r="K1355" s="3" t="s">
        <v>28</v>
      </c>
      <c r="L1355" s="3" t="s">
        <v>35</v>
      </c>
      <c r="M1355" s="3" t="str">
        <f t="shared" si="74"/>
        <v>mary.mugambi@email.com</v>
      </c>
      <c r="N1355" s="3" t="s">
        <v>44</v>
      </c>
      <c r="O1355" s="3">
        <v>44</v>
      </c>
      <c r="P1355" s="3" t="str">
        <f t="shared" si="75"/>
        <v>Adult</v>
      </c>
      <c r="Q1355" s="3">
        <f t="shared" si="73"/>
        <v>15</v>
      </c>
      <c r="R1355" s="3" t="s">
        <v>710</v>
      </c>
      <c r="S1355" s="4">
        <v>45001</v>
      </c>
      <c r="T1355" s="3" t="s">
        <v>720</v>
      </c>
      <c r="U1355" s="3" t="s">
        <v>728</v>
      </c>
      <c r="V1355" s="3" t="s">
        <v>733</v>
      </c>
      <c r="W1355" s="3" t="s">
        <v>750</v>
      </c>
      <c r="X1355" s="3" t="s">
        <v>757</v>
      </c>
      <c r="Y1355" s="3">
        <v>38518.01</v>
      </c>
      <c r="Z1355" s="3" t="s">
        <v>760</v>
      </c>
      <c r="AA1355" t="b">
        <f>AND(Y1355&gt;10000,Z1355="Partially Paid")</f>
        <v>0</v>
      </c>
    </row>
    <row r="1356" spans="10:27" hidden="1" x14ac:dyDescent="0.3">
      <c r="J1356" s="7">
        <v>6539</v>
      </c>
      <c r="K1356" s="3" t="s">
        <v>22</v>
      </c>
      <c r="L1356" s="3" t="s">
        <v>40</v>
      </c>
      <c r="M1356" s="3" t="str">
        <f t="shared" si="74"/>
        <v>mercy.wanjiru@email.com</v>
      </c>
      <c r="N1356" s="3" t="s">
        <v>45</v>
      </c>
      <c r="O1356" s="3">
        <v>59</v>
      </c>
      <c r="P1356" s="3" t="str">
        <f t="shared" si="75"/>
        <v>Adult</v>
      </c>
      <c r="Q1356" s="3">
        <f t="shared" si="73"/>
        <v>0</v>
      </c>
      <c r="R1356" s="3" t="s">
        <v>711</v>
      </c>
      <c r="S1356" s="4">
        <v>44494</v>
      </c>
      <c r="T1356" s="3" t="s">
        <v>724</v>
      </c>
      <c r="U1356" s="3" t="s">
        <v>726</v>
      </c>
      <c r="V1356" s="3" t="s">
        <v>734</v>
      </c>
      <c r="W1356" s="3" t="s">
        <v>751</v>
      </c>
      <c r="X1356" s="3" t="s">
        <v>756</v>
      </c>
      <c r="Y1356" s="3">
        <v>7056.04</v>
      </c>
      <c r="Z1356" s="3" t="s">
        <v>761</v>
      </c>
      <c r="AA1356" t="b">
        <f>AND(Y1356&gt;10000,Z1356="Partially Paid")</f>
        <v>0</v>
      </c>
    </row>
    <row r="1357" spans="10:27" hidden="1" x14ac:dyDescent="0.3">
      <c r="J1357" s="7">
        <v>6522</v>
      </c>
      <c r="K1357" s="3" t="s">
        <v>27</v>
      </c>
      <c r="L1357" s="3" t="s">
        <v>38</v>
      </c>
      <c r="M1357" s="3" t="str">
        <f t="shared" si="74"/>
        <v>david.njeri@email.com</v>
      </c>
      <c r="N1357" s="3" t="s">
        <v>44</v>
      </c>
      <c r="O1357" s="3">
        <v>31</v>
      </c>
      <c r="P1357" s="3" t="str">
        <f t="shared" si="75"/>
        <v>Adult</v>
      </c>
      <c r="Q1357" s="3">
        <f t="shared" si="73"/>
        <v>22</v>
      </c>
      <c r="R1357" s="3" t="s">
        <v>712</v>
      </c>
      <c r="S1357" s="4">
        <v>45387</v>
      </c>
      <c r="T1357" s="3" t="s">
        <v>721</v>
      </c>
      <c r="U1357" s="3" t="s">
        <v>725</v>
      </c>
      <c r="V1357" s="3" t="s">
        <v>735</v>
      </c>
      <c r="W1357" s="3" t="s">
        <v>747</v>
      </c>
      <c r="X1357" s="3" t="s">
        <v>757</v>
      </c>
      <c r="Y1357" s="3">
        <v>17116.32</v>
      </c>
      <c r="Z1357" s="3" t="s">
        <v>760</v>
      </c>
      <c r="AA1357" t="b">
        <f>AND(Y1357&gt;10000,Z1357="Partially Paid")</f>
        <v>0</v>
      </c>
    </row>
    <row r="1358" spans="10:27" hidden="1" x14ac:dyDescent="0.3">
      <c r="J1358" s="7">
        <v>3888</v>
      </c>
      <c r="K1358" s="3" t="s">
        <v>16</v>
      </c>
      <c r="L1358" s="3" t="s">
        <v>38</v>
      </c>
      <c r="M1358" s="3" t="str">
        <f t="shared" si="74"/>
        <v>john.njeri@email.com</v>
      </c>
      <c r="N1358" s="3" t="s">
        <v>45</v>
      </c>
      <c r="O1358" s="3">
        <v>5</v>
      </c>
      <c r="P1358" s="3" t="str">
        <f t="shared" si="75"/>
        <v>Child</v>
      </c>
      <c r="Q1358" s="3">
        <f t="shared" si="73"/>
        <v>48</v>
      </c>
      <c r="R1358" s="3" t="s">
        <v>713</v>
      </c>
      <c r="S1358" s="4">
        <v>44461</v>
      </c>
      <c r="T1358" s="3" t="s">
        <v>720</v>
      </c>
      <c r="U1358" s="3" t="s">
        <v>725</v>
      </c>
      <c r="V1358" s="3" t="s">
        <v>733</v>
      </c>
      <c r="W1358" s="3" t="s">
        <v>749</v>
      </c>
      <c r="X1358" s="3" t="s">
        <v>756</v>
      </c>
      <c r="Y1358" s="3">
        <v>8314.82</v>
      </c>
      <c r="Z1358" s="3" t="s">
        <v>759</v>
      </c>
      <c r="AA1358" t="b">
        <f>AND(Y1358&gt;10000,Z1358="Partially Paid")</f>
        <v>0</v>
      </c>
    </row>
    <row r="1359" spans="10:27" hidden="1" x14ac:dyDescent="0.3">
      <c r="J1359" s="7">
        <v>4290</v>
      </c>
      <c r="K1359" s="3" t="s">
        <v>23</v>
      </c>
      <c r="L1359" s="3" t="s">
        <v>29</v>
      </c>
      <c r="M1359" s="3" t="str">
        <f t="shared" si="74"/>
        <v>peter.mutua@email.com</v>
      </c>
      <c r="N1359" s="3" t="s">
        <v>44</v>
      </c>
      <c r="O1359" s="3">
        <v>52</v>
      </c>
      <c r="P1359" s="3" t="str">
        <f t="shared" si="75"/>
        <v>Adult</v>
      </c>
      <c r="Q1359" s="3">
        <f t="shared" si="73"/>
        <v>1</v>
      </c>
      <c r="R1359" s="3" t="s">
        <v>714</v>
      </c>
      <c r="S1359" s="4">
        <v>45409</v>
      </c>
      <c r="T1359" s="3" t="s">
        <v>721</v>
      </c>
      <c r="U1359" s="3" t="s">
        <v>725</v>
      </c>
      <c r="V1359" s="3" t="s">
        <v>731</v>
      </c>
      <c r="W1359" s="3" t="s">
        <v>747</v>
      </c>
      <c r="X1359" s="3" t="s">
        <v>754</v>
      </c>
      <c r="Y1359" s="3">
        <v>6734.55</v>
      </c>
      <c r="Z1359" s="3" t="s">
        <v>759</v>
      </c>
      <c r="AA1359" t="b">
        <f>AND(Y1359&gt;10000,Z1359="Partially Paid")</f>
        <v>0</v>
      </c>
    </row>
    <row r="1360" spans="10:27" hidden="1" x14ac:dyDescent="0.3">
      <c r="J1360" s="7">
        <v>2129</v>
      </c>
      <c r="K1360" s="3" t="s">
        <v>20</v>
      </c>
      <c r="L1360" s="3" t="s">
        <v>30</v>
      </c>
      <c r="M1360" s="3" t="str">
        <f t="shared" si="74"/>
        <v>kevin.atieno@email.com</v>
      </c>
      <c r="N1360" s="3" t="s">
        <v>44</v>
      </c>
      <c r="O1360" s="3">
        <v>45</v>
      </c>
      <c r="P1360" s="3" t="str">
        <f t="shared" si="75"/>
        <v>Adult</v>
      </c>
      <c r="Q1360" s="3">
        <f t="shared" si="73"/>
        <v>8</v>
      </c>
      <c r="R1360" s="3" t="s">
        <v>715</v>
      </c>
      <c r="S1360" s="4">
        <v>44963</v>
      </c>
      <c r="T1360" s="3" t="s">
        <v>724</v>
      </c>
      <c r="U1360" s="3" t="s">
        <v>730</v>
      </c>
      <c r="V1360" s="3" t="s">
        <v>731</v>
      </c>
      <c r="W1360" s="3" t="s">
        <v>749</v>
      </c>
      <c r="X1360" s="3" t="s">
        <v>758</v>
      </c>
      <c r="Y1360" s="3">
        <v>36120.370000000003</v>
      </c>
      <c r="Z1360" s="3" t="s">
        <v>760</v>
      </c>
      <c r="AA1360" t="b">
        <f>AND(Y1360&gt;10000,Z1360="Partially Paid")</f>
        <v>0</v>
      </c>
    </row>
    <row r="1361" spans="10:27" hidden="1" x14ac:dyDescent="0.3">
      <c r="J1361" s="7">
        <v>9903</v>
      </c>
      <c r="K1361" s="3" t="s">
        <v>17</v>
      </c>
      <c r="L1361" s="3" t="s">
        <v>42</v>
      </c>
      <c r="M1361" s="3" t="str">
        <f t="shared" si="74"/>
        <v>anne.ouma@email.com</v>
      </c>
      <c r="N1361" s="3" t="s">
        <v>44</v>
      </c>
      <c r="O1361" s="3">
        <v>50</v>
      </c>
      <c r="P1361" s="3" t="str">
        <f t="shared" si="75"/>
        <v>Adult</v>
      </c>
      <c r="Q1361" s="3">
        <f t="shared" si="73"/>
        <v>3</v>
      </c>
      <c r="R1361" s="3" t="s">
        <v>716</v>
      </c>
      <c r="S1361" s="4">
        <v>44416</v>
      </c>
      <c r="T1361" s="3" t="s">
        <v>723</v>
      </c>
      <c r="U1361" s="3" t="s">
        <v>730</v>
      </c>
      <c r="V1361" s="3" t="s">
        <v>744</v>
      </c>
      <c r="W1361" s="3" t="s">
        <v>749</v>
      </c>
      <c r="X1361" s="3" t="s">
        <v>756</v>
      </c>
      <c r="Y1361" s="3">
        <v>49760.79</v>
      </c>
      <c r="Z1361" s="3" t="s">
        <v>760</v>
      </c>
      <c r="AA1361" t="b">
        <f>AND(Y1361&gt;10000,Z1361="Partially Paid")</f>
        <v>0</v>
      </c>
    </row>
    <row r="1362" spans="10:27" hidden="1" x14ac:dyDescent="0.3">
      <c r="J1362" s="7">
        <v>6986</v>
      </c>
      <c r="K1362" s="3" t="s">
        <v>27</v>
      </c>
      <c r="L1362" s="3" t="s">
        <v>37</v>
      </c>
      <c r="M1362" s="3" t="str">
        <f t="shared" si="74"/>
        <v>david.otieno@email.com</v>
      </c>
      <c r="N1362" s="3" t="s">
        <v>44</v>
      </c>
      <c r="O1362" s="3">
        <v>53</v>
      </c>
      <c r="P1362" s="3" t="str">
        <f t="shared" si="75"/>
        <v>Adult</v>
      </c>
      <c r="Q1362" s="3">
        <f t="shared" si="73"/>
        <v>0</v>
      </c>
      <c r="R1362" s="3" t="s">
        <v>717</v>
      </c>
      <c r="S1362" s="4">
        <v>44225</v>
      </c>
      <c r="T1362" s="3" t="s">
        <v>719</v>
      </c>
      <c r="U1362" s="3" t="s">
        <v>726</v>
      </c>
      <c r="V1362" s="3" t="s">
        <v>737</v>
      </c>
      <c r="W1362" s="3" t="s">
        <v>750</v>
      </c>
      <c r="X1362" s="3" t="s">
        <v>757</v>
      </c>
      <c r="Y1362" s="3">
        <v>4029.61</v>
      </c>
      <c r="Z1362" s="3" t="s">
        <v>761</v>
      </c>
      <c r="AA1362" t="b">
        <f>AND(Y1362&gt;10000,Z1362="Partially Paid")</f>
        <v>0</v>
      </c>
    </row>
    <row r="1363" spans="10:27" x14ac:dyDescent="0.3">
      <c r="J1363" s="3"/>
      <c r="K1363" s="3"/>
      <c r="L1363" s="3"/>
      <c r="M1363" s="3"/>
      <c r="N1363" s="3"/>
      <c r="O1363" s="3"/>
      <c r="P1363" s="3"/>
      <c r="Q1363" s="3"/>
      <c r="R1363" s="3"/>
      <c r="S1363" s="3"/>
      <c r="T1363" s="3"/>
      <c r="U1363" s="3"/>
      <c r="V1363" s="3"/>
      <c r="W1363" s="3"/>
      <c r="X1363" s="5"/>
      <c r="Y1363" s="5"/>
      <c r="Z1363" s="3"/>
    </row>
    <row r="1364" spans="10:27" x14ac:dyDescent="0.3">
      <c r="J1364" s="3"/>
      <c r="K1364" s="3"/>
      <c r="L1364" s="3"/>
      <c r="M1364" s="3"/>
      <c r="N1364" s="3"/>
      <c r="O1364" s="3"/>
      <c r="P1364" s="3"/>
      <c r="Q1364" s="3"/>
      <c r="R1364" s="3"/>
      <c r="S1364" s="3"/>
      <c r="T1364" s="3"/>
      <c r="U1364" s="3"/>
      <c r="V1364" s="3"/>
      <c r="W1364" s="3"/>
      <c r="X1364" s="5"/>
      <c r="Y1364" s="3"/>
      <c r="Z1364" s="5"/>
    </row>
    <row r="1365" spans="10:27" x14ac:dyDescent="0.3">
      <c r="J1365" s="3"/>
      <c r="K1365" s="3"/>
      <c r="L1365" s="3"/>
      <c r="M1365" s="3"/>
      <c r="N1365" s="3"/>
      <c r="O1365" s="3"/>
      <c r="P1365" s="3"/>
      <c r="Q1365" s="3"/>
      <c r="R1365" s="3"/>
      <c r="S1365" s="3"/>
      <c r="T1365" s="3"/>
      <c r="U1365" s="3"/>
      <c r="V1365" s="3"/>
      <c r="W1365" s="3"/>
      <c r="X1365" s="3"/>
      <c r="Y1365" s="3"/>
      <c r="Z1365" s="3"/>
    </row>
    <row r="1366" spans="10:27" x14ac:dyDescent="0.3">
      <c r="J1366" s="3"/>
      <c r="K1366" s="3"/>
      <c r="L1366" s="3"/>
      <c r="M1366" s="3"/>
      <c r="N1366" s="3"/>
      <c r="O1366" s="3"/>
      <c r="P1366" s="3"/>
      <c r="Q1366" s="3"/>
      <c r="R1366" s="3"/>
      <c r="S1366" s="3"/>
      <c r="T1366" s="3"/>
      <c r="U1366" s="3"/>
      <c r="V1366" s="3"/>
      <c r="W1366" s="3"/>
      <c r="X1366" s="3"/>
      <c r="Y1366" s="3"/>
      <c r="Z1366" s="3"/>
    </row>
    <row r="1367" spans="10:27" x14ac:dyDescent="0.3">
      <c r="J1367" s="3"/>
      <c r="K1367" s="3"/>
      <c r="L1367" s="3"/>
      <c r="M1367" s="3"/>
      <c r="N1367" s="3"/>
      <c r="O1367" s="3"/>
      <c r="P1367" s="3"/>
      <c r="Q1367" s="3"/>
      <c r="R1367" s="3"/>
      <c r="S1367" s="3"/>
      <c r="T1367" s="3"/>
      <c r="U1367" s="3"/>
      <c r="V1367" s="3"/>
      <c r="W1367" s="3"/>
      <c r="X1367" s="3"/>
      <c r="Y1367" s="3"/>
      <c r="Z1367" s="3"/>
    </row>
    <row r="1368" spans="10:27" x14ac:dyDescent="0.3">
      <c r="J1368" s="3"/>
      <c r="K1368" s="3"/>
      <c r="L1368" s="3"/>
      <c r="M1368" s="3"/>
      <c r="N1368" s="3"/>
      <c r="O1368" s="3"/>
      <c r="P1368" s="3"/>
      <c r="Q1368" s="3"/>
      <c r="R1368" s="3"/>
      <c r="S1368" s="3"/>
      <c r="T1368" s="3"/>
      <c r="U1368" s="3"/>
      <c r="V1368" s="3"/>
      <c r="W1368" s="3"/>
      <c r="X1368" s="3"/>
      <c r="Y1368" s="3"/>
      <c r="Z1368" s="3"/>
    </row>
    <row r="1369" spans="10:27" x14ac:dyDescent="0.3">
      <c r="J1369" s="3"/>
      <c r="K1369" s="3"/>
      <c r="L1369" s="3"/>
      <c r="M1369" s="3"/>
      <c r="N1369" s="3"/>
      <c r="O1369" s="3"/>
      <c r="P1369" s="3"/>
      <c r="Q1369" s="3"/>
      <c r="R1369" s="3"/>
      <c r="S1369" s="3"/>
      <c r="T1369" s="3"/>
      <c r="U1369" s="3"/>
      <c r="V1369" s="3"/>
      <c r="W1369" s="3"/>
      <c r="X1369" s="3"/>
      <c r="Y1369" s="3"/>
      <c r="Z1369" s="3"/>
    </row>
    <row r="1370" spans="10:27" x14ac:dyDescent="0.3">
      <c r="J1370" s="3"/>
      <c r="K1370" s="3"/>
      <c r="L1370" s="3"/>
      <c r="M1370" s="3"/>
      <c r="N1370" s="3"/>
      <c r="O1370" s="3"/>
      <c r="P1370" s="3"/>
      <c r="Q1370" s="3"/>
      <c r="R1370" s="3"/>
      <c r="S1370" s="3"/>
      <c r="T1370" s="3"/>
      <c r="U1370" s="3"/>
      <c r="V1370" s="3"/>
      <c r="W1370" s="3"/>
      <c r="X1370" s="3"/>
      <c r="Y1370" s="3"/>
      <c r="Z1370" s="3"/>
    </row>
    <row r="1371" spans="10:27" x14ac:dyDescent="0.3">
      <c r="J1371" s="3"/>
      <c r="K1371" s="3"/>
      <c r="L1371" s="3"/>
      <c r="M1371" s="3"/>
      <c r="N1371" s="3"/>
      <c r="O1371" s="3"/>
      <c r="P1371" s="3"/>
      <c r="Q1371" s="3"/>
      <c r="R1371" s="3"/>
      <c r="S1371" s="3"/>
      <c r="T1371" s="3"/>
      <c r="U1371" s="3"/>
      <c r="V1371" s="3"/>
      <c r="W1371" s="3"/>
      <c r="X1371" s="3"/>
      <c r="Y1371" s="3"/>
      <c r="Z1371" s="3"/>
    </row>
  </sheetData>
  <conditionalFormatting sqref="Q1:Q674">
    <cfRule type="containsText" dxfId="72" priority="25" operator="containsText" text="partially paid">
      <formula>NOT(ISERROR(SEARCH("partially paid",Q1)))</formula>
    </cfRule>
    <cfRule type="containsText" dxfId="71" priority="28" operator="containsText" text="partially paid">
      <formula>NOT(ISERROR(SEARCH("partially paid",Q1)))</formula>
    </cfRule>
    <cfRule type="containsText" dxfId="70" priority="29" operator="containsText" text="paid">
      <formula>NOT(ISERROR(SEARCH("paid",Q1)))</formula>
    </cfRule>
    <cfRule type="containsText" dxfId="69" priority="30" operator="containsText" text="partially paid">
      <formula>NOT(ISERROR(SEARCH("partially paid",Q1)))</formula>
    </cfRule>
    <cfRule type="containsText" dxfId="68" priority="31" operator="containsText" text="pending">
      <formula>NOT(ISERROR(SEARCH("pending",Q1)))</formula>
    </cfRule>
    <cfRule type="containsText" dxfId="67" priority="32" operator="containsText" text="paid">
      <formula>NOT(ISERROR(SEARCH("paid",Q1)))</formula>
    </cfRule>
  </conditionalFormatting>
  <conditionalFormatting sqref="P1:P682">
    <cfRule type="containsText" dxfId="66" priority="26" operator="containsText" text="2">
      <formula>NOT(ISERROR(SEARCH("2",P1)))</formula>
    </cfRule>
    <cfRule type="containsText" dxfId="65" priority="27" operator="containsText" text="2761610.6">
      <formula>NOT(ISERROR(SEARCH("2761610.6",P1)))</formula>
    </cfRule>
  </conditionalFormatting>
  <conditionalFormatting sqref="N676:N682">
    <cfRule type="containsText" dxfId="64" priority="17" operator="containsText" text="p">
      <formula>NOT(ISERROR(SEARCH("p",N676)))</formula>
    </cfRule>
    <cfRule type="containsText" dxfId="63" priority="18" operator="containsText" text="o">
      <formula>NOT(ISERROR(SEARCH("o",N676)))</formula>
    </cfRule>
    <cfRule type="containsText" dxfId="62" priority="19" operator="containsText" text="n">
      <formula>NOT(ISERROR(SEARCH("n",N676)))</formula>
    </cfRule>
    <cfRule type="containsText" dxfId="61" priority="20" operator="containsText" text="gene">
      <formula>NOT(ISERROR(SEARCH("gene",N676)))</formula>
    </cfRule>
    <cfRule type="containsText" dxfId="60" priority="22" operator="containsText" text="dermatology">
      <formula>NOT(ISERROR(SEARCH("dermatology",N676)))</formula>
    </cfRule>
    <cfRule type="containsText" dxfId="59" priority="24" operator="containsText" text="cardiology">
      <formula>NOT(ISERROR(SEARCH("cardiology",N676)))</formula>
    </cfRule>
  </conditionalFormatting>
  <conditionalFormatting sqref="O676:O682">
    <cfRule type="containsText" dxfId="58" priority="21" operator="containsText" text="2">
      <formula>NOT(ISERROR(SEARCH("2",O676)))</formula>
    </cfRule>
    <cfRule type="containsText" dxfId="57" priority="23" operator="containsText" text="2761610.6">
      <formula>NOT(ISERROR(SEARCH("2761610.6",O676)))</formula>
    </cfRule>
  </conditionalFormatting>
  <conditionalFormatting sqref="Z690:Z1363 AA690">
    <cfRule type="containsText" dxfId="56" priority="9" operator="containsText" text="partially paid">
      <formula>NOT(ISERROR(SEARCH("partially paid",Z690)))</formula>
    </cfRule>
    <cfRule type="containsText" dxfId="55" priority="12" operator="containsText" text="partially paid">
      <formula>NOT(ISERROR(SEARCH("partially paid",Z690)))</formula>
    </cfRule>
    <cfRule type="containsText" dxfId="54" priority="13" operator="containsText" text="paid">
      <formula>NOT(ISERROR(SEARCH("paid",Z690)))</formula>
    </cfRule>
    <cfRule type="containsText" dxfId="53" priority="14" operator="containsText" text="partially paid">
      <formula>NOT(ISERROR(SEARCH("partially paid",Z690)))</formula>
    </cfRule>
    <cfRule type="containsText" dxfId="52" priority="15" operator="containsText" text="pending">
      <formula>NOT(ISERROR(SEARCH("pending",Z690)))</formula>
    </cfRule>
    <cfRule type="containsText" dxfId="51" priority="16" operator="containsText" text="paid">
      <formula>NOT(ISERROR(SEARCH("paid",Z690)))</formula>
    </cfRule>
  </conditionalFormatting>
  <conditionalFormatting sqref="Y690:Y1371">
    <cfRule type="containsText" dxfId="50" priority="10" operator="containsText" text="2">
      <formula>NOT(ISERROR(SEARCH("2",Y690)))</formula>
    </cfRule>
    <cfRule type="containsText" dxfId="49" priority="11" operator="containsText" text="2761610.6">
      <formula>NOT(ISERROR(SEARCH("2761610.6",Y690)))</formula>
    </cfRule>
  </conditionalFormatting>
  <conditionalFormatting sqref="W1365:W1371">
    <cfRule type="containsText" dxfId="48" priority="1" operator="containsText" text="p">
      <formula>NOT(ISERROR(SEARCH("p",W1365)))</formula>
    </cfRule>
    <cfRule type="containsText" dxfId="47" priority="2" operator="containsText" text="o">
      <formula>NOT(ISERROR(SEARCH("o",W1365)))</formula>
    </cfRule>
    <cfRule type="containsText" dxfId="46" priority="3" operator="containsText" text="n">
      <formula>NOT(ISERROR(SEARCH("n",W1365)))</formula>
    </cfRule>
    <cfRule type="containsText" dxfId="45" priority="4" operator="containsText" text="gene">
      <formula>NOT(ISERROR(SEARCH("gene",W1365)))</formula>
    </cfRule>
    <cfRule type="containsText" dxfId="44" priority="6" operator="containsText" text="dermatology">
      <formula>NOT(ISERROR(SEARCH("dermatology",W1365)))</formula>
    </cfRule>
    <cfRule type="containsText" dxfId="43" priority="8" operator="containsText" text="cardiology">
      <formula>NOT(ISERROR(SEARCH("cardiology",W1365)))</formula>
    </cfRule>
  </conditionalFormatting>
  <conditionalFormatting sqref="X1365:X1371">
    <cfRule type="containsText" dxfId="42" priority="5" operator="containsText" text="2">
      <formula>NOT(ISERROR(SEARCH("2",X1365)))</formula>
    </cfRule>
    <cfRule type="containsText" dxfId="41" priority="7" operator="containsText" text="2761610.6">
      <formula>NOT(ISERROR(SEARCH("2761610.6",X1365)))</formula>
    </cfRule>
  </conditionalFormatting>
  <pageMargins left="0.7" right="0.7" top="0.75" bottom="0.75" header="0.3" footer="0.3"/>
  <pageSetup paperSize="9"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workbookViewId="0">
      <selection activeCell="A3" sqref="A3"/>
    </sheetView>
  </sheetViews>
  <sheetFormatPr defaultRowHeight="14.4" x14ac:dyDescent="0.3"/>
  <cols>
    <col min="1" max="1" width="15.33203125" bestFit="1" customWidth="1"/>
    <col min="2" max="2" width="17.21875" bestFit="1" customWidth="1"/>
  </cols>
  <sheetData>
    <row r="3" spans="1:2" x14ac:dyDescent="0.3">
      <c r="A3" s="20" t="s">
        <v>772</v>
      </c>
      <c r="B3" t="s">
        <v>774</v>
      </c>
    </row>
    <row r="4" spans="1:2" x14ac:dyDescent="0.3">
      <c r="A4" s="21" t="s">
        <v>750</v>
      </c>
      <c r="B4" s="22">
        <v>104</v>
      </c>
    </row>
    <row r="5" spans="1:2" x14ac:dyDescent="0.3">
      <c r="A5" s="21" t="s">
        <v>747</v>
      </c>
      <c r="B5" s="22">
        <v>92</v>
      </c>
    </row>
    <row r="6" spans="1:2" x14ac:dyDescent="0.3">
      <c r="A6" s="21" t="s">
        <v>748</v>
      </c>
      <c r="B6" s="22">
        <v>103</v>
      </c>
    </row>
    <row r="7" spans="1:2" x14ac:dyDescent="0.3">
      <c r="A7" s="21" t="s">
        <v>749</v>
      </c>
      <c r="B7" s="22">
        <v>98</v>
      </c>
    </row>
    <row r="8" spans="1:2" x14ac:dyDescent="0.3">
      <c r="A8" s="21" t="s">
        <v>746</v>
      </c>
      <c r="B8" s="22">
        <v>98</v>
      </c>
    </row>
    <row r="9" spans="1:2" x14ac:dyDescent="0.3">
      <c r="A9" s="21" t="s">
        <v>752</v>
      </c>
      <c r="B9" s="22">
        <v>79</v>
      </c>
    </row>
    <row r="10" spans="1:2" x14ac:dyDescent="0.3">
      <c r="A10" s="21" t="s">
        <v>751</v>
      </c>
      <c r="B10" s="22">
        <v>98</v>
      </c>
    </row>
    <row r="11" spans="1:2" x14ac:dyDescent="0.3">
      <c r="A11" s="21" t="s">
        <v>773</v>
      </c>
      <c r="B11" s="22">
        <v>672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T692"/>
  <sheetViews>
    <sheetView topLeftCell="B1" zoomScale="75" zoomScaleNormal="75" workbookViewId="0">
      <selection activeCell="K5" sqref="K5"/>
    </sheetView>
  </sheetViews>
  <sheetFormatPr defaultRowHeight="14.4" x14ac:dyDescent="0.3"/>
  <cols>
    <col min="3" max="3" width="11.109375" customWidth="1"/>
    <col min="4" max="4" width="11.77734375" customWidth="1"/>
    <col min="5" max="5" width="11.6640625" customWidth="1"/>
    <col min="6" max="6" width="26.88671875" bestFit="1" customWidth="1"/>
    <col min="7" max="7" width="9" customWidth="1"/>
    <col min="8" max="8" width="6.109375" customWidth="1"/>
    <col min="9" max="9" width="18" customWidth="1"/>
    <col min="10" max="10" width="23.33203125" bestFit="1" customWidth="1"/>
    <col min="11" max="11" width="15.6640625" customWidth="1"/>
    <col min="12" max="12" width="13" customWidth="1"/>
    <col min="13" max="13" width="11.77734375" bestFit="1" customWidth="1"/>
    <col min="14" max="14" width="15.77734375" customWidth="1"/>
    <col min="15" max="15" width="14" customWidth="1"/>
    <col min="16" max="16" width="20.21875" customWidth="1"/>
    <col min="17" max="17" width="18.6640625" customWidth="1"/>
    <col min="18" max="18" width="17.5546875" customWidth="1"/>
    <col min="19" max="19" width="16.109375" customWidth="1"/>
    <col min="20" max="20" width="18.21875" customWidth="1"/>
  </cols>
  <sheetData>
    <row r="7" spans="3:20" ht="23.4" x14ac:dyDescent="0.45">
      <c r="J7" s="19" t="s">
        <v>770</v>
      </c>
    </row>
    <row r="10" spans="3:20" x14ac:dyDescent="0.3">
      <c r="C10" s="9" t="s">
        <v>0</v>
      </c>
      <c r="D10" s="10" t="s">
        <v>1</v>
      </c>
      <c r="E10" s="10" t="s">
        <v>2</v>
      </c>
      <c r="F10" s="10" t="s">
        <v>762</v>
      </c>
      <c r="G10" s="10" t="s">
        <v>3</v>
      </c>
      <c r="H10" s="10" t="s">
        <v>4</v>
      </c>
      <c r="I10" s="10" t="s">
        <v>763</v>
      </c>
      <c r="J10" s="10" t="s">
        <v>764</v>
      </c>
      <c r="K10" s="10" t="s">
        <v>5</v>
      </c>
      <c r="L10" s="10" t="s">
        <v>6</v>
      </c>
      <c r="M10" s="10" t="s">
        <v>7</v>
      </c>
      <c r="N10" s="10" t="s">
        <v>8</v>
      </c>
      <c r="O10" s="10" t="s">
        <v>9</v>
      </c>
      <c r="P10" s="10" t="s">
        <v>10</v>
      </c>
      <c r="Q10" s="10" t="s">
        <v>11</v>
      </c>
      <c r="R10" s="10" t="s">
        <v>12</v>
      </c>
      <c r="S10" s="10" t="s">
        <v>13</v>
      </c>
      <c r="T10" s="16" t="s">
        <v>769</v>
      </c>
    </row>
    <row r="11" spans="3:20" x14ac:dyDescent="0.3">
      <c r="C11" s="7">
        <v>6892</v>
      </c>
      <c r="D11" s="3" t="s">
        <v>14</v>
      </c>
      <c r="E11" s="3" t="s">
        <v>29</v>
      </c>
      <c r="F11" s="3" t="str">
        <f>LOWER(CONCATENATE(D11,".",E11,"@email.com"))</f>
        <v>jane.mutua@email.com</v>
      </c>
      <c r="G11" s="3" t="s">
        <v>44</v>
      </c>
      <c r="H11" s="3">
        <v>63</v>
      </c>
      <c r="I11" s="3" t="str">
        <f>IF(H11&lt;=12,"Child",IF(H11&lt;=19,"Teenager",IF(H11&lt;=60,"Adult","Senior")))</f>
        <v>Senior</v>
      </c>
      <c r="J11" s="3">
        <f t="shared" ref="J11" si="0">MAX( H11:H682) - (H11)</f>
        <v>22</v>
      </c>
      <c r="K11" s="3" t="s">
        <v>46</v>
      </c>
      <c r="L11" s="4">
        <v>45523</v>
      </c>
      <c r="M11" s="3" t="s">
        <v>718</v>
      </c>
      <c r="N11" s="3" t="s">
        <v>725</v>
      </c>
      <c r="O11" s="3" t="s">
        <v>731</v>
      </c>
      <c r="P11" s="3" t="s">
        <v>746</v>
      </c>
      <c r="Q11" s="3" t="s">
        <v>753</v>
      </c>
      <c r="R11" s="3">
        <v>28108.15</v>
      </c>
      <c r="S11" s="3" t="s">
        <v>759</v>
      </c>
      <c r="T11" s="8"/>
    </row>
    <row r="12" spans="3:20" x14ac:dyDescent="0.3">
      <c r="C12" s="7">
        <v>6413</v>
      </c>
      <c r="D12" s="3" t="s">
        <v>15</v>
      </c>
      <c r="E12" s="3" t="s">
        <v>30</v>
      </c>
      <c r="F12" s="3" t="str">
        <f t="shared" ref="F12:F75" si="1">LOWER(CONCATENATE(D12,".",E12,"@email.com"))</f>
        <v>james.atieno@email.com</v>
      </c>
      <c r="G12" s="3" t="s">
        <v>45</v>
      </c>
      <c r="H12" s="3">
        <v>9</v>
      </c>
      <c r="I12" s="3" t="str">
        <f t="shared" ref="I12:I75" si="2">IF(H12&lt;=12,"Child",IF(H12&lt;=19,"Teenager",IF(H12&lt;=60,"Adult","Senior")))</f>
        <v>Child</v>
      </c>
      <c r="J12" s="3">
        <f>MAX( H12:H684) - (H12)</f>
        <v>76</v>
      </c>
      <c r="K12" s="3" t="s">
        <v>47</v>
      </c>
      <c r="L12" s="4">
        <v>45424</v>
      </c>
      <c r="M12" s="3" t="s">
        <v>719</v>
      </c>
      <c r="N12" s="3" t="s">
        <v>726</v>
      </c>
      <c r="O12" s="3" t="s">
        <v>732</v>
      </c>
      <c r="P12" s="3" t="s">
        <v>747</v>
      </c>
      <c r="Q12" s="3" t="s">
        <v>754</v>
      </c>
      <c r="R12" s="3">
        <v>27742.06</v>
      </c>
      <c r="S12" s="3" t="s">
        <v>760</v>
      </c>
      <c r="T12" s="8"/>
    </row>
    <row r="13" spans="3:20" x14ac:dyDescent="0.3">
      <c r="C13" s="7">
        <v>4073</v>
      </c>
      <c r="D13" s="3" t="s">
        <v>16</v>
      </c>
      <c r="E13" s="3" t="s">
        <v>31</v>
      </c>
      <c r="F13" s="3" t="str">
        <f t="shared" si="1"/>
        <v>john.kamau@email.com</v>
      </c>
      <c r="G13" s="3" t="s">
        <v>45</v>
      </c>
      <c r="H13" s="3">
        <v>58</v>
      </c>
      <c r="I13" s="3" t="str">
        <f t="shared" si="2"/>
        <v>Adult</v>
      </c>
      <c r="J13" s="3">
        <f>MAX( H13:H685) - (H13)</f>
        <v>27</v>
      </c>
      <c r="K13" s="3" t="s">
        <v>48</v>
      </c>
      <c r="L13" s="4">
        <v>44751</v>
      </c>
      <c r="M13" s="3" t="s">
        <v>720</v>
      </c>
      <c r="N13" s="3" t="s">
        <v>726</v>
      </c>
      <c r="O13" s="3" t="s">
        <v>733</v>
      </c>
      <c r="P13" s="3" t="s">
        <v>747</v>
      </c>
      <c r="Q13" s="3" t="s">
        <v>754</v>
      </c>
      <c r="R13" s="3">
        <v>21428.48</v>
      </c>
      <c r="S13" s="3" t="s">
        <v>760</v>
      </c>
      <c r="T13" s="8"/>
    </row>
    <row r="14" spans="3:20" x14ac:dyDescent="0.3">
      <c r="C14" s="7">
        <v>9754</v>
      </c>
      <c r="D14" s="3" t="s">
        <v>17</v>
      </c>
      <c r="E14" s="3" t="s">
        <v>29</v>
      </c>
      <c r="F14" s="3" t="str">
        <f t="shared" si="1"/>
        <v>anne.mutua@email.com</v>
      </c>
      <c r="G14" s="3" t="s">
        <v>44</v>
      </c>
      <c r="H14" s="3">
        <v>70</v>
      </c>
      <c r="I14" s="3" t="str">
        <f t="shared" si="2"/>
        <v>Senior</v>
      </c>
      <c r="J14" s="3">
        <f>MAX( H14:H686) - (H14)</f>
        <v>15</v>
      </c>
      <c r="K14" s="3" t="s">
        <v>49</v>
      </c>
      <c r="L14" s="4">
        <v>45211</v>
      </c>
      <c r="M14" s="3" t="s">
        <v>718</v>
      </c>
      <c r="N14" s="3" t="s">
        <v>726</v>
      </c>
      <c r="O14" s="3" t="s">
        <v>734</v>
      </c>
      <c r="P14" s="3" t="s">
        <v>746</v>
      </c>
      <c r="Q14" s="3" t="s">
        <v>753</v>
      </c>
      <c r="R14" s="3">
        <v>24371.93</v>
      </c>
      <c r="S14" s="3" t="s">
        <v>761</v>
      </c>
      <c r="T14" s="8"/>
    </row>
    <row r="15" spans="3:20" x14ac:dyDescent="0.3">
      <c r="C15" s="7">
        <v>6382</v>
      </c>
      <c r="D15" s="3" t="s">
        <v>18</v>
      </c>
      <c r="E15" s="3" t="s">
        <v>32</v>
      </c>
      <c r="F15" s="3" t="str">
        <f t="shared" si="1"/>
        <v>susan.odhiambo@email.com</v>
      </c>
      <c r="G15" s="3" t="s">
        <v>45</v>
      </c>
      <c r="H15" s="3">
        <v>17</v>
      </c>
      <c r="I15" s="3" t="str">
        <f t="shared" si="2"/>
        <v>Teenager</v>
      </c>
      <c r="J15" s="3">
        <f>MAX( H15:H687) - (H15)</f>
        <v>68</v>
      </c>
      <c r="K15" s="3" t="s">
        <v>50</v>
      </c>
      <c r="L15" s="4">
        <v>45490</v>
      </c>
      <c r="M15" s="3" t="s">
        <v>718</v>
      </c>
      <c r="N15" s="3" t="s">
        <v>727</v>
      </c>
      <c r="O15" s="3" t="s">
        <v>735</v>
      </c>
      <c r="P15" s="3" t="s">
        <v>748</v>
      </c>
      <c r="Q15" s="3" t="s">
        <v>755</v>
      </c>
      <c r="R15" s="3">
        <v>49712.43</v>
      </c>
      <c r="S15" s="3" t="s">
        <v>759</v>
      </c>
      <c r="T15" s="8"/>
    </row>
    <row r="16" spans="3:20" x14ac:dyDescent="0.3">
      <c r="C16" s="7">
        <v>5961</v>
      </c>
      <c r="D16" s="3" t="s">
        <v>19</v>
      </c>
      <c r="E16" s="3" t="s">
        <v>33</v>
      </c>
      <c r="F16" s="3" t="str">
        <f t="shared" si="1"/>
        <v>michael.kiplagat@email.com</v>
      </c>
      <c r="G16" s="3" t="s">
        <v>45</v>
      </c>
      <c r="H16" s="3">
        <v>76</v>
      </c>
      <c r="I16" s="3" t="str">
        <f t="shared" si="2"/>
        <v>Senior</v>
      </c>
      <c r="J16" s="3">
        <f>MAX( H16:H688) - (H16)</f>
        <v>9</v>
      </c>
      <c r="K16" s="3" t="s">
        <v>51</v>
      </c>
      <c r="L16" s="4">
        <v>44807</v>
      </c>
      <c r="M16" s="3" t="s">
        <v>720</v>
      </c>
      <c r="N16" s="3" t="s">
        <v>725</v>
      </c>
      <c r="O16" s="3" t="s">
        <v>731</v>
      </c>
      <c r="P16" s="3" t="s">
        <v>748</v>
      </c>
      <c r="Q16" s="3" t="s">
        <v>756</v>
      </c>
      <c r="R16" s="3">
        <v>39893.1</v>
      </c>
      <c r="S16" s="3" t="s">
        <v>760</v>
      </c>
      <c r="T16" s="8"/>
    </row>
    <row r="17" spans="3:20" x14ac:dyDescent="0.3">
      <c r="C17" s="7">
        <v>5661</v>
      </c>
      <c r="D17" s="3" t="s">
        <v>14</v>
      </c>
      <c r="E17" s="3" t="s">
        <v>34</v>
      </c>
      <c r="F17" s="3" t="str">
        <f t="shared" si="1"/>
        <v>jane.cherono@email.com</v>
      </c>
      <c r="G17" s="3" t="s">
        <v>44</v>
      </c>
      <c r="H17" s="3">
        <v>58</v>
      </c>
      <c r="I17" s="3" t="str">
        <f t="shared" si="2"/>
        <v>Adult</v>
      </c>
      <c r="J17" s="3">
        <f>MAX( H17:H689) - (H17)</f>
        <v>27</v>
      </c>
      <c r="K17" s="3" t="s">
        <v>52</v>
      </c>
      <c r="L17" s="4">
        <v>45533</v>
      </c>
      <c r="M17" s="3" t="s">
        <v>721</v>
      </c>
      <c r="N17" s="3" t="s">
        <v>725</v>
      </c>
      <c r="O17" s="3" t="s">
        <v>736</v>
      </c>
      <c r="P17" s="3" t="s">
        <v>749</v>
      </c>
      <c r="Q17" s="3" t="s">
        <v>754</v>
      </c>
      <c r="R17" s="3">
        <v>753.46</v>
      </c>
      <c r="S17" s="3" t="s">
        <v>761</v>
      </c>
      <c r="T17" s="8"/>
    </row>
    <row r="18" spans="3:20" x14ac:dyDescent="0.3">
      <c r="C18" s="7">
        <v>9297</v>
      </c>
      <c r="D18" s="3" t="s">
        <v>14</v>
      </c>
      <c r="E18" s="3" t="s">
        <v>35</v>
      </c>
      <c r="F18" s="3" t="str">
        <f t="shared" si="1"/>
        <v>jane.mugambi@email.com</v>
      </c>
      <c r="G18" s="3" t="s">
        <v>45</v>
      </c>
      <c r="H18" s="3">
        <v>59</v>
      </c>
      <c r="I18" s="3" t="str">
        <f t="shared" si="2"/>
        <v>Adult</v>
      </c>
      <c r="J18" s="3">
        <f>MAX( H18:H690) - (H18)</f>
        <v>26</v>
      </c>
      <c r="K18" s="3" t="s">
        <v>53</v>
      </c>
      <c r="L18" s="4">
        <v>44466</v>
      </c>
      <c r="M18" s="3" t="s">
        <v>721</v>
      </c>
      <c r="N18" s="3" t="s">
        <v>725</v>
      </c>
      <c r="O18" s="3" t="s">
        <v>737</v>
      </c>
      <c r="P18" s="3" t="s">
        <v>748</v>
      </c>
      <c r="Q18" s="3" t="s">
        <v>753</v>
      </c>
      <c r="R18" s="3">
        <v>29099.119999999999</v>
      </c>
      <c r="S18" s="3" t="s">
        <v>761</v>
      </c>
      <c r="T18" s="8"/>
    </row>
    <row r="19" spans="3:20" x14ac:dyDescent="0.3">
      <c r="C19" s="7">
        <v>7884</v>
      </c>
      <c r="D19" s="3" t="s">
        <v>20</v>
      </c>
      <c r="E19" s="3" t="s">
        <v>36</v>
      </c>
      <c r="F19" s="3" t="str">
        <f t="shared" si="1"/>
        <v>kevin.mwangi@email.com</v>
      </c>
      <c r="G19" s="3" t="s">
        <v>45</v>
      </c>
      <c r="H19" s="3">
        <v>3</v>
      </c>
      <c r="I19" s="3" t="str">
        <f t="shared" si="2"/>
        <v>Child</v>
      </c>
      <c r="J19" s="3">
        <f>MAX( H19:H691) - (H19)</f>
        <v>82</v>
      </c>
      <c r="K19" s="3" t="s">
        <v>54</v>
      </c>
      <c r="L19" s="4">
        <v>45161</v>
      </c>
      <c r="M19" s="3" t="s">
        <v>718</v>
      </c>
      <c r="N19" s="3" t="s">
        <v>725</v>
      </c>
      <c r="O19" s="3" t="s">
        <v>734</v>
      </c>
      <c r="P19" s="3" t="s">
        <v>750</v>
      </c>
      <c r="Q19" s="3" t="s">
        <v>757</v>
      </c>
      <c r="R19" s="3">
        <v>48658.45</v>
      </c>
      <c r="S19" s="3" t="s">
        <v>759</v>
      </c>
      <c r="T19" s="8"/>
    </row>
    <row r="20" spans="3:20" x14ac:dyDescent="0.3">
      <c r="C20" s="7">
        <v>8654</v>
      </c>
      <c r="D20" s="3" t="s">
        <v>16</v>
      </c>
      <c r="E20" s="3" t="s">
        <v>35</v>
      </c>
      <c r="F20" s="3" t="str">
        <f t="shared" si="1"/>
        <v>john.mugambi@email.com</v>
      </c>
      <c r="G20" s="3" t="s">
        <v>45</v>
      </c>
      <c r="H20" s="3">
        <v>84</v>
      </c>
      <c r="I20" s="3" t="str">
        <f t="shared" si="2"/>
        <v>Senior</v>
      </c>
      <c r="J20" s="3">
        <f>MAX( H20:H692) - (H20)</f>
        <v>1</v>
      </c>
      <c r="K20" s="3" t="s">
        <v>55</v>
      </c>
      <c r="L20" s="4">
        <v>44964</v>
      </c>
      <c r="M20" s="3" t="s">
        <v>722</v>
      </c>
      <c r="N20" s="3" t="s">
        <v>728</v>
      </c>
      <c r="O20" s="3" t="s">
        <v>738</v>
      </c>
      <c r="P20" s="3" t="s">
        <v>747</v>
      </c>
      <c r="Q20" s="3" t="s">
        <v>753</v>
      </c>
      <c r="R20" s="3">
        <v>11724.16</v>
      </c>
      <c r="S20" s="3" t="s">
        <v>760</v>
      </c>
      <c r="T20" s="8"/>
    </row>
    <row r="21" spans="3:20" x14ac:dyDescent="0.3">
      <c r="C21" s="7">
        <v>4921</v>
      </c>
      <c r="D21" s="3" t="s">
        <v>18</v>
      </c>
      <c r="E21" s="3" t="s">
        <v>33</v>
      </c>
      <c r="F21" s="3" t="str">
        <f t="shared" si="1"/>
        <v>susan.kiplagat@email.com</v>
      </c>
      <c r="G21" s="3" t="s">
        <v>45</v>
      </c>
      <c r="H21" s="3">
        <v>71</v>
      </c>
      <c r="I21" s="3" t="str">
        <f t="shared" si="2"/>
        <v>Senior</v>
      </c>
      <c r="J21" s="3">
        <f>MAX( H21:H693) - (H21)</f>
        <v>14</v>
      </c>
      <c r="K21" s="3" t="s">
        <v>56</v>
      </c>
      <c r="L21" s="4">
        <v>45469</v>
      </c>
      <c r="M21" s="3" t="s">
        <v>719</v>
      </c>
      <c r="N21" s="3" t="s">
        <v>725</v>
      </c>
      <c r="O21" s="3" t="s">
        <v>738</v>
      </c>
      <c r="P21" s="3" t="s">
        <v>751</v>
      </c>
      <c r="Q21" s="3" t="s">
        <v>758</v>
      </c>
      <c r="R21" s="3">
        <v>7895.16</v>
      </c>
      <c r="S21" s="3" t="s">
        <v>760</v>
      </c>
      <c r="T21" s="8"/>
    </row>
    <row r="22" spans="3:20" x14ac:dyDescent="0.3">
      <c r="C22" s="7">
        <v>6550</v>
      </c>
      <c r="D22" s="3" t="s">
        <v>21</v>
      </c>
      <c r="E22" s="3" t="s">
        <v>32</v>
      </c>
      <c r="F22" s="3" t="str">
        <f t="shared" si="1"/>
        <v>grace.odhiambo@email.com</v>
      </c>
      <c r="G22" s="3" t="s">
        <v>45</v>
      </c>
      <c r="H22" s="3">
        <v>35</v>
      </c>
      <c r="I22" s="3" t="str">
        <f t="shared" si="2"/>
        <v>Adult</v>
      </c>
      <c r="J22" s="3">
        <f>MAX( H22:H694) - (H22)</f>
        <v>50</v>
      </c>
      <c r="K22" s="3" t="s">
        <v>57</v>
      </c>
      <c r="L22" s="4">
        <v>45093</v>
      </c>
      <c r="M22" s="3" t="s">
        <v>723</v>
      </c>
      <c r="N22" s="3" t="s">
        <v>728</v>
      </c>
      <c r="O22" s="3" t="s">
        <v>739</v>
      </c>
      <c r="P22" s="3" t="s">
        <v>746</v>
      </c>
      <c r="Q22" s="3" t="s">
        <v>757</v>
      </c>
      <c r="R22" s="3">
        <v>22671.02</v>
      </c>
      <c r="S22" s="3" t="s">
        <v>761</v>
      </c>
      <c r="T22" s="8"/>
    </row>
    <row r="23" spans="3:20" x14ac:dyDescent="0.3">
      <c r="C23" s="7">
        <v>2227</v>
      </c>
      <c r="D23" s="3" t="s">
        <v>22</v>
      </c>
      <c r="E23" s="3" t="s">
        <v>31</v>
      </c>
      <c r="F23" s="3" t="str">
        <f t="shared" si="1"/>
        <v>mercy.kamau@email.com</v>
      </c>
      <c r="G23" s="3" t="s">
        <v>45</v>
      </c>
      <c r="H23" s="3">
        <v>81</v>
      </c>
      <c r="I23" s="3" t="str">
        <f t="shared" si="2"/>
        <v>Senior</v>
      </c>
      <c r="J23" s="3">
        <f>MAX( H23:H695) - (H23)</f>
        <v>4</v>
      </c>
      <c r="K23" s="3" t="s">
        <v>58</v>
      </c>
      <c r="L23" s="4">
        <v>44149</v>
      </c>
      <c r="M23" s="3" t="s">
        <v>721</v>
      </c>
      <c r="N23" s="3" t="s">
        <v>727</v>
      </c>
      <c r="O23" s="3" t="s">
        <v>740</v>
      </c>
      <c r="P23" s="3" t="s">
        <v>751</v>
      </c>
      <c r="Q23" s="3" t="s">
        <v>756</v>
      </c>
      <c r="R23" s="3">
        <v>30474.27</v>
      </c>
      <c r="S23" s="3" t="s">
        <v>759</v>
      </c>
      <c r="T23" s="8"/>
    </row>
    <row r="24" spans="3:20" x14ac:dyDescent="0.3">
      <c r="C24" s="7">
        <v>9941</v>
      </c>
      <c r="D24" s="3" t="s">
        <v>17</v>
      </c>
      <c r="E24" s="3" t="s">
        <v>34</v>
      </c>
      <c r="F24" s="3" t="str">
        <f t="shared" si="1"/>
        <v>anne.cherono@email.com</v>
      </c>
      <c r="G24" s="3" t="s">
        <v>45</v>
      </c>
      <c r="H24" s="3">
        <v>61</v>
      </c>
      <c r="I24" s="3" t="str">
        <f t="shared" si="2"/>
        <v>Senior</v>
      </c>
      <c r="J24" s="3">
        <f>MAX( H24:H696) - (H24)</f>
        <v>24</v>
      </c>
      <c r="K24" s="3" t="s">
        <v>59</v>
      </c>
      <c r="L24" s="4">
        <v>45052</v>
      </c>
      <c r="M24" s="3" t="s">
        <v>720</v>
      </c>
      <c r="N24" s="3" t="s">
        <v>728</v>
      </c>
      <c r="O24" s="3" t="s">
        <v>740</v>
      </c>
      <c r="P24" s="3" t="s">
        <v>750</v>
      </c>
      <c r="Q24" s="3" t="s">
        <v>755</v>
      </c>
      <c r="R24" s="3">
        <v>38208.94</v>
      </c>
      <c r="S24" s="3" t="s">
        <v>759</v>
      </c>
      <c r="T24" s="8"/>
    </row>
    <row r="25" spans="3:20" x14ac:dyDescent="0.3">
      <c r="C25" s="7">
        <v>2152</v>
      </c>
      <c r="D25" s="3" t="s">
        <v>23</v>
      </c>
      <c r="E25" s="3" t="s">
        <v>37</v>
      </c>
      <c r="F25" s="3" t="str">
        <f t="shared" si="1"/>
        <v>peter.otieno@email.com</v>
      </c>
      <c r="G25" s="3" t="s">
        <v>45</v>
      </c>
      <c r="H25" s="3">
        <v>33</v>
      </c>
      <c r="I25" s="3" t="str">
        <f t="shared" si="2"/>
        <v>Adult</v>
      </c>
      <c r="J25" s="3">
        <f>MAX( H25:H697) - (H25)</f>
        <v>52</v>
      </c>
      <c r="K25" s="3" t="s">
        <v>60</v>
      </c>
      <c r="L25" s="4">
        <v>44285</v>
      </c>
      <c r="M25" s="3" t="s">
        <v>719</v>
      </c>
      <c r="N25" s="3" t="s">
        <v>728</v>
      </c>
      <c r="O25" s="3" t="s">
        <v>741</v>
      </c>
      <c r="P25" s="3" t="s">
        <v>751</v>
      </c>
      <c r="Q25" s="3" t="s">
        <v>755</v>
      </c>
      <c r="R25" s="3">
        <v>39552.32</v>
      </c>
      <c r="S25" s="3" t="s">
        <v>759</v>
      </c>
      <c r="T25" s="8"/>
    </row>
    <row r="26" spans="3:20" x14ac:dyDescent="0.3">
      <c r="C26" s="7">
        <v>2994</v>
      </c>
      <c r="D26" s="3" t="s">
        <v>16</v>
      </c>
      <c r="E26" s="3" t="s">
        <v>38</v>
      </c>
      <c r="F26" s="3" t="str">
        <f t="shared" si="1"/>
        <v>john.njeri@email.com</v>
      </c>
      <c r="G26" s="3" t="s">
        <v>45</v>
      </c>
      <c r="H26" s="3">
        <v>65</v>
      </c>
      <c r="I26" s="3" t="str">
        <f t="shared" si="2"/>
        <v>Senior</v>
      </c>
      <c r="J26" s="3">
        <f>MAX( H26:H698) - (H26)</f>
        <v>20</v>
      </c>
      <c r="K26" s="3" t="s">
        <v>61</v>
      </c>
      <c r="L26" s="4">
        <v>45517</v>
      </c>
      <c r="M26" s="3" t="s">
        <v>721</v>
      </c>
      <c r="N26" s="3" t="s">
        <v>727</v>
      </c>
      <c r="O26" s="3" t="s">
        <v>735</v>
      </c>
      <c r="P26" s="3" t="s">
        <v>746</v>
      </c>
      <c r="Q26" s="3" t="s">
        <v>756</v>
      </c>
      <c r="R26" s="3">
        <v>14767.66</v>
      </c>
      <c r="S26" s="3" t="s">
        <v>759</v>
      </c>
      <c r="T26" s="8"/>
    </row>
    <row r="27" spans="3:20" x14ac:dyDescent="0.3">
      <c r="C27" s="7">
        <v>9075</v>
      </c>
      <c r="D27" s="3" t="s">
        <v>24</v>
      </c>
      <c r="E27" s="3" t="s">
        <v>34</v>
      </c>
      <c r="F27" s="3" t="str">
        <f t="shared" si="1"/>
        <v>esther.cherono@email.com</v>
      </c>
      <c r="G27" s="3" t="s">
        <v>45</v>
      </c>
      <c r="H27" s="3">
        <v>73</v>
      </c>
      <c r="I27" s="3" t="str">
        <f t="shared" si="2"/>
        <v>Senior</v>
      </c>
      <c r="J27" s="3">
        <f>MAX( H27:H699) - (H27)</f>
        <v>12</v>
      </c>
      <c r="K27" s="3" t="s">
        <v>62</v>
      </c>
      <c r="L27" s="4">
        <v>45314</v>
      </c>
      <c r="M27" s="3" t="s">
        <v>722</v>
      </c>
      <c r="N27" s="3" t="s">
        <v>727</v>
      </c>
      <c r="O27" s="3" t="s">
        <v>742</v>
      </c>
      <c r="P27" s="3" t="s">
        <v>746</v>
      </c>
      <c r="Q27" s="3" t="s">
        <v>756</v>
      </c>
      <c r="R27" s="3">
        <v>6582.46</v>
      </c>
      <c r="S27" s="3" t="s">
        <v>761</v>
      </c>
      <c r="T27" s="8"/>
    </row>
    <row r="28" spans="3:20" x14ac:dyDescent="0.3">
      <c r="C28" s="7">
        <v>3590</v>
      </c>
      <c r="D28" s="3" t="s">
        <v>16</v>
      </c>
      <c r="E28" s="3" t="s">
        <v>39</v>
      </c>
      <c r="F28" s="3" t="str">
        <f t="shared" si="1"/>
        <v>john.kuria@email.com</v>
      </c>
      <c r="G28" s="3" t="s">
        <v>45</v>
      </c>
      <c r="H28" s="3">
        <v>5</v>
      </c>
      <c r="I28" s="3" t="str">
        <f t="shared" si="2"/>
        <v>Child</v>
      </c>
      <c r="J28" s="3">
        <f>MAX( H28:H700) - (H28)</f>
        <v>80</v>
      </c>
      <c r="K28" s="3" t="s">
        <v>63</v>
      </c>
      <c r="L28" s="4">
        <v>44790</v>
      </c>
      <c r="M28" s="3" t="s">
        <v>722</v>
      </c>
      <c r="N28" s="3" t="s">
        <v>729</v>
      </c>
      <c r="O28" s="3" t="s">
        <v>733</v>
      </c>
      <c r="P28" s="3" t="s">
        <v>751</v>
      </c>
      <c r="Q28" s="3" t="s">
        <v>753</v>
      </c>
      <c r="R28" s="3">
        <v>24214.17</v>
      </c>
      <c r="S28" s="3" t="s">
        <v>760</v>
      </c>
      <c r="T28" s="8"/>
    </row>
    <row r="29" spans="3:20" x14ac:dyDescent="0.3">
      <c r="C29" s="7">
        <v>4229</v>
      </c>
      <c r="D29" s="3" t="s">
        <v>24</v>
      </c>
      <c r="E29" s="3" t="s">
        <v>36</v>
      </c>
      <c r="F29" s="3" t="str">
        <f t="shared" si="1"/>
        <v>esther.mwangi@email.com</v>
      </c>
      <c r="G29" s="3" t="s">
        <v>44</v>
      </c>
      <c r="H29" s="3">
        <v>80</v>
      </c>
      <c r="I29" s="3" t="str">
        <f t="shared" si="2"/>
        <v>Senior</v>
      </c>
      <c r="J29" s="3">
        <f>MAX( H29:H701) - (H29)</f>
        <v>5</v>
      </c>
      <c r="K29" s="3" t="s">
        <v>64</v>
      </c>
      <c r="L29" s="4">
        <v>45073</v>
      </c>
      <c r="M29" s="3" t="s">
        <v>719</v>
      </c>
      <c r="N29" s="3" t="s">
        <v>729</v>
      </c>
      <c r="O29" s="3" t="s">
        <v>743</v>
      </c>
      <c r="P29" s="3" t="s">
        <v>746</v>
      </c>
      <c r="Q29" s="3" t="s">
        <v>756</v>
      </c>
      <c r="R29" s="3">
        <v>6919.27</v>
      </c>
      <c r="S29" s="3" t="s">
        <v>760</v>
      </c>
      <c r="T29" s="8"/>
    </row>
    <row r="30" spans="3:20" x14ac:dyDescent="0.3">
      <c r="C30" s="7">
        <v>3491</v>
      </c>
      <c r="D30" s="3" t="s">
        <v>15</v>
      </c>
      <c r="E30" s="3" t="s">
        <v>30</v>
      </c>
      <c r="F30" s="3" t="str">
        <f t="shared" si="1"/>
        <v>james.atieno@email.com</v>
      </c>
      <c r="G30" s="3" t="s">
        <v>44</v>
      </c>
      <c r="H30" s="3">
        <v>49</v>
      </c>
      <c r="I30" s="3" t="str">
        <f t="shared" si="2"/>
        <v>Adult</v>
      </c>
      <c r="J30" s="3">
        <f>MAX( H30:H702) - (H30)</f>
        <v>36</v>
      </c>
      <c r="K30" s="3" t="s">
        <v>65</v>
      </c>
      <c r="L30" s="4">
        <v>44189</v>
      </c>
      <c r="M30" s="3" t="s">
        <v>722</v>
      </c>
      <c r="N30" s="3" t="s">
        <v>730</v>
      </c>
      <c r="O30" s="3" t="s">
        <v>734</v>
      </c>
      <c r="P30" s="3" t="s">
        <v>746</v>
      </c>
      <c r="Q30" s="3" t="s">
        <v>753</v>
      </c>
      <c r="R30" s="3">
        <v>46183.94</v>
      </c>
      <c r="S30" s="3" t="s">
        <v>759</v>
      </c>
      <c r="T30" s="8"/>
    </row>
    <row r="31" spans="3:20" x14ac:dyDescent="0.3">
      <c r="C31" s="7">
        <v>1428</v>
      </c>
      <c r="D31" s="3" t="s">
        <v>23</v>
      </c>
      <c r="E31" s="3" t="s">
        <v>37</v>
      </c>
      <c r="F31" s="3" t="str">
        <f t="shared" si="1"/>
        <v>peter.otieno@email.com</v>
      </c>
      <c r="G31" s="3" t="s">
        <v>44</v>
      </c>
      <c r="H31" s="3">
        <v>76</v>
      </c>
      <c r="I31" s="3" t="str">
        <f t="shared" si="2"/>
        <v>Senior</v>
      </c>
      <c r="J31" s="3">
        <f>MAX( H31:H703) - (H31)</f>
        <v>9</v>
      </c>
      <c r="K31" s="3" t="s">
        <v>66</v>
      </c>
      <c r="L31" s="4">
        <v>45439</v>
      </c>
      <c r="M31" s="3" t="s">
        <v>724</v>
      </c>
      <c r="N31" s="3" t="s">
        <v>726</v>
      </c>
      <c r="O31" s="3" t="s">
        <v>741</v>
      </c>
      <c r="P31" s="3" t="s">
        <v>752</v>
      </c>
      <c r="Q31" s="3" t="s">
        <v>755</v>
      </c>
      <c r="R31" s="3">
        <v>9621.17</v>
      </c>
      <c r="S31" s="3" t="s">
        <v>760</v>
      </c>
      <c r="T31" s="8"/>
    </row>
    <row r="32" spans="3:20" x14ac:dyDescent="0.3">
      <c r="C32" s="7">
        <v>9656</v>
      </c>
      <c r="D32" s="3" t="s">
        <v>24</v>
      </c>
      <c r="E32" s="3" t="s">
        <v>33</v>
      </c>
      <c r="F32" s="3" t="str">
        <f t="shared" si="1"/>
        <v>esther.kiplagat@email.com</v>
      </c>
      <c r="G32" s="3" t="s">
        <v>45</v>
      </c>
      <c r="H32" s="3">
        <v>24</v>
      </c>
      <c r="I32" s="3" t="str">
        <f t="shared" si="2"/>
        <v>Adult</v>
      </c>
      <c r="J32" s="3">
        <f>MAX( H32:H704) - (H32)</f>
        <v>61</v>
      </c>
      <c r="K32" s="3" t="s">
        <v>67</v>
      </c>
      <c r="L32" s="4">
        <v>44340</v>
      </c>
      <c r="M32" s="3" t="s">
        <v>723</v>
      </c>
      <c r="N32" s="3" t="s">
        <v>726</v>
      </c>
      <c r="O32" s="3" t="s">
        <v>736</v>
      </c>
      <c r="P32" s="3" t="s">
        <v>750</v>
      </c>
      <c r="Q32" s="3" t="s">
        <v>753</v>
      </c>
      <c r="R32" s="3">
        <v>49732.4</v>
      </c>
      <c r="S32" s="3" t="s">
        <v>760</v>
      </c>
      <c r="T32" s="8"/>
    </row>
    <row r="33" spans="3:20" x14ac:dyDescent="0.3">
      <c r="C33" s="7">
        <v>4473</v>
      </c>
      <c r="D33" s="3" t="s">
        <v>23</v>
      </c>
      <c r="E33" s="3" t="s">
        <v>29</v>
      </c>
      <c r="F33" s="3" t="str">
        <f t="shared" si="1"/>
        <v>peter.mutua@email.com</v>
      </c>
      <c r="G33" s="3" t="s">
        <v>45</v>
      </c>
      <c r="H33" s="3">
        <v>45</v>
      </c>
      <c r="I33" s="3" t="str">
        <f t="shared" si="2"/>
        <v>Adult</v>
      </c>
      <c r="J33" s="3">
        <f>MAX( H33:H705) - (H33)</f>
        <v>40</v>
      </c>
      <c r="K33" s="3" t="s">
        <v>68</v>
      </c>
      <c r="L33" s="4">
        <v>44432</v>
      </c>
      <c r="M33" s="3" t="s">
        <v>720</v>
      </c>
      <c r="N33" s="3" t="s">
        <v>729</v>
      </c>
      <c r="O33" s="3" t="s">
        <v>743</v>
      </c>
      <c r="P33" s="3" t="s">
        <v>746</v>
      </c>
      <c r="Q33" s="3" t="s">
        <v>757</v>
      </c>
      <c r="R33" s="3">
        <v>25022.14</v>
      </c>
      <c r="S33" s="3" t="s">
        <v>760</v>
      </c>
      <c r="T33" s="8"/>
    </row>
    <row r="34" spans="3:20" x14ac:dyDescent="0.3">
      <c r="C34" s="7">
        <v>6598</v>
      </c>
      <c r="D34" s="3" t="s">
        <v>17</v>
      </c>
      <c r="E34" s="3" t="s">
        <v>29</v>
      </c>
      <c r="F34" s="3" t="str">
        <f t="shared" si="1"/>
        <v>anne.mutua@email.com</v>
      </c>
      <c r="G34" s="3" t="s">
        <v>45</v>
      </c>
      <c r="H34" s="3">
        <v>47</v>
      </c>
      <c r="I34" s="3" t="str">
        <f t="shared" si="2"/>
        <v>Adult</v>
      </c>
      <c r="J34" s="3">
        <f>MAX( H34:H706) - (H34)</f>
        <v>38</v>
      </c>
      <c r="K34" s="3" t="s">
        <v>69</v>
      </c>
      <c r="L34" s="4">
        <v>44149</v>
      </c>
      <c r="M34" s="3" t="s">
        <v>723</v>
      </c>
      <c r="N34" s="3" t="s">
        <v>725</v>
      </c>
      <c r="O34" s="3" t="s">
        <v>735</v>
      </c>
      <c r="P34" s="3" t="s">
        <v>750</v>
      </c>
      <c r="Q34" s="3" t="s">
        <v>755</v>
      </c>
      <c r="R34" s="3">
        <v>5466.29</v>
      </c>
      <c r="S34" s="3" t="s">
        <v>759</v>
      </c>
      <c r="T34" s="8"/>
    </row>
    <row r="35" spans="3:20" x14ac:dyDescent="0.3">
      <c r="C35" s="7">
        <v>1816</v>
      </c>
      <c r="D35" s="3" t="s">
        <v>25</v>
      </c>
      <c r="E35" s="3" t="s">
        <v>30</v>
      </c>
      <c r="F35" s="3" t="str">
        <f t="shared" si="1"/>
        <v>paul.atieno@email.com</v>
      </c>
      <c r="G35" s="3" t="s">
        <v>45</v>
      </c>
      <c r="H35" s="3">
        <v>25</v>
      </c>
      <c r="I35" s="3" t="str">
        <f t="shared" si="2"/>
        <v>Adult</v>
      </c>
      <c r="J35" s="3">
        <f>MAX( H35:H707) - (H35)</f>
        <v>60</v>
      </c>
      <c r="K35" s="3" t="s">
        <v>70</v>
      </c>
      <c r="L35" s="4">
        <v>44321</v>
      </c>
      <c r="M35" s="3" t="s">
        <v>720</v>
      </c>
      <c r="N35" s="3" t="s">
        <v>728</v>
      </c>
      <c r="O35" s="3" t="s">
        <v>744</v>
      </c>
      <c r="P35" s="3" t="s">
        <v>749</v>
      </c>
      <c r="Q35" s="3" t="s">
        <v>754</v>
      </c>
      <c r="R35" s="3">
        <v>36560.89</v>
      </c>
      <c r="S35" s="3" t="s">
        <v>761</v>
      </c>
      <c r="T35" s="8"/>
    </row>
    <row r="36" spans="3:20" x14ac:dyDescent="0.3">
      <c r="C36" s="7">
        <v>6378</v>
      </c>
      <c r="D36" s="3" t="s">
        <v>25</v>
      </c>
      <c r="E36" s="3" t="s">
        <v>40</v>
      </c>
      <c r="F36" s="3" t="str">
        <f t="shared" si="1"/>
        <v>paul.wanjiru@email.com</v>
      </c>
      <c r="G36" s="3" t="s">
        <v>44</v>
      </c>
      <c r="H36" s="3">
        <v>58</v>
      </c>
      <c r="I36" s="3" t="str">
        <f t="shared" si="2"/>
        <v>Adult</v>
      </c>
      <c r="J36" s="3">
        <f>MAX( H36:H708) - (H36)</f>
        <v>27</v>
      </c>
      <c r="K36" s="3" t="s">
        <v>71</v>
      </c>
      <c r="L36" s="4">
        <v>44961</v>
      </c>
      <c r="M36" s="3" t="s">
        <v>720</v>
      </c>
      <c r="N36" s="3" t="s">
        <v>727</v>
      </c>
      <c r="O36" s="3" t="s">
        <v>744</v>
      </c>
      <c r="P36" s="3" t="s">
        <v>749</v>
      </c>
      <c r="Q36" s="3" t="s">
        <v>755</v>
      </c>
      <c r="R36" s="3">
        <v>30156.16</v>
      </c>
      <c r="S36" s="3" t="s">
        <v>760</v>
      </c>
      <c r="T36" s="8"/>
    </row>
    <row r="37" spans="3:20" x14ac:dyDescent="0.3">
      <c r="C37" s="7">
        <v>4382</v>
      </c>
      <c r="D37" s="3" t="s">
        <v>26</v>
      </c>
      <c r="E37" s="3" t="s">
        <v>40</v>
      </c>
      <c r="F37" s="3" t="str">
        <f t="shared" si="1"/>
        <v>brian.wanjiru@email.com</v>
      </c>
      <c r="G37" s="3" t="s">
        <v>45</v>
      </c>
      <c r="H37" s="3">
        <v>11</v>
      </c>
      <c r="I37" s="3" t="str">
        <f t="shared" si="2"/>
        <v>Child</v>
      </c>
      <c r="J37" s="3">
        <f>MAX( H37:H709) - (H37)</f>
        <v>74</v>
      </c>
      <c r="K37" s="3" t="s">
        <v>72</v>
      </c>
      <c r="L37" s="4">
        <v>44012</v>
      </c>
      <c r="M37" s="3" t="s">
        <v>719</v>
      </c>
      <c r="N37" s="3" t="s">
        <v>727</v>
      </c>
      <c r="O37" s="3" t="s">
        <v>733</v>
      </c>
      <c r="P37" s="3" t="s">
        <v>752</v>
      </c>
      <c r="Q37" s="3" t="s">
        <v>754</v>
      </c>
      <c r="R37" s="3">
        <v>48384.2</v>
      </c>
      <c r="S37" s="3" t="s">
        <v>760</v>
      </c>
      <c r="T37" s="8"/>
    </row>
    <row r="38" spans="3:20" x14ac:dyDescent="0.3">
      <c r="C38" s="7">
        <v>3493</v>
      </c>
      <c r="D38" s="3" t="s">
        <v>27</v>
      </c>
      <c r="E38" s="3" t="s">
        <v>39</v>
      </c>
      <c r="F38" s="3" t="str">
        <f t="shared" si="1"/>
        <v>david.kuria@email.com</v>
      </c>
      <c r="G38" s="3" t="s">
        <v>45</v>
      </c>
      <c r="H38" s="3">
        <v>10</v>
      </c>
      <c r="I38" s="3" t="str">
        <f t="shared" si="2"/>
        <v>Child</v>
      </c>
      <c r="J38" s="3">
        <f>MAX( H38:H710) - (H38)</f>
        <v>75</v>
      </c>
      <c r="K38" s="3" t="s">
        <v>73</v>
      </c>
      <c r="L38" s="4">
        <v>45037</v>
      </c>
      <c r="M38" s="3" t="s">
        <v>724</v>
      </c>
      <c r="N38" s="3" t="s">
        <v>730</v>
      </c>
      <c r="O38" s="3" t="s">
        <v>743</v>
      </c>
      <c r="P38" s="3" t="s">
        <v>752</v>
      </c>
      <c r="Q38" s="3" t="s">
        <v>758</v>
      </c>
      <c r="R38" s="3">
        <v>33785.629999999997</v>
      </c>
      <c r="S38" s="3" t="s">
        <v>759</v>
      </c>
      <c r="T38" s="8"/>
    </row>
    <row r="39" spans="3:20" x14ac:dyDescent="0.3">
      <c r="C39" s="7">
        <v>6661</v>
      </c>
      <c r="D39" s="3" t="s">
        <v>27</v>
      </c>
      <c r="E39" s="3" t="s">
        <v>37</v>
      </c>
      <c r="F39" s="3" t="str">
        <f t="shared" si="1"/>
        <v>david.otieno@email.com</v>
      </c>
      <c r="G39" s="3" t="s">
        <v>44</v>
      </c>
      <c r="H39" s="3">
        <v>43</v>
      </c>
      <c r="I39" s="3" t="str">
        <f t="shared" si="2"/>
        <v>Adult</v>
      </c>
      <c r="J39" s="3">
        <f>MAX( H39:H711) - (H39)</f>
        <v>42</v>
      </c>
      <c r="K39" s="3" t="s">
        <v>74</v>
      </c>
      <c r="L39" s="4">
        <v>44820</v>
      </c>
      <c r="M39" s="3" t="s">
        <v>718</v>
      </c>
      <c r="N39" s="3" t="s">
        <v>725</v>
      </c>
      <c r="O39" s="3" t="s">
        <v>741</v>
      </c>
      <c r="P39" s="3" t="s">
        <v>748</v>
      </c>
      <c r="Q39" s="3" t="s">
        <v>755</v>
      </c>
      <c r="R39" s="3">
        <v>29305.61</v>
      </c>
      <c r="S39" s="3" t="s">
        <v>759</v>
      </c>
      <c r="T39" s="8"/>
    </row>
    <row r="40" spans="3:20" x14ac:dyDescent="0.3">
      <c r="C40" s="7">
        <v>6895</v>
      </c>
      <c r="D40" s="3" t="s">
        <v>26</v>
      </c>
      <c r="E40" s="3" t="s">
        <v>36</v>
      </c>
      <c r="F40" s="3" t="str">
        <f t="shared" si="1"/>
        <v>brian.mwangi@email.com</v>
      </c>
      <c r="G40" s="3" t="s">
        <v>44</v>
      </c>
      <c r="H40" s="3">
        <v>59</v>
      </c>
      <c r="I40" s="3" t="str">
        <f t="shared" si="2"/>
        <v>Adult</v>
      </c>
      <c r="J40" s="3">
        <f>MAX( H40:H712) - (H40)</f>
        <v>26</v>
      </c>
      <c r="K40" s="3" t="s">
        <v>75</v>
      </c>
      <c r="L40" s="4">
        <v>44826</v>
      </c>
      <c r="M40" s="3" t="s">
        <v>721</v>
      </c>
      <c r="N40" s="3" t="s">
        <v>726</v>
      </c>
      <c r="O40" s="3" t="s">
        <v>732</v>
      </c>
      <c r="P40" s="3" t="s">
        <v>747</v>
      </c>
      <c r="Q40" s="3" t="s">
        <v>757</v>
      </c>
      <c r="R40" s="3">
        <v>9969.75</v>
      </c>
      <c r="S40" s="3" t="s">
        <v>760</v>
      </c>
      <c r="T40" s="8"/>
    </row>
    <row r="41" spans="3:20" x14ac:dyDescent="0.3">
      <c r="C41" s="7">
        <v>5436</v>
      </c>
      <c r="D41" s="3" t="s">
        <v>19</v>
      </c>
      <c r="E41" s="3" t="s">
        <v>39</v>
      </c>
      <c r="F41" s="3" t="str">
        <f t="shared" si="1"/>
        <v>michael.kuria@email.com</v>
      </c>
      <c r="G41" s="3" t="s">
        <v>44</v>
      </c>
      <c r="H41" s="3">
        <v>51</v>
      </c>
      <c r="I41" s="3" t="str">
        <f t="shared" si="2"/>
        <v>Adult</v>
      </c>
      <c r="J41" s="3">
        <f>MAX( H41:H713) - (H41)</f>
        <v>34</v>
      </c>
      <c r="K41" s="3" t="s">
        <v>76</v>
      </c>
      <c r="L41" s="4">
        <v>44466</v>
      </c>
      <c r="M41" s="3" t="s">
        <v>719</v>
      </c>
      <c r="N41" s="3" t="s">
        <v>728</v>
      </c>
      <c r="O41" s="3" t="s">
        <v>734</v>
      </c>
      <c r="P41" s="3" t="s">
        <v>747</v>
      </c>
      <c r="Q41" s="3" t="s">
        <v>758</v>
      </c>
      <c r="R41" s="3">
        <v>38022.44</v>
      </c>
      <c r="S41" s="3" t="s">
        <v>759</v>
      </c>
      <c r="T41" s="8"/>
    </row>
    <row r="42" spans="3:20" x14ac:dyDescent="0.3">
      <c r="C42" s="7">
        <v>1576</v>
      </c>
      <c r="D42" s="3" t="s">
        <v>19</v>
      </c>
      <c r="E42" s="3" t="s">
        <v>41</v>
      </c>
      <c r="F42" s="3" t="str">
        <f t="shared" si="1"/>
        <v>michael.obuya@email.com</v>
      </c>
      <c r="G42" s="3" t="s">
        <v>44</v>
      </c>
      <c r="H42" s="3">
        <v>83</v>
      </c>
      <c r="I42" s="3" t="str">
        <f t="shared" si="2"/>
        <v>Senior</v>
      </c>
      <c r="J42" s="3">
        <f>MAX( H42:H714) - (H42)</f>
        <v>2</v>
      </c>
      <c r="K42" s="3" t="s">
        <v>77</v>
      </c>
      <c r="L42" s="4">
        <v>44523</v>
      </c>
      <c r="M42" s="3" t="s">
        <v>722</v>
      </c>
      <c r="N42" s="3" t="s">
        <v>725</v>
      </c>
      <c r="O42" s="3" t="s">
        <v>742</v>
      </c>
      <c r="P42" s="3" t="s">
        <v>749</v>
      </c>
      <c r="Q42" s="3" t="s">
        <v>755</v>
      </c>
      <c r="R42" s="3">
        <v>15178.18</v>
      </c>
      <c r="S42" s="3" t="s">
        <v>759</v>
      </c>
      <c r="T42" s="8"/>
    </row>
    <row r="43" spans="3:20" x14ac:dyDescent="0.3">
      <c r="C43" s="7">
        <v>1268</v>
      </c>
      <c r="D43" s="3" t="s">
        <v>23</v>
      </c>
      <c r="E43" s="3" t="s">
        <v>36</v>
      </c>
      <c r="F43" s="3" t="str">
        <f t="shared" si="1"/>
        <v>peter.mwangi@email.com</v>
      </c>
      <c r="G43" s="3" t="s">
        <v>44</v>
      </c>
      <c r="H43" s="3">
        <v>78</v>
      </c>
      <c r="I43" s="3" t="str">
        <f t="shared" si="2"/>
        <v>Senior</v>
      </c>
      <c r="J43" s="3">
        <f>MAX( H43:H715) - (H43)</f>
        <v>7</v>
      </c>
      <c r="K43" s="3" t="s">
        <v>78</v>
      </c>
      <c r="L43" s="4">
        <v>44760</v>
      </c>
      <c r="M43" s="3" t="s">
        <v>719</v>
      </c>
      <c r="N43" s="3" t="s">
        <v>728</v>
      </c>
      <c r="O43" s="3" t="s">
        <v>733</v>
      </c>
      <c r="P43" s="3" t="s">
        <v>749</v>
      </c>
      <c r="Q43" s="3" t="s">
        <v>756</v>
      </c>
      <c r="R43" s="3">
        <v>34274.46</v>
      </c>
      <c r="S43" s="3" t="s">
        <v>760</v>
      </c>
      <c r="T43" s="8"/>
    </row>
    <row r="44" spans="3:20" x14ac:dyDescent="0.3">
      <c r="C44" s="7">
        <v>2638</v>
      </c>
      <c r="D44" s="3" t="s">
        <v>23</v>
      </c>
      <c r="E44" s="3" t="s">
        <v>29</v>
      </c>
      <c r="F44" s="3" t="str">
        <f t="shared" si="1"/>
        <v>peter.mutua@email.com</v>
      </c>
      <c r="G44" s="3" t="s">
        <v>45</v>
      </c>
      <c r="H44" s="3">
        <v>45</v>
      </c>
      <c r="I44" s="3" t="str">
        <f t="shared" si="2"/>
        <v>Adult</v>
      </c>
      <c r="J44" s="3">
        <f>MAX( H44:H716) - (H44)</f>
        <v>40</v>
      </c>
      <c r="K44" s="3" t="s">
        <v>79</v>
      </c>
      <c r="L44" s="4">
        <v>45706</v>
      </c>
      <c r="M44" s="3" t="s">
        <v>718</v>
      </c>
      <c r="N44" s="3" t="s">
        <v>730</v>
      </c>
      <c r="O44" s="3" t="s">
        <v>743</v>
      </c>
      <c r="P44" s="3" t="s">
        <v>748</v>
      </c>
      <c r="Q44" s="3" t="s">
        <v>758</v>
      </c>
      <c r="R44" s="3">
        <v>8349.81</v>
      </c>
      <c r="S44" s="3" t="s">
        <v>759</v>
      </c>
      <c r="T44" s="8"/>
    </row>
    <row r="45" spans="3:20" x14ac:dyDescent="0.3">
      <c r="C45" s="7">
        <v>8556</v>
      </c>
      <c r="D45" s="3" t="s">
        <v>17</v>
      </c>
      <c r="E45" s="3" t="s">
        <v>35</v>
      </c>
      <c r="F45" s="3" t="str">
        <f t="shared" si="1"/>
        <v>anne.mugambi@email.com</v>
      </c>
      <c r="G45" s="3" t="s">
        <v>45</v>
      </c>
      <c r="H45" s="3">
        <v>79</v>
      </c>
      <c r="I45" s="3" t="str">
        <f t="shared" si="2"/>
        <v>Senior</v>
      </c>
      <c r="J45" s="3">
        <f>MAX( H45:H717) - (H45)</f>
        <v>6</v>
      </c>
      <c r="K45" s="3" t="s">
        <v>80</v>
      </c>
      <c r="L45" s="4">
        <v>44179</v>
      </c>
      <c r="M45" s="3" t="s">
        <v>722</v>
      </c>
      <c r="N45" s="3" t="s">
        <v>728</v>
      </c>
      <c r="O45" s="3" t="s">
        <v>738</v>
      </c>
      <c r="P45" s="3" t="s">
        <v>750</v>
      </c>
      <c r="Q45" s="3" t="s">
        <v>757</v>
      </c>
      <c r="R45" s="3">
        <v>31349.89</v>
      </c>
      <c r="S45" s="3" t="s">
        <v>760</v>
      </c>
      <c r="T45" s="8"/>
    </row>
    <row r="46" spans="3:20" x14ac:dyDescent="0.3">
      <c r="C46" s="7">
        <v>5098</v>
      </c>
      <c r="D46" s="3" t="s">
        <v>28</v>
      </c>
      <c r="E46" s="3" t="s">
        <v>31</v>
      </c>
      <c r="F46" s="3" t="str">
        <f t="shared" si="1"/>
        <v>mary.kamau@email.com</v>
      </c>
      <c r="G46" s="3" t="s">
        <v>44</v>
      </c>
      <c r="H46" s="3">
        <v>13</v>
      </c>
      <c r="I46" s="3" t="str">
        <f t="shared" si="2"/>
        <v>Teenager</v>
      </c>
      <c r="J46" s="3">
        <f>MAX( H46:H718) - (H46)</f>
        <v>72</v>
      </c>
      <c r="K46" s="3" t="s">
        <v>81</v>
      </c>
      <c r="L46" s="4">
        <v>43889</v>
      </c>
      <c r="M46" s="3" t="s">
        <v>723</v>
      </c>
      <c r="N46" s="3" t="s">
        <v>725</v>
      </c>
      <c r="O46" s="3" t="s">
        <v>731</v>
      </c>
      <c r="P46" s="3" t="s">
        <v>751</v>
      </c>
      <c r="Q46" s="3" t="s">
        <v>754</v>
      </c>
      <c r="R46" s="3">
        <v>26535.91</v>
      </c>
      <c r="S46" s="3" t="s">
        <v>759</v>
      </c>
      <c r="T46" s="8"/>
    </row>
    <row r="47" spans="3:20" x14ac:dyDescent="0.3">
      <c r="C47" s="7">
        <v>3171</v>
      </c>
      <c r="D47" s="3" t="s">
        <v>21</v>
      </c>
      <c r="E47" s="3" t="s">
        <v>42</v>
      </c>
      <c r="F47" s="3" t="str">
        <f t="shared" si="1"/>
        <v>grace.ouma@email.com</v>
      </c>
      <c r="G47" s="3" t="s">
        <v>45</v>
      </c>
      <c r="H47" s="3">
        <v>47</v>
      </c>
      <c r="I47" s="3" t="str">
        <f t="shared" si="2"/>
        <v>Adult</v>
      </c>
      <c r="J47" s="3">
        <f>MAX( H47:H719) - (H47)</f>
        <v>38</v>
      </c>
      <c r="K47" s="3" t="s">
        <v>82</v>
      </c>
      <c r="L47" s="4">
        <v>44861</v>
      </c>
      <c r="M47" s="3" t="s">
        <v>720</v>
      </c>
      <c r="N47" s="3" t="s">
        <v>727</v>
      </c>
      <c r="O47" s="3" t="s">
        <v>744</v>
      </c>
      <c r="P47" s="3" t="s">
        <v>752</v>
      </c>
      <c r="Q47" s="3" t="s">
        <v>753</v>
      </c>
      <c r="R47" s="3">
        <v>42870.17</v>
      </c>
      <c r="S47" s="3" t="s">
        <v>761</v>
      </c>
      <c r="T47" s="8"/>
    </row>
    <row r="48" spans="3:20" x14ac:dyDescent="0.3">
      <c r="C48" s="7">
        <v>4379</v>
      </c>
      <c r="D48" s="3" t="s">
        <v>14</v>
      </c>
      <c r="E48" s="3" t="s">
        <v>33</v>
      </c>
      <c r="F48" s="3" t="str">
        <f t="shared" si="1"/>
        <v>jane.kiplagat@email.com</v>
      </c>
      <c r="G48" s="3" t="s">
        <v>45</v>
      </c>
      <c r="H48" s="3">
        <v>9</v>
      </c>
      <c r="I48" s="3" t="str">
        <f t="shared" si="2"/>
        <v>Child</v>
      </c>
      <c r="J48" s="3">
        <f>MAX( H48:H720) - (H48)</f>
        <v>76</v>
      </c>
      <c r="K48" s="3" t="s">
        <v>83</v>
      </c>
      <c r="L48" s="4">
        <v>44283</v>
      </c>
      <c r="M48" s="3" t="s">
        <v>724</v>
      </c>
      <c r="N48" s="3" t="s">
        <v>727</v>
      </c>
      <c r="O48" s="3" t="s">
        <v>745</v>
      </c>
      <c r="P48" s="3" t="s">
        <v>747</v>
      </c>
      <c r="Q48" s="3" t="s">
        <v>756</v>
      </c>
      <c r="R48" s="3">
        <v>25052.77</v>
      </c>
      <c r="S48" s="3" t="s">
        <v>761</v>
      </c>
      <c r="T48" s="8"/>
    </row>
    <row r="49" spans="3:20" x14ac:dyDescent="0.3">
      <c r="C49" s="7">
        <v>2300</v>
      </c>
      <c r="D49" s="3" t="s">
        <v>16</v>
      </c>
      <c r="E49" s="3" t="s">
        <v>35</v>
      </c>
      <c r="F49" s="3" t="str">
        <f t="shared" si="1"/>
        <v>john.mugambi@email.com</v>
      </c>
      <c r="G49" s="3" t="s">
        <v>44</v>
      </c>
      <c r="H49" s="3">
        <v>1</v>
      </c>
      <c r="I49" s="3" t="str">
        <f t="shared" si="2"/>
        <v>Child</v>
      </c>
      <c r="J49" s="3">
        <f>MAX( H49:H721) - (H49)</f>
        <v>84</v>
      </c>
      <c r="K49" s="3" t="s">
        <v>84</v>
      </c>
      <c r="L49" s="4">
        <v>44808</v>
      </c>
      <c r="M49" s="3" t="s">
        <v>722</v>
      </c>
      <c r="N49" s="3" t="s">
        <v>726</v>
      </c>
      <c r="O49" s="3" t="s">
        <v>745</v>
      </c>
      <c r="P49" s="3" t="s">
        <v>747</v>
      </c>
      <c r="Q49" s="3" t="s">
        <v>758</v>
      </c>
      <c r="R49" s="3">
        <v>23956.63</v>
      </c>
      <c r="S49" s="3" t="s">
        <v>761</v>
      </c>
      <c r="T49" s="8"/>
    </row>
    <row r="50" spans="3:20" x14ac:dyDescent="0.3">
      <c r="C50" s="7">
        <v>9838</v>
      </c>
      <c r="D50" s="3" t="s">
        <v>21</v>
      </c>
      <c r="E50" s="3" t="s">
        <v>35</v>
      </c>
      <c r="F50" s="3" t="str">
        <f t="shared" si="1"/>
        <v>grace.mugambi@email.com</v>
      </c>
      <c r="G50" s="3" t="s">
        <v>45</v>
      </c>
      <c r="H50" s="3">
        <v>36</v>
      </c>
      <c r="I50" s="3" t="str">
        <f t="shared" si="2"/>
        <v>Adult</v>
      </c>
      <c r="J50" s="3">
        <f>MAX( H50:H722) - (H50)</f>
        <v>49</v>
      </c>
      <c r="K50" s="3" t="s">
        <v>85</v>
      </c>
      <c r="L50" s="4">
        <v>43842</v>
      </c>
      <c r="M50" s="3" t="s">
        <v>723</v>
      </c>
      <c r="N50" s="3" t="s">
        <v>726</v>
      </c>
      <c r="O50" s="3" t="s">
        <v>732</v>
      </c>
      <c r="P50" s="3" t="s">
        <v>747</v>
      </c>
      <c r="Q50" s="3" t="s">
        <v>757</v>
      </c>
      <c r="R50" s="3">
        <v>10149.540000000001</v>
      </c>
      <c r="S50" s="3" t="s">
        <v>759</v>
      </c>
      <c r="T50" s="8"/>
    </row>
    <row r="51" spans="3:20" x14ac:dyDescent="0.3">
      <c r="C51" s="7">
        <v>4027</v>
      </c>
      <c r="D51" s="3" t="s">
        <v>21</v>
      </c>
      <c r="E51" s="3" t="s">
        <v>29</v>
      </c>
      <c r="F51" s="3" t="str">
        <f t="shared" si="1"/>
        <v>grace.mutua@email.com</v>
      </c>
      <c r="G51" s="3" t="s">
        <v>44</v>
      </c>
      <c r="H51" s="3">
        <v>54</v>
      </c>
      <c r="I51" s="3" t="str">
        <f t="shared" si="2"/>
        <v>Adult</v>
      </c>
      <c r="J51" s="3">
        <f>MAX( H51:H723) - (H51)</f>
        <v>31</v>
      </c>
      <c r="K51" s="3" t="s">
        <v>86</v>
      </c>
      <c r="L51" s="4">
        <v>44889</v>
      </c>
      <c r="M51" s="3" t="s">
        <v>720</v>
      </c>
      <c r="N51" s="3" t="s">
        <v>728</v>
      </c>
      <c r="O51" s="3" t="s">
        <v>739</v>
      </c>
      <c r="P51" s="3" t="s">
        <v>751</v>
      </c>
      <c r="Q51" s="3" t="s">
        <v>753</v>
      </c>
      <c r="R51" s="3">
        <v>18836</v>
      </c>
      <c r="S51" s="3" t="s">
        <v>759</v>
      </c>
      <c r="T51" s="8"/>
    </row>
    <row r="52" spans="3:20" x14ac:dyDescent="0.3">
      <c r="C52" s="7">
        <v>1335</v>
      </c>
      <c r="D52" s="3" t="s">
        <v>22</v>
      </c>
      <c r="E52" s="3" t="s">
        <v>35</v>
      </c>
      <c r="F52" s="3" t="str">
        <f t="shared" si="1"/>
        <v>mercy.mugambi@email.com</v>
      </c>
      <c r="G52" s="3" t="s">
        <v>45</v>
      </c>
      <c r="H52" s="3">
        <v>80</v>
      </c>
      <c r="I52" s="3" t="str">
        <f t="shared" si="2"/>
        <v>Senior</v>
      </c>
      <c r="J52" s="3">
        <f>MAX( H52:H724) - (H52)</f>
        <v>5</v>
      </c>
      <c r="K52" s="3" t="s">
        <v>87</v>
      </c>
      <c r="L52" s="4">
        <v>45210</v>
      </c>
      <c r="M52" s="3" t="s">
        <v>719</v>
      </c>
      <c r="N52" s="3" t="s">
        <v>727</v>
      </c>
      <c r="O52" s="3" t="s">
        <v>735</v>
      </c>
      <c r="P52" s="3" t="s">
        <v>748</v>
      </c>
      <c r="Q52" s="3" t="s">
        <v>758</v>
      </c>
      <c r="R52" s="3">
        <v>40237.57</v>
      </c>
      <c r="S52" s="3" t="s">
        <v>759</v>
      </c>
      <c r="T52" s="8"/>
    </row>
    <row r="53" spans="3:20" x14ac:dyDescent="0.3">
      <c r="C53" s="7">
        <v>5258</v>
      </c>
      <c r="D53" s="3" t="s">
        <v>17</v>
      </c>
      <c r="E53" s="3" t="s">
        <v>37</v>
      </c>
      <c r="F53" s="3" t="str">
        <f t="shared" si="1"/>
        <v>anne.otieno@email.com</v>
      </c>
      <c r="G53" s="3" t="s">
        <v>45</v>
      </c>
      <c r="H53" s="3">
        <v>4</v>
      </c>
      <c r="I53" s="3" t="str">
        <f t="shared" si="2"/>
        <v>Child</v>
      </c>
      <c r="J53" s="3">
        <f>MAX( H53:H725) - (H53)</f>
        <v>81</v>
      </c>
      <c r="K53" s="3" t="s">
        <v>88</v>
      </c>
      <c r="L53" s="4">
        <v>45698</v>
      </c>
      <c r="M53" s="3" t="s">
        <v>720</v>
      </c>
      <c r="N53" s="3" t="s">
        <v>730</v>
      </c>
      <c r="O53" s="3" t="s">
        <v>740</v>
      </c>
      <c r="P53" s="3" t="s">
        <v>752</v>
      </c>
      <c r="Q53" s="3" t="s">
        <v>758</v>
      </c>
      <c r="R53" s="3">
        <v>47942.51</v>
      </c>
      <c r="S53" s="3" t="s">
        <v>759</v>
      </c>
      <c r="T53" s="8"/>
    </row>
    <row r="54" spans="3:20" x14ac:dyDescent="0.3">
      <c r="C54" s="7">
        <v>6651</v>
      </c>
      <c r="D54" s="3" t="s">
        <v>28</v>
      </c>
      <c r="E54" s="3" t="s">
        <v>42</v>
      </c>
      <c r="F54" s="3" t="str">
        <f t="shared" si="1"/>
        <v>mary.ouma@email.com</v>
      </c>
      <c r="G54" s="3" t="s">
        <v>45</v>
      </c>
      <c r="H54" s="3">
        <v>68</v>
      </c>
      <c r="I54" s="3" t="str">
        <f t="shared" si="2"/>
        <v>Senior</v>
      </c>
      <c r="J54" s="3">
        <f>MAX( H54:H726) - (H54)</f>
        <v>17</v>
      </c>
      <c r="K54" s="3" t="s">
        <v>89</v>
      </c>
      <c r="L54" s="4">
        <v>45103</v>
      </c>
      <c r="M54" s="3" t="s">
        <v>723</v>
      </c>
      <c r="N54" s="3" t="s">
        <v>728</v>
      </c>
      <c r="O54" s="3" t="s">
        <v>735</v>
      </c>
      <c r="P54" s="3" t="s">
        <v>750</v>
      </c>
      <c r="Q54" s="3" t="s">
        <v>754</v>
      </c>
      <c r="R54" s="3">
        <v>8343.43</v>
      </c>
      <c r="S54" s="3" t="s">
        <v>761</v>
      </c>
      <c r="T54" s="8"/>
    </row>
    <row r="55" spans="3:20" x14ac:dyDescent="0.3">
      <c r="C55" s="7">
        <v>3182</v>
      </c>
      <c r="D55" s="3" t="s">
        <v>23</v>
      </c>
      <c r="E55" s="3" t="s">
        <v>43</v>
      </c>
      <c r="F55" s="3" t="str">
        <f t="shared" si="1"/>
        <v>peter.chebet@email.com</v>
      </c>
      <c r="G55" s="3" t="s">
        <v>44</v>
      </c>
      <c r="H55" s="3">
        <v>29</v>
      </c>
      <c r="I55" s="3" t="str">
        <f t="shared" si="2"/>
        <v>Adult</v>
      </c>
      <c r="J55" s="3">
        <f>MAX( H55:H727) - (H55)</f>
        <v>56</v>
      </c>
      <c r="K55" s="3" t="s">
        <v>90</v>
      </c>
      <c r="L55" s="4">
        <v>45648</v>
      </c>
      <c r="M55" s="3" t="s">
        <v>721</v>
      </c>
      <c r="N55" s="3" t="s">
        <v>725</v>
      </c>
      <c r="O55" s="3" t="s">
        <v>742</v>
      </c>
      <c r="P55" s="3" t="s">
        <v>747</v>
      </c>
      <c r="Q55" s="3" t="s">
        <v>754</v>
      </c>
      <c r="R55" s="3">
        <v>38707.699999999997</v>
      </c>
      <c r="S55" s="3" t="s">
        <v>760</v>
      </c>
      <c r="T55" s="8"/>
    </row>
    <row r="56" spans="3:20" x14ac:dyDescent="0.3">
      <c r="C56" s="7">
        <v>1558</v>
      </c>
      <c r="D56" s="3" t="s">
        <v>24</v>
      </c>
      <c r="E56" s="3" t="s">
        <v>39</v>
      </c>
      <c r="F56" s="3" t="str">
        <f t="shared" si="1"/>
        <v>esther.kuria@email.com</v>
      </c>
      <c r="G56" s="3" t="s">
        <v>44</v>
      </c>
      <c r="H56" s="3">
        <v>22</v>
      </c>
      <c r="I56" s="3" t="str">
        <f t="shared" si="2"/>
        <v>Adult</v>
      </c>
      <c r="J56" s="3">
        <f>MAX( H56:H728) - (H56)</f>
        <v>63</v>
      </c>
      <c r="K56" s="3" t="s">
        <v>91</v>
      </c>
      <c r="L56" s="4">
        <v>44143</v>
      </c>
      <c r="M56" s="3" t="s">
        <v>724</v>
      </c>
      <c r="N56" s="3" t="s">
        <v>728</v>
      </c>
      <c r="O56" s="3" t="s">
        <v>742</v>
      </c>
      <c r="P56" s="3" t="s">
        <v>747</v>
      </c>
      <c r="Q56" s="3" t="s">
        <v>755</v>
      </c>
      <c r="R56" s="3">
        <v>21362.51</v>
      </c>
      <c r="S56" s="3" t="s">
        <v>760</v>
      </c>
      <c r="T56" s="8"/>
    </row>
    <row r="57" spans="3:20" x14ac:dyDescent="0.3">
      <c r="C57" s="7">
        <v>2818</v>
      </c>
      <c r="D57" s="3" t="s">
        <v>17</v>
      </c>
      <c r="E57" s="3" t="s">
        <v>30</v>
      </c>
      <c r="F57" s="3" t="str">
        <f t="shared" si="1"/>
        <v>anne.atieno@email.com</v>
      </c>
      <c r="G57" s="3" t="s">
        <v>44</v>
      </c>
      <c r="H57" s="3">
        <v>5</v>
      </c>
      <c r="I57" s="3" t="str">
        <f t="shared" si="2"/>
        <v>Child</v>
      </c>
      <c r="J57" s="3">
        <f>MAX( H57:H729) - (H57)</f>
        <v>80</v>
      </c>
      <c r="K57" s="3" t="s">
        <v>92</v>
      </c>
      <c r="L57" s="4">
        <v>44070</v>
      </c>
      <c r="M57" s="3" t="s">
        <v>724</v>
      </c>
      <c r="N57" s="3" t="s">
        <v>730</v>
      </c>
      <c r="O57" s="3" t="s">
        <v>733</v>
      </c>
      <c r="P57" s="3" t="s">
        <v>748</v>
      </c>
      <c r="Q57" s="3" t="s">
        <v>757</v>
      </c>
      <c r="R57" s="3">
        <v>39883.67</v>
      </c>
      <c r="S57" s="3" t="s">
        <v>760</v>
      </c>
      <c r="T57" s="8"/>
    </row>
    <row r="58" spans="3:20" x14ac:dyDescent="0.3">
      <c r="C58" s="7">
        <v>9508</v>
      </c>
      <c r="D58" s="3" t="s">
        <v>16</v>
      </c>
      <c r="E58" s="3" t="s">
        <v>42</v>
      </c>
      <c r="F58" s="3" t="str">
        <f t="shared" si="1"/>
        <v>john.ouma@email.com</v>
      </c>
      <c r="G58" s="3" t="s">
        <v>45</v>
      </c>
      <c r="H58" s="3">
        <v>64</v>
      </c>
      <c r="I58" s="3" t="str">
        <f t="shared" si="2"/>
        <v>Senior</v>
      </c>
      <c r="J58" s="3">
        <f>MAX( H58:H730) - (H58)</f>
        <v>21</v>
      </c>
      <c r="K58" s="3" t="s">
        <v>93</v>
      </c>
      <c r="L58" s="4">
        <v>45126</v>
      </c>
      <c r="M58" s="3" t="s">
        <v>721</v>
      </c>
      <c r="N58" s="3" t="s">
        <v>725</v>
      </c>
      <c r="O58" s="3" t="s">
        <v>737</v>
      </c>
      <c r="P58" s="3" t="s">
        <v>746</v>
      </c>
      <c r="Q58" s="3" t="s">
        <v>754</v>
      </c>
      <c r="R58" s="3">
        <v>1494.75</v>
      </c>
      <c r="S58" s="3" t="s">
        <v>761</v>
      </c>
      <c r="T58" s="8"/>
    </row>
    <row r="59" spans="3:20" x14ac:dyDescent="0.3">
      <c r="C59" s="7">
        <v>3869</v>
      </c>
      <c r="D59" s="3" t="s">
        <v>25</v>
      </c>
      <c r="E59" s="3" t="s">
        <v>37</v>
      </c>
      <c r="F59" s="3" t="str">
        <f t="shared" si="1"/>
        <v>paul.otieno@email.com</v>
      </c>
      <c r="G59" s="3" t="s">
        <v>44</v>
      </c>
      <c r="H59" s="3">
        <v>4</v>
      </c>
      <c r="I59" s="3" t="str">
        <f t="shared" si="2"/>
        <v>Child</v>
      </c>
      <c r="J59" s="3">
        <f>MAX( H59:H731) - (H59)</f>
        <v>81</v>
      </c>
      <c r="K59" s="3" t="s">
        <v>94</v>
      </c>
      <c r="L59" s="4">
        <v>44492</v>
      </c>
      <c r="M59" s="3" t="s">
        <v>720</v>
      </c>
      <c r="N59" s="3" t="s">
        <v>726</v>
      </c>
      <c r="O59" s="3" t="s">
        <v>733</v>
      </c>
      <c r="P59" s="3" t="s">
        <v>748</v>
      </c>
      <c r="Q59" s="3" t="s">
        <v>754</v>
      </c>
      <c r="R59" s="3">
        <v>47987.7</v>
      </c>
      <c r="S59" s="3" t="s">
        <v>761</v>
      </c>
      <c r="T59" s="8"/>
    </row>
    <row r="60" spans="3:20" x14ac:dyDescent="0.3">
      <c r="C60" s="7">
        <v>8286</v>
      </c>
      <c r="D60" s="3" t="s">
        <v>24</v>
      </c>
      <c r="E60" s="3" t="s">
        <v>42</v>
      </c>
      <c r="F60" s="3" t="str">
        <f t="shared" si="1"/>
        <v>esther.ouma@email.com</v>
      </c>
      <c r="G60" s="3" t="s">
        <v>45</v>
      </c>
      <c r="H60" s="3">
        <v>66</v>
      </c>
      <c r="I60" s="3" t="str">
        <f t="shared" si="2"/>
        <v>Senior</v>
      </c>
      <c r="J60" s="3">
        <f>MAX( H60:H732) - (H60)</f>
        <v>19</v>
      </c>
      <c r="K60" s="3" t="s">
        <v>95</v>
      </c>
      <c r="L60" s="4">
        <v>44490</v>
      </c>
      <c r="M60" s="3" t="s">
        <v>720</v>
      </c>
      <c r="N60" s="3" t="s">
        <v>728</v>
      </c>
      <c r="O60" s="3" t="s">
        <v>738</v>
      </c>
      <c r="P60" s="3" t="s">
        <v>750</v>
      </c>
      <c r="Q60" s="3" t="s">
        <v>754</v>
      </c>
      <c r="R60" s="3">
        <v>44702.49</v>
      </c>
      <c r="S60" s="3" t="s">
        <v>760</v>
      </c>
      <c r="T60" s="8"/>
    </row>
    <row r="61" spans="3:20" x14ac:dyDescent="0.3">
      <c r="C61" s="7">
        <v>9078</v>
      </c>
      <c r="D61" s="3" t="s">
        <v>15</v>
      </c>
      <c r="E61" s="3" t="s">
        <v>37</v>
      </c>
      <c r="F61" s="3" t="str">
        <f t="shared" si="1"/>
        <v>james.otieno@email.com</v>
      </c>
      <c r="G61" s="3" t="s">
        <v>44</v>
      </c>
      <c r="H61" s="3">
        <v>82</v>
      </c>
      <c r="I61" s="3" t="str">
        <f t="shared" si="2"/>
        <v>Senior</v>
      </c>
      <c r="J61" s="3">
        <f>MAX( H61:H733) - (H61)</f>
        <v>3</v>
      </c>
      <c r="K61" s="3" t="s">
        <v>96</v>
      </c>
      <c r="L61" s="4">
        <v>44295</v>
      </c>
      <c r="M61" s="3" t="s">
        <v>722</v>
      </c>
      <c r="N61" s="3" t="s">
        <v>725</v>
      </c>
      <c r="O61" s="3" t="s">
        <v>737</v>
      </c>
      <c r="P61" s="3" t="s">
        <v>752</v>
      </c>
      <c r="Q61" s="3" t="s">
        <v>756</v>
      </c>
      <c r="R61" s="3">
        <v>22014.54</v>
      </c>
      <c r="S61" s="3" t="s">
        <v>760</v>
      </c>
      <c r="T61" s="8"/>
    </row>
    <row r="62" spans="3:20" x14ac:dyDescent="0.3">
      <c r="C62" s="7">
        <v>3361</v>
      </c>
      <c r="D62" s="3" t="s">
        <v>20</v>
      </c>
      <c r="E62" s="3" t="s">
        <v>33</v>
      </c>
      <c r="F62" s="3" t="str">
        <f t="shared" si="1"/>
        <v>kevin.kiplagat@email.com</v>
      </c>
      <c r="G62" s="3" t="s">
        <v>45</v>
      </c>
      <c r="H62" s="3">
        <v>80</v>
      </c>
      <c r="I62" s="3" t="str">
        <f t="shared" si="2"/>
        <v>Senior</v>
      </c>
      <c r="J62" s="3">
        <f>MAX( H62:H734) - (H62)</f>
        <v>5</v>
      </c>
      <c r="K62" s="3" t="s">
        <v>97</v>
      </c>
      <c r="L62" s="4">
        <v>45587</v>
      </c>
      <c r="M62" s="3" t="s">
        <v>720</v>
      </c>
      <c r="N62" s="3" t="s">
        <v>727</v>
      </c>
      <c r="O62" s="3" t="s">
        <v>743</v>
      </c>
      <c r="P62" s="3" t="s">
        <v>748</v>
      </c>
      <c r="Q62" s="3" t="s">
        <v>758</v>
      </c>
      <c r="R62" s="3">
        <v>14744.45</v>
      </c>
      <c r="S62" s="3" t="s">
        <v>759</v>
      </c>
      <c r="T62" s="8"/>
    </row>
    <row r="63" spans="3:20" x14ac:dyDescent="0.3">
      <c r="C63" s="7">
        <v>1135</v>
      </c>
      <c r="D63" s="3" t="s">
        <v>18</v>
      </c>
      <c r="E63" s="3" t="s">
        <v>35</v>
      </c>
      <c r="F63" s="3" t="str">
        <f t="shared" si="1"/>
        <v>susan.mugambi@email.com</v>
      </c>
      <c r="G63" s="3" t="s">
        <v>45</v>
      </c>
      <c r="H63" s="3">
        <v>38</v>
      </c>
      <c r="I63" s="3" t="str">
        <f t="shared" si="2"/>
        <v>Adult</v>
      </c>
      <c r="J63" s="3">
        <f>MAX( H63:H735) - (H63)</f>
        <v>47</v>
      </c>
      <c r="K63" s="3" t="s">
        <v>98</v>
      </c>
      <c r="L63" s="4">
        <v>43965</v>
      </c>
      <c r="M63" s="3" t="s">
        <v>722</v>
      </c>
      <c r="N63" s="3" t="s">
        <v>726</v>
      </c>
      <c r="O63" s="3" t="s">
        <v>741</v>
      </c>
      <c r="P63" s="3" t="s">
        <v>750</v>
      </c>
      <c r="Q63" s="3" t="s">
        <v>753</v>
      </c>
      <c r="R63" s="3">
        <v>24136.18</v>
      </c>
      <c r="S63" s="3" t="s">
        <v>760</v>
      </c>
      <c r="T63" s="8"/>
    </row>
    <row r="64" spans="3:20" x14ac:dyDescent="0.3">
      <c r="C64" s="7">
        <v>7717</v>
      </c>
      <c r="D64" s="3" t="s">
        <v>23</v>
      </c>
      <c r="E64" s="3" t="s">
        <v>41</v>
      </c>
      <c r="F64" s="3" t="str">
        <f t="shared" si="1"/>
        <v>peter.obuya@email.com</v>
      </c>
      <c r="G64" s="3" t="s">
        <v>45</v>
      </c>
      <c r="H64" s="3">
        <v>33</v>
      </c>
      <c r="I64" s="3" t="str">
        <f t="shared" si="2"/>
        <v>Adult</v>
      </c>
      <c r="J64" s="3">
        <f>MAX( H64:H736) - (H64)</f>
        <v>52</v>
      </c>
      <c r="K64" s="3" t="s">
        <v>99</v>
      </c>
      <c r="L64" s="4">
        <v>44271</v>
      </c>
      <c r="M64" s="3" t="s">
        <v>721</v>
      </c>
      <c r="N64" s="3" t="s">
        <v>725</v>
      </c>
      <c r="O64" s="3" t="s">
        <v>741</v>
      </c>
      <c r="P64" s="3" t="s">
        <v>749</v>
      </c>
      <c r="Q64" s="3" t="s">
        <v>753</v>
      </c>
      <c r="R64" s="3">
        <v>44719.66</v>
      </c>
      <c r="S64" s="3" t="s">
        <v>761</v>
      </c>
      <c r="T64" s="8"/>
    </row>
    <row r="65" spans="3:20" x14ac:dyDescent="0.3">
      <c r="C65" s="7">
        <v>9738</v>
      </c>
      <c r="D65" s="3" t="s">
        <v>15</v>
      </c>
      <c r="E65" s="3" t="s">
        <v>29</v>
      </c>
      <c r="F65" s="3" t="str">
        <f t="shared" si="1"/>
        <v>james.mutua@email.com</v>
      </c>
      <c r="G65" s="3" t="s">
        <v>44</v>
      </c>
      <c r="H65" s="3">
        <v>77</v>
      </c>
      <c r="I65" s="3" t="str">
        <f t="shared" si="2"/>
        <v>Senior</v>
      </c>
      <c r="J65" s="3">
        <f>MAX( H65:H737) - (H65)</f>
        <v>8</v>
      </c>
      <c r="K65" s="3" t="s">
        <v>100</v>
      </c>
      <c r="L65" s="4">
        <v>45678</v>
      </c>
      <c r="M65" s="3" t="s">
        <v>718</v>
      </c>
      <c r="N65" s="3" t="s">
        <v>725</v>
      </c>
      <c r="O65" s="3" t="s">
        <v>739</v>
      </c>
      <c r="P65" s="3" t="s">
        <v>749</v>
      </c>
      <c r="Q65" s="3" t="s">
        <v>757</v>
      </c>
      <c r="R65" s="3">
        <v>40551.32</v>
      </c>
      <c r="S65" s="3" t="s">
        <v>761</v>
      </c>
      <c r="T65" s="8"/>
    </row>
    <row r="66" spans="3:20" x14ac:dyDescent="0.3">
      <c r="C66" s="7">
        <v>1832</v>
      </c>
      <c r="D66" s="3" t="s">
        <v>26</v>
      </c>
      <c r="E66" s="3" t="s">
        <v>43</v>
      </c>
      <c r="F66" s="3" t="str">
        <f t="shared" si="1"/>
        <v>brian.chebet@email.com</v>
      </c>
      <c r="G66" s="3" t="s">
        <v>45</v>
      </c>
      <c r="H66" s="3">
        <v>20</v>
      </c>
      <c r="I66" s="3" t="str">
        <f t="shared" si="2"/>
        <v>Adult</v>
      </c>
      <c r="J66" s="3">
        <f>MAX( H66:H738) - (H66)</f>
        <v>65</v>
      </c>
      <c r="K66" s="3" t="s">
        <v>101</v>
      </c>
      <c r="L66" s="4">
        <v>43947</v>
      </c>
      <c r="M66" s="3" t="s">
        <v>721</v>
      </c>
      <c r="N66" s="3" t="s">
        <v>729</v>
      </c>
      <c r="O66" s="3" t="s">
        <v>741</v>
      </c>
      <c r="P66" s="3" t="s">
        <v>752</v>
      </c>
      <c r="Q66" s="3" t="s">
        <v>755</v>
      </c>
      <c r="R66" s="3">
        <v>47107.040000000001</v>
      </c>
      <c r="S66" s="3" t="s">
        <v>759</v>
      </c>
      <c r="T66" s="8"/>
    </row>
    <row r="67" spans="3:20" x14ac:dyDescent="0.3">
      <c r="C67" s="7">
        <v>6720</v>
      </c>
      <c r="D67" s="3" t="s">
        <v>15</v>
      </c>
      <c r="E67" s="3" t="s">
        <v>43</v>
      </c>
      <c r="F67" s="3" t="str">
        <f t="shared" si="1"/>
        <v>james.chebet@email.com</v>
      </c>
      <c r="G67" s="3" t="s">
        <v>44</v>
      </c>
      <c r="H67" s="3">
        <v>7</v>
      </c>
      <c r="I67" s="3" t="str">
        <f t="shared" si="2"/>
        <v>Child</v>
      </c>
      <c r="J67" s="3">
        <f>MAX( H67:H739) - (H67)</f>
        <v>78</v>
      </c>
      <c r="K67" s="3" t="s">
        <v>102</v>
      </c>
      <c r="L67" s="4">
        <v>44142</v>
      </c>
      <c r="M67" s="3" t="s">
        <v>719</v>
      </c>
      <c r="N67" s="3" t="s">
        <v>728</v>
      </c>
      <c r="O67" s="3" t="s">
        <v>744</v>
      </c>
      <c r="P67" s="3" t="s">
        <v>750</v>
      </c>
      <c r="Q67" s="3" t="s">
        <v>756</v>
      </c>
      <c r="R67" s="3">
        <v>7084.66</v>
      </c>
      <c r="S67" s="3" t="s">
        <v>759</v>
      </c>
      <c r="T67" s="8"/>
    </row>
    <row r="68" spans="3:20" x14ac:dyDescent="0.3">
      <c r="C68" s="7">
        <v>8247</v>
      </c>
      <c r="D68" s="3" t="s">
        <v>15</v>
      </c>
      <c r="E68" s="3" t="s">
        <v>31</v>
      </c>
      <c r="F68" s="3" t="str">
        <f t="shared" si="1"/>
        <v>james.kamau@email.com</v>
      </c>
      <c r="G68" s="3" t="s">
        <v>45</v>
      </c>
      <c r="H68" s="3">
        <v>76</v>
      </c>
      <c r="I68" s="3" t="str">
        <f t="shared" si="2"/>
        <v>Senior</v>
      </c>
      <c r="J68" s="3">
        <f>MAX( H68:H740) - (H68)</f>
        <v>9</v>
      </c>
      <c r="K68" s="3" t="s">
        <v>103</v>
      </c>
      <c r="L68" s="4">
        <v>45347</v>
      </c>
      <c r="M68" s="3" t="s">
        <v>719</v>
      </c>
      <c r="N68" s="3" t="s">
        <v>729</v>
      </c>
      <c r="O68" s="3" t="s">
        <v>739</v>
      </c>
      <c r="P68" s="3" t="s">
        <v>746</v>
      </c>
      <c r="Q68" s="3" t="s">
        <v>756</v>
      </c>
      <c r="R68" s="3">
        <v>40242.82</v>
      </c>
      <c r="S68" s="3" t="s">
        <v>760</v>
      </c>
      <c r="T68" s="8"/>
    </row>
    <row r="69" spans="3:20" x14ac:dyDescent="0.3">
      <c r="C69" s="7">
        <v>1330</v>
      </c>
      <c r="D69" s="3" t="s">
        <v>20</v>
      </c>
      <c r="E69" s="3" t="s">
        <v>30</v>
      </c>
      <c r="F69" s="3" t="str">
        <f t="shared" si="1"/>
        <v>kevin.atieno@email.com</v>
      </c>
      <c r="G69" s="3" t="s">
        <v>44</v>
      </c>
      <c r="H69" s="3">
        <v>24</v>
      </c>
      <c r="I69" s="3" t="str">
        <f t="shared" si="2"/>
        <v>Adult</v>
      </c>
      <c r="J69" s="3">
        <f>MAX( H69:H741) - (H69)</f>
        <v>61</v>
      </c>
      <c r="K69" s="3" t="s">
        <v>104</v>
      </c>
      <c r="L69" s="4">
        <v>44080</v>
      </c>
      <c r="M69" s="3" t="s">
        <v>723</v>
      </c>
      <c r="N69" s="3" t="s">
        <v>730</v>
      </c>
      <c r="O69" s="3" t="s">
        <v>733</v>
      </c>
      <c r="P69" s="3" t="s">
        <v>752</v>
      </c>
      <c r="Q69" s="3" t="s">
        <v>756</v>
      </c>
      <c r="R69" s="3">
        <v>35095.019999999997</v>
      </c>
      <c r="S69" s="3" t="s">
        <v>760</v>
      </c>
      <c r="T69" s="8"/>
    </row>
    <row r="70" spans="3:20" x14ac:dyDescent="0.3">
      <c r="C70" s="7">
        <v>9392</v>
      </c>
      <c r="D70" s="3" t="s">
        <v>14</v>
      </c>
      <c r="E70" s="3" t="s">
        <v>31</v>
      </c>
      <c r="F70" s="3" t="str">
        <f t="shared" si="1"/>
        <v>jane.kamau@email.com</v>
      </c>
      <c r="G70" s="3" t="s">
        <v>44</v>
      </c>
      <c r="H70" s="3">
        <v>27</v>
      </c>
      <c r="I70" s="3" t="str">
        <f t="shared" si="2"/>
        <v>Adult</v>
      </c>
      <c r="J70" s="3">
        <f>MAX( H70:H742) - (H70)</f>
        <v>58</v>
      </c>
      <c r="K70" s="3" t="s">
        <v>105</v>
      </c>
      <c r="L70" s="4">
        <v>45410</v>
      </c>
      <c r="M70" s="3" t="s">
        <v>719</v>
      </c>
      <c r="N70" s="3" t="s">
        <v>727</v>
      </c>
      <c r="O70" s="3" t="s">
        <v>735</v>
      </c>
      <c r="P70" s="3" t="s">
        <v>751</v>
      </c>
      <c r="Q70" s="3" t="s">
        <v>756</v>
      </c>
      <c r="R70" s="3">
        <v>20012.89</v>
      </c>
      <c r="S70" s="3" t="s">
        <v>761</v>
      </c>
      <c r="T70" s="8"/>
    </row>
    <row r="71" spans="3:20" x14ac:dyDescent="0.3">
      <c r="C71" s="7">
        <v>5686</v>
      </c>
      <c r="D71" s="3" t="s">
        <v>17</v>
      </c>
      <c r="E71" s="3" t="s">
        <v>32</v>
      </c>
      <c r="F71" s="3" t="str">
        <f t="shared" si="1"/>
        <v>anne.odhiambo@email.com</v>
      </c>
      <c r="G71" s="3" t="s">
        <v>45</v>
      </c>
      <c r="H71" s="3">
        <v>5</v>
      </c>
      <c r="I71" s="3" t="str">
        <f t="shared" si="2"/>
        <v>Child</v>
      </c>
      <c r="J71" s="3">
        <f>MAX( H71:H743) - (H71)</f>
        <v>80</v>
      </c>
      <c r="K71" s="3" t="s">
        <v>106</v>
      </c>
      <c r="L71" s="4">
        <v>45365</v>
      </c>
      <c r="M71" s="3" t="s">
        <v>723</v>
      </c>
      <c r="N71" s="3" t="s">
        <v>727</v>
      </c>
      <c r="O71" s="3" t="s">
        <v>731</v>
      </c>
      <c r="P71" s="3" t="s">
        <v>746</v>
      </c>
      <c r="Q71" s="3" t="s">
        <v>753</v>
      </c>
      <c r="R71" s="3">
        <v>4059.84</v>
      </c>
      <c r="S71" s="3" t="s">
        <v>759</v>
      </c>
      <c r="T71" s="8"/>
    </row>
    <row r="72" spans="3:20" x14ac:dyDescent="0.3">
      <c r="C72" s="7">
        <v>4334</v>
      </c>
      <c r="D72" s="3" t="s">
        <v>22</v>
      </c>
      <c r="E72" s="3" t="s">
        <v>35</v>
      </c>
      <c r="F72" s="3" t="str">
        <f t="shared" si="1"/>
        <v>mercy.mugambi@email.com</v>
      </c>
      <c r="G72" s="3" t="s">
        <v>44</v>
      </c>
      <c r="H72" s="3">
        <v>41</v>
      </c>
      <c r="I72" s="3" t="str">
        <f t="shared" si="2"/>
        <v>Adult</v>
      </c>
      <c r="J72" s="3">
        <f>MAX( H72:H744) - (H72)</f>
        <v>44</v>
      </c>
      <c r="K72" s="3" t="s">
        <v>107</v>
      </c>
      <c r="L72" s="4">
        <v>44645</v>
      </c>
      <c r="M72" s="3" t="s">
        <v>722</v>
      </c>
      <c r="N72" s="3" t="s">
        <v>730</v>
      </c>
      <c r="O72" s="3" t="s">
        <v>732</v>
      </c>
      <c r="P72" s="3" t="s">
        <v>750</v>
      </c>
      <c r="Q72" s="3" t="s">
        <v>756</v>
      </c>
      <c r="R72" s="3">
        <v>46930.400000000001</v>
      </c>
      <c r="S72" s="3" t="s">
        <v>760</v>
      </c>
      <c r="T72" s="8"/>
    </row>
    <row r="73" spans="3:20" x14ac:dyDescent="0.3">
      <c r="C73" s="7">
        <v>3018</v>
      </c>
      <c r="D73" s="3" t="s">
        <v>26</v>
      </c>
      <c r="E73" s="3" t="s">
        <v>37</v>
      </c>
      <c r="F73" s="3" t="str">
        <f t="shared" si="1"/>
        <v>brian.otieno@email.com</v>
      </c>
      <c r="G73" s="3" t="s">
        <v>45</v>
      </c>
      <c r="H73" s="3">
        <v>6</v>
      </c>
      <c r="I73" s="3" t="str">
        <f t="shared" si="2"/>
        <v>Child</v>
      </c>
      <c r="J73" s="3">
        <f>MAX( H73:H745) - (H73)</f>
        <v>79</v>
      </c>
      <c r="K73" s="3" t="s">
        <v>108</v>
      </c>
      <c r="L73" s="4">
        <v>45327</v>
      </c>
      <c r="M73" s="3" t="s">
        <v>724</v>
      </c>
      <c r="N73" s="3" t="s">
        <v>727</v>
      </c>
      <c r="O73" s="3" t="s">
        <v>743</v>
      </c>
      <c r="P73" s="3" t="s">
        <v>749</v>
      </c>
      <c r="Q73" s="3" t="s">
        <v>754</v>
      </c>
      <c r="R73" s="3">
        <v>43815.29</v>
      </c>
      <c r="S73" s="3" t="s">
        <v>761</v>
      </c>
      <c r="T73" s="8"/>
    </row>
    <row r="74" spans="3:20" x14ac:dyDescent="0.3">
      <c r="C74" s="7">
        <v>9026</v>
      </c>
      <c r="D74" s="3" t="s">
        <v>18</v>
      </c>
      <c r="E74" s="3" t="s">
        <v>34</v>
      </c>
      <c r="F74" s="3" t="str">
        <f t="shared" si="1"/>
        <v>susan.cherono@email.com</v>
      </c>
      <c r="G74" s="3" t="s">
        <v>45</v>
      </c>
      <c r="H74" s="3">
        <v>35</v>
      </c>
      <c r="I74" s="3" t="str">
        <f t="shared" si="2"/>
        <v>Adult</v>
      </c>
      <c r="J74" s="3">
        <f>MAX( H74:H746) - (H74)</f>
        <v>50</v>
      </c>
      <c r="K74" s="3" t="s">
        <v>109</v>
      </c>
      <c r="L74" s="4">
        <v>44693</v>
      </c>
      <c r="M74" s="3" t="s">
        <v>718</v>
      </c>
      <c r="N74" s="3" t="s">
        <v>730</v>
      </c>
      <c r="O74" s="3" t="s">
        <v>735</v>
      </c>
      <c r="P74" s="3" t="s">
        <v>748</v>
      </c>
      <c r="Q74" s="3" t="s">
        <v>755</v>
      </c>
      <c r="R74" s="3">
        <v>6988.67</v>
      </c>
      <c r="S74" s="3" t="s">
        <v>760</v>
      </c>
      <c r="T74" s="8"/>
    </row>
    <row r="75" spans="3:20" x14ac:dyDescent="0.3">
      <c r="C75" s="7">
        <v>6586</v>
      </c>
      <c r="D75" s="3" t="s">
        <v>15</v>
      </c>
      <c r="E75" s="3" t="s">
        <v>34</v>
      </c>
      <c r="F75" s="3" t="str">
        <f t="shared" si="1"/>
        <v>james.cherono@email.com</v>
      </c>
      <c r="G75" s="3" t="s">
        <v>45</v>
      </c>
      <c r="H75" s="3">
        <v>49</v>
      </c>
      <c r="I75" s="3" t="str">
        <f t="shared" si="2"/>
        <v>Adult</v>
      </c>
      <c r="J75" s="3">
        <f>MAX( H75:H747) - (H75)</f>
        <v>36</v>
      </c>
      <c r="K75" s="3" t="s">
        <v>110</v>
      </c>
      <c r="L75" s="4">
        <v>45323</v>
      </c>
      <c r="M75" s="3" t="s">
        <v>721</v>
      </c>
      <c r="N75" s="3" t="s">
        <v>726</v>
      </c>
      <c r="O75" s="3" t="s">
        <v>743</v>
      </c>
      <c r="P75" s="3" t="s">
        <v>751</v>
      </c>
      <c r="Q75" s="3" t="s">
        <v>757</v>
      </c>
      <c r="R75" s="3">
        <v>44291.95</v>
      </c>
      <c r="S75" s="3" t="s">
        <v>761</v>
      </c>
      <c r="T75" s="8"/>
    </row>
    <row r="76" spans="3:20" x14ac:dyDescent="0.3">
      <c r="C76" s="7">
        <v>4130</v>
      </c>
      <c r="D76" s="3" t="s">
        <v>14</v>
      </c>
      <c r="E76" s="3" t="s">
        <v>29</v>
      </c>
      <c r="F76" s="3" t="str">
        <f t="shared" ref="F76:F139" si="3">LOWER(CONCATENATE(D76,".",E76,"@email.com"))</f>
        <v>jane.mutua@email.com</v>
      </c>
      <c r="G76" s="3" t="s">
        <v>44</v>
      </c>
      <c r="H76" s="3">
        <v>41</v>
      </c>
      <c r="I76" s="3" t="str">
        <f t="shared" ref="I76:I139" si="4">IF(H76&lt;=12,"Child",IF(H76&lt;=19,"Teenager",IF(H76&lt;=60,"Adult","Senior")))</f>
        <v>Adult</v>
      </c>
      <c r="J76" s="3">
        <f>MAX( H76:H748) - (H76)</f>
        <v>44</v>
      </c>
      <c r="K76" s="3" t="s">
        <v>111</v>
      </c>
      <c r="L76" s="4">
        <v>44891</v>
      </c>
      <c r="M76" s="3" t="s">
        <v>719</v>
      </c>
      <c r="N76" s="3" t="s">
        <v>729</v>
      </c>
      <c r="O76" s="3" t="s">
        <v>743</v>
      </c>
      <c r="P76" s="3" t="s">
        <v>746</v>
      </c>
      <c r="Q76" s="3" t="s">
        <v>754</v>
      </c>
      <c r="R76" s="3">
        <v>33968.89</v>
      </c>
      <c r="S76" s="3" t="s">
        <v>761</v>
      </c>
      <c r="T76" s="8"/>
    </row>
    <row r="77" spans="3:20" x14ac:dyDescent="0.3">
      <c r="C77" s="7">
        <v>9452</v>
      </c>
      <c r="D77" s="3" t="s">
        <v>19</v>
      </c>
      <c r="E77" s="3" t="s">
        <v>32</v>
      </c>
      <c r="F77" s="3" t="str">
        <f t="shared" si="3"/>
        <v>michael.odhiambo@email.com</v>
      </c>
      <c r="G77" s="3" t="s">
        <v>45</v>
      </c>
      <c r="H77" s="3">
        <v>7</v>
      </c>
      <c r="I77" s="3" t="str">
        <f t="shared" si="4"/>
        <v>Child</v>
      </c>
      <c r="J77" s="3">
        <f>MAX( H77:H749) - (H77)</f>
        <v>78</v>
      </c>
      <c r="K77" s="3" t="s">
        <v>112</v>
      </c>
      <c r="L77" s="4">
        <v>44616</v>
      </c>
      <c r="M77" s="3" t="s">
        <v>721</v>
      </c>
      <c r="N77" s="3" t="s">
        <v>729</v>
      </c>
      <c r="O77" s="3" t="s">
        <v>745</v>
      </c>
      <c r="P77" s="3" t="s">
        <v>749</v>
      </c>
      <c r="Q77" s="3" t="s">
        <v>756</v>
      </c>
      <c r="R77" s="3">
        <v>37912.89</v>
      </c>
      <c r="S77" s="3" t="s">
        <v>760</v>
      </c>
      <c r="T77" s="8"/>
    </row>
    <row r="78" spans="3:20" x14ac:dyDescent="0.3">
      <c r="C78" s="7">
        <v>4282</v>
      </c>
      <c r="D78" s="3" t="s">
        <v>18</v>
      </c>
      <c r="E78" s="3" t="s">
        <v>34</v>
      </c>
      <c r="F78" s="3" t="str">
        <f t="shared" si="3"/>
        <v>susan.cherono@email.com</v>
      </c>
      <c r="G78" s="3" t="s">
        <v>44</v>
      </c>
      <c r="H78" s="3">
        <v>4</v>
      </c>
      <c r="I78" s="3" t="str">
        <f t="shared" si="4"/>
        <v>Child</v>
      </c>
      <c r="J78" s="3">
        <f>MAX( H78:H750) - (H78)</f>
        <v>81</v>
      </c>
      <c r="K78" s="3" t="s">
        <v>113</v>
      </c>
      <c r="L78" s="4">
        <v>44035</v>
      </c>
      <c r="M78" s="3" t="s">
        <v>723</v>
      </c>
      <c r="N78" s="3" t="s">
        <v>725</v>
      </c>
      <c r="O78" s="3" t="s">
        <v>731</v>
      </c>
      <c r="P78" s="3" t="s">
        <v>752</v>
      </c>
      <c r="Q78" s="3" t="s">
        <v>754</v>
      </c>
      <c r="R78" s="3">
        <v>48178.13</v>
      </c>
      <c r="S78" s="3" t="s">
        <v>760</v>
      </c>
      <c r="T78" s="8"/>
    </row>
    <row r="79" spans="3:20" x14ac:dyDescent="0.3">
      <c r="C79" s="7">
        <v>3980</v>
      </c>
      <c r="D79" s="3" t="s">
        <v>17</v>
      </c>
      <c r="E79" s="3" t="s">
        <v>40</v>
      </c>
      <c r="F79" s="3" t="str">
        <f t="shared" si="3"/>
        <v>anne.wanjiru@email.com</v>
      </c>
      <c r="G79" s="3" t="s">
        <v>44</v>
      </c>
      <c r="H79" s="3">
        <v>73</v>
      </c>
      <c r="I79" s="3" t="str">
        <f t="shared" si="4"/>
        <v>Senior</v>
      </c>
      <c r="J79" s="3">
        <f>MAX( H79:H751) - (H79)</f>
        <v>12</v>
      </c>
      <c r="K79" s="3" t="s">
        <v>114</v>
      </c>
      <c r="L79" s="4">
        <v>44797</v>
      </c>
      <c r="M79" s="3" t="s">
        <v>718</v>
      </c>
      <c r="N79" s="3" t="s">
        <v>727</v>
      </c>
      <c r="O79" s="3" t="s">
        <v>736</v>
      </c>
      <c r="P79" s="3" t="s">
        <v>751</v>
      </c>
      <c r="Q79" s="3" t="s">
        <v>753</v>
      </c>
      <c r="R79" s="3">
        <v>8300.49</v>
      </c>
      <c r="S79" s="3" t="s">
        <v>760</v>
      </c>
      <c r="T79" s="8"/>
    </row>
    <row r="80" spans="3:20" x14ac:dyDescent="0.3">
      <c r="C80" s="7">
        <v>8412</v>
      </c>
      <c r="D80" s="3" t="s">
        <v>25</v>
      </c>
      <c r="E80" s="3" t="s">
        <v>31</v>
      </c>
      <c r="F80" s="3" t="str">
        <f t="shared" si="3"/>
        <v>paul.kamau@email.com</v>
      </c>
      <c r="G80" s="3" t="s">
        <v>45</v>
      </c>
      <c r="H80" s="3">
        <v>56</v>
      </c>
      <c r="I80" s="3" t="str">
        <f t="shared" si="4"/>
        <v>Adult</v>
      </c>
      <c r="J80" s="3">
        <f>MAX( H80:H752) - (H80)</f>
        <v>29</v>
      </c>
      <c r="K80" s="3" t="s">
        <v>115</v>
      </c>
      <c r="L80" s="4">
        <v>44651</v>
      </c>
      <c r="M80" s="3" t="s">
        <v>719</v>
      </c>
      <c r="N80" s="3" t="s">
        <v>728</v>
      </c>
      <c r="O80" s="3" t="s">
        <v>745</v>
      </c>
      <c r="P80" s="3" t="s">
        <v>747</v>
      </c>
      <c r="Q80" s="3" t="s">
        <v>757</v>
      </c>
      <c r="R80" s="3">
        <v>30244.58</v>
      </c>
      <c r="S80" s="3" t="s">
        <v>761</v>
      </c>
      <c r="T80" s="8"/>
    </row>
    <row r="81" spans="3:20" x14ac:dyDescent="0.3">
      <c r="C81" s="7">
        <v>7045</v>
      </c>
      <c r="D81" s="3" t="s">
        <v>26</v>
      </c>
      <c r="E81" s="3" t="s">
        <v>35</v>
      </c>
      <c r="F81" s="3" t="str">
        <f t="shared" si="3"/>
        <v>brian.mugambi@email.com</v>
      </c>
      <c r="G81" s="3" t="s">
        <v>44</v>
      </c>
      <c r="H81" s="3">
        <v>38</v>
      </c>
      <c r="I81" s="3" t="str">
        <f t="shared" si="4"/>
        <v>Adult</v>
      </c>
      <c r="J81" s="3">
        <f>MAX( H81:H753) - (H81)</f>
        <v>47</v>
      </c>
      <c r="K81" s="3" t="s">
        <v>116</v>
      </c>
      <c r="L81" s="4">
        <v>44627</v>
      </c>
      <c r="M81" s="3" t="s">
        <v>723</v>
      </c>
      <c r="N81" s="3" t="s">
        <v>726</v>
      </c>
      <c r="O81" s="3" t="s">
        <v>741</v>
      </c>
      <c r="P81" s="3" t="s">
        <v>750</v>
      </c>
      <c r="Q81" s="3" t="s">
        <v>753</v>
      </c>
      <c r="R81" s="3">
        <v>29313.67</v>
      </c>
      <c r="S81" s="3" t="s">
        <v>761</v>
      </c>
      <c r="T81" s="8"/>
    </row>
    <row r="82" spans="3:20" x14ac:dyDescent="0.3">
      <c r="C82" s="7">
        <v>4467</v>
      </c>
      <c r="D82" s="3" t="s">
        <v>15</v>
      </c>
      <c r="E82" s="3" t="s">
        <v>33</v>
      </c>
      <c r="F82" s="3" t="str">
        <f t="shared" si="3"/>
        <v>james.kiplagat@email.com</v>
      </c>
      <c r="G82" s="3" t="s">
        <v>44</v>
      </c>
      <c r="H82" s="3">
        <v>59</v>
      </c>
      <c r="I82" s="3" t="str">
        <f t="shared" si="4"/>
        <v>Adult</v>
      </c>
      <c r="J82" s="3">
        <f>MAX( H82:H754) - (H82)</f>
        <v>26</v>
      </c>
      <c r="K82" s="3" t="s">
        <v>117</v>
      </c>
      <c r="L82" s="4">
        <v>45118</v>
      </c>
      <c r="M82" s="3" t="s">
        <v>718</v>
      </c>
      <c r="N82" s="3" t="s">
        <v>725</v>
      </c>
      <c r="O82" s="3" t="s">
        <v>734</v>
      </c>
      <c r="P82" s="3" t="s">
        <v>749</v>
      </c>
      <c r="Q82" s="3" t="s">
        <v>754</v>
      </c>
      <c r="R82" s="3">
        <v>27153.88</v>
      </c>
      <c r="S82" s="3" t="s">
        <v>761</v>
      </c>
      <c r="T82" s="8"/>
    </row>
    <row r="83" spans="3:20" x14ac:dyDescent="0.3">
      <c r="C83" s="7">
        <v>6662</v>
      </c>
      <c r="D83" s="3" t="s">
        <v>19</v>
      </c>
      <c r="E83" s="3" t="s">
        <v>31</v>
      </c>
      <c r="F83" s="3" t="str">
        <f t="shared" si="3"/>
        <v>michael.kamau@email.com</v>
      </c>
      <c r="G83" s="3" t="s">
        <v>44</v>
      </c>
      <c r="H83" s="3">
        <v>77</v>
      </c>
      <c r="I83" s="3" t="str">
        <f t="shared" si="4"/>
        <v>Senior</v>
      </c>
      <c r="J83" s="3">
        <f>MAX( H83:H755) - (H83)</f>
        <v>8</v>
      </c>
      <c r="K83" s="3" t="s">
        <v>118</v>
      </c>
      <c r="L83" s="4">
        <v>44514</v>
      </c>
      <c r="M83" s="3" t="s">
        <v>719</v>
      </c>
      <c r="N83" s="3" t="s">
        <v>726</v>
      </c>
      <c r="O83" s="3" t="s">
        <v>743</v>
      </c>
      <c r="P83" s="3" t="s">
        <v>751</v>
      </c>
      <c r="Q83" s="3" t="s">
        <v>758</v>
      </c>
      <c r="R83" s="3">
        <v>40877.519999999997</v>
      </c>
      <c r="S83" s="3" t="s">
        <v>761</v>
      </c>
      <c r="T83" s="8"/>
    </row>
    <row r="84" spans="3:20" x14ac:dyDescent="0.3">
      <c r="C84" s="7">
        <v>1443</v>
      </c>
      <c r="D84" s="3" t="s">
        <v>25</v>
      </c>
      <c r="E84" s="3" t="s">
        <v>30</v>
      </c>
      <c r="F84" s="3" t="str">
        <f t="shared" si="3"/>
        <v>paul.atieno@email.com</v>
      </c>
      <c r="G84" s="3" t="s">
        <v>44</v>
      </c>
      <c r="H84" s="3">
        <v>25</v>
      </c>
      <c r="I84" s="3" t="str">
        <f t="shared" si="4"/>
        <v>Adult</v>
      </c>
      <c r="J84" s="3">
        <f>MAX( H84:H756) - (H84)</f>
        <v>60</v>
      </c>
      <c r="K84" s="3" t="s">
        <v>119</v>
      </c>
      <c r="L84" s="4">
        <v>45544</v>
      </c>
      <c r="M84" s="3" t="s">
        <v>720</v>
      </c>
      <c r="N84" s="3" t="s">
        <v>729</v>
      </c>
      <c r="O84" s="3" t="s">
        <v>733</v>
      </c>
      <c r="P84" s="3" t="s">
        <v>747</v>
      </c>
      <c r="Q84" s="3" t="s">
        <v>756</v>
      </c>
      <c r="R84" s="3">
        <v>39279.07</v>
      </c>
      <c r="S84" s="3" t="s">
        <v>761</v>
      </c>
      <c r="T84" s="8"/>
    </row>
    <row r="85" spans="3:20" x14ac:dyDescent="0.3">
      <c r="C85" s="7">
        <v>5174</v>
      </c>
      <c r="D85" s="3" t="s">
        <v>17</v>
      </c>
      <c r="E85" s="3" t="s">
        <v>41</v>
      </c>
      <c r="F85" s="3" t="str">
        <f t="shared" si="3"/>
        <v>anne.obuya@email.com</v>
      </c>
      <c r="G85" s="3" t="s">
        <v>45</v>
      </c>
      <c r="H85" s="3">
        <v>76</v>
      </c>
      <c r="I85" s="3" t="str">
        <f t="shared" si="4"/>
        <v>Senior</v>
      </c>
      <c r="J85" s="3">
        <f>MAX( H85:H757) - (H85)</f>
        <v>9</v>
      </c>
      <c r="K85" s="3" t="s">
        <v>120</v>
      </c>
      <c r="L85" s="4">
        <v>45088</v>
      </c>
      <c r="M85" s="3" t="s">
        <v>720</v>
      </c>
      <c r="N85" s="3" t="s">
        <v>725</v>
      </c>
      <c r="O85" s="3" t="s">
        <v>741</v>
      </c>
      <c r="P85" s="3" t="s">
        <v>746</v>
      </c>
      <c r="Q85" s="3" t="s">
        <v>754</v>
      </c>
      <c r="R85" s="3">
        <v>16586.79</v>
      </c>
      <c r="S85" s="3" t="s">
        <v>759</v>
      </c>
      <c r="T85" s="8"/>
    </row>
    <row r="86" spans="3:20" x14ac:dyDescent="0.3">
      <c r="C86" s="7">
        <v>3232</v>
      </c>
      <c r="D86" s="3" t="s">
        <v>19</v>
      </c>
      <c r="E86" s="3" t="s">
        <v>43</v>
      </c>
      <c r="F86" s="3" t="str">
        <f t="shared" si="3"/>
        <v>michael.chebet@email.com</v>
      </c>
      <c r="G86" s="3" t="s">
        <v>44</v>
      </c>
      <c r="H86" s="3">
        <v>75</v>
      </c>
      <c r="I86" s="3" t="str">
        <f t="shared" si="4"/>
        <v>Senior</v>
      </c>
      <c r="J86" s="3">
        <f>MAX( H86:H758) - (H86)</f>
        <v>10</v>
      </c>
      <c r="K86" s="3" t="s">
        <v>121</v>
      </c>
      <c r="L86" s="4">
        <v>44536</v>
      </c>
      <c r="M86" s="3" t="s">
        <v>718</v>
      </c>
      <c r="N86" s="3" t="s">
        <v>727</v>
      </c>
      <c r="O86" s="3" t="s">
        <v>741</v>
      </c>
      <c r="P86" s="3" t="s">
        <v>751</v>
      </c>
      <c r="Q86" s="3" t="s">
        <v>753</v>
      </c>
      <c r="R86" s="3">
        <v>36101.54</v>
      </c>
      <c r="S86" s="3" t="s">
        <v>761</v>
      </c>
      <c r="T86" s="8"/>
    </row>
    <row r="87" spans="3:20" x14ac:dyDescent="0.3">
      <c r="C87" s="7">
        <v>5254</v>
      </c>
      <c r="D87" s="3" t="s">
        <v>14</v>
      </c>
      <c r="E87" s="3" t="s">
        <v>34</v>
      </c>
      <c r="F87" s="3" t="str">
        <f t="shared" si="3"/>
        <v>jane.cherono@email.com</v>
      </c>
      <c r="G87" s="3" t="s">
        <v>45</v>
      </c>
      <c r="H87" s="3">
        <v>25</v>
      </c>
      <c r="I87" s="3" t="str">
        <f t="shared" si="4"/>
        <v>Adult</v>
      </c>
      <c r="J87" s="3">
        <f>MAX( H87:H759) - (H87)</f>
        <v>60</v>
      </c>
      <c r="K87" s="3" t="s">
        <v>122</v>
      </c>
      <c r="L87" s="4">
        <v>43914</v>
      </c>
      <c r="M87" s="3" t="s">
        <v>724</v>
      </c>
      <c r="N87" s="3" t="s">
        <v>729</v>
      </c>
      <c r="O87" s="3" t="s">
        <v>735</v>
      </c>
      <c r="P87" s="3" t="s">
        <v>749</v>
      </c>
      <c r="Q87" s="3" t="s">
        <v>756</v>
      </c>
      <c r="R87" s="3">
        <v>49155.08</v>
      </c>
      <c r="S87" s="3" t="s">
        <v>760</v>
      </c>
      <c r="T87" s="8"/>
    </row>
    <row r="88" spans="3:20" x14ac:dyDescent="0.3">
      <c r="C88" s="7">
        <v>6594</v>
      </c>
      <c r="D88" s="3" t="s">
        <v>24</v>
      </c>
      <c r="E88" s="3" t="s">
        <v>32</v>
      </c>
      <c r="F88" s="3" t="str">
        <f t="shared" si="3"/>
        <v>esther.odhiambo@email.com</v>
      </c>
      <c r="G88" s="3" t="s">
        <v>45</v>
      </c>
      <c r="H88" s="3">
        <v>57</v>
      </c>
      <c r="I88" s="3" t="str">
        <f t="shared" si="4"/>
        <v>Adult</v>
      </c>
      <c r="J88" s="3">
        <f>MAX( H88:H760) - (H88)</f>
        <v>28</v>
      </c>
      <c r="K88" s="3" t="s">
        <v>123</v>
      </c>
      <c r="L88" s="4">
        <v>45475</v>
      </c>
      <c r="M88" s="3" t="s">
        <v>723</v>
      </c>
      <c r="N88" s="3" t="s">
        <v>725</v>
      </c>
      <c r="O88" s="3" t="s">
        <v>734</v>
      </c>
      <c r="P88" s="3" t="s">
        <v>752</v>
      </c>
      <c r="Q88" s="3" t="s">
        <v>757</v>
      </c>
      <c r="R88" s="3">
        <v>48139.21</v>
      </c>
      <c r="S88" s="3" t="s">
        <v>760</v>
      </c>
      <c r="T88" s="8"/>
    </row>
    <row r="89" spans="3:20" x14ac:dyDescent="0.3">
      <c r="C89" s="7">
        <v>9888</v>
      </c>
      <c r="D89" s="3" t="s">
        <v>25</v>
      </c>
      <c r="E89" s="3" t="s">
        <v>32</v>
      </c>
      <c r="F89" s="3" t="str">
        <f t="shared" si="3"/>
        <v>paul.odhiambo@email.com</v>
      </c>
      <c r="G89" s="3" t="s">
        <v>45</v>
      </c>
      <c r="H89" s="3">
        <v>84</v>
      </c>
      <c r="I89" s="3" t="str">
        <f t="shared" si="4"/>
        <v>Senior</v>
      </c>
      <c r="J89" s="3">
        <f>MAX( H89:H761) - (H89)</f>
        <v>1</v>
      </c>
      <c r="K89" s="3" t="s">
        <v>124</v>
      </c>
      <c r="L89" s="4">
        <v>45455</v>
      </c>
      <c r="M89" s="3" t="s">
        <v>723</v>
      </c>
      <c r="N89" s="3" t="s">
        <v>728</v>
      </c>
      <c r="O89" s="3" t="s">
        <v>735</v>
      </c>
      <c r="P89" s="3" t="s">
        <v>748</v>
      </c>
      <c r="Q89" s="3" t="s">
        <v>754</v>
      </c>
      <c r="R89" s="3">
        <v>37360.519999999997</v>
      </c>
      <c r="S89" s="3" t="s">
        <v>760</v>
      </c>
      <c r="T89" s="8"/>
    </row>
    <row r="90" spans="3:20" x14ac:dyDescent="0.3">
      <c r="C90" s="7">
        <v>2195</v>
      </c>
      <c r="D90" s="3" t="s">
        <v>25</v>
      </c>
      <c r="E90" s="3" t="s">
        <v>43</v>
      </c>
      <c r="F90" s="3" t="str">
        <f t="shared" si="3"/>
        <v>paul.chebet@email.com</v>
      </c>
      <c r="G90" s="3" t="s">
        <v>44</v>
      </c>
      <c r="H90" s="3">
        <v>47</v>
      </c>
      <c r="I90" s="3" t="str">
        <f t="shared" si="4"/>
        <v>Adult</v>
      </c>
      <c r="J90" s="3">
        <f>MAX( H90:H762) - (H90)</f>
        <v>38</v>
      </c>
      <c r="K90" s="3" t="s">
        <v>125</v>
      </c>
      <c r="L90" s="4">
        <v>45006</v>
      </c>
      <c r="M90" s="3" t="s">
        <v>718</v>
      </c>
      <c r="N90" s="3" t="s">
        <v>727</v>
      </c>
      <c r="O90" s="3" t="s">
        <v>739</v>
      </c>
      <c r="P90" s="3" t="s">
        <v>750</v>
      </c>
      <c r="Q90" s="3" t="s">
        <v>758</v>
      </c>
      <c r="R90" s="3">
        <v>38542.230000000003</v>
      </c>
      <c r="S90" s="3" t="s">
        <v>760</v>
      </c>
      <c r="T90" s="8"/>
    </row>
    <row r="91" spans="3:20" x14ac:dyDescent="0.3">
      <c r="C91" s="7">
        <v>9403</v>
      </c>
      <c r="D91" s="3" t="s">
        <v>15</v>
      </c>
      <c r="E91" s="3" t="s">
        <v>36</v>
      </c>
      <c r="F91" s="3" t="str">
        <f t="shared" si="3"/>
        <v>james.mwangi@email.com</v>
      </c>
      <c r="G91" s="3" t="s">
        <v>44</v>
      </c>
      <c r="H91" s="3">
        <v>69</v>
      </c>
      <c r="I91" s="3" t="str">
        <f t="shared" si="4"/>
        <v>Senior</v>
      </c>
      <c r="J91" s="3">
        <f>MAX( H91:H763) - (H91)</f>
        <v>16</v>
      </c>
      <c r="K91" s="3" t="s">
        <v>126</v>
      </c>
      <c r="L91" s="4">
        <v>45005</v>
      </c>
      <c r="M91" s="3" t="s">
        <v>720</v>
      </c>
      <c r="N91" s="3" t="s">
        <v>725</v>
      </c>
      <c r="O91" s="3" t="s">
        <v>740</v>
      </c>
      <c r="P91" s="3" t="s">
        <v>747</v>
      </c>
      <c r="Q91" s="3" t="s">
        <v>756</v>
      </c>
      <c r="R91" s="3">
        <v>3082.54</v>
      </c>
      <c r="S91" s="3" t="s">
        <v>761</v>
      </c>
      <c r="T91" s="8"/>
    </row>
    <row r="92" spans="3:20" x14ac:dyDescent="0.3">
      <c r="C92" s="7">
        <v>4731</v>
      </c>
      <c r="D92" s="3" t="s">
        <v>21</v>
      </c>
      <c r="E92" s="3" t="s">
        <v>30</v>
      </c>
      <c r="F92" s="3" t="str">
        <f t="shared" si="3"/>
        <v>grace.atieno@email.com</v>
      </c>
      <c r="G92" s="3" t="s">
        <v>45</v>
      </c>
      <c r="H92" s="3">
        <v>59</v>
      </c>
      <c r="I92" s="3" t="str">
        <f t="shared" si="4"/>
        <v>Adult</v>
      </c>
      <c r="J92" s="3">
        <f>MAX( H92:H764) - (H92)</f>
        <v>26</v>
      </c>
      <c r="K92" s="3" t="s">
        <v>127</v>
      </c>
      <c r="L92" s="4">
        <v>45441</v>
      </c>
      <c r="M92" s="3" t="s">
        <v>723</v>
      </c>
      <c r="N92" s="3" t="s">
        <v>728</v>
      </c>
      <c r="O92" s="3" t="s">
        <v>735</v>
      </c>
      <c r="P92" s="3" t="s">
        <v>751</v>
      </c>
      <c r="Q92" s="3" t="s">
        <v>758</v>
      </c>
      <c r="R92" s="3">
        <v>26427.3</v>
      </c>
      <c r="S92" s="3" t="s">
        <v>761</v>
      </c>
      <c r="T92" s="8"/>
    </row>
    <row r="93" spans="3:20" x14ac:dyDescent="0.3">
      <c r="C93" s="7">
        <v>7746</v>
      </c>
      <c r="D93" s="3" t="s">
        <v>24</v>
      </c>
      <c r="E93" s="3" t="s">
        <v>31</v>
      </c>
      <c r="F93" s="3" t="str">
        <f t="shared" si="3"/>
        <v>esther.kamau@email.com</v>
      </c>
      <c r="G93" s="3" t="s">
        <v>44</v>
      </c>
      <c r="H93" s="3">
        <v>80</v>
      </c>
      <c r="I93" s="3" t="str">
        <f t="shared" si="4"/>
        <v>Senior</v>
      </c>
      <c r="J93" s="3">
        <f>MAX( H93:H765) - (H93)</f>
        <v>5</v>
      </c>
      <c r="K93" s="3" t="s">
        <v>128</v>
      </c>
      <c r="L93" s="4">
        <v>44420</v>
      </c>
      <c r="M93" s="3" t="s">
        <v>721</v>
      </c>
      <c r="N93" s="3" t="s">
        <v>729</v>
      </c>
      <c r="O93" s="3" t="s">
        <v>737</v>
      </c>
      <c r="P93" s="3" t="s">
        <v>746</v>
      </c>
      <c r="Q93" s="3" t="s">
        <v>753</v>
      </c>
      <c r="R93" s="3">
        <v>14316.51</v>
      </c>
      <c r="S93" s="3" t="s">
        <v>760</v>
      </c>
      <c r="T93" s="8"/>
    </row>
    <row r="94" spans="3:20" x14ac:dyDescent="0.3">
      <c r="C94" s="7">
        <v>9050</v>
      </c>
      <c r="D94" s="3" t="s">
        <v>22</v>
      </c>
      <c r="E94" s="3" t="s">
        <v>30</v>
      </c>
      <c r="F94" s="3" t="str">
        <f t="shared" si="3"/>
        <v>mercy.atieno@email.com</v>
      </c>
      <c r="G94" s="3" t="s">
        <v>44</v>
      </c>
      <c r="H94" s="3">
        <v>24</v>
      </c>
      <c r="I94" s="3" t="str">
        <f t="shared" si="4"/>
        <v>Adult</v>
      </c>
      <c r="J94" s="3">
        <f>MAX( H94:H766) - (H94)</f>
        <v>61</v>
      </c>
      <c r="K94" s="3" t="s">
        <v>129</v>
      </c>
      <c r="L94" s="4">
        <v>44004</v>
      </c>
      <c r="M94" s="3" t="s">
        <v>720</v>
      </c>
      <c r="N94" s="3" t="s">
        <v>730</v>
      </c>
      <c r="O94" s="3" t="s">
        <v>741</v>
      </c>
      <c r="P94" s="3" t="s">
        <v>750</v>
      </c>
      <c r="Q94" s="3" t="s">
        <v>756</v>
      </c>
      <c r="R94" s="3">
        <v>20018.990000000002</v>
      </c>
      <c r="S94" s="3" t="s">
        <v>761</v>
      </c>
      <c r="T94" s="8"/>
    </row>
    <row r="95" spans="3:20" x14ac:dyDescent="0.3">
      <c r="C95" s="7">
        <v>7521</v>
      </c>
      <c r="D95" s="3" t="s">
        <v>26</v>
      </c>
      <c r="E95" s="3" t="s">
        <v>33</v>
      </c>
      <c r="F95" s="3" t="str">
        <f t="shared" si="3"/>
        <v>brian.kiplagat@email.com</v>
      </c>
      <c r="G95" s="3" t="s">
        <v>44</v>
      </c>
      <c r="H95" s="3">
        <v>76</v>
      </c>
      <c r="I95" s="3" t="str">
        <f t="shared" si="4"/>
        <v>Senior</v>
      </c>
      <c r="J95" s="3">
        <f>MAX( H95:H767) - (H95)</f>
        <v>9</v>
      </c>
      <c r="K95" s="3" t="s">
        <v>130</v>
      </c>
      <c r="L95" s="4">
        <v>45734</v>
      </c>
      <c r="M95" s="3" t="s">
        <v>723</v>
      </c>
      <c r="N95" s="3" t="s">
        <v>730</v>
      </c>
      <c r="O95" s="3" t="s">
        <v>745</v>
      </c>
      <c r="P95" s="3" t="s">
        <v>750</v>
      </c>
      <c r="Q95" s="3" t="s">
        <v>754</v>
      </c>
      <c r="R95" s="3">
        <v>5496.75</v>
      </c>
      <c r="S95" s="3" t="s">
        <v>760</v>
      </c>
      <c r="T95" s="8"/>
    </row>
    <row r="96" spans="3:20" x14ac:dyDescent="0.3">
      <c r="C96" s="7">
        <v>7535</v>
      </c>
      <c r="D96" s="3" t="s">
        <v>15</v>
      </c>
      <c r="E96" s="3" t="s">
        <v>36</v>
      </c>
      <c r="F96" s="3" t="str">
        <f t="shared" si="3"/>
        <v>james.mwangi@email.com</v>
      </c>
      <c r="G96" s="3" t="s">
        <v>44</v>
      </c>
      <c r="H96" s="3">
        <v>17</v>
      </c>
      <c r="I96" s="3" t="str">
        <f t="shared" si="4"/>
        <v>Teenager</v>
      </c>
      <c r="J96" s="3">
        <f>MAX( H96:H768) - (H96)</f>
        <v>68</v>
      </c>
      <c r="K96" s="3" t="s">
        <v>131</v>
      </c>
      <c r="L96" s="4">
        <v>44870</v>
      </c>
      <c r="M96" s="3" t="s">
        <v>721</v>
      </c>
      <c r="N96" s="3" t="s">
        <v>725</v>
      </c>
      <c r="O96" s="3" t="s">
        <v>736</v>
      </c>
      <c r="P96" s="3" t="s">
        <v>752</v>
      </c>
      <c r="Q96" s="3" t="s">
        <v>755</v>
      </c>
      <c r="R96" s="3">
        <v>9865.5400000000009</v>
      </c>
      <c r="S96" s="3" t="s">
        <v>760</v>
      </c>
      <c r="T96" s="8"/>
    </row>
    <row r="97" spans="3:20" x14ac:dyDescent="0.3">
      <c r="C97" s="7">
        <v>3273</v>
      </c>
      <c r="D97" s="3" t="s">
        <v>14</v>
      </c>
      <c r="E97" s="3" t="s">
        <v>36</v>
      </c>
      <c r="F97" s="3" t="str">
        <f t="shared" si="3"/>
        <v>jane.mwangi@email.com</v>
      </c>
      <c r="G97" s="3" t="s">
        <v>45</v>
      </c>
      <c r="H97" s="3">
        <v>6</v>
      </c>
      <c r="I97" s="3" t="str">
        <f t="shared" si="4"/>
        <v>Child</v>
      </c>
      <c r="J97" s="3">
        <f>MAX( H97:H769) - (H97)</f>
        <v>79</v>
      </c>
      <c r="K97" s="3" t="s">
        <v>132</v>
      </c>
      <c r="L97" s="4">
        <v>44018</v>
      </c>
      <c r="M97" s="3" t="s">
        <v>718</v>
      </c>
      <c r="N97" s="3" t="s">
        <v>730</v>
      </c>
      <c r="O97" s="3" t="s">
        <v>742</v>
      </c>
      <c r="P97" s="3" t="s">
        <v>751</v>
      </c>
      <c r="Q97" s="3" t="s">
        <v>755</v>
      </c>
      <c r="R97" s="3">
        <v>12718.53</v>
      </c>
      <c r="S97" s="3" t="s">
        <v>760</v>
      </c>
      <c r="T97" s="8"/>
    </row>
    <row r="98" spans="3:20" x14ac:dyDescent="0.3">
      <c r="C98" s="7">
        <v>8196</v>
      </c>
      <c r="D98" s="3" t="s">
        <v>15</v>
      </c>
      <c r="E98" s="3" t="s">
        <v>32</v>
      </c>
      <c r="F98" s="3" t="str">
        <f t="shared" si="3"/>
        <v>james.odhiambo@email.com</v>
      </c>
      <c r="G98" s="3" t="s">
        <v>45</v>
      </c>
      <c r="H98" s="3">
        <v>8</v>
      </c>
      <c r="I98" s="3" t="str">
        <f t="shared" si="4"/>
        <v>Child</v>
      </c>
      <c r="J98" s="3">
        <f>MAX( H98:H770) - (H98)</f>
        <v>77</v>
      </c>
      <c r="K98" s="3" t="s">
        <v>133</v>
      </c>
      <c r="L98" s="4">
        <v>44429</v>
      </c>
      <c r="M98" s="3" t="s">
        <v>718</v>
      </c>
      <c r="N98" s="3" t="s">
        <v>725</v>
      </c>
      <c r="O98" s="3" t="s">
        <v>743</v>
      </c>
      <c r="P98" s="3" t="s">
        <v>750</v>
      </c>
      <c r="Q98" s="3" t="s">
        <v>756</v>
      </c>
      <c r="R98" s="3">
        <v>46854.67</v>
      </c>
      <c r="S98" s="3" t="s">
        <v>759</v>
      </c>
      <c r="T98" s="8"/>
    </row>
    <row r="99" spans="3:20" x14ac:dyDescent="0.3">
      <c r="C99" s="7">
        <v>3110</v>
      </c>
      <c r="D99" s="3" t="s">
        <v>18</v>
      </c>
      <c r="E99" s="3" t="s">
        <v>33</v>
      </c>
      <c r="F99" s="3" t="str">
        <f t="shared" si="3"/>
        <v>susan.kiplagat@email.com</v>
      </c>
      <c r="G99" s="3" t="s">
        <v>44</v>
      </c>
      <c r="H99" s="3">
        <v>71</v>
      </c>
      <c r="I99" s="3" t="str">
        <f t="shared" si="4"/>
        <v>Senior</v>
      </c>
      <c r="J99" s="3">
        <f>MAX( H99:H771) - (H99)</f>
        <v>14</v>
      </c>
      <c r="K99" s="3" t="s">
        <v>134</v>
      </c>
      <c r="L99" s="4">
        <v>44990</v>
      </c>
      <c r="M99" s="3" t="s">
        <v>721</v>
      </c>
      <c r="N99" s="3" t="s">
        <v>727</v>
      </c>
      <c r="O99" s="3" t="s">
        <v>745</v>
      </c>
      <c r="P99" s="3" t="s">
        <v>750</v>
      </c>
      <c r="Q99" s="3" t="s">
        <v>757</v>
      </c>
      <c r="R99" s="3">
        <v>35351.980000000003</v>
      </c>
      <c r="S99" s="3" t="s">
        <v>759</v>
      </c>
      <c r="T99" s="8"/>
    </row>
    <row r="100" spans="3:20" x14ac:dyDescent="0.3">
      <c r="C100" s="7">
        <v>1367</v>
      </c>
      <c r="D100" s="3" t="s">
        <v>18</v>
      </c>
      <c r="E100" s="3" t="s">
        <v>34</v>
      </c>
      <c r="F100" s="3" t="str">
        <f t="shared" si="3"/>
        <v>susan.cherono@email.com</v>
      </c>
      <c r="G100" s="3" t="s">
        <v>44</v>
      </c>
      <c r="H100" s="3">
        <v>4</v>
      </c>
      <c r="I100" s="3" t="str">
        <f t="shared" si="4"/>
        <v>Child</v>
      </c>
      <c r="J100" s="3">
        <f>MAX( H100:H772) - (H100)</f>
        <v>81</v>
      </c>
      <c r="K100" s="3" t="s">
        <v>135</v>
      </c>
      <c r="L100" s="4">
        <v>44001</v>
      </c>
      <c r="M100" s="3" t="s">
        <v>722</v>
      </c>
      <c r="N100" s="3" t="s">
        <v>726</v>
      </c>
      <c r="O100" s="3" t="s">
        <v>731</v>
      </c>
      <c r="P100" s="3" t="s">
        <v>746</v>
      </c>
      <c r="Q100" s="3" t="s">
        <v>757</v>
      </c>
      <c r="R100" s="3">
        <v>42747.21</v>
      </c>
      <c r="S100" s="3" t="s">
        <v>761</v>
      </c>
      <c r="T100" s="8"/>
    </row>
    <row r="101" spans="3:20" x14ac:dyDescent="0.3">
      <c r="C101" s="7">
        <v>3580</v>
      </c>
      <c r="D101" s="3" t="s">
        <v>22</v>
      </c>
      <c r="E101" s="3" t="s">
        <v>29</v>
      </c>
      <c r="F101" s="3" t="str">
        <f t="shared" si="3"/>
        <v>mercy.mutua@email.com</v>
      </c>
      <c r="G101" s="3" t="s">
        <v>44</v>
      </c>
      <c r="H101" s="3">
        <v>14</v>
      </c>
      <c r="I101" s="3" t="str">
        <f t="shared" si="4"/>
        <v>Teenager</v>
      </c>
      <c r="J101" s="3">
        <f>MAX( H101:H773) - (H101)</f>
        <v>71</v>
      </c>
      <c r="K101" s="3" t="s">
        <v>136</v>
      </c>
      <c r="L101" s="4">
        <v>45511</v>
      </c>
      <c r="M101" s="3" t="s">
        <v>722</v>
      </c>
      <c r="N101" s="3" t="s">
        <v>727</v>
      </c>
      <c r="O101" s="3" t="s">
        <v>740</v>
      </c>
      <c r="P101" s="3" t="s">
        <v>748</v>
      </c>
      <c r="Q101" s="3" t="s">
        <v>754</v>
      </c>
      <c r="R101" s="3">
        <v>12857.62</v>
      </c>
      <c r="S101" s="3" t="s">
        <v>760</v>
      </c>
      <c r="T101" s="8"/>
    </row>
    <row r="102" spans="3:20" x14ac:dyDescent="0.3">
      <c r="C102" s="7">
        <v>2393</v>
      </c>
      <c r="D102" s="3" t="s">
        <v>28</v>
      </c>
      <c r="E102" s="3" t="s">
        <v>34</v>
      </c>
      <c r="F102" s="3" t="str">
        <f t="shared" si="3"/>
        <v>mary.cherono@email.com</v>
      </c>
      <c r="G102" s="3" t="s">
        <v>44</v>
      </c>
      <c r="H102" s="3">
        <v>10</v>
      </c>
      <c r="I102" s="3" t="str">
        <f t="shared" si="4"/>
        <v>Child</v>
      </c>
      <c r="J102" s="3">
        <f>MAX( H102:H774) - (H102)</f>
        <v>75</v>
      </c>
      <c r="K102" s="3" t="s">
        <v>137</v>
      </c>
      <c r="L102" s="4">
        <v>44932</v>
      </c>
      <c r="M102" s="3" t="s">
        <v>723</v>
      </c>
      <c r="N102" s="3" t="s">
        <v>727</v>
      </c>
      <c r="O102" s="3" t="s">
        <v>743</v>
      </c>
      <c r="P102" s="3" t="s">
        <v>747</v>
      </c>
      <c r="Q102" s="3" t="s">
        <v>758</v>
      </c>
      <c r="R102" s="3">
        <v>803.85</v>
      </c>
      <c r="S102" s="3" t="s">
        <v>759</v>
      </c>
      <c r="T102" s="8"/>
    </row>
    <row r="103" spans="3:20" x14ac:dyDescent="0.3">
      <c r="C103" s="7">
        <v>5260</v>
      </c>
      <c r="D103" s="3" t="s">
        <v>15</v>
      </c>
      <c r="E103" s="3" t="s">
        <v>37</v>
      </c>
      <c r="F103" s="3" t="str">
        <f t="shared" si="3"/>
        <v>james.otieno@email.com</v>
      </c>
      <c r="G103" s="3" t="s">
        <v>45</v>
      </c>
      <c r="H103" s="3">
        <v>58</v>
      </c>
      <c r="I103" s="3" t="str">
        <f t="shared" si="4"/>
        <v>Adult</v>
      </c>
      <c r="J103" s="3">
        <f>MAX( H103:H775) - (H103)</f>
        <v>27</v>
      </c>
      <c r="K103" s="3" t="s">
        <v>138</v>
      </c>
      <c r="L103" s="4">
        <v>44598</v>
      </c>
      <c r="M103" s="3" t="s">
        <v>723</v>
      </c>
      <c r="N103" s="3" t="s">
        <v>729</v>
      </c>
      <c r="O103" s="3" t="s">
        <v>739</v>
      </c>
      <c r="P103" s="3" t="s">
        <v>747</v>
      </c>
      <c r="Q103" s="3" t="s">
        <v>753</v>
      </c>
      <c r="R103" s="3">
        <v>13138.08</v>
      </c>
      <c r="S103" s="3" t="s">
        <v>759</v>
      </c>
      <c r="T103" s="8"/>
    </row>
    <row r="104" spans="3:20" x14ac:dyDescent="0.3">
      <c r="C104" s="7">
        <v>4725</v>
      </c>
      <c r="D104" s="3" t="s">
        <v>21</v>
      </c>
      <c r="E104" s="3" t="s">
        <v>38</v>
      </c>
      <c r="F104" s="3" t="str">
        <f t="shared" si="3"/>
        <v>grace.njeri@email.com</v>
      </c>
      <c r="G104" s="3" t="s">
        <v>44</v>
      </c>
      <c r="H104" s="3">
        <v>35</v>
      </c>
      <c r="I104" s="3" t="str">
        <f t="shared" si="4"/>
        <v>Adult</v>
      </c>
      <c r="J104" s="3">
        <f>MAX( H104:H776) - (H104)</f>
        <v>50</v>
      </c>
      <c r="K104" s="3" t="s">
        <v>139</v>
      </c>
      <c r="L104" s="4">
        <v>43964</v>
      </c>
      <c r="M104" s="3" t="s">
        <v>719</v>
      </c>
      <c r="N104" s="3" t="s">
        <v>725</v>
      </c>
      <c r="O104" s="3" t="s">
        <v>732</v>
      </c>
      <c r="P104" s="3" t="s">
        <v>747</v>
      </c>
      <c r="Q104" s="3" t="s">
        <v>753</v>
      </c>
      <c r="R104" s="3">
        <v>30355.74</v>
      </c>
      <c r="S104" s="3" t="s">
        <v>760</v>
      </c>
      <c r="T104" s="8"/>
    </row>
    <row r="105" spans="3:20" x14ac:dyDescent="0.3">
      <c r="C105" s="7">
        <v>1945</v>
      </c>
      <c r="D105" s="3" t="s">
        <v>27</v>
      </c>
      <c r="E105" s="3" t="s">
        <v>36</v>
      </c>
      <c r="F105" s="3" t="str">
        <f t="shared" si="3"/>
        <v>david.mwangi@email.com</v>
      </c>
      <c r="G105" s="3" t="s">
        <v>45</v>
      </c>
      <c r="H105" s="3">
        <v>9</v>
      </c>
      <c r="I105" s="3" t="str">
        <f t="shared" si="4"/>
        <v>Child</v>
      </c>
      <c r="J105" s="3">
        <f>MAX( H105:H777) - (H105)</f>
        <v>76</v>
      </c>
      <c r="K105" s="3" t="s">
        <v>140</v>
      </c>
      <c r="L105" s="4">
        <v>44851</v>
      </c>
      <c r="M105" s="3" t="s">
        <v>724</v>
      </c>
      <c r="N105" s="3" t="s">
        <v>725</v>
      </c>
      <c r="O105" s="3" t="s">
        <v>742</v>
      </c>
      <c r="P105" s="3" t="s">
        <v>749</v>
      </c>
      <c r="Q105" s="3" t="s">
        <v>757</v>
      </c>
      <c r="R105" s="3">
        <v>4026.46</v>
      </c>
      <c r="S105" s="3" t="s">
        <v>760</v>
      </c>
      <c r="T105" s="8"/>
    </row>
    <row r="106" spans="3:20" x14ac:dyDescent="0.3">
      <c r="C106" s="7">
        <v>8057</v>
      </c>
      <c r="D106" s="3" t="s">
        <v>26</v>
      </c>
      <c r="E106" s="3" t="s">
        <v>41</v>
      </c>
      <c r="F106" s="3" t="str">
        <f t="shared" si="3"/>
        <v>brian.obuya@email.com</v>
      </c>
      <c r="G106" s="3" t="s">
        <v>45</v>
      </c>
      <c r="H106" s="3">
        <v>55</v>
      </c>
      <c r="I106" s="3" t="str">
        <f t="shared" si="4"/>
        <v>Adult</v>
      </c>
      <c r="J106" s="3">
        <f>MAX( H106:H778) - (H106)</f>
        <v>30</v>
      </c>
      <c r="K106" s="3" t="s">
        <v>141</v>
      </c>
      <c r="L106" s="4">
        <v>44142</v>
      </c>
      <c r="M106" s="3" t="s">
        <v>724</v>
      </c>
      <c r="N106" s="3" t="s">
        <v>728</v>
      </c>
      <c r="O106" s="3" t="s">
        <v>739</v>
      </c>
      <c r="P106" s="3" t="s">
        <v>750</v>
      </c>
      <c r="Q106" s="3" t="s">
        <v>754</v>
      </c>
      <c r="R106" s="3">
        <v>10632.87</v>
      </c>
      <c r="S106" s="3" t="s">
        <v>760</v>
      </c>
      <c r="T106" s="8"/>
    </row>
    <row r="107" spans="3:20" x14ac:dyDescent="0.3">
      <c r="C107" s="7">
        <v>7130</v>
      </c>
      <c r="D107" s="3" t="s">
        <v>24</v>
      </c>
      <c r="E107" s="3" t="s">
        <v>43</v>
      </c>
      <c r="F107" s="3" t="str">
        <f t="shared" si="3"/>
        <v>esther.chebet@email.com</v>
      </c>
      <c r="G107" s="3" t="s">
        <v>44</v>
      </c>
      <c r="H107" s="3">
        <v>24</v>
      </c>
      <c r="I107" s="3" t="str">
        <f t="shared" si="4"/>
        <v>Adult</v>
      </c>
      <c r="J107" s="3">
        <f>MAX( H107:H779) - (H107)</f>
        <v>61</v>
      </c>
      <c r="K107" s="3" t="s">
        <v>142</v>
      </c>
      <c r="L107" s="4">
        <v>44742</v>
      </c>
      <c r="M107" s="3" t="s">
        <v>720</v>
      </c>
      <c r="N107" s="3" t="s">
        <v>730</v>
      </c>
      <c r="O107" s="3" t="s">
        <v>744</v>
      </c>
      <c r="P107" s="3" t="s">
        <v>752</v>
      </c>
      <c r="Q107" s="3" t="s">
        <v>753</v>
      </c>
      <c r="R107" s="3">
        <v>43475.14</v>
      </c>
      <c r="S107" s="3" t="s">
        <v>759</v>
      </c>
      <c r="T107" s="8"/>
    </row>
    <row r="108" spans="3:20" x14ac:dyDescent="0.3">
      <c r="C108" s="7">
        <v>8348</v>
      </c>
      <c r="D108" s="3" t="s">
        <v>22</v>
      </c>
      <c r="E108" s="3" t="s">
        <v>40</v>
      </c>
      <c r="F108" s="3" t="str">
        <f t="shared" si="3"/>
        <v>mercy.wanjiru@email.com</v>
      </c>
      <c r="G108" s="3" t="s">
        <v>45</v>
      </c>
      <c r="H108" s="3">
        <v>2</v>
      </c>
      <c r="I108" s="3" t="str">
        <f t="shared" si="4"/>
        <v>Child</v>
      </c>
      <c r="J108" s="3">
        <f>MAX( H108:H780) - (H108)</f>
        <v>83</v>
      </c>
      <c r="K108" s="3" t="s">
        <v>143</v>
      </c>
      <c r="L108" s="4">
        <v>45244</v>
      </c>
      <c r="M108" s="3" t="s">
        <v>723</v>
      </c>
      <c r="N108" s="3" t="s">
        <v>726</v>
      </c>
      <c r="O108" s="3" t="s">
        <v>735</v>
      </c>
      <c r="P108" s="3" t="s">
        <v>749</v>
      </c>
      <c r="Q108" s="3" t="s">
        <v>755</v>
      </c>
      <c r="R108" s="3">
        <v>35087.35</v>
      </c>
      <c r="S108" s="3" t="s">
        <v>761</v>
      </c>
      <c r="T108" s="8"/>
    </row>
    <row r="109" spans="3:20" x14ac:dyDescent="0.3">
      <c r="C109" s="7">
        <v>8281</v>
      </c>
      <c r="D109" s="3" t="s">
        <v>22</v>
      </c>
      <c r="E109" s="3" t="s">
        <v>32</v>
      </c>
      <c r="F109" s="3" t="str">
        <f t="shared" si="3"/>
        <v>mercy.odhiambo@email.com</v>
      </c>
      <c r="G109" s="3" t="s">
        <v>44</v>
      </c>
      <c r="H109" s="3">
        <v>77</v>
      </c>
      <c r="I109" s="3" t="str">
        <f t="shared" si="4"/>
        <v>Senior</v>
      </c>
      <c r="J109" s="3">
        <f>MAX( H109:H781) - (H109)</f>
        <v>8</v>
      </c>
      <c r="K109" s="3" t="s">
        <v>144</v>
      </c>
      <c r="L109" s="4">
        <v>44160</v>
      </c>
      <c r="M109" s="3" t="s">
        <v>721</v>
      </c>
      <c r="N109" s="3" t="s">
        <v>726</v>
      </c>
      <c r="O109" s="3" t="s">
        <v>745</v>
      </c>
      <c r="P109" s="3" t="s">
        <v>747</v>
      </c>
      <c r="Q109" s="3" t="s">
        <v>755</v>
      </c>
      <c r="R109" s="3">
        <v>4532.5600000000004</v>
      </c>
      <c r="S109" s="3" t="s">
        <v>760</v>
      </c>
      <c r="T109" s="8"/>
    </row>
    <row r="110" spans="3:20" x14ac:dyDescent="0.3">
      <c r="C110" s="7">
        <v>8677</v>
      </c>
      <c r="D110" s="3" t="s">
        <v>28</v>
      </c>
      <c r="E110" s="3" t="s">
        <v>35</v>
      </c>
      <c r="F110" s="3" t="str">
        <f t="shared" si="3"/>
        <v>mary.mugambi@email.com</v>
      </c>
      <c r="G110" s="3" t="s">
        <v>44</v>
      </c>
      <c r="H110" s="3">
        <v>13</v>
      </c>
      <c r="I110" s="3" t="str">
        <f t="shared" si="4"/>
        <v>Teenager</v>
      </c>
      <c r="J110" s="3">
        <f>MAX( H110:H782) - (H110)</f>
        <v>72</v>
      </c>
      <c r="K110" s="3" t="s">
        <v>145</v>
      </c>
      <c r="L110" s="4">
        <v>44219</v>
      </c>
      <c r="M110" s="3" t="s">
        <v>722</v>
      </c>
      <c r="N110" s="3" t="s">
        <v>728</v>
      </c>
      <c r="O110" s="3" t="s">
        <v>741</v>
      </c>
      <c r="P110" s="3" t="s">
        <v>746</v>
      </c>
      <c r="Q110" s="3" t="s">
        <v>757</v>
      </c>
      <c r="R110" s="3">
        <v>23463.919999999998</v>
      </c>
      <c r="S110" s="3" t="s">
        <v>761</v>
      </c>
      <c r="T110" s="8"/>
    </row>
    <row r="111" spans="3:20" x14ac:dyDescent="0.3">
      <c r="C111" s="7">
        <v>3325</v>
      </c>
      <c r="D111" s="3" t="s">
        <v>14</v>
      </c>
      <c r="E111" s="3" t="s">
        <v>39</v>
      </c>
      <c r="F111" s="3" t="str">
        <f t="shared" si="3"/>
        <v>jane.kuria@email.com</v>
      </c>
      <c r="G111" s="3" t="s">
        <v>44</v>
      </c>
      <c r="H111" s="3">
        <v>9</v>
      </c>
      <c r="I111" s="3" t="str">
        <f t="shared" si="4"/>
        <v>Child</v>
      </c>
      <c r="J111" s="3">
        <f>MAX( H111:H783) - (H111)</f>
        <v>76</v>
      </c>
      <c r="K111" s="3" t="s">
        <v>146</v>
      </c>
      <c r="L111" s="4">
        <v>44554</v>
      </c>
      <c r="M111" s="3" t="s">
        <v>721</v>
      </c>
      <c r="N111" s="3" t="s">
        <v>725</v>
      </c>
      <c r="O111" s="3" t="s">
        <v>734</v>
      </c>
      <c r="P111" s="3" t="s">
        <v>749</v>
      </c>
      <c r="Q111" s="3" t="s">
        <v>758</v>
      </c>
      <c r="R111" s="3">
        <v>33927.53</v>
      </c>
      <c r="S111" s="3" t="s">
        <v>761</v>
      </c>
      <c r="T111" s="8"/>
    </row>
    <row r="112" spans="3:20" x14ac:dyDescent="0.3">
      <c r="C112" s="7">
        <v>5868</v>
      </c>
      <c r="D112" s="3" t="s">
        <v>22</v>
      </c>
      <c r="E112" s="3" t="s">
        <v>34</v>
      </c>
      <c r="F112" s="3" t="str">
        <f t="shared" si="3"/>
        <v>mercy.cherono@email.com</v>
      </c>
      <c r="G112" s="3" t="s">
        <v>45</v>
      </c>
      <c r="H112" s="3">
        <v>34</v>
      </c>
      <c r="I112" s="3" t="str">
        <f t="shared" si="4"/>
        <v>Adult</v>
      </c>
      <c r="J112" s="3">
        <f>MAX( H112:H784) - (H112)</f>
        <v>51</v>
      </c>
      <c r="K112" s="3" t="s">
        <v>147</v>
      </c>
      <c r="L112" s="4">
        <v>44401</v>
      </c>
      <c r="M112" s="3" t="s">
        <v>723</v>
      </c>
      <c r="N112" s="3" t="s">
        <v>728</v>
      </c>
      <c r="O112" s="3" t="s">
        <v>743</v>
      </c>
      <c r="P112" s="3" t="s">
        <v>749</v>
      </c>
      <c r="Q112" s="3" t="s">
        <v>758</v>
      </c>
      <c r="R112" s="3">
        <v>31917.21</v>
      </c>
      <c r="S112" s="3" t="s">
        <v>761</v>
      </c>
      <c r="T112" s="8"/>
    </row>
    <row r="113" spans="3:20" x14ac:dyDescent="0.3">
      <c r="C113" s="7">
        <v>5696</v>
      </c>
      <c r="D113" s="3" t="s">
        <v>15</v>
      </c>
      <c r="E113" s="3" t="s">
        <v>38</v>
      </c>
      <c r="F113" s="3" t="str">
        <f t="shared" si="3"/>
        <v>james.njeri@email.com</v>
      </c>
      <c r="G113" s="3" t="s">
        <v>45</v>
      </c>
      <c r="H113" s="3">
        <v>63</v>
      </c>
      <c r="I113" s="3" t="str">
        <f t="shared" si="4"/>
        <v>Senior</v>
      </c>
      <c r="J113" s="3">
        <f>MAX( H113:H785) - (H113)</f>
        <v>22</v>
      </c>
      <c r="K113" s="3" t="s">
        <v>148</v>
      </c>
      <c r="L113" s="4">
        <v>44040</v>
      </c>
      <c r="M113" s="3" t="s">
        <v>723</v>
      </c>
      <c r="N113" s="3" t="s">
        <v>729</v>
      </c>
      <c r="O113" s="3" t="s">
        <v>740</v>
      </c>
      <c r="P113" s="3" t="s">
        <v>752</v>
      </c>
      <c r="Q113" s="3" t="s">
        <v>755</v>
      </c>
      <c r="R113" s="3">
        <v>37565.300000000003</v>
      </c>
      <c r="S113" s="3" t="s">
        <v>760</v>
      </c>
      <c r="T113" s="8"/>
    </row>
    <row r="114" spans="3:20" x14ac:dyDescent="0.3">
      <c r="C114" s="7">
        <v>5649</v>
      </c>
      <c r="D114" s="3" t="s">
        <v>26</v>
      </c>
      <c r="E114" s="3" t="s">
        <v>41</v>
      </c>
      <c r="F114" s="3" t="str">
        <f t="shared" si="3"/>
        <v>brian.obuya@email.com</v>
      </c>
      <c r="G114" s="3" t="s">
        <v>44</v>
      </c>
      <c r="H114" s="3">
        <v>72</v>
      </c>
      <c r="I114" s="3" t="str">
        <f t="shared" si="4"/>
        <v>Senior</v>
      </c>
      <c r="J114" s="3">
        <f>MAX( H114:H786) - (H114)</f>
        <v>13</v>
      </c>
      <c r="K114" s="3" t="s">
        <v>149</v>
      </c>
      <c r="L114" s="4">
        <v>43970</v>
      </c>
      <c r="M114" s="3" t="s">
        <v>719</v>
      </c>
      <c r="N114" s="3" t="s">
        <v>730</v>
      </c>
      <c r="O114" s="3" t="s">
        <v>742</v>
      </c>
      <c r="P114" s="3" t="s">
        <v>751</v>
      </c>
      <c r="Q114" s="3" t="s">
        <v>758</v>
      </c>
      <c r="R114" s="3">
        <v>46791.6</v>
      </c>
      <c r="S114" s="3" t="s">
        <v>759</v>
      </c>
      <c r="T114" s="8"/>
    </row>
    <row r="115" spans="3:20" x14ac:dyDescent="0.3">
      <c r="C115" s="7">
        <v>6022</v>
      </c>
      <c r="D115" s="3" t="s">
        <v>15</v>
      </c>
      <c r="E115" s="3" t="s">
        <v>42</v>
      </c>
      <c r="F115" s="3" t="str">
        <f t="shared" si="3"/>
        <v>james.ouma@email.com</v>
      </c>
      <c r="G115" s="3" t="s">
        <v>44</v>
      </c>
      <c r="H115" s="3">
        <v>79</v>
      </c>
      <c r="I115" s="3" t="str">
        <f t="shared" si="4"/>
        <v>Senior</v>
      </c>
      <c r="J115" s="3">
        <f>MAX( H115:H787) - (H115)</f>
        <v>6</v>
      </c>
      <c r="K115" s="3" t="s">
        <v>150</v>
      </c>
      <c r="L115" s="4">
        <v>45302</v>
      </c>
      <c r="M115" s="3" t="s">
        <v>722</v>
      </c>
      <c r="N115" s="3" t="s">
        <v>727</v>
      </c>
      <c r="O115" s="3" t="s">
        <v>732</v>
      </c>
      <c r="P115" s="3" t="s">
        <v>748</v>
      </c>
      <c r="Q115" s="3" t="s">
        <v>758</v>
      </c>
      <c r="R115" s="3">
        <v>42363.45</v>
      </c>
      <c r="S115" s="3" t="s">
        <v>759</v>
      </c>
      <c r="T115" s="8"/>
    </row>
    <row r="116" spans="3:20" x14ac:dyDescent="0.3">
      <c r="C116" s="7">
        <v>4086</v>
      </c>
      <c r="D116" s="3" t="s">
        <v>28</v>
      </c>
      <c r="E116" s="3" t="s">
        <v>41</v>
      </c>
      <c r="F116" s="3" t="str">
        <f t="shared" si="3"/>
        <v>mary.obuya@email.com</v>
      </c>
      <c r="G116" s="3" t="s">
        <v>44</v>
      </c>
      <c r="H116" s="3">
        <v>41</v>
      </c>
      <c r="I116" s="3" t="str">
        <f t="shared" si="4"/>
        <v>Adult</v>
      </c>
      <c r="J116" s="3">
        <f>MAX( H116:H788) - (H116)</f>
        <v>44</v>
      </c>
      <c r="K116" s="3" t="s">
        <v>151</v>
      </c>
      <c r="L116" s="4">
        <v>45698</v>
      </c>
      <c r="M116" s="3" t="s">
        <v>720</v>
      </c>
      <c r="N116" s="3" t="s">
        <v>725</v>
      </c>
      <c r="O116" s="3" t="s">
        <v>738</v>
      </c>
      <c r="P116" s="3" t="s">
        <v>750</v>
      </c>
      <c r="Q116" s="3" t="s">
        <v>755</v>
      </c>
      <c r="R116" s="3">
        <v>32409.17</v>
      </c>
      <c r="S116" s="3" t="s">
        <v>761</v>
      </c>
      <c r="T116" s="8"/>
    </row>
    <row r="117" spans="3:20" x14ac:dyDescent="0.3">
      <c r="C117" s="7">
        <v>4239</v>
      </c>
      <c r="D117" s="3" t="s">
        <v>24</v>
      </c>
      <c r="E117" s="3" t="s">
        <v>43</v>
      </c>
      <c r="F117" s="3" t="str">
        <f t="shared" si="3"/>
        <v>esther.chebet@email.com</v>
      </c>
      <c r="G117" s="3" t="s">
        <v>44</v>
      </c>
      <c r="H117" s="3">
        <v>64</v>
      </c>
      <c r="I117" s="3" t="str">
        <f t="shared" si="4"/>
        <v>Senior</v>
      </c>
      <c r="J117" s="3">
        <f>MAX( H117:H789) - (H117)</f>
        <v>21</v>
      </c>
      <c r="K117" s="3" t="s">
        <v>152</v>
      </c>
      <c r="L117" s="4">
        <v>45162</v>
      </c>
      <c r="M117" s="3" t="s">
        <v>721</v>
      </c>
      <c r="N117" s="3" t="s">
        <v>725</v>
      </c>
      <c r="O117" s="3" t="s">
        <v>731</v>
      </c>
      <c r="P117" s="3" t="s">
        <v>750</v>
      </c>
      <c r="Q117" s="3" t="s">
        <v>753</v>
      </c>
      <c r="R117" s="3">
        <v>27970.25</v>
      </c>
      <c r="S117" s="3" t="s">
        <v>759</v>
      </c>
      <c r="T117" s="8"/>
    </row>
    <row r="118" spans="3:20" x14ac:dyDescent="0.3">
      <c r="C118" s="7">
        <v>2264</v>
      </c>
      <c r="D118" s="3" t="s">
        <v>24</v>
      </c>
      <c r="E118" s="3" t="s">
        <v>32</v>
      </c>
      <c r="F118" s="3" t="str">
        <f t="shared" si="3"/>
        <v>esther.odhiambo@email.com</v>
      </c>
      <c r="G118" s="3" t="s">
        <v>44</v>
      </c>
      <c r="H118" s="3">
        <v>54</v>
      </c>
      <c r="I118" s="3" t="str">
        <f t="shared" si="4"/>
        <v>Adult</v>
      </c>
      <c r="J118" s="3">
        <f>MAX( H118:H790) - (H118)</f>
        <v>31</v>
      </c>
      <c r="K118" s="3" t="s">
        <v>153</v>
      </c>
      <c r="L118" s="4">
        <v>44615</v>
      </c>
      <c r="M118" s="3" t="s">
        <v>718</v>
      </c>
      <c r="N118" s="3" t="s">
        <v>726</v>
      </c>
      <c r="O118" s="3" t="s">
        <v>744</v>
      </c>
      <c r="P118" s="3" t="s">
        <v>746</v>
      </c>
      <c r="Q118" s="3" t="s">
        <v>758</v>
      </c>
      <c r="R118" s="3">
        <v>21999.68</v>
      </c>
      <c r="S118" s="3" t="s">
        <v>761</v>
      </c>
      <c r="T118" s="8"/>
    </row>
    <row r="119" spans="3:20" x14ac:dyDescent="0.3">
      <c r="C119" s="7">
        <v>5871</v>
      </c>
      <c r="D119" s="3" t="s">
        <v>24</v>
      </c>
      <c r="E119" s="3" t="s">
        <v>39</v>
      </c>
      <c r="F119" s="3" t="str">
        <f t="shared" si="3"/>
        <v>esther.kuria@email.com</v>
      </c>
      <c r="G119" s="3" t="s">
        <v>45</v>
      </c>
      <c r="H119" s="3">
        <v>62</v>
      </c>
      <c r="I119" s="3" t="str">
        <f t="shared" si="4"/>
        <v>Senior</v>
      </c>
      <c r="J119" s="3">
        <f>MAX( H119:H791) - (H119)</f>
        <v>23</v>
      </c>
      <c r="K119" s="3" t="s">
        <v>154</v>
      </c>
      <c r="L119" s="4">
        <v>45567</v>
      </c>
      <c r="M119" s="3" t="s">
        <v>721</v>
      </c>
      <c r="N119" s="3" t="s">
        <v>726</v>
      </c>
      <c r="O119" s="3" t="s">
        <v>745</v>
      </c>
      <c r="P119" s="3" t="s">
        <v>748</v>
      </c>
      <c r="Q119" s="3" t="s">
        <v>755</v>
      </c>
      <c r="R119" s="3">
        <v>11653.59</v>
      </c>
      <c r="S119" s="3" t="s">
        <v>759</v>
      </c>
      <c r="T119" s="8"/>
    </row>
    <row r="120" spans="3:20" x14ac:dyDescent="0.3">
      <c r="C120" s="7">
        <v>6179</v>
      </c>
      <c r="D120" s="3" t="s">
        <v>28</v>
      </c>
      <c r="E120" s="3" t="s">
        <v>29</v>
      </c>
      <c r="F120" s="3" t="str">
        <f t="shared" si="3"/>
        <v>mary.mutua@email.com</v>
      </c>
      <c r="G120" s="3" t="s">
        <v>44</v>
      </c>
      <c r="H120" s="3">
        <v>6</v>
      </c>
      <c r="I120" s="3" t="str">
        <f t="shared" si="4"/>
        <v>Child</v>
      </c>
      <c r="J120" s="3">
        <f>MAX( H120:H792) - (H120)</f>
        <v>79</v>
      </c>
      <c r="K120" s="3" t="s">
        <v>155</v>
      </c>
      <c r="L120" s="4">
        <v>43858</v>
      </c>
      <c r="M120" s="3" t="s">
        <v>719</v>
      </c>
      <c r="N120" s="3" t="s">
        <v>728</v>
      </c>
      <c r="O120" s="3" t="s">
        <v>740</v>
      </c>
      <c r="P120" s="3" t="s">
        <v>747</v>
      </c>
      <c r="Q120" s="3" t="s">
        <v>754</v>
      </c>
      <c r="R120" s="3">
        <v>28212.12</v>
      </c>
      <c r="S120" s="3" t="s">
        <v>761</v>
      </c>
      <c r="T120" s="8"/>
    </row>
    <row r="121" spans="3:20" x14ac:dyDescent="0.3">
      <c r="C121" s="7">
        <v>1459</v>
      </c>
      <c r="D121" s="3" t="s">
        <v>15</v>
      </c>
      <c r="E121" s="3" t="s">
        <v>34</v>
      </c>
      <c r="F121" s="3" t="str">
        <f t="shared" si="3"/>
        <v>james.cherono@email.com</v>
      </c>
      <c r="G121" s="3" t="s">
        <v>44</v>
      </c>
      <c r="H121" s="3">
        <v>9</v>
      </c>
      <c r="I121" s="3" t="str">
        <f t="shared" si="4"/>
        <v>Child</v>
      </c>
      <c r="J121" s="3">
        <f>MAX( H121:H793) - (H121)</f>
        <v>76</v>
      </c>
      <c r="K121" s="3" t="s">
        <v>156</v>
      </c>
      <c r="L121" s="4">
        <v>44522</v>
      </c>
      <c r="M121" s="3" t="s">
        <v>719</v>
      </c>
      <c r="N121" s="3" t="s">
        <v>726</v>
      </c>
      <c r="O121" s="3" t="s">
        <v>739</v>
      </c>
      <c r="P121" s="3" t="s">
        <v>747</v>
      </c>
      <c r="Q121" s="3" t="s">
        <v>755</v>
      </c>
      <c r="R121" s="3">
        <v>26232.27</v>
      </c>
      <c r="S121" s="3" t="s">
        <v>760</v>
      </c>
      <c r="T121" s="8"/>
    </row>
    <row r="122" spans="3:20" x14ac:dyDescent="0.3">
      <c r="C122" s="7">
        <v>2136</v>
      </c>
      <c r="D122" s="3" t="s">
        <v>28</v>
      </c>
      <c r="E122" s="3" t="s">
        <v>43</v>
      </c>
      <c r="F122" s="3" t="str">
        <f t="shared" si="3"/>
        <v>mary.chebet@email.com</v>
      </c>
      <c r="G122" s="3" t="s">
        <v>44</v>
      </c>
      <c r="H122" s="3">
        <v>47</v>
      </c>
      <c r="I122" s="3" t="str">
        <f t="shared" si="4"/>
        <v>Adult</v>
      </c>
      <c r="J122" s="3">
        <f>MAX( H122:H794) - (H122)</f>
        <v>38</v>
      </c>
      <c r="K122" s="3" t="s">
        <v>157</v>
      </c>
      <c r="L122" s="4">
        <v>44793</v>
      </c>
      <c r="M122" s="3" t="s">
        <v>718</v>
      </c>
      <c r="N122" s="3" t="s">
        <v>725</v>
      </c>
      <c r="O122" s="3" t="s">
        <v>744</v>
      </c>
      <c r="P122" s="3" t="s">
        <v>746</v>
      </c>
      <c r="Q122" s="3" t="s">
        <v>754</v>
      </c>
      <c r="R122" s="3">
        <v>40700.47</v>
      </c>
      <c r="S122" s="3" t="s">
        <v>759</v>
      </c>
      <c r="T122" s="8"/>
    </row>
    <row r="123" spans="3:20" x14ac:dyDescent="0.3">
      <c r="C123" s="7">
        <v>5047</v>
      </c>
      <c r="D123" s="3" t="s">
        <v>20</v>
      </c>
      <c r="E123" s="3" t="s">
        <v>38</v>
      </c>
      <c r="F123" s="3" t="str">
        <f t="shared" si="3"/>
        <v>kevin.njeri@email.com</v>
      </c>
      <c r="G123" s="3" t="s">
        <v>44</v>
      </c>
      <c r="H123" s="3">
        <v>9</v>
      </c>
      <c r="I123" s="3" t="str">
        <f t="shared" si="4"/>
        <v>Child</v>
      </c>
      <c r="J123" s="3">
        <f>MAX( H123:H795) - (H123)</f>
        <v>76</v>
      </c>
      <c r="K123" s="3" t="s">
        <v>158</v>
      </c>
      <c r="L123" s="4">
        <v>44327</v>
      </c>
      <c r="M123" s="3" t="s">
        <v>719</v>
      </c>
      <c r="N123" s="3" t="s">
        <v>729</v>
      </c>
      <c r="O123" s="3" t="s">
        <v>739</v>
      </c>
      <c r="P123" s="3" t="s">
        <v>752</v>
      </c>
      <c r="Q123" s="3" t="s">
        <v>753</v>
      </c>
      <c r="R123" s="3">
        <v>32647.18</v>
      </c>
      <c r="S123" s="3" t="s">
        <v>761</v>
      </c>
      <c r="T123" s="8"/>
    </row>
    <row r="124" spans="3:20" x14ac:dyDescent="0.3">
      <c r="C124" s="7">
        <v>1699</v>
      </c>
      <c r="D124" s="3" t="s">
        <v>21</v>
      </c>
      <c r="E124" s="3" t="s">
        <v>38</v>
      </c>
      <c r="F124" s="3" t="str">
        <f t="shared" si="3"/>
        <v>grace.njeri@email.com</v>
      </c>
      <c r="G124" s="3" t="s">
        <v>44</v>
      </c>
      <c r="H124" s="3">
        <v>76</v>
      </c>
      <c r="I124" s="3" t="str">
        <f t="shared" si="4"/>
        <v>Senior</v>
      </c>
      <c r="J124" s="3">
        <f>MAX( H124:H796) - (H124)</f>
        <v>9</v>
      </c>
      <c r="K124" s="3" t="s">
        <v>159</v>
      </c>
      <c r="L124" s="4">
        <v>44664</v>
      </c>
      <c r="M124" s="3" t="s">
        <v>722</v>
      </c>
      <c r="N124" s="3" t="s">
        <v>725</v>
      </c>
      <c r="O124" s="3" t="s">
        <v>744</v>
      </c>
      <c r="P124" s="3" t="s">
        <v>747</v>
      </c>
      <c r="Q124" s="3" t="s">
        <v>754</v>
      </c>
      <c r="R124" s="3">
        <v>36831.57</v>
      </c>
      <c r="S124" s="3" t="s">
        <v>760</v>
      </c>
      <c r="T124" s="8"/>
    </row>
    <row r="125" spans="3:20" x14ac:dyDescent="0.3">
      <c r="C125" s="7">
        <v>5067</v>
      </c>
      <c r="D125" s="3" t="s">
        <v>19</v>
      </c>
      <c r="E125" s="3" t="s">
        <v>29</v>
      </c>
      <c r="F125" s="3" t="str">
        <f t="shared" si="3"/>
        <v>michael.mutua@email.com</v>
      </c>
      <c r="G125" s="3" t="s">
        <v>45</v>
      </c>
      <c r="H125" s="3">
        <v>63</v>
      </c>
      <c r="I125" s="3" t="str">
        <f t="shared" si="4"/>
        <v>Senior</v>
      </c>
      <c r="J125" s="3">
        <f>MAX( H125:H797) - (H125)</f>
        <v>22</v>
      </c>
      <c r="K125" s="3" t="s">
        <v>160</v>
      </c>
      <c r="L125" s="4">
        <v>44887</v>
      </c>
      <c r="M125" s="3" t="s">
        <v>720</v>
      </c>
      <c r="N125" s="3" t="s">
        <v>726</v>
      </c>
      <c r="O125" s="3" t="s">
        <v>744</v>
      </c>
      <c r="P125" s="3" t="s">
        <v>752</v>
      </c>
      <c r="Q125" s="3" t="s">
        <v>756</v>
      </c>
      <c r="R125" s="3">
        <v>47015.71</v>
      </c>
      <c r="S125" s="3" t="s">
        <v>761</v>
      </c>
      <c r="T125" s="8"/>
    </row>
    <row r="126" spans="3:20" x14ac:dyDescent="0.3">
      <c r="C126" s="7">
        <v>1022</v>
      </c>
      <c r="D126" s="3" t="s">
        <v>17</v>
      </c>
      <c r="E126" s="3" t="s">
        <v>41</v>
      </c>
      <c r="F126" s="3" t="str">
        <f t="shared" si="3"/>
        <v>anne.obuya@email.com</v>
      </c>
      <c r="G126" s="3" t="s">
        <v>45</v>
      </c>
      <c r="H126" s="3">
        <v>1</v>
      </c>
      <c r="I126" s="3" t="str">
        <f t="shared" si="4"/>
        <v>Child</v>
      </c>
      <c r="J126" s="3">
        <f>MAX( H126:H798) - (H126)</f>
        <v>84</v>
      </c>
      <c r="K126" s="3" t="s">
        <v>161</v>
      </c>
      <c r="L126" s="4">
        <v>44480</v>
      </c>
      <c r="M126" s="3" t="s">
        <v>724</v>
      </c>
      <c r="N126" s="3" t="s">
        <v>725</v>
      </c>
      <c r="O126" s="3" t="s">
        <v>743</v>
      </c>
      <c r="P126" s="3" t="s">
        <v>751</v>
      </c>
      <c r="Q126" s="3" t="s">
        <v>754</v>
      </c>
      <c r="R126" s="3">
        <v>30564.58</v>
      </c>
      <c r="S126" s="3" t="s">
        <v>761</v>
      </c>
      <c r="T126" s="8"/>
    </row>
    <row r="127" spans="3:20" x14ac:dyDescent="0.3">
      <c r="C127" s="7">
        <v>8502</v>
      </c>
      <c r="D127" s="3" t="s">
        <v>27</v>
      </c>
      <c r="E127" s="3" t="s">
        <v>39</v>
      </c>
      <c r="F127" s="3" t="str">
        <f t="shared" si="3"/>
        <v>david.kuria@email.com</v>
      </c>
      <c r="G127" s="3" t="s">
        <v>44</v>
      </c>
      <c r="H127" s="3">
        <v>31</v>
      </c>
      <c r="I127" s="3" t="str">
        <f t="shared" si="4"/>
        <v>Adult</v>
      </c>
      <c r="J127" s="3">
        <f>MAX( H127:H799) - (H127)</f>
        <v>54</v>
      </c>
      <c r="K127" s="3" t="s">
        <v>162</v>
      </c>
      <c r="L127" s="4">
        <v>45279</v>
      </c>
      <c r="M127" s="3" t="s">
        <v>721</v>
      </c>
      <c r="N127" s="3" t="s">
        <v>727</v>
      </c>
      <c r="O127" s="3" t="s">
        <v>742</v>
      </c>
      <c r="P127" s="3" t="s">
        <v>751</v>
      </c>
      <c r="Q127" s="3" t="s">
        <v>755</v>
      </c>
      <c r="R127" s="3">
        <v>7010.28</v>
      </c>
      <c r="S127" s="3" t="s">
        <v>759</v>
      </c>
      <c r="T127" s="8"/>
    </row>
    <row r="128" spans="3:20" x14ac:dyDescent="0.3">
      <c r="C128" s="7">
        <v>6208</v>
      </c>
      <c r="D128" s="3" t="s">
        <v>27</v>
      </c>
      <c r="E128" s="3" t="s">
        <v>41</v>
      </c>
      <c r="F128" s="3" t="str">
        <f t="shared" si="3"/>
        <v>david.obuya@email.com</v>
      </c>
      <c r="G128" s="3" t="s">
        <v>44</v>
      </c>
      <c r="H128" s="3">
        <v>45</v>
      </c>
      <c r="I128" s="3" t="str">
        <f t="shared" si="4"/>
        <v>Adult</v>
      </c>
      <c r="J128" s="3">
        <f>MAX( H128:H800) - (H128)</f>
        <v>40</v>
      </c>
      <c r="K128" s="3" t="s">
        <v>163</v>
      </c>
      <c r="L128" s="4">
        <v>44050</v>
      </c>
      <c r="M128" s="3" t="s">
        <v>724</v>
      </c>
      <c r="N128" s="3" t="s">
        <v>727</v>
      </c>
      <c r="O128" s="3" t="s">
        <v>745</v>
      </c>
      <c r="P128" s="3" t="s">
        <v>747</v>
      </c>
      <c r="Q128" s="3" t="s">
        <v>753</v>
      </c>
      <c r="R128" s="3">
        <v>15528.64</v>
      </c>
      <c r="S128" s="3" t="s">
        <v>759</v>
      </c>
      <c r="T128" s="8"/>
    </row>
    <row r="129" spans="3:20" x14ac:dyDescent="0.3">
      <c r="C129" s="7">
        <v>3902</v>
      </c>
      <c r="D129" s="3" t="s">
        <v>27</v>
      </c>
      <c r="E129" s="3" t="s">
        <v>38</v>
      </c>
      <c r="F129" s="3" t="str">
        <f t="shared" si="3"/>
        <v>david.njeri@email.com</v>
      </c>
      <c r="G129" s="3" t="s">
        <v>45</v>
      </c>
      <c r="H129" s="3">
        <v>55</v>
      </c>
      <c r="I129" s="3" t="str">
        <f t="shared" si="4"/>
        <v>Adult</v>
      </c>
      <c r="J129" s="3">
        <f>MAX( H129:H801) - (H129)</f>
        <v>30</v>
      </c>
      <c r="K129" s="3" t="s">
        <v>164</v>
      </c>
      <c r="L129" s="4">
        <v>45195</v>
      </c>
      <c r="M129" s="3" t="s">
        <v>721</v>
      </c>
      <c r="N129" s="3" t="s">
        <v>726</v>
      </c>
      <c r="O129" s="3" t="s">
        <v>743</v>
      </c>
      <c r="P129" s="3" t="s">
        <v>750</v>
      </c>
      <c r="Q129" s="3" t="s">
        <v>754</v>
      </c>
      <c r="R129" s="3">
        <v>23916.19</v>
      </c>
      <c r="S129" s="3" t="s">
        <v>761</v>
      </c>
      <c r="T129" s="8"/>
    </row>
    <row r="130" spans="3:20" x14ac:dyDescent="0.3">
      <c r="C130" s="7">
        <v>1902</v>
      </c>
      <c r="D130" s="3" t="s">
        <v>21</v>
      </c>
      <c r="E130" s="3" t="s">
        <v>36</v>
      </c>
      <c r="F130" s="3" t="str">
        <f t="shared" si="3"/>
        <v>grace.mwangi@email.com</v>
      </c>
      <c r="G130" s="3" t="s">
        <v>45</v>
      </c>
      <c r="H130" s="3">
        <v>7</v>
      </c>
      <c r="I130" s="3" t="str">
        <f t="shared" si="4"/>
        <v>Child</v>
      </c>
      <c r="J130" s="3">
        <f>MAX( H130:H802) - (H130)</f>
        <v>78</v>
      </c>
      <c r="K130" s="3" t="s">
        <v>165</v>
      </c>
      <c r="L130" s="4">
        <v>44699</v>
      </c>
      <c r="M130" s="3" t="s">
        <v>718</v>
      </c>
      <c r="N130" s="3" t="s">
        <v>730</v>
      </c>
      <c r="O130" s="3" t="s">
        <v>732</v>
      </c>
      <c r="P130" s="3" t="s">
        <v>751</v>
      </c>
      <c r="Q130" s="3" t="s">
        <v>758</v>
      </c>
      <c r="R130" s="3">
        <v>38423.25</v>
      </c>
      <c r="S130" s="3" t="s">
        <v>759</v>
      </c>
      <c r="T130" s="8"/>
    </row>
    <row r="131" spans="3:20" x14ac:dyDescent="0.3">
      <c r="C131" s="7">
        <v>1767</v>
      </c>
      <c r="D131" s="3" t="s">
        <v>28</v>
      </c>
      <c r="E131" s="3" t="s">
        <v>42</v>
      </c>
      <c r="F131" s="3" t="str">
        <f t="shared" si="3"/>
        <v>mary.ouma@email.com</v>
      </c>
      <c r="G131" s="3" t="s">
        <v>45</v>
      </c>
      <c r="H131" s="3">
        <v>8</v>
      </c>
      <c r="I131" s="3" t="str">
        <f t="shared" si="4"/>
        <v>Child</v>
      </c>
      <c r="J131" s="3">
        <f>MAX( H131:H803) - (H131)</f>
        <v>77</v>
      </c>
      <c r="K131" s="3" t="s">
        <v>166</v>
      </c>
      <c r="L131" s="4">
        <v>44432</v>
      </c>
      <c r="M131" s="3" t="s">
        <v>719</v>
      </c>
      <c r="N131" s="3" t="s">
        <v>729</v>
      </c>
      <c r="O131" s="3" t="s">
        <v>738</v>
      </c>
      <c r="P131" s="3" t="s">
        <v>746</v>
      </c>
      <c r="Q131" s="3" t="s">
        <v>754</v>
      </c>
      <c r="R131" s="3">
        <v>26392.9</v>
      </c>
      <c r="S131" s="3" t="s">
        <v>761</v>
      </c>
      <c r="T131" s="8"/>
    </row>
    <row r="132" spans="3:20" x14ac:dyDescent="0.3">
      <c r="C132" s="7">
        <v>7870</v>
      </c>
      <c r="D132" s="3" t="s">
        <v>21</v>
      </c>
      <c r="E132" s="3" t="s">
        <v>35</v>
      </c>
      <c r="F132" s="3" t="str">
        <f t="shared" si="3"/>
        <v>grace.mugambi@email.com</v>
      </c>
      <c r="G132" s="3" t="s">
        <v>45</v>
      </c>
      <c r="H132" s="3">
        <v>79</v>
      </c>
      <c r="I132" s="3" t="str">
        <f t="shared" si="4"/>
        <v>Senior</v>
      </c>
      <c r="J132" s="3">
        <f>MAX( H132:H804) - (H132)</f>
        <v>6</v>
      </c>
      <c r="K132" s="3" t="s">
        <v>167</v>
      </c>
      <c r="L132" s="4">
        <v>44979</v>
      </c>
      <c r="M132" s="3" t="s">
        <v>719</v>
      </c>
      <c r="N132" s="3" t="s">
        <v>727</v>
      </c>
      <c r="O132" s="3" t="s">
        <v>738</v>
      </c>
      <c r="P132" s="3" t="s">
        <v>746</v>
      </c>
      <c r="Q132" s="3" t="s">
        <v>754</v>
      </c>
      <c r="R132" s="3">
        <v>14079.72</v>
      </c>
      <c r="S132" s="3" t="s">
        <v>761</v>
      </c>
      <c r="T132" s="8"/>
    </row>
    <row r="133" spans="3:20" x14ac:dyDescent="0.3">
      <c r="C133" s="7">
        <v>1809</v>
      </c>
      <c r="D133" s="3" t="s">
        <v>14</v>
      </c>
      <c r="E133" s="3" t="s">
        <v>38</v>
      </c>
      <c r="F133" s="3" t="str">
        <f t="shared" si="3"/>
        <v>jane.njeri@email.com</v>
      </c>
      <c r="G133" s="3" t="s">
        <v>44</v>
      </c>
      <c r="H133" s="3">
        <v>1</v>
      </c>
      <c r="I133" s="3" t="str">
        <f t="shared" si="4"/>
        <v>Child</v>
      </c>
      <c r="J133" s="3">
        <f>MAX( H133:H805) - (H133)</f>
        <v>84</v>
      </c>
      <c r="K133" s="3" t="s">
        <v>168</v>
      </c>
      <c r="L133" s="4">
        <v>44800</v>
      </c>
      <c r="M133" s="3" t="s">
        <v>719</v>
      </c>
      <c r="N133" s="3" t="s">
        <v>730</v>
      </c>
      <c r="O133" s="3" t="s">
        <v>738</v>
      </c>
      <c r="P133" s="3" t="s">
        <v>747</v>
      </c>
      <c r="Q133" s="3" t="s">
        <v>754</v>
      </c>
      <c r="R133" s="3">
        <v>26184.43</v>
      </c>
      <c r="S133" s="3" t="s">
        <v>760</v>
      </c>
      <c r="T133" s="8"/>
    </row>
    <row r="134" spans="3:20" x14ac:dyDescent="0.3">
      <c r="C134" s="7">
        <v>8125</v>
      </c>
      <c r="D134" s="3" t="s">
        <v>15</v>
      </c>
      <c r="E134" s="3" t="s">
        <v>34</v>
      </c>
      <c r="F134" s="3" t="str">
        <f t="shared" si="3"/>
        <v>james.cherono@email.com</v>
      </c>
      <c r="G134" s="3" t="s">
        <v>44</v>
      </c>
      <c r="H134" s="3">
        <v>41</v>
      </c>
      <c r="I134" s="3" t="str">
        <f t="shared" si="4"/>
        <v>Adult</v>
      </c>
      <c r="J134" s="3">
        <f>MAX( H134:H806) - (H134)</f>
        <v>44</v>
      </c>
      <c r="K134" s="3" t="s">
        <v>169</v>
      </c>
      <c r="L134" s="4">
        <v>44798</v>
      </c>
      <c r="M134" s="3" t="s">
        <v>720</v>
      </c>
      <c r="N134" s="3" t="s">
        <v>726</v>
      </c>
      <c r="O134" s="3" t="s">
        <v>739</v>
      </c>
      <c r="P134" s="3" t="s">
        <v>748</v>
      </c>
      <c r="Q134" s="3" t="s">
        <v>754</v>
      </c>
      <c r="R134" s="3">
        <v>31504.93</v>
      </c>
      <c r="S134" s="3" t="s">
        <v>759</v>
      </c>
      <c r="T134" s="8"/>
    </row>
    <row r="135" spans="3:20" x14ac:dyDescent="0.3">
      <c r="C135" s="7">
        <v>7625</v>
      </c>
      <c r="D135" s="3" t="s">
        <v>25</v>
      </c>
      <c r="E135" s="3" t="s">
        <v>36</v>
      </c>
      <c r="F135" s="3" t="str">
        <f t="shared" si="3"/>
        <v>paul.mwangi@email.com</v>
      </c>
      <c r="G135" s="3" t="s">
        <v>45</v>
      </c>
      <c r="H135" s="3">
        <v>44</v>
      </c>
      <c r="I135" s="3" t="str">
        <f t="shared" si="4"/>
        <v>Adult</v>
      </c>
      <c r="J135" s="3">
        <f>MAX( H135:H807) - (H135)</f>
        <v>41</v>
      </c>
      <c r="K135" s="3" t="s">
        <v>170</v>
      </c>
      <c r="L135" s="4">
        <v>45349</v>
      </c>
      <c r="M135" s="3" t="s">
        <v>722</v>
      </c>
      <c r="N135" s="3" t="s">
        <v>729</v>
      </c>
      <c r="O135" s="3" t="s">
        <v>731</v>
      </c>
      <c r="P135" s="3" t="s">
        <v>752</v>
      </c>
      <c r="Q135" s="3" t="s">
        <v>756</v>
      </c>
      <c r="R135" s="3">
        <v>44724.26</v>
      </c>
      <c r="S135" s="3" t="s">
        <v>759</v>
      </c>
      <c r="T135" s="8"/>
    </row>
    <row r="136" spans="3:20" x14ac:dyDescent="0.3">
      <c r="C136" s="7">
        <v>1940</v>
      </c>
      <c r="D136" s="3" t="s">
        <v>19</v>
      </c>
      <c r="E136" s="3" t="s">
        <v>38</v>
      </c>
      <c r="F136" s="3" t="str">
        <f t="shared" si="3"/>
        <v>michael.njeri@email.com</v>
      </c>
      <c r="G136" s="3" t="s">
        <v>44</v>
      </c>
      <c r="H136" s="3">
        <v>75</v>
      </c>
      <c r="I136" s="3" t="str">
        <f t="shared" si="4"/>
        <v>Senior</v>
      </c>
      <c r="J136" s="3">
        <f>MAX( H136:H808) - (H136)</f>
        <v>10</v>
      </c>
      <c r="K136" s="3" t="s">
        <v>171</v>
      </c>
      <c r="L136" s="4">
        <v>44379</v>
      </c>
      <c r="M136" s="3" t="s">
        <v>719</v>
      </c>
      <c r="N136" s="3" t="s">
        <v>725</v>
      </c>
      <c r="O136" s="3" t="s">
        <v>745</v>
      </c>
      <c r="P136" s="3" t="s">
        <v>752</v>
      </c>
      <c r="Q136" s="3" t="s">
        <v>758</v>
      </c>
      <c r="R136" s="3">
        <v>27428.21</v>
      </c>
      <c r="S136" s="3" t="s">
        <v>759</v>
      </c>
      <c r="T136" s="8"/>
    </row>
    <row r="137" spans="3:20" x14ac:dyDescent="0.3">
      <c r="C137" s="7">
        <v>6017</v>
      </c>
      <c r="D137" s="3" t="s">
        <v>24</v>
      </c>
      <c r="E137" s="3" t="s">
        <v>38</v>
      </c>
      <c r="F137" s="3" t="str">
        <f t="shared" si="3"/>
        <v>esther.njeri@email.com</v>
      </c>
      <c r="G137" s="3" t="s">
        <v>45</v>
      </c>
      <c r="H137" s="3">
        <v>74</v>
      </c>
      <c r="I137" s="3" t="str">
        <f t="shared" si="4"/>
        <v>Senior</v>
      </c>
      <c r="J137" s="3">
        <f>MAX( H137:H809) - (H137)</f>
        <v>11</v>
      </c>
      <c r="K137" s="3" t="s">
        <v>172</v>
      </c>
      <c r="L137" s="4">
        <v>44742</v>
      </c>
      <c r="M137" s="3" t="s">
        <v>718</v>
      </c>
      <c r="N137" s="3" t="s">
        <v>729</v>
      </c>
      <c r="O137" s="3" t="s">
        <v>732</v>
      </c>
      <c r="P137" s="3" t="s">
        <v>746</v>
      </c>
      <c r="Q137" s="3" t="s">
        <v>758</v>
      </c>
      <c r="R137" s="3">
        <v>25837.71</v>
      </c>
      <c r="S137" s="3" t="s">
        <v>761</v>
      </c>
      <c r="T137" s="8"/>
    </row>
    <row r="138" spans="3:20" x14ac:dyDescent="0.3">
      <c r="C138" s="7">
        <v>1798</v>
      </c>
      <c r="D138" s="3" t="s">
        <v>18</v>
      </c>
      <c r="E138" s="3" t="s">
        <v>36</v>
      </c>
      <c r="F138" s="3" t="str">
        <f t="shared" si="3"/>
        <v>susan.mwangi@email.com</v>
      </c>
      <c r="G138" s="3" t="s">
        <v>44</v>
      </c>
      <c r="H138" s="3">
        <v>76</v>
      </c>
      <c r="I138" s="3" t="str">
        <f t="shared" si="4"/>
        <v>Senior</v>
      </c>
      <c r="J138" s="3">
        <f>MAX( H138:H810) - (H138)</f>
        <v>9</v>
      </c>
      <c r="K138" s="3" t="s">
        <v>173</v>
      </c>
      <c r="L138" s="4">
        <v>45338</v>
      </c>
      <c r="M138" s="3" t="s">
        <v>718</v>
      </c>
      <c r="N138" s="3" t="s">
        <v>730</v>
      </c>
      <c r="O138" s="3" t="s">
        <v>741</v>
      </c>
      <c r="P138" s="3" t="s">
        <v>752</v>
      </c>
      <c r="Q138" s="3" t="s">
        <v>755</v>
      </c>
      <c r="R138" s="3">
        <v>27913.09</v>
      </c>
      <c r="S138" s="3" t="s">
        <v>760</v>
      </c>
      <c r="T138" s="8"/>
    </row>
    <row r="139" spans="3:20" x14ac:dyDescent="0.3">
      <c r="C139" s="7">
        <v>2315</v>
      </c>
      <c r="D139" s="3" t="s">
        <v>16</v>
      </c>
      <c r="E139" s="3" t="s">
        <v>30</v>
      </c>
      <c r="F139" s="3" t="str">
        <f t="shared" si="3"/>
        <v>john.atieno@email.com</v>
      </c>
      <c r="G139" s="3" t="s">
        <v>44</v>
      </c>
      <c r="H139" s="3">
        <v>22</v>
      </c>
      <c r="I139" s="3" t="str">
        <f t="shared" si="4"/>
        <v>Adult</v>
      </c>
      <c r="J139" s="3">
        <f>MAX( H139:H811) - (H139)</f>
        <v>63</v>
      </c>
      <c r="K139" s="3" t="s">
        <v>174</v>
      </c>
      <c r="L139" s="4">
        <v>44891</v>
      </c>
      <c r="M139" s="3" t="s">
        <v>720</v>
      </c>
      <c r="N139" s="3" t="s">
        <v>726</v>
      </c>
      <c r="O139" s="3" t="s">
        <v>741</v>
      </c>
      <c r="P139" s="3" t="s">
        <v>748</v>
      </c>
      <c r="Q139" s="3" t="s">
        <v>756</v>
      </c>
      <c r="R139" s="3">
        <v>5669.23</v>
      </c>
      <c r="S139" s="3" t="s">
        <v>761</v>
      </c>
      <c r="T139" s="8"/>
    </row>
    <row r="140" spans="3:20" x14ac:dyDescent="0.3">
      <c r="C140" s="7">
        <v>6663</v>
      </c>
      <c r="D140" s="3" t="s">
        <v>19</v>
      </c>
      <c r="E140" s="3" t="s">
        <v>43</v>
      </c>
      <c r="F140" s="3" t="str">
        <f t="shared" ref="F140:F203" si="5">LOWER(CONCATENATE(D140,".",E140,"@email.com"))</f>
        <v>michael.chebet@email.com</v>
      </c>
      <c r="G140" s="3" t="s">
        <v>45</v>
      </c>
      <c r="H140" s="3">
        <v>7</v>
      </c>
      <c r="I140" s="3" t="str">
        <f t="shared" ref="I140:I203" si="6">IF(H140&lt;=12,"Child",IF(H140&lt;=19,"Teenager",IF(H140&lt;=60,"Adult","Senior")))</f>
        <v>Child</v>
      </c>
      <c r="J140" s="3">
        <f>MAX( H140:H812) - (H140)</f>
        <v>78</v>
      </c>
      <c r="K140" s="3" t="s">
        <v>175</v>
      </c>
      <c r="L140" s="4">
        <v>45509</v>
      </c>
      <c r="M140" s="3" t="s">
        <v>718</v>
      </c>
      <c r="N140" s="3" t="s">
        <v>727</v>
      </c>
      <c r="O140" s="3" t="s">
        <v>744</v>
      </c>
      <c r="P140" s="3" t="s">
        <v>748</v>
      </c>
      <c r="Q140" s="3" t="s">
        <v>758</v>
      </c>
      <c r="R140" s="3">
        <v>44607.5</v>
      </c>
      <c r="S140" s="3" t="s">
        <v>759</v>
      </c>
      <c r="T140" s="8"/>
    </row>
    <row r="141" spans="3:20" x14ac:dyDescent="0.3">
      <c r="C141" s="7">
        <v>7549</v>
      </c>
      <c r="D141" s="3" t="s">
        <v>17</v>
      </c>
      <c r="E141" s="3" t="s">
        <v>36</v>
      </c>
      <c r="F141" s="3" t="str">
        <f t="shared" si="5"/>
        <v>anne.mwangi@email.com</v>
      </c>
      <c r="G141" s="3" t="s">
        <v>44</v>
      </c>
      <c r="H141" s="3">
        <v>63</v>
      </c>
      <c r="I141" s="3" t="str">
        <f t="shared" si="6"/>
        <v>Senior</v>
      </c>
      <c r="J141" s="3">
        <f>MAX( H141:H813) - (H141)</f>
        <v>22</v>
      </c>
      <c r="K141" s="3" t="s">
        <v>176</v>
      </c>
      <c r="L141" s="4">
        <v>44927</v>
      </c>
      <c r="M141" s="3" t="s">
        <v>719</v>
      </c>
      <c r="N141" s="3" t="s">
        <v>729</v>
      </c>
      <c r="O141" s="3" t="s">
        <v>733</v>
      </c>
      <c r="P141" s="3" t="s">
        <v>748</v>
      </c>
      <c r="Q141" s="3" t="s">
        <v>755</v>
      </c>
      <c r="R141" s="3">
        <v>43154.96</v>
      </c>
      <c r="S141" s="3" t="s">
        <v>760</v>
      </c>
      <c r="T141" s="8"/>
    </row>
    <row r="142" spans="3:20" x14ac:dyDescent="0.3">
      <c r="C142" s="7">
        <v>5136</v>
      </c>
      <c r="D142" s="3" t="s">
        <v>24</v>
      </c>
      <c r="E142" s="3" t="s">
        <v>38</v>
      </c>
      <c r="F142" s="3" t="str">
        <f t="shared" si="5"/>
        <v>esther.njeri@email.com</v>
      </c>
      <c r="G142" s="3" t="s">
        <v>44</v>
      </c>
      <c r="H142" s="3">
        <v>49</v>
      </c>
      <c r="I142" s="3" t="str">
        <f t="shared" si="6"/>
        <v>Adult</v>
      </c>
      <c r="J142" s="3">
        <f>MAX( H142:H814) - (H142)</f>
        <v>36</v>
      </c>
      <c r="K142" s="3" t="s">
        <v>177</v>
      </c>
      <c r="L142" s="4">
        <v>45522</v>
      </c>
      <c r="M142" s="3" t="s">
        <v>720</v>
      </c>
      <c r="N142" s="3" t="s">
        <v>725</v>
      </c>
      <c r="O142" s="3" t="s">
        <v>735</v>
      </c>
      <c r="P142" s="3" t="s">
        <v>749</v>
      </c>
      <c r="Q142" s="3" t="s">
        <v>755</v>
      </c>
      <c r="R142" s="3">
        <v>13095.74</v>
      </c>
      <c r="S142" s="3" t="s">
        <v>759</v>
      </c>
      <c r="T142" s="8"/>
    </row>
    <row r="143" spans="3:20" x14ac:dyDescent="0.3">
      <c r="C143" s="7">
        <v>7570</v>
      </c>
      <c r="D143" s="3" t="s">
        <v>19</v>
      </c>
      <c r="E143" s="3" t="s">
        <v>32</v>
      </c>
      <c r="F143" s="3" t="str">
        <f t="shared" si="5"/>
        <v>michael.odhiambo@email.com</v>
      </c>
      <c r="G143" s="3" t="s">
        <v>44</v>
      </c>
      <c r="H143" s="3">
        <v>78</v>
      </c>
      <c r="I143" s="3" t="str">
        <f t="shared" si="6"/>
        <v>Senior</v>
      </c>
      <c r="J143" s="3">
        <f>MAX( H143:H815) - (H143)</f>
        <v>7</v>
      </c>
      <c r="K143" s="3" t="s">
        <v>178</v>
      </c>
      <c r="L143" s="4">
        <v>43871</v>
      </c>
      <c r="M143" s="3" t="s">
        <v>719</v>
      </c>
      <c r="N143" s="3" t="s">
        <v>730</v>
      </c>
      <c r="O143" s="3" t="s">
        <v>736</v>
      </c>
      <c r="P143" s="3" t="s">
        <v>746</v>
      </c>
      <c r="Q143" s="3" t="s">
        <v>753</v>
      </c>
      <c r="R143" s="3">
        <v>47548.38</v>
      </c>
      <c r="S143" s="3" t="s">
        <v>761</v>
      </c>
      <c r="T143" s="8"/>
    </row>
    <row r="144" spans="3:20" x14ac:dyDescent="0.3">
      <c r="C144" s="7">
        <v>1215</v>
      </c>
      <c r="D144" s="3" t="s">
        <v>25</v>
      </c>
      <c r="E144" s="3" t="s">
        <v>39</v>
      </c>
      <c r="F144" s="3" t="str">
        <f t="shared" si="5"/>
        <v>paul.kuria@email.com</v>
      </c>
      <c r="G144" s="3" t="s">
        <v>45</v>
      </c>
      <c r="H144" s="3">
        <v>75</v>
      </c>
      <c r="I144" s="3" t="str">
        <f t="shared" si="6"/>
        <v>Senior</v>
      </c>
      <c r="J144" s="3">
        <f>MAX( H144:H816) - (H144)</f>
        <v>10</v>
      </c>
      <c r="K144" s="3" t="s">
        <v>179</v>
      </c>
      <c r="L144" s="4">
        <v>44497</v>
      </c>
      <c r="M144" s="3" t="s">
        <v>722</v>
      </c>
      <c r="N144" s="3" t="s">
        <v>729</v>
      </c>
      <c r="O144" s="3" t="s">
        <v>740</v>
      </c>
      <c r="P144" s="3" t="s">
        <v>750</v>
      </c>
      <c r="Q144" s="3" t="s">
        <v>756</v>
      </c>
      <c r="R144" s="3">
        <v>45169.52</v>
      </c>
      <c r="S144" s="3" t="s">
        <v>760</v>
      </c>
      <c r="T144" s="8"/>
    </row>
    <row r="145" spans="3:20" x14ac:dyDescent="0.3">
      <c r="C145" s="7">
        <v>7189</v>
      </c>
      <c r="D145" s="3" t="s">
        <v>28</v>
      </c>
      <c r="E145" s="3" t="s">
        <v>38</v>
      </c>
      <c r="F145" s="3" t="str">
        <f t="shared" si="5"/>
        <v>mary.njeri@email.com</v>
      </c>
      <c r="G145" s="3" t="s">
        <v>45</v>
      </c>
      <c r="H145" s="3">
        <v>76</v>
      </c>
      <c r="I145" s="3" t="str">
        <f t="shared" si="6"/>
        <v>Senior</v>
      </c>
      <c r="J145" s="3">
        <f>MAX( H145:H817) - (H145)</f>
        <v>9</v>
      </c>
      <c r="K145" s="3" t="s">
        <v>180</v>
      </c>
      <c r="L145" s="4">
        <v>45161</v>
      </c>
      <c r="M145" s="3" t="s">
        <v>721</v>
      </c>
      <c r="N145" s="3" t="s">
        <v>730</v>
      </c>
      <c r="O145" s="3" t="s">
        <v>740</v>
      </c>
      <c r="P145" s="3" t="s">
        <v>751</v>
      </c>
      <c r="Q145" s="3" t="s">
        <v>755</v>
      </c>
      <c r="R145" s="3">
        <v>7203.54</v>
      </c>
      <c r="S145" s="3" t="s">
        <v>760</v>
      </c>
      <c r="T145" s="8"/>
    </row>
    <row r="146" spans="3:20" x14ac:dyDescent="0.3">
      <c r="C146" s="7">
        <v>6362</v>
      </c>
      <c r="D146" s="3" t="s">
        <v>18</v>
      </c>
      <c r="E146" s="3" t="s">
        <v>35</v>
      </c>
      <c r="F146" s="3" t="str">
        <f t="shared" si="5"/>
        <v>susan.mugambi@email.com</v>
      </c>
      <c r="G146" s="3" t="s">
        <v>45</v>
      </c>
      <c r="H146" s="3">
        <v>71</v>
      </c>
      <c r="I146" s="3" t="str">
        <f t="shared" si="6"/>
        <v>Senior</v>
      </c>
      <c r="J146" s="3">
        <f>MAX( H146:H818) - (H146)</f>
        <v>14</v>
      </c>
      <c r="K146" s="3" t="s">
        <v>181</v>
      </c>
      <c r="L146" s="4">
        <v>44422</v>
      </c>
      <c r="M146" s="3" t="s">
        <v>722</v>
      </c>
      <c r="N146" s="3" t="s">
        <v>729</v>
      </c>
      <c r="O146" s="3" t="s">
        <v>739</v>
      </c>
      <c r="P146" s="3" t="s">
        <v>750</v>
      </c>
      <c r="Q146" s="3" t="s">
        <v>756</v>
      </c>
      <c r="R146" s="3">
        <v>47066.46</v>
      </c>
      <c r="S146" s="3" t="s">
        <v>760</v>
      </c>
      <c r="T146" s="8"/>
    </row>
    <row r="147" spans="3:20" x14ac:dyDescent="0.3">
      <c r="C147" s="7">
        <v>4298</v>
      </c>
      <c r="D147" s="3" t="s">
        <v>15</v>
      </c>
      <c r="E147" s="3" t="s">
        <v>38</v>
      </c>
      <c r="F147" s="3" t="str">
        <f t="shared" si="5"/>
        <v>james.njeri@email.com</v>
      </c>
      <c r="G147" s="3" t="s">
        <v>45</v>
      </c>
      <c r="H147" s="3">
        <v>8</v>
      </c>
      <c r="I147" s="3" t="str">
        <f t="shared" si="6"/>
        <v>Child</v>
      </c>
      <c r="J147" s="3">
        <f>MAX( H147:H819) - (H147)</f>
        <v>77</v>
      </c>
      <c r="K147" s="3" t="s">
        <v>182</v>
      </c>
      <c r="L147" s="4">
        <v>45127</v>
      </c>
      <c r="M147" s="3" t="s">
        <v>720</v>
      </c>
      <c r="N147" s="3" t="s">
        <v>728</v>
      </c>
      <c r="O147" s="3" t="s">
        <v>745</v>
      </c>
      <c r="P147" s="3" t="s">
        <v>746</v>
      </c>
      <c r="Q147" s="3" t="s">
        <v>754</v>
      </c>
      <c r="R147" s="3">
        <v>43618.29</v>
      </c>
      <c r="S147" s="3" t="s">
        <v>759</v>
      </c>
      <c r="T147" s="8"/>
    </row>
    <row r="148" spans="3:20" x14ac:dyDescent="0.3">
      <c r="C148" s="7">
        <v>8337</v>
      </c>
      <c r="D148" s="3" t="s">
        <v>18</v>
      </c>
      <c r="E148" s="3" t="s">
        <v>43</v>
      </c>
      <c r="F148" s="3" t="str">
        <f t="shared" si="5"/>
        <v>susan.chebet@email.com</v>
      </c>
      <c r="G148" s="3" t="s">
        <v>45</v>
      </c>
      <c r="H148" s="3">
        <v>36</v>
      </c>
      <c r="I148" s="3" t="str">
        <f t="shared" si="6"/>
        <v>Adult</v>
      </c>
      <c r="J148" s="3">
        <f>MAX( H148:H820) - (H148)</f>
        <v>49</v>
      </c>
      <c r="K148" s="3" t="s">
        <v>183</v>
      </c>
      <c r="L148" s="4">
        <v>44044</v>
      </c>
      <c r="M148" s="3" t="s">
        <v>719</v>
      </c>
      <c r="N148" s="3" t="s">
        <v>726</v>
      </c>
      <c r="O148" s="3" t="s">
        <v>745</v>
      </c>
      <c r="P148" s="3" t="s">
        <v>749</v>
      </c>
      <c r="Q148" s="3" t="s">
        <v>758</v>
      </c>
      <c r="R148" s="3">
        <v>29269.599999999999</v>
      </c>
      <c r="S148" s="3" t="s">
        <v>761</v>
      </c>
      <c r="T148" s="8"/>
    </row>
    <row r="149" spans="3:20" x14ac:dyDescent="0.3">
      <c r="C149" s="7">
        <v>6365</v>
      </c>
      <c r="D149" s="3" t="s">
        <v>20</v>
      </c>
      <c r="E149" s="3" t="s">
        <v>34</v>
      </c>
      <c r="F149" s="3" t="str">
        <f t="shared" si="5"/>
        <v>kevin.cherono@email.com</v>
      </c>
      <c r="G149" s="3" t="s">
        <v>45</v>
      </c>
      <c r="H149" s="3">
        <v>61</v>
      </c>
      <c r="I149" s="3" t="str">
        <f t="shared" si="6"/>
        <v>Senior</v>
      </c>
      <c r="J149" s="3">
        <f>MAX( H149:H821) - (H149)</f>
        <v>24</v>
      </c>
      <c r="K149" s="3" t="s">
        <v>184</v>
      </c>
      <c r="L149" s="4">
        <v>45735</v>
      </c>
      <c r="M149" s="3" t="s">
        <v>722</v>
      </c>
      <c r="N149" s="3" t="s">
        <v>725</v>
      </c>
      <c r="O149" s="3" t="s">
        <v>732</v>
      </c>
      <c r="P149" s="3" t="s">
        <v>750</v>
      </c>
      <c r="Q149" s="3" t="s">
        <v>754</v>
      </c>
      <c r="R149" s="3">
        <v>33254.04</v>
      </c>
      <c r="S149" s="3" t="s">
        <v>759</v>
      </c>
      <c r="T149" s="8"/>
    </row>
    <row r="150" spans="3:20" x14ac:dyDescent="0.3">
      <c r="C150" s="7">
        <v>9071</v>
      </c>
      <c r="D150" s="3" t="s">
        <v>26</v>
      </c>
      <c r="E150" s="3" t="s">
        <v>32</v>
      </c>
      <c r="F150" s="3" t="str">
        <f t="shared" si="5"/>
        <v>brian.odhiambo@email.com</v>
      </c>
      <c r="G150" s="3" t="s">
        <v>44</v>
      </c>
      <c r="H150" s="3">
        <v>56</v>
      </c>
      <c r="I150" s="3" t="str">
        <f t="shared" si="6"/>
        <v>Adult</v>
      </c>
      <c r="J150" s="3">
        <f>MAX( H150:H822) - (H150)</f>
        <v>29</v>
      </c>
      <c r="K150" s="3" t="s">
        <v>185</v>
      </c>
      <c r="L150" s="4">
        <v>45283</v>
      </c>
      <c r="M150" s="3" t="s">
        <v>721</v>
      </c>
      <c r="N150" s="3" t="s">
        <v>728</v>
      </c>
      <c r="O150" s="3" t="s">
        <v>740</v>
      </c>
      <c r="P150" s="3" t="s">
        <v>751</v>
      </c>
      <c r="Q150" s="3" t="s">
        <v>758</v>
      </c>
      <c r="R150" s="3">
        <v>49546.21</v>
      </c>
      <c r="S150" s="3" t="s">
        <v>759</v>
      </c>
      <c r="T150" s="8"/>
    </row>
    <row r="151" spans="3:20" x14ac:dyDescent="0.3">
      <c r="C151" s="7">
        <v>9179</v>
      </c>
      <c r="D151" s="3" t="s">
        <v>19</v>
      </c>
      <c r="E151" s="3" t="s">
        <v>41</v>
      </c>
      <c r="F151" s="3" t="str">
        <f t="shared" si="5"/>
        <v>michael.obuya@email.com</v>
      </c>
      <c r="G151" s="3" t="s">
        <v>44</v>
      </c>
      <c r="H151" s="3">
        <v>26</v>
      </c>
      <c r="I151" s="3" t="str">
        <f t="shared" si="6"/>
        <v>Adult</v>
      </c>
      <c r="J151" s="3">
        <f>MAX( H151:H823) - (H151)</f>
        <v>59</v>
      </c>
      <c r="K151" s="3" t="s">
        <v>186</v>
      </c>
      <c r="L151" s="4">
        <v>45115</v>
      </c>
      <c r="M151" s="3" t="s">
        <v>724</v>
      </c>
      <c r="N151" s="3" t="s">
        <v>729</v>
      </c>
      <c r="O151" s="3" t="s">
        <v>743</v>
      </c>
      <c r="P151" s="3" t="s">
        <v>750</v>
      </c>
      <c r="Q151" s="3" t="s">
        <v>755</v>
      </c>
      <c r="R151" s="3">
        <v>11068.98</v>
      </c>
      <c r="S151" s="3" t="s">
        <v>761</v>
      </c>
      <c r="T151" s="8"/>
    </row>
    <row r="152" spans="3:20" x14ac:dyDescent="0.3">
      <c r="C152" s="7">
        <v>9259</v>
      </c>
      <c r="D152" s="3" t="s">
        <v>19</v>
      </c>
      <c r="E152" s="3" t="s">
        <v>41</v>
      </c>
      <c r="F152" s="3" t="str">
        <f t="shared" si="5"/>
        <v>michael.obuya@email.com</v>
      </c>
      <c r="G152" s="3" t="s">
        <v>44</v>
      </c>
      <c r="H152" s="3">
        <v>37</v>
      </c>
      <c r="I152" s="3" t="str">
        <f t="shared" si="6"/>
        <v>Adult</v>
      </c>
      <c r="J152" s="3">
        <f>MAX( H152:H824) - (H152)</f>
        <v>48</v>
      </c>
      <c r="K152" s="3" t="s">
        <v>187</v>
      </c>
      <c r="L152" s="4">
        <v>45420</v>
      </c>
      <c r="M152" s="3" t="s">
        <v>719</v>
      </c>
      <c r="N152" s="3" t="s">
        <v>730</v>
      </c>
      <c r="O152" s="3" t="s">
        <v>745</v>
      </c>
      <c r="P152" s="3" t="s">
        <v>746</v>
      </c>
      <c r="Q152" s="3" t="s">
        <v>755</v>
      </c>
      <c r="R152" s="3">
        <v>8217.86</v>
      </c>
      <c r="S152" s="3" t="s">
        <v>760</v>
      </c>
      <c r="T152" s="8"/>
    </row>
    <row r="153" spans="3:20" x14ac:dyDescent="0.3">
      <c r="C153" s="7">
        <v>5943</v>
      </c>
      <c r="D153" s="3" t="s">
        <v>26</v>
      </c>
      <c r="E153" s="3" t="s">
        <v>35</v>
      </c>
      <c r="F153" s="3" t="str">
        <f t="shared" si="5"/>
        <v>brian.mugambi@email.com</v>
      </c>
      <c r="G153" s="3" t="s">
        <v>45</v>
      </c>
      <c r="H153" s="3">
        <v>61</v>
      </c>
      <c r="I153" s="3" t="str">
        <f t="shared" si="6"/>
        <v>Senior</v>
      </c>
      <c r="J153" s="3">
        <f>MAX( H153:H825) - (H153)</f>
        <v>24</v>
      </c>
      <c r="K153" s="3" t="s">
        <v>188</v>
      </c>
      <c r="L153" s="4">
        <v>44312</v>
      </c>
      <c r="M153" s="3" t="s">
        <v>724</v>
      </c>
      <c r="N153" s="3" t="s">
        <v>729</v>
      </c>
      <c r="O153" s="3" t="s">
        <v>732</v>
      </c>
      <c r="P153" s="3" t="s">
        <v>748</v>
      </c>
      <c r="Q153" s="3" t="s">
        <v>756</v>
      </c>
      <c r="R153" s="3">
        <v>17117.2</v>
      </c>
      <c r="S153" s="3" t="s">
        <v>760</v>
      </c>
      <c r="T153" s="8"/>
    </row>
    <row r="154" spans="3:20" x14ac:dyDescent="0.3">
      <c r="C154" s="7">
        <v>1804</v>
      </c>
      <c r="D154" s="3" t="s">
        <v>23</v>
      </c>
      <c r="E154" s="3" t="s">
        <v>36</v>
      </c>
      <c r="F154" s="3" t="str">
        <f t="shared" si="5"/>
        <v>peter.mwangi@email.com</v>
      </c>
      <c r="G154" s="3" t="s">
        <v>45</v>
      </c>
      <c r="H154" s="3">
        <v>37</v>
      </c>
      <c r="I154" s="3" t="str">
        <f t="shared" si="6"/>
        <v>Adult</v>
      </c>
      <c r="J154" s="3">
        <f>MAX( H154:H826) - (H154)</f>
        <v>48</v>
      </c>
      <c r="K154" s="3" t="s">
        <v>189</v>
      </c>
      <c r="L154" s="4">
        <v>45247</v>
      </c>
      <c r="M154" s="3" t="s">
        <v>722</v>
      </c>
      <c r="N154" s="3" t="s">
        <v>728</v>
      </c>
      <c r="O154" s="3" t="s">
        <v>744</v>
      </c>
      <c r="P154" s="3" t="s">
        <v>748</v>
      </c>
      <c r="Q154" s="3" t="s">
        <v>758</v>
      </c>
      <c r="R154" s="3">
        <v>43410.96</v>
      </c>
      <c r="S154" s="3" t="s">
        <v>759</v>
      </c>
      <c r="T154" s="8"/>
    </row>
    <row r="155" spans="3:20" x14ac:dyDescent="0.3">
      <c r="C155" s="7">
        <v>6346</v>
      </c>
      <c r="D155" s="3" t="s">
        <v>19</v>
      </c>
      <c r="E155" s="3" t="s">
        <v>39</v>
      </c>
      <c r="F155" s="3" t="str">
        <f t="shared" si="5"/>
        <v>michael.kuria@email.com</v>
      </c>
      <c r="G155" s="3" t="s">
        <v>45</v>
      </c>
      <c r="H155" s="3">
        <v>38</v>
      </c>
      <c r="I155" s="3" t="str">
        <f t="shared" si="6"/>
        <v>Adult</v>
      </c>
      <c r="J155" s="3">
        <f>MAX( H155:H827) - (H155)</f>
        <v>47</v>
      </c>
      <c r="K155" s="3" t="s">
        <v>190</v>
      </c>
      <c r="L155" s="4">
        <v>45726</v>
      </c>
      <c r="M155" s="3" t="s">
        <v>722</v>
      </c>
      <c r="N155" s="3" t="s">
        <v>725</v>
      </c>
      <c r="O155" s="3" t="s">
        <v>734</v>
      </c>
      <c r="P155" s="3" t="s">
        <v>749</v>
      </c>
      <c r="Q155" s="3" t="s">
        <v>758</v>
      </c>
      <c r="R155" s="3">
        <v>48877.88</v>
      </c>
      <c r="S155" s="3" t="s">
        <v>760</v>
      </c>
      <c r="T155" s="8"/>
    </row>
    <row r="156" spans="3:20" x14ac:dyDescent="0.3">
      <c r="C156" s="7">
        <v>5946</v>
      </c>
      <c r="D156" s="3" t="s">
        <v>19</v>
      </c>
      <c r="E156" s="3" t="s">
        <v>32</v>
      </c>
      <c r="F156" s="3" t="str">
        <f t="shared" si="5"/>
        <v>michael.odhiambo@email.com</v>
      </c>
      <c r="G156" s="3" t="s">
        <v>44</v>
      </c>
      <c r="H156" s="3">
        <v>23</v>
      </c>
      <c r="I156" s="3" t="str">
        <f t="shared" si="6"/>
        <v>Adult</v>
      </c>
      <c r="J156" s="3">
        <f>MAX( H156:H828) - (H156)</f>
        <v>62</v>
      </c>
      <c r="K156" s="3" t="s">
        <v>191</v>
      </c>
      <c r="L156" s="4">
        <v>44774</v>
      </c>
      <c r="M156" s="3" t="s">
        <v>722</v>
      </c>
      <c r="N156" s="3" t="s">
        <v>728</v>
      </c>
      <c r="O156" s="3" t="s">
        <v>745</v>
      </c>
      <c r="P156" s="3" t="s">
        <v>750</v>
      </c>
      <c r="Q156" s="3" t="s">
        <v>758</v>
      </c>
      <c r="R156" s="3">
        <v>36660.03</v>
      </c>
      <c r="S156" s="3" t="s">
        <v>761</v>
      </c>
      <c r="T156" s="8"/>
    </row>
    <row r="157" spans="3:20" x14ac:dyDescent="0.3">
      <c r="C157" s="7">
        <v>4931</v>
      </c>
      <c r="D157" s="3" t="s">
        <v>21</v>
      </c>
      <c r="E157" s="3" t="s">
        <v>33</v>
      </c>
      <c r="F157" s="3" t="str">
        <f t="shared" si="5"/>
        <v>grace.kiplagat@email.com</v>
      </c>
      <c r="G157" s="3" t="s">
        <v>44</v>
      </c>
      <c r="H157" s="3">
        <v>78</v>
      </c>
      <c r="I157" s="3" t="str">
        <f t="shared" si="6"/>
        <v>Senior</v>
      </c>
      <c r="J157" s="3">
        <f>MAX( H157:H829) - (H157)</f>
        <v>7</v>
      </c>
      <c r="K157" s="3" t="s">
        <v>192</v>
      </c>
      <c r="L157" s="4">
        <v>45112</v>
      </c>
      <c r="M157" s="3" t="s">
        <v>723</v>
      </c>
      <c r="N157" s="3" t="s">
        <v>729</v>
      </c>
      <c r="O157" s="3" t="s">
        <v>744</v>
      </c>
      <c r="P157" s="3" t="s">
        <v>746</v>
      </c>
      <c r="Q157" s="3" t="s">
        <v>754</v>
      </c>
      <c r="R157" s="3">
        <v>48314.31</v>
      </c>
      <c r="S157" s="3" t="s">
        <v>760</v>
      </c>
      <c r="T157" s="8"/>
    </row>
    <row r="158" spans="3:20" x14ac:dyDescent="0.3">
      <c r="C158" s="7">
        <v>4858</v>
      </c>
      <c r="D158" s="3" t="s">
        <v>26</v>
      </c>
      <c r="E158" s="3" t="s">
        <v>34</v>
      </c>
      <c r="F158" s="3" t="str">
        <f t="shared" si="5"/>
        <v>brian.cherono@email.com</v>
      </c>
      <c r="G158" s="3" t="s">
        <v>44</v>
      </c>
      <c r="H158" s="3">
        <v>23</v>
      </c>
      <c r="I158" s="3" t="str">
        <f t="shared" si="6"/>
        <v>Adult</v>
      </c>
      <c r="J158" s="3">
        <f>MAX( H158:H830) - (H158)</f>
        <v>62</v>
      </c>
      <c r="K158" s="3" t="s">
        <v>193</v>
      </c>
      <c r="L158" s="4">
        <v>45075</v>
      </c>
      <c r="M158" s="3" t="s">
        <v>719</v>
      </c>
      <c r="N158" s="3" t="s">
        <v>726</v>
      </c>
      <c r="O158" s="3" t="s">
        <v>731</v>
      </c>
      <c r="P158" s="3" t="s">
        <v>750</v>
      </c>
      <c r="Q158" s="3" t="s">
        <v>756</v>
      </c>
      <c r="R158" s="3">
        <v>2019.89</v>
      </c>
      <c r="S158" s="3" t="s">
        <v>759</v>
      </c>
      <c r="T158" s="8"/>
    </row>
    <row r="159" spans="3:20" x14ac:dyDescent="0.3">
      <c r="C159" s="7">
        <v>3996</v>
      </c>
      <c r="D159" s="3" t="s">
        <v>15</v>
      </c>
      <c r="E159" s="3" t="s">
        <v>35</v>
      </c>
      <c r="F159" s="3" t="str">
        <f t="shared" si="5"/>
        <v>james.mugambi@email.com</v>
      </c>
      <c r="G159" s="3" t="s">
        <v>44</v>
      </c>
      <c r="H159" s="3">
        <v>5</v>
      </c>
      <c r="I159" s="3" t="str">
        <f t="shared" si="6"/>
        <v>Child</v>
      </c>
      <c r="J159" s="3">
        <f>MAX( H159:H831) - (H159)</f>
        <v>80</v>
      </c>
      <c r="K159" s="3" t="s">
        <v>194</v>
      </c>
      <c r="L159" s="4">
        <v>44580</v>
      </c>
      <c r="M159" s="3" t="s">
        <v>722</v>
      </c>
      <c r="N159" s="3" t="s">
        <v>730</v>
      </c>
      <c r="O159" s="3" t="s">
        <v>732</v>
      </c>
      <c r="P159" s="3" t="s">
        <v>749</v>
      </c>
      <c r="Q159" s="3" t="s">
        <v>758</v>
      </c>
      <c r="R159" s="3">
        <v>48561.279999999999</v>
      </c>
      <c r="S159" s="3" t="s">
        <v>761</v>
      </c>
      <c r="T159" s="8"/>
    </row>
    <row r="160" spans="3:20" x14ac:dyDescent="0.3">
      <c r="C160" s="7">
        <v>9579</v>
      </c>
      <c r="D160" s="3" t="s">
        <v>15</v>
      </c>
      <c r="E160" s="3" t="s">
        <v>36</v>
      </c>
      <c r="F160" s="3" t="str">
        <f t="shared" si="5"/>
        <v>james.mwangi@email.com</v>
      </c>
      <c r="G160" s="3" t="s">
        <v>44</v>
      </c>
      <c r="H160" s="3">
        <v>50</v>
      </c>
      <c r="I160" s="3" t="str">
        <f t="shared" si="6"/>
        <v>Adult</v>
      </c>
      <c r="J160" s="3">
        <f>MAX( H160:H832) - (H160)</f>
        <v>35</v>
      </c>
      <c r="K160" s="3" t="s">
        <v>195</v>
      </c>
      <c r="L160" s="4">
        <v>44255</v>
      </c>
      <c r="M160" s="3" t="s">
        <v>724</v>
      </c>
      <c r="N160" s="3" t="s">
        <v>727</v>
      </c>
      <c r="O160" s="3" t="s">
        <v>739</v>
      </c>
      <c r="P160" s="3" t="s">
        <v>751</v>
      </c>
      <c r="Q160" s="3" t="s">
        <v>755</v>
      </c>
      <c r="R160" s="3">
        <v>33518.839999999997</v>
      </c>
      <c r="S160" s="3" t="s">
        <v>760</v>
      </c>
      <c r="T160" s="8"/>
    </row>
    <row r="161" spans="3:20" x14ac:dyDescent="0.3">
      <c r="C161" s="7">
        <v>8793</v>
      </c>
      <c r="D161" s="3" t="s">
        <v>23</v>
      </c>
      <c r="E161" s="3" t="s">
        <v>34</v>
      </c>
      <c r="F161" s="3" t="str">
        <f t="shared" si="5"/>
        <v>peter.cherono@email.com</v>
      </c>
      <c r="G161" s="3" t="s">
        <v>45</v>
      </c>
      <c r="H161" s="3">
        <v>51</v>
      </c>
      <c r="I161" s="3" t="str">
        <f t="shared" si="6"/>
        <v>Adult</v>
      </c>
      <c r="J161" s="3">
        <f>MAX( H161:H833) - (H161)</f>
        <v>34</v>
      </c>
      <c r="K161" s="3" t="s">
        <v>196</v>
      </c>
      <c r="L161" s="4">
        <v>45615</v>
      </c>
      <c r="M161" s="3" t="s">
        <v>719</v>
      </c>
      <c r="N161" s="3" t="s">
        <v>727</v>
      </c>
      <c r="O161" s="3" t="s">
        <v>745</v>
      </c>
      <c r="P161" s="3" t="s">
        <v>749</v>
      </c>
      <c r="Q161" s="3" t="s">
        <v>755</v>
      </c>
      <c r="R161" s="3">
        <v>8808.98</v>
      </c>
      <c r="S161" s="3" t="s">
        <v>761</v>
      </c>
      <c r="T161" s="8"/>
    </row>
    <row r="162" spans="3:20" x14ac:dyDescent="0.3">
      <c r="C162" s="7">
        <v>8046</v>
      </c>
      <c r="D162" s="3" t="s">
        <v>18</v>
      </c>
      <c r="E162" s="3" t="s">
        <v>43</v>
      </c>
      <c r="F162" s="3" t="str">
        <f t="shared" si="5"/>
        <v>susan.chebet@email.com</v>
      </c>
      <c r="G162" s="3" t="s">
        <v>45</v>
      </c>
      <c r="H162" s="3">
        <v>38</v>
      </c>
      <c r="I162" s="3" t="str">
        <f t="shared" si="6"/>
        <v>Adult</v>
      </c>
      <c r="J162" s="3">
        <f>MAX( H162:H834) - (H162)</f>
        <v>47</v>
      </c>
      <c r="K162" s="3" t="s">
        <v>197</v>
      </c>
      <c r="L162" s="4">
        <v>44316</v>
      </c>
      <c r="M162" s="3" t="s">
        <v>720</v>
      </c>
      <c r="N162" s="3" t="s">
        <v>728</v>
      </c>
      <c r="O162" s="3" t="s">
        <v>736</v>
      </c>
      <c r="P162" s="3" t="s">
        <v>749</v>
      </c>
      <c r="Q162" s="3" t="s">
        <v>755</v>
      </c>
      <c r="R162" s="3">
        <v>45309.64</v>
      </c>
      <c r="S162" s="3" t="s">
        <v>761</v>
      </c>
      <c r="T162" s="8"/>
    </row>
    <row r="163" spans="3:20" x14ac:dyDescent="0.3">
      <c r="C163" s="7">
        <v>1254</v>
      </c>
      <c r="D163" s="3" t="s">
        <v>23</v>
      </c>
      <c r="E163" s="3" t="s">
        <v>39</v>
      </c>
      <c r="F163" s="3" t="str">
        <f t="shared" si="5"/>
        <v>peter.kuria@email.com</v>
      </c>
      <c r="G163" s="3" t="s">
        <v>44</v>
      </c>
      <c r="H163" s="3">
        <v>64</v>
      </c>
      <c r="I163" s="3" t="str">
        <f t="shared" si="6"/>
        <v>Senior</v>
      </c>
      <c r="J163" s="3">
        <f>MAX( H163:H835) - (H163)</f>
        <v>21</v>
      </c>
      <c r="K163" s="3" t="s">
        <v>198</v>
      </c>
      <c r="L163" s="4">
        <v>44411</v>
      </c>
      <c r="M163" s="3" t="s">
        <v>722</v>
      </c>
      <c r="N163" s="3" t="s">
        <v>725</v>
      </c>
      <c r="O163" s="3" t="s">
        <v>743</v>
      </c>
      <c r="P163" s="3" t="s">
        <v>748</v>
      </c>
      <c r="Q163" s="3" t="s">
        <v>754</v>
      </c>
      <c r="R163" s="3">
        <v>19890.87</v>
      </c>
      <c r="S163" s="3" t="s">
        <v>759</v>
      </c>
      <c r="T163" s="8"/>
    </row>
    <row r="164" spans="3:20" x14ac:dyDescent="0.3">
      <c r="C164" s="7">
        <v>1882</v>
      </c>
      <c r="D164" s="3" t="s">
        <v>21</v>
      </c>
      <c r="E164" s="3" t="s">
        <v>35</v>
      </c>
      <c r="F164" s="3" t="str">
        <f t="shared" si="5"/>
        <v>grace.mugambi@email.com</v>
      </c>
      <c r="G164" s="3" t="s">
        <v>45</v>
      </c>
      <c r="H164" s="3">
        <v>37</v>
      </c>
      <c r="I164" s="3" t="str">
        <f t="shared" si="6"/>
        <v>Adult</v>
      </c>
      <c r="J164" s="3">
        <f>MAX( H164:H836) - (H164)</f>
        <v>48</v>
      </c>
      <c r="K164" s="3" t="s">
        <v>199</v>
      </c>
      <c r="L164" s="4">
        <v>44032</v>
      </c>
      <c r="M164" s="3" t="s">
        <v>723</v>
      </c>
      <c r="N164" s="3" t="s">
        <v>729</v>
      </c>
      <c r="O164" s="3" t="s">
        <v>743</v>
      </c>
      <c r="P164" s="3" t="s">
        <v>747</v>
      </c>
      <c r="Q164" s="3" t="s">
        <v>755</v>
      </c>
      <c r="R164" s="3">
        <v>24853.42</v>
      </c>
      <c r="S164" s="3" t="s">
        <v>761</v>
      </c>
      <c r="T164" s="8"/>
    </row>
    <row r="165" spans="3:20" x14ac:dyDescent="0.3">
      <c r="C165" s="7">
        <v>7922</v>
      </c>
      <c r="D165" s="3" t="s">
        <v>14</v>
      </c>
      <c r="E165" s="3" t="s">
        <v>32</v>
      </c>
      <c r="F165" s="3" t="str">
        <f t="shared" si="5"/>
        <v>jane.odhiambo@email.com</v>
      </c>
      <c r="G165" s="3" t="s">
        <v>45</v>
      </c>
      <c r="H165" s="3">
        <v>13</v>
      </c>
      <c r="I165" s="3" t="str">
        <f t="shared" si="6"/>
        <v>Teenager</v>
      </c>
      <c r="J165" s="3">
        <f>MAX( H165:H837) - (H165)</f>
        <v>72</v>
      </c>
      <c r="K165" s="3" t="s">
        <v>200</v>
      </c>
      <c r="L165" s="4">
        <v>44904</v>
      </c>
      <c r="M165" s="3" t="s">
        <v>721</v>
      </c>
      <c r="N165" s="3" t="s">
        <v>729</v>
      </c>
      <c r="O165" s="3" t="s">
        <v>735</v>
      </c>
      <c r="P165" s="3" t="s">
        <v>749</v>
      </c>
      <c r="Q165" s="3" t="s">
        <v>753</v>
      </c>
      <c r="R165" s="3">
        <v>26147.99</v>
      </c>
      <c r="S165" s="3" t="s">
        <v>759</v>
      </c>
      <c r="T165" s="8"/>
    </row>
    <row r="166" spans="3:20" x14ac:dyDescent="0.3">
      <c r="C166" s="7">
        <v>3793</v>
      </c>
      <c r="D166" s="3" t="s">
        <v>20</v>
      </c>
      <c r="E166" s="3" t="s">
        <v>33</v>
      </c>
      <c r="F166" s="3" t="str">
        <f t="shared" si="5"/>
        <v>kevin.kiplagat@email.com</v>
      </c>
      <c r="G166" s="3" t="s">
        <v>45</v>
      </c>
      <c r="H166" s="3">
        <v>57</v>
      </c>
      <c r="I166" s="3" t="str">
        <f t="shared" si="6"/>
        <v>Adult</v>
      </c>
      <c r="J166" s="3">
        <f>MAX( H166:H838) - (H166)</f>
        <v>28</v>
      </c>
      <c r="K166" s="3" t="s">
        <v>201</v>
      </c>
      <c r="L166" s="4">
        <v>45240</v>
      </c>
      <c r="M166" s="3" t="s">
        <v>718</v>
      </c>
      <c r="N166" s="3" t="s">
        <v>726</v>
      </c>
      <c r="O166" s="3" t="s">
        <v>737</v>
      </c>
      <c r="P166" s="3" t="s">
        <v>747</v>
      </c>
      <c r="Q166" s="3" t="s">
        <v>755</v>
      </c>
      <c r="R166" s="3">
        <v>23792.45</v>
      </c>
      <c r="S166" s="3" t="s">
        <v>760</v>
      </c>
      <c r="T166" s="8"/>
    </row>
    <row r="167" spans="3:20" x14ac:dyDescent="0.3">
      <c r="C167" s="7">
        <v>7132</v>
      </c>
      <c r="D167" s="3" t="s">
        <v>27</v>
      </c>
      <c r="E167" s="3" t="s">
        <v>34</v>
      </c>
      <c r="F167" s="3" t="str">
        <f t="shared" si="5"/>
        <v>david.cherono@email.com</v>
      </c>
      <c r="G167" s="3" t="s">
        <v>44</v>
      </c>
      <c r="H167" s="3">
        <v>20</v>
      </c>
      <c r="I167" s="3" t="str">
        <f t="shared" si="6"/>
        <v>Adult</v>
      </c>
      <c r="J167" s="3">
        <f>MAX( H167:H839) - (H167)</f>
        <v>65</v>
      </c>
      <c r="K167" s="3" t="s">
        <v>202</v>
      </c>
      <c r="L167" s="4">
        <v>44199</v>
      </c>
      <c r="M167" s="3" t="s">
        <v>720</v>
      </c>
      <c r="N167" s="3" t="s">
        <v>726</v>
      </c>
      <c r="O167" s="3" t="s">
        <v>733</v>
      </c>
      <c r="P167" s="3" t="s">
        <v>749</v>
      </c>
      <c r="Q167" s="3" t="s">
        <v>756</v>
      </c>
      <c r="R167" s="3">
        <v>47329.78</v>
      </c>
      <c r="S167" s="3" t="s">
        <v>759</v>
      </c>
      <c r="T167" s="8"/>
    </row>
    <row r="168" spans="3:20" x14ac:dyDescent="0.3">
      <c r="C168" s="7">
        <v>2950</v>
      </c>
      <c r="D168" s="3" t="s">
        <v>23</v>
      </c>
      <c r="E168" s="3" t="s">
        <v>42</v>
      </c>
      <c r="F168" s="3" t="str">
        <f t="shared" si="5"/>
        <v>peter.ouma@email.com</v>
      </c>
      <c r="G168" s="3" t="s">
        <v>44</v>
      </c>
      <c r="H168" s="3">
        <v>1</v>
      </c>
      <c r="I168" s="3" t="str">
        <f t="shared" si="6"/>
        <v>Child</v>
      </c>
      <c r="J168" s="3">
        <f>MAX( H168:H840) - (H168)</f>
        <v>84</v>
      </c>
      <c r="K168" s="3" t="s">
        <v>203</v>
      </c>
      <c r="L168" s="4">
        <v>44958</v>
      </c>
      <c r="M168" s="3" t="s">
        <v>720</v>
      </c>
      <c r="N168" s="3" t="s">
        <v>726</v>
      </c>
      <c r="O168" s="3" t="s">
        <v>740</v>
      </c>
      <c r="P168" s="3" t="s">
        <v>747</v>
      </c>
      <c r="Q168" s="3" t="s">
        <v>756</v>
      </c>
      <c r="R168" s="3">
        <v>8214.1299999999992</v>
      </c>
      <c r="S168" s="3" t="s">
        <v>761</v>
      </c>
      <c r="T168" s="8"/>
    </row>
    <row r="169" spans="3:20" x14ac:dyDescent="0.3">
      <c r="C169" s="7">
        <v>1678</v>
      </c>
      <c r="D169" s="3" t="s">
        <v>22</v>
      </c>
      <c r="E169" s="3" t="s">
        <v>31</v>
      </c>
      <c r="F169" s="3" t="str">
        <f t="shared" si="5"/>
        <v>mercy.kamau@email.com</v>
      </c>
      <c r="G169" s="3" t="s">
        <v>45</v>
      </c>
      <c r="H169" s="3">
        <v>82</v>
      </c>
      <c r="I169" s="3" t="str">
        <f t="shared" si="6"/>
        <v>Senior</v>
      </c>
      <c r="J169" s="3">
        <f>MAX( H169:H841) - (H169)</f>
        <v>3</v>
      </c>
      <c r="K169" s="3" t="s">
        <v>204</v>
      </c>
      <c r="L169" s="4">
        <v>44019</v>
      </c>
      <c r="M169" s="3" t="s">
        <v>724</v>
      </c>
      <c r="N169" s="3" t="s">
        <v>729</v>
      </c>
      <c r="O169" s="3" t="s">
        <v>731</v>
      </c>
      <c r="P169" s="3" t="s">
        <v>750</v>
      </c>
      <c r="Q169" s="3" t="s">
        <v>758</v>
      </c>
      <c r="R169" s="3">
        <v>31284.09</v>
      </c>
      <c r="S169" s="3" t="s">
        <v>759</v>
      </c>
      <c r="T169" s="8"/>
    </row>
    <row r="170" spans="3:20" x14ac:dyDescent="0.3">
      <c r="C170" s="7">
        <v>6916</v>
      </c>
      <c r="D170" s="3" t="s">
        <v>18</v>
      </c>
      <c r="E170" s="3" t="s">
        <v>31</v>
      </c>
      <c r="F170" s="3" t="str">
        <f t="shared" si="5"/>
        <v>susan.kamau@email.com</v>
      </c>
      <c r="G170" s="3" t="s">
        <v>44</v>
      </c>
      <c r="H170" s="3">
        <v>3</v>
      </c>
      <c r="I170" s="3" t="str">
        <f t="shared" si="6"/>
        <v>Child</v>
      </c>
      <c r="J170" s="3">
        <f>MAX( H170:H842) - (H170)</f>
        <v>82</v>
      </c>
      <c r="K170" s="3" t="s">
        <v>205</v>
      </c>
      <c r="L170" s="4">
        <v>44265</v>
      </c>
      <c r="M170" s="3" t="s">
        <v>718</v>
      </c>
      <c r="N170" s="3" t="s">
        <v>728</v>
      </c>
      <c r="O170" s="3" t="s">
        <v>741</v>
      </c>
      <c r="P170" s="3" t="s">
        <v>749</v>
      </c>
      <c r="Q170" s="3" t="s">
        <v>758</v>
      </c>
      <c r="R170" s="3">
        <v>21820.25</v>
      </c>
      <c r="S170" s="3" t="s">
        <v>759</v>
      </c>
      <c r="T170" s="8"/>
    </row>
    <row r="171" spans="3:20" x14ac:dyDescent="0.3">
      <c r="C171" s="7">
        <v>4017</v>
      </c>
      <c r="D171" s="3" t="s">
        <v>15</v>
      </c>
      <c r="E171" s="3" t="s">
        <v>32</v>
      </c>
      <c r="F171" s="3" t="str">
        <f t="shared" si="5"/>
        <v>james.odhiambo@email.com</v>
      </c>
      <c r="G171" s="3" t="s">
        <v>44</v>
      </c>
      <c r="H171" s="3">
        <v>46</v>
      </c>
      <c r="I171" s="3" t="str">
        <f t="shared" si="6"/>
        <v>Adult</v>
      </c>
      <c r="J171" s="3">
        <f>MAX( H171:H843) - (H171)</f>
        <v>39</v>
      </c>
      <c r="K171" s="3" t="s">
        <v>206</v>
      </c>
      <c r="L171" s="4">
        <v>44653</v>
      </c>
      <c r="M171" s="3" t="s">
        <v>724</v>
      </c>
      <c r="N171" s="3" t="s">
        <v>726</v>
      </c>
      <c r="O171" s="3" t="s">
        <v>731</v>
      </c>
      <c r="P171" s="3" t="s">
        <v>752</v>
      </c>
      <c r="Q171" s="3" t="s">
        <v>756</v>
      </c>
      <c r="R171" s="3">
        <v>10162.549999999999</v>
      </c>
      <c r="S171" s="3" t="s">
        <v>759</v>
      </c>
      <c r="T171" s="8"/>
    </row>
    <row r="172" spans="3:20" x14ac:dyDescent="0.3">
      <c r="C172" s="7">
        <v>9896</v>
      </c>
      <c r="D172" s="3" t="s">
        <v>26</v>
      </c>
      <c r="E172" s="3" t="s">
        <v>32</v>
      </c>
      <c r="F172" s="3" t="str">
        <f t="shared" si="5"/>
        <v>brian.odhiambo@email.com</v>
      </c>
      <c r="G172" s="3" t="s">
        <v>44</v>
      </c>
      <c r="H172" s="3">
        <v>3</v>
      </c>
      <c r="I172" s="3" t="str">
        <f t="shared" si="6"/>
        <v>Child</v>
      </c>
      <c r="J172" s="3">
        <f>MAX( H172:H844) - (H172)</f>
        <v>82</v>
      </c>
      <c r="K172" s="3" t="s">
        <v>207</v>
      </c>
      <c r="L172" s="4">
        <v>44241</v>
      </c>
      <c r="M172" s="3" t="s">
        <v>721</v>
      </c>
      <c r="N172" s="3" t="s">
        <v>726</v>
      </c>
      <c r="O172" s="3" t="s">
        <v>737</v>
      </c>
      <c r="P172" s="3" t="s">
        <v>746</v>
      </c>
      <c r="Q172" s="3" t="s">
        <v>755</v>
      </c>
      <c r="R172" s="3">
        <v>28135.919999999998</v>
      </c>
      <c r="S172" s="3" t="s">
        <v>761</v>
      </c>
      <c r="T172" s="8"/>
    </row>
    <row r="173" spans="3:20" x14ac:dyDescent="0.3">
      <c r="C173" s="7">
        <v>3064</v>
      </c>
      <c r="D173" s="3" t="s">
        <v>19</v>
      </c>
      <c r="E173" s="3" t="s">
        <v>41</v>
      </c>
      <c r="F173" s="3" t="str">
        <f t="shared" si="5"/>
        <v>michael.obuya@email.com</v>
      </c>
      <c r="G173" s="3" t="s">
        <v>45</v>
      </c>
      <c r="H173" s="3">
        <v>42</v>
      </c>
      <c r="I173" s="3" t="str">
        <f t="shared" si="6"/>
        <v>Adult</v>
      </c>
      <c r="J173" s="3">
        <f>MAX( H173:H845) - (H173)</f>
        <v>43</v>
      </c>
      <c r="K173" s="3" t="s">
        <v>208</v>
      </c>
      <c r="L173" s="4">
        <v>44115</v>
      </c>
      <c r="M173" s="3" t="s">
        <v>720</v>
      </c>
      <c r="N173" s="3" t="s">
        <v>726</v>
      </c>
      <c r="O173" s="3" t="s">
        <v>738</v>
      </c>
      <c r="P173" s="3" t="s">
        <v>750</v>
      </c>
      <c r="Q173" s="3" t="s">
        <v>755</v>
      </c>
      <c r="R173" s="3">
        <v>26365.279999999999</v>
      </c>
      <c r="S173" s="3" t="s">
        <v>759</v>
      </c>
      <c r="T173" s="8"/>
    </row>
    <row r="174" spans="3:20" x14ac:dyDescent="0.3">
      <c r="C174" s="7">
        <v>5703</v>
      </c>
      <c r="D174" s="3" t="s">
        <v>18</v>
      </c>
      <c r="E174" s="3" t="s">
        <v>40</v>
      </c>
      <c r="F174" s="3" t="str">
        <f t="shared" si="5"/>
        <v>susan.wanjiru@email.com</v>
      </c>
      <c r="G174" s="3" t="s">
        <v>44</v>
      </c>
      <c r="H174" s="3">
        <v>79</v>
      </c>
      <c r="I174" s="3" t="str">
        <f t="shared" si="6"/>
        <v>Senior</v>
      </c>
      <c r="J174" s="3">
        <f>MAX( H174:H846) - (H174)</f>
        <v>6</v>
      </c>
      <c r="K174" s="3" t="s">
        <v>209</v>
      </c>
      <c r="L174" s="4">
        <v>45011</v>
      </c>
      <c r="M174" s="3" t="s">
        <v>723</v>
      </c>
      <c r="N174" s="3" t="s">
        <v>726</v>
      </c>
      <c r="O174" s="3" t="s">
        <v>738</v>
      </c>
      <c r="P174" s="3" t="s">
        <v>752</v>
      </c>
      <c r="Q174" s="3" t="s">
        <v>754</v>
      </c>
      <c r="R174" s="3">
        <v>1454.3</v>
      </c>
      <c r="S174" s="3" t="s">
        <v>760</v>
      </c>
      <c r="T174" s="8"/>
    </row>
    <row r="175" spans="3:20" x14ac:dyDescent="0.3">
      <c r="C175" s="7">
        <v>2334</v>
      </c>
      <c r="D175" s="3" t="s">
        <v>24</v>
      </c>
      <c r="E175" s="3" t="s">
        <v>31</v>
      </c>
      <c r="F175" s="3" t="str">
        <f t="shared" si="5"/>
        <v>esther.kamau@email.com</v>
      </c>
      <c r="G175" s="3" t="s">
        <v>45</v>
      </c>
      <c r="H175" s="3">
        <v>60</v>
      </c>
      <c r="I175" s="3" t="str">
        <f t="shared" si="6"/>
        <v>Adult</v>
      </c>
      <c r="J175" s="3">
        <f>MAX( H175:H847) - (H175)</f>
        <v>25</v>
      </c>
      <c r="K175" s="3" t="s">
        <v>210</v>
      </c>
      <c r="L175" s="4">
        <v>44423</v>
      </c>
      <c r="M175" s="3" t="s">
        <v>724</v>
      </c>
      <c r="N175" s="3" t="s">
        <v>728</v>
      </c>
      <c r="O175" s="3" t="s">
        <v>743</v>
      </c>
      <c r="P175" s="3" t="s">
        <v>747</v>
      </c>
      <c r="Q175" s="3" t="s">
        <v>754</v>
      </c>
      <c r="R175" s="3">
        <v>36292.800000000003</v>
      </c>
      <c r="S175" s="3" t="s">
        <v>760</v>
      </c>
      <c r="T175" s="8"/>
    </row>
    <row r="176" spans="3:20" x14ac:dyDescent="0.3">
      <c r="C176" s="7">
        <v>8447</v>
      </c>
      <c r="D176" s="3" t="s">
        <v>22</v>
      </c>
      <c r="E176" s="3" t="s">
        <v>41</v>
      </c>
      <c r="F176" s="3" t="str">
        <f t="shared" si="5"/>
        <v>mercy.obuya@email.com</v>
      </c>
      <c r="G176" s="3" t="s">
        <v>44</v>
      </c>
      <c r="H176" s="3">
        <v>6</v>
      </c>
      <c r="I176" s="3" t="str">
        <f t="shared" si="6"/>
        <v>Child</v>
      </c>
      <c r="J176" s="3">
        <f>MAX( H176:H848) - (H176)</f>
        <v>79</v>
      </c>
      <c r="K176" s="3" t="s">
        <v>211</v>
      </c>
      <c r="L176" s="4">
        <v>45498</v>
      </c>
      <c r="M176" s="3" t="s">
        <v>721</v>
      </c>
      <c r="N176" s="3" t="s">
        <v>727</v>
      </c>
      <c r="O176" s="3" t="s">
        <v>738</v>
      </c>
      <c r="P176" s="3" t="s">
        <v>751</v>
      </c>
      <c r="Q176" s="3" t="s">
        <v>757</v>
      </c>
      <c r="R176" s="3">
        <v>4631.8</v>
      </c>
      <c r="S176" s="3" t="s">
        <v>760</v>
      </c>
      <c r="T176" s="8"/>
    </row>
    <row r="177" spans="3:20" x14ac:dyDescent="0.3">
      <c r="C177" s="7">
        <v>5176</v>
      </c>
      <c r="D177" s="3" t="s">
        <v>22</v>
      </c>
      <c r="E177" s="3" t="s">
        <v>38</v>
      </c>
      <c r="F177" s="3" t="str">
        <f t="shared" si="5"/>
        <v>mercy.njeri@email.com</v>
      </c>
      <c r="G177" s="3" t="s">
        <v>44</v>
      </c>
      <c r="H177" s="3">
        <v>52</v>
      </c>
      <c r="I177" s="3" t="str">
        <f t="shared" si="6"/>
        <v>Adult</v>
      </c>
      <c r="J177" s="3">
        <f>MAX( H177:H849) - (H177)</f>
        <v>33</v>
      </c>
      <c r="K177" s="3" t="s">
        <v>212</v>
      </c>
      <c r="L177" s="4">
        <v>44857</v>
      </c>
      <c r="M177" s="3" t="s">
        <v>721</v>
      </c>
      <c r="N177" s="3" t="s">
        <v>729</v>
      </c>
      <c r="O177" s="3" t="s">
        <v>734</v>
      </c>
      <c r="P177" s="3" t="s">
        <v>746</v>
      </c>
      <c r="Q177" s="3" t="s">
        <v>757</v>
      </c>
      <c r="R177" s="3">
        <v>15256.85</v>
      </c>
      <c r="S177" s="3" t="s">
        <v>761</v>
      </c>
      <c r="T177" s="8"/>
    </row>
    <row r="178" spans="3:20" x14ac:dyDescent="0.3">
      <c r="C178" s="7">
        <v>6398</v>
      </c>
      <c r="D178" s="3" t="s">
        <v>16</v>
      </c>
      <c r="E178" s="3" t="s">
        <v>30</v>
      </c>
      <c r="F178" s="3" t="str">
        <f t="shared" si="5"/>
        <v>john.atieno@email.com</v>
      </c>
      <c r="G178" s="3" t="s">
        <v>45</v>
      </c>
      <c r="H178" s="3">
        <v>42</v>
      </c>
      <c r="I178" s="3" t="str">
        <f t="shared" si="6"/>
        <v>Adult</v>
      </c>
      <c r="J178" s="3">
        <f>MAX( H178:H850) - (H178)</f>
        <v>43</v>
      </c>
      <c r="K178" s="3" t="s">
        <v>213</v>
      </c>
      <c r="L178" s="4">
        <v>45345</v>
      </c>
      <c r="M178" s="3" t="s">
        <v>722</v>
      </c>
      <c r="N178" s="3" t="s">
        <v>729</v>
      </c>
      <c r="O178" s="3" t="s">
        <v>743</v>
      </c>
      <c r="P178" s="3" t="s">
        <v>748</v>
      </c>
      <c r="Q178" s="3" t="s">
        <v>757</v>
      </c>
      <c r="R178" s="3">
        <v>5842.76</v>
      </c>
      <c r="S178" s="3" t="s">
        <v>760</v>
      </c>
      <c r="T178" s="8"/>
    </row>
    <row r="179" spans="3:20" x14ac:dyDescent="0.3">
      <c r="C179" s="7">
        <v>3215</v>
      </c>
      <c r="D179" s="3" t="s">
        <v>15</v>
      </c>
      <c r="E179" s="3" t="s">
        <v>42</v>
      </c>
      <c r="F179" s="3" t="str">
        <f t="shared" si="5"/>
        <v>james.ouma@email.com</v>
      </c>
      <c r="G179" s="3" t="s">
        <v>45</v>
      </c>
      <c r="H179" s="3">
        <v>68</v>
      </c>
      <c r="I179" s="3" t="str">
        <f t="shared" si="6"/>
        <v>Senior</v>
      </c>
      <c r="J179" s="3">
        <f>MAX( H179:H851) - (H179)</f>
        <v>17</v>
      </c>
      <c r="K179" s="3" t="s">
        <v>214</v>
      </c>
      <c r="L179" s="4">
        <v>43928</v>
      </c>
      <c r="M179" s="3" t="s">
        <v>723</v>
      </c>
      <c r="N179" s="3" t="s">
        <v>727</v>
      </c>
      <c r="O179" s="3" t="s">
        <v>736</v>
      </c>
      <c r="P179" s="3" t="s">
        <v>748</v>
      </c>
      <c r="Q179" s="3" t="s">
        <v>753</v>
      </c>
      <c r="R179" s="3">
        <v>22090.7</v>
      </c>
      <c r="S179" s="3" t="s">
        <v>760</v>
      </c>
      <c r="T179" s="8"/>
    </row>
    <row r="180" spans="3:20" x14ac:dyDescent="0.3">
      <c r="C180" s="7">
        <v>9388</v>
      </c>
      <c r="D180" s="3" t="s">
        <v>27</v>
      </c>
      <c r="E180" s="3" t="s">
        <v>42</v>
      </c>
      <c r="F180" s="3" t="str">
        <f t="shared" si="5"/>
        <v>david.ouma@email.com</v>
      </c>
      <c r="G180" s="3" t="s">
        <v>44</v>
      </c>
      <c r="H180" s="3">
        <v>76</v>
      </c>
      <c r="I180" s="3" t="str">
        <f t="shared" si="6"/>
        <v>Senior</v>
      </c>
      <c r="J180" s="3">
        <f>MAX( H180:H852) - (H180)</f>
        <v>9</v>
      </c>
      <c r="K180" s="3" t="s">
        <v>215</v>
      </c>
      <c r="L180" s="4">
        <v>45192</v>
      </c>
      <c r="M180" s="3" t="s">
        <v>719</v>
      </c>
      <c r="N180" s="3" t="s">
        <v>727</v>
      </c>
      <c r="O180" s="3" t="s">
        <v>740</v>
      </c>
      <c r="P180" s="3" t="s">
        <v>750</v>
      </c>
      <c r="Q180" s="3" t="s">
        <v>755</v>
      </c>
      <c r="R180" s="3">
        <v>46633.88</v>
      </c>
      <c r="S180" s="3" t="s">
        <v>760</v>
      </c>
      <c r="T180" s="8"/>
    </row>
    <row r="181" spans="3:20" x14ac:dyDescent="0.3">
      <c r="C181" s="7">
        <v>9373</v>
      </c>
      <c r="D181" s="3" t="s">
        <v>14</v>
      </c>
      <c r="E181" s="3" t="s">
        <v>43</v>
      </c>
      <c r="F181" s="3" t="str">
        <f t="shared" si="5"/>
        <v>jane.chebet@email.com</v>
      </c>
      <c r="G181" s="3" t="s">
        <v>44</v>
      </c>
      <c r="H181" s="3">
        <v>4</v>
      </c>
      <c r="I181" s="3" t="str">
        <f t="shared" si="6"/>
        <v>Child</v>
      </c>
      <c r="J181" s="3">
        <f>MAX( H181:H853) - (H181)</f>
        <v>81</v>
      </c>
      <c r="K181" s="3" t="s">
        <v>216</v>
      </c>
      <c r="L181" s="4">
        <v>44132</v>
      </c>
      <c r="M181" s="3" t="s">
        <v>718</v>
      </c>
      <c r="N181" s="3" t="s">
        <v>725</v>
      </c>
      <c r="O181" s="3" t="s">
        <v>740</v>
      </c>
      <c r="P181" s="3" t="s">
        <v>750</v>
      </c>
      <c r="Q181" s="3" t="s">
        <v>757</v>
      </c>
      <c r="R181" s="3">
        <v>27646.880000000001</v>
      </c>
      <c r="S181" s="3" t="s">
        <v>759</v>
      </c>
      <c r="T181" s="8"/>
    </row>
    <row r="182" spans="3:20" x14ac:dyDescent="0.3">
      <c r="C182" s="7">
        <v>8299</v>
      </c>
      <c r="D182" s="3" t="s">
        <v>17</v>
      </c>
      <c r="E182" s="3" t="s">
        <v>32</v>
      </c>
      <c r="F182" s="3" t="str">
        <f t="shared" si="5"/>
        <v>anne.odhiambo@email.com</v>
      </c>
      <c r="G182" s="3" t="s">
        <v>45</v>
      </c>
      <c r="H182" s="3">
        <v>79</v>
      </c>
      <c r="I182" s="3" t="str">
        <f t="shared" si="6"/>
        <v>Senior</v>
      </c>
      <c r="J182" s="3">
        <f>MAX( H182:H854) - (H182)</f>
        <v>6</v>
      </c>
      <c r="K182" s="3" t="s">
        <v>217</v>
      </c>
      <c r="L182" s="4">
        <v>44242</v>
      </c>
      <c r="M182" s="3" t="s">
        <v>719</v>
      </c>
      <c r="N182" s="3" t="s">
        <v>726</v>
      </c>
      <c r="O182" s="3" t="s">
        <v>737</v>
      </c>
      <c r="P182" s="3" t="s">
        <v>748</v>
      </c>
      <c r="Q182" s="3" t="s">
        <v>754</v>
      </c>
      <c r="R182" s="3">
        <v>26279.64</v>
      </c>
      <c r="S182" s="3" t="s">
        <v>760</v>
      </c>
      <c r="T182" s="8"/>
    </row>
    <row r="183" spans="3:20" x14ac:dyDescent="0.3">
      <c r="C183" s="7">
        <v>4943</v>
      </c>
      <c r="D183" s="3" t="s">
        <v>20</v>
      </c>
      <c r="E183" s="3" t="s">
        <v>31</v>
      </c>
      <c r="F183" s="3" t="str">
        <f t="shared" si="5"/>
        <v>kevin.kamau@email.com</v>
      </c>
      <c r="G183" s="3" t="s">
        <v>44</v>
      </c>
      <c r="H183" s="3">
        <v>13</v>
      </c>
      <c r="I183" s="3" t="str">
        <f t="shared" si="6"/>
        <v>Teenager</v>
      </c>
      <c r="J183" s="3">
        <f>MAX( H183:H855) - (H183)</f>
        <v>72</v>
      </c>
      <c r="K183" s="3" t="s">
        <v>218</v>
      </c>
      <c r="L183" s="4">
        <v>44833</v>
      </c>
      <c r="M183" s="3" t="s">
        <v>718</v>
      </c>
      <c r="N183" s="3" t="s">
        <v>725</v>
      </c>
      <c r="O183" s="3" t="s">
        <v>744</v>
      </c>
      <c r="P183" s="3" t="s">
        <v>749</v>
      </c>
      <c r="Q183" s="3" t="s">
        <v>754</v>
      </c>
      <c r="R183" s="3">
        <v>20876.330000000002</v>
      </c>
      <c r="S183" s="3" t="s">
        <v>759</v>
      </c>
      <c r="T183" s="8"/>
    </row>
    <row r="184" spans="3:20" x14ac:dyDescent="0.3">
      <c r="C184" s="7">
        <v>3407</v>
      </c>
      <c r="D184" s="3" t="s">
        <v>17</v>
      </c>
      <c r="E184" s="3" t="s">
        <v>41</v>
      </c>
      <c r="F184" s="3" t="str">
        <f t="shared" si="5"/>
        <v>anne.obuya@email.com</v>
      </c>
      <c r="G184" s="3" t="s">
        <v>44</v>
      </c>
      <c r="H184" s="3">
        <v>58</v>
      </c>
      <c r="I184" s="3" t="str">
        <f t="shared" si="6"/>
        <v>Adult</v>
      </c>
      <c r="J184" s="3">
        <f>MAX( H184:H856) - (H184)</f>
        <v>27</v>
      </c>
      <c r="K184" s="3" t="s">
        <v>219</v>
      </c>
      <c r="L184" s="4">
        <v>45411</v>
      </c>
      <c r="M184" s="3" t="s">
        <v>720</v>
      </c>
      <c r="N184" s="3" t="s">
        <v>728</v>
      </c>
      <c r="O184" s="3" t="s">
        <v>739</v>
      </c>
      <c r="P184" s="3" t="s">
        <v>751</v>
      </c>
      <c r="Q184" s="3" t="s">
        <v>755</v>
      </c>
      <c r="R184" s="3">
        <v>5751.39</v>
      </c>
      <c r="S184" s="3" t="s">
        <v>759</v>
      </c>
      <c r="T184" s="8"/>
    </row>
    <row r="185" spans="3:20" x14ac:dyDescent="0.3">
      <c r="C185" s="7">
        <v>2178</v>
      </c>
      <c r="D185" s="3" t="s">
        <v>21</v>
      </c>
      <c r="E185" s="3" t="s">
        <v>38</v>
      </c>
      <c r="F185" s="3" t="str">
        <f t="shared" si="5"/>
        <v>grace.njeri@email.com</v>
      </c>
      <c r="G185" s="3" t="s">
        <v>44</v>
      </c>
      <c r="H185" s="3">
        <v>66</v>
      </c>
      <c r="I185" s="3" t="str">
        <f t="shared" si="6"/>
        <v>Senior</v>
      </c>
      <c r="J185" s="3">
        <f>MAX( H185:H857) - (H185)</f>
        <v>19</v>
      </c>
      <c r="K185" s="3" t="s">
        <v>220</v>
      </c>
      <c r="L185" s="4">
        <v>44251</v>
      </c>
      <c r="M185" s="3" t="s">
        <v>720</v>
      </c>
      <c r="N185" s="3" t="s">
        <v>730</v>
      </c>
      <c r="O185" s="3" t="s">
        <v>745</v>
      </c>
      <c r="P185" s="3" t="s">
        <v>746</v>
      </c>
      <c r="Q185" s="3" t="s">
        <v>754</v>
      </c>
      <c r="R185" s="3">
        <v>21710.86</v>
      </c>
      <c r="S185" s="3" t="s">
        <v>759</v>
      </c>
      <c r="T185" s="8"/>
    </row>
    <row r="186" spans="3:20" x14ac:dyDescent="0.3">
      <c r="C186" s="7">
        <v>8604</v>
      </c>
      <c r="D186" s="3" t="s">
        <v>16</v>
      </c>
      <c r="E186" s="3" t="s">
        <v>31</v>
      </c>
      <c r="F186" s="3" t="str">
        <f t="shared" si="5"/>
        <v>john.kamau@email.com</v>
      </c>
      <c r="G186" s="3" t="s">
        <v>44</v>
      </c>
      <c r="H186" s="3">
        <v>74</v>
      </c>
      <c r="I186" s="3" t="str">
        <f t="shared" si="6"/>
        <v>Senior</v>
      </c>
      <c r="J186" s="3">
        <f>MAX( H186:H858) - (H186)</f>
        <v>11</v>
      </c>
      <c r="K186" s="3" t="s">
        <v>221</v>
      </c>
      <c r="L186" s="4">
        <v>44712</v>
      </c>
      <c r="M186" s="3" t="s">
        <v>724</v>
      </c>
      <c r="N186" s="3" t="s">
        <v>728</v>
      </c>
      <c r="O186" s="3" t="s">
        <v>735</v>
      </c>
      <c r="P186" s="3" t="s">
        <v>749</v>
      </c>
      <c r="Q186" s="3" t="s">
        <v>754</v>
      </c>
      <c r="R186" s="3">
        <v>49809.04</v>
      </c>
      <c r="S186" s="3" t="s">
        <v>759</v>
      </c>
      <c r="T186" s="8"/>
    </row>
    <row r="187" spans="3:20" x14ac:dyDescent="0.3">
      <c r="C187" s="7">
        <v>8179</v>
      </c>
      <c r="D187" s="3" t="s">
        <v>25</v>
      </c>
      <c r="E187" s="3" t="s">
        <v>38</v>
      </c>
      <c r="F187" s="3" t="str">
        <f t="shared" si="5"/>
        <v>paul.njeri@email.com</v>
      </c>
      <c r="G187" s="3" t="s">
        <v>44</v>
      </c>
      <c r="H187" s="3">
        <v>73</v>
      </c>
      <c r="I187" s="3" t="str">
        <f t="shared" si="6"/>
        <v>Senior</v>
      </c>
      <c r="J187" s="3">
        <f>MAX( H187:H859) - (H187)</f>
        <v>12</v>
      </c>
      <c r="K187" s="3" t="s">
        <v>222</v>
      </c>
      <c r="L187" s="4">
        <v>44285</v>
      </c>
      <c r="M187" s="3" t="s">
        <v>721</v>
      </c>
      <c r="N187" s="3" t="s">
        <v>725</v>
      </c>
      <c r="O187" s="3" t="s">
        <v>741</v>
      </c>
      <c r="P187" s="3" t="s">
        <v>748</v>
      </c>
      <c r="Q187" s="3" t="s">
        <v>755</v>
      </c>
      <c r="R187" s="3">
        <v>43219.49</v>
      </c>
      <c r="S187" s="3" t="s">
        <v>760</v>
      </c>
      <c r="T187" s="8"/>
    </row>
    <row r="188" spans="3:20" x14ac:dyDescent="0.3">
      <c r="C188" s="7">
        <v>7131</v>
      </c>
      <c r="D188" s="3" t="s">
        <v>16</v>
      </c>
      <c r="E188" s="3" t="s">
        <v>35</v>
      </c>
      <c r="F188" s="3" t="str">
        <f t="shared" si="5"/>
        <v>john.mugambi@email.com</v>
      </c>
      <c r="G188" s="3" t="s">
        <v>44</v>
      </c>
      <c r="H188" s="3">
        <v>59</v>
      </c>
      <c r="I188" s="3" t="str">
        <f t="shared" si="6"/>
        <v>Adult</v>
      </c>
      <c r="J188" s="3">
        <f>MAX( H188:H860) - (H188)</f>
        <v>26</v>
      </c>
      <c r="K188" s="3" t="s">
        <v>223</v>
      </c>
      <c r="L188" s="4">
        <v>44793</v>
      </c>
      <c r="M188" s="3" t="s">
        <v>722</v>
      </c>
      <c r="N188" s="3" t="s">
        <v>730</v>
      </c>
      <c r="O188" s="3" t="s">
        <v>743</v>
      </c>
      <c r="P188" s="3" t="s">
        <v>748</v>
      </c>
      <c r="Q188" s="3" t="s">
        <v>754</v>
      </c>
      <c r="R188" s="3">
        <v>24747.1</v>
      </c>
      <c r="S188" s="3" t="s">
        <v>759</v>
      </c>
      <c r="T188" s="8"/>
    </row>
    <row r="189" spans="3:20" x14ac:dyDescent="0.3">
      <c r="C189" s="7">
        <v>3638</v>
      </c>
      <c r="D189" s="3" t="s">
        <v>27</v>
      </c>
      <c r="E189" s="3" t="s">
        <v>43</v>
      </c>
      <c r="F189" s="3" t="str">
        <f t="shared" si="5"/>
        <v>david.chebet@email.com</v>
      </c>
      <c r="G189" s="3" t="s">
        <v>45</v>
      </c>
      <c r="H189" s="3">
        <v>68</v>
      </c>
      <c r="I189" s="3" t="str">
        <f t="shared" si="6"/>
        <v>Senior</v>
      </c>
      <c r="J189" s="3">
        <f>MAX( H189:H861) - (H189)</f>
        <v>17</v>
      </c>
      <c r="K189" s="3" t="s">
        <v>224</v>
      </c>
      <c r="L189" s="4">
        <v>44013</v>
      </c>
      <c r="M189" s="3" t="s">
        <v>721</v>
      </c>
      <c r="N189" s="3" t="s">
        <v>728</v>
      </c>
      <c r="O189" s="3" t="s">
        <v>744</v>
      </c>
      <c r="P189" s="3" t="s">
        <v>748</v>
      </c>
      <c r="Q189" s="3" t="s">
        <v>758</v>
      </c>
      <c r="R189" s="3">
        <v>22374.73</v>
      </c>
      <c r="S189" s="3" t="s">
        <v>759</v>
      </c>
      <c r="T189" s="8"/>
    </row>
    <row r="190" spans="3:20" x14ac:dyDescent="0.3">
      <c r="C190" s="7">
        <v>3445</v>
      </c>
      <c r="D190" s="3" t="s">
        <v>20</v>
      </c>
      <c r="E190" s="3" t="s">
        <v>34</v>
      </c>
      <c r="F190" s="3" t="str">
        <f t="shared" si="5"/>
        <v>kevin.cherono@email.com</v>
      </c>
      <c r="G190" s="3" t="s">
        <v>44</v>
      </c>
      <c r="H190" s="3">
        <v>83</v>
      </c>
      <c r="I190" s="3" t="str">
        <f t="shared" si="6"/>
        <v>Senior</v>
      </c>
      <c r="J190" s="3">
        <f>MAX( H190:H862) - (H190)</f>
        <v>2</v>
      </c>
      <c r="K190" s="3" t="s">
        <v>225</v>
      </c>
      <c r="L190" s="4">
        <v>44638</v>
      </c>
      <c r="M190" s="3" t="s">
        <v>721</v>
      </c>
      <c r="N190" s="3" t="s">
        <v>726</v>
      </c>
      <c r="O190" s="3" t="s">
        <v>741</v>
      </c>
      <c r="P190" s="3" t="s">
        <v>749</v>
      </c>
      <c r="Q190" s="3" t="s">
        <v>757</v>
      </c>
      <c r="R190" s="3">
        <v>43420.82</v>
      </c>
      <c r="S190" s="3" t="s">
        <v>761</v>
      </c>
      <c r="T190" s="8"/>
    </row>
    <row r="191" spans="3:20" x14ac:dyDescent="0.3">
      <c r="C191" s="7">
        <v>5199</v>
      </c>
      <c r="D191" s="3" t="s">
        <v>27</v>
      </c>
      <c r="E191" s="3" t="s">
        <v>42</v>
      </c>
      <c r="F191" s="3" t="str">
        <f t="shared" si="5"/>
        <v>david.ouma@email.com</v>
      </c>
      <c r="G191" s="3" t="s">
        <v>44</v>
      </c>
      <c r="H191" s="3">
        <v>23</v>
      </c>
      <c r="I191" s="3" t="str">
        <f t="shared" si="6"/>
        <v>Adult</v>
      </c>
      <c r="J191" s="3">
        <f>MAX( H191:H863) - (H191)</f>
        <v>62</v>
      </c>
      <c r="K191" s="3" t="s">
        <v>226</v>
      </c>
      <c r="L191" s="4">
        <v>44752</v>
      </c>
      <c r="M191" s="3" t="s">
        <v>721</v>
      </c>
      <c r="N191" s="3" t="s">
        <v>726</v>
      </c>
      <c r="O191" s="3" t="s">
        <v>741</v>
      </c>
      <c r="P191" s="3" t="s">
        <v>747</v>
      </c>
      <c r="Q191" s="3" t="s">
        <v>755</v>
      </c>
      <c r="R191" s="3">
        <v>43306.2</v>
      </c>
      <c r="S191" s="3" t="s">
        <v>760</v>
      </c>
      <c r="T191" s="8"/>
    </row>
    <row r="192" spans="3:20" x14ac:dyDescent="0.3">
      <c r="C192" s="7">
        <v>2618</v>
      </c>
      <c r="D192" s="3" t="s">
        <v>14</v>
      </c>
      <c r="E192" s="3" t="s">
        <v>39</v>
      </c>
      <c r="F192" s="3" t="str">
        <f t="shared" si="5"/>
        <v>jane.kuria@email.com</v>
      </c>
      <c r="G192" s="3" t="s">
        <v>45</v>
      </c>
      <c r="H192" s="3">
        <v>5</v>
      </c>
      <c r="I192" s="3" t="str">
        <f t="shared" si="6"/>
        <v>Child</v>
      </c>
      <c r="J192" s="3">
        <f>MAX( H192:H864) - (H192)</f>
        <v>80</v>
      </c>
      <c r="K192" s="3" t="s">
        <v>227</v>
      </c>
      <c r="L192" s="4">
        <v>44265</v>
      </c>
      <c r="M192" s="3" t="s">
        <v>724</v>
      </c>
      <c r="N192" s="3" t="s">
        <v>726</v>
      </c>
      <c r="O192" s="3" t="s">
        <v>736</v>
      </c>
      <c r="P192" s="3" t="s">
        <v>751</v>
      </c>
      <c r="Q192" s="3" t="s">
        <v>754</v>
      </c>
      <c r="R192" s="3">
        <v>3025.38</v>
      </c>
      <c r="S192" s="3" t="s">
        <v>761</v>
      </c>
      <c r="T192" s="8"/>
    </row>
    <row r="193" spans="3:20" x14ac:dyDescent="0.3">
      <c r="C193" s="7">
        <v>6694</v>
      </c>
      <c r="D193" s="3" t="s">
        <v>18</v>
      </c>
      <c r="E193" s="3" t="s">
        <v>40</v>
      </c>
      <c r="F193" s="3" t="str">
        <f t="shared" si="5"/>
        <v>susan.wanjiru@email.com</v>
      </c>
      <c r="G193" s="3" t="s">
        <v>45</v>
      </c>
      <c r="H193" s="3">
        <v>30</v>
      </c>
      <c r="I193" s="3" t="str">
        <f t="shared" si="6"/>
        <v>Adult</v>
      </c>
      <c r="J193" s="3">
        <f>MAX( H193:H865) - (H193)</f>
        <v>55</v>
      </c>
      <c r="K193" s="3" t="s">
        <v>228</v>
      </c>
      <c r="L193" s="4">
        <v>43897</v>
      </c>
      <c r="M193" s="3" t="s">
        <v>722</v>
      </c>
      <c r="N193" s="3" t="s">
        <v>725</v>
      </c>
      <c r="O193" s="3" t="s">
        <v>734</v>
      </c>
      <c r="P193" s="3" t="s">
        <v>747</v>
      </c>
      <c r="Q193" s="3" t="s">
        <v>754</v>
      </c>
      <c r="R193" s="3">
        <v>27732.09</v>
      </c>
      <c r="S193" s="3" t="s">
        <v>761</v>
      </c>
      <c r="T193" s="8"/>
    </row>
    <row r="194" spans="3:20" x14ac:dyDescent="0.3">
      <c r="C194" s="7">
        <v>4515</v>
      </c>
      <c r="D194" s="3" t="s">
        <v>27</v>
      </c>
      <c r="E194" s="3" t="s">
        <v>35</v>
      </c>
      <c r="F194" s="3" t="str">
        <f t="shared" si="5"/>
        <v>david.mugambi@email.com</v>
      </c>
      <c r="G194" s="3" t="s">
        <v>44</v>
      </c>
      <c r="H194" s="3">
        <v>65</v>
      </c>
      <c r="I194" s="3" t="str">
        <f t="shared" si="6"/>
        <v>Senior</v>
      </c>
      <c r="J194" s="3">
        <f>MAX( H194:H866) - (H194)</f>
        <v>20</v>
      </c>
      <c r="K194" s="3" t="s">
        <v>229</v>
      </c>
      <c r="L194" s="4">
        <v>44573</v>
      </c>
      <c r="M194" s="3" t="s">
        <v>723</v>
      </c>
      <c r="N194" s="3" t="s">
        <v>729</v>
      </c>
      <c r="O194" s="3" t="s">
        <v>742</v>
      </c>
      <c r="P194" s="3" t="s">
        <v>746</v>
      </c>
      <c r="Q194" s="3" t="s">
        <v>755</v>
      </c>
      <c r="R194" s="3">
        <v>43256.54</v>
      </c>
      <c r="S194" s="3" t="s">
        <v>760</v>
      </c>
      <c r="T194" s="8"/>
    </row>
    <row r="195" spans="3:20" x14ac:dyDescent="0.3">
      <c r="C195" s="7">
        <v>4306</v>
      </c>
      <c r="D195" s="3" t="s">
        <v>14</v>
      </c>
      <c r="E195" s="3" t="s">
        <v>31</v>
      </c>
      <c r="F195" s="3" t="str">
        <f t="shared" si="5"/>
        <v>jane.kamau@email.com</v>
      </c>
      <c r="G195" s="3" t="s">
        <v>45</v>
      </c>
      <c r="H195" s="3">
        <v>58</v>
      </c>
      <c r="I195" s="3" t="str">
        <f t="shared" si="6"/>
        <v>Adult</v>
      </c>
      <c r="J195" s="3">
        <f>MAX( H195:H867) - (H195)</f>
        <v>27</v>
      </c>
      <c r="K195" s="3" t="s">
        <v>230</v>
      </c>
      <c r="L195" s="4">
        <v>44006</v>
      </c>
      <c r="M195" s="3" t="s">
        <v>723</v>
      </c>
      <c r="N195" s="3" t="s">
        <v>726</v>
      </c>
      <c r="O195" s="3" t="s">
        <v>735</v>
      </c>
      <c r="P195" s="3" t="s">
        <v>752</v>
      </c>
      <c r="Q195" s="3" t="s">
        <v>758</v>
      </c>
      <c r="R195" s="3">
        <v>8186.52</v>
      </c>
      <c r="S195" s="3" t="s">
        <v>759</v>
      </c>
      <c r="T195" s="8"/>
    </row>
    <row r="196" spans="3:20" x14ac:dyDescent="0.3">
      <c r="C196" s="7">
        <v>3562</v>
      </c>
      <c r="D196" s="3" t="s">
        <v>23</v>
      </c>
      <c r="E196" s="3" t="s">
        <v>32</v>
      </c>
      <c r="F196" s="3" t="str">
        <f t="shared" si="5"/>
        <v>peter.odhiambo@email.com</v>
      </c>
      <c r="G196" s="3" t="s">
        <v>44</v>
      </c>
      <c r="H196" s="3">
        <v>18</v>
      </c>
      <c r="I196" s="3" t="str">
        <f t="shared" si="6"/>
        <v>Teenager</v>
      </c>
      <c r="J196" s="3">
        <f>MAX( H196:H868) - (H196)</f>
        <v>67</v>
      </c>
      <c r="K196" s="3" t="s">
        <v>231</v>
      </c>
      <c r="L196" s="4">
        <v>45319</v>
      </c>
      <c r="M196" s="3" t="s">
        <v>724</v>
      </c>
      <c r="N196" s="3" t="s">
        <v>730</v>
      </c>
      <c r="O196" s="3" t="s">
        <v>732</v>
      </c>
      <c r="P196" s="3" t="s">
        <v>750</v>
      </c>
      <c r="Q196" s="3" t="s">
        <v>758</v>
      </c>
      <c r="R196" s="3">
        <v>30532.07</v>
      </c>
      <c r="S196" s="3" t="s">
        <v>759</v>
      </c>
      <c r="T196" s="8"/>
    </row>
    <row r="197" spans="3:20" x14ac:dyDescent="0.3">
      <c r="C197" s="7">
        <v>2789</v>
      </c>
      <c r="D197" s="3" t="s">
        <v>18</v>
      </c>
      <c r="E197" s="3" t="s">
        <v>40</v>
      </c>
      <c r="F197" s="3" t="str">
        <f t="shared" si="5"/>
        <v>susan.wanjiru@email.com</v>
      </c>
      <c r="G197" s="3" t="s">
        <v>45</v>
      </c>
      <c r="H197" s="3">
        <v>57</v>
      </c>
      <c r="I197" s="3" t="str">
        <f t="shared" si="6"/>
        <v>Adult</v>
      </c>
      <c r="J197" s="3">
        <f>MAX( H197:H869) - (H197)</f>
        <v>28</v>
      </c>
      <c r="K197" s="3" t="s">
        <v>232</v>
      </c>
      <c r="L197" s="4">
        <v>45577</v>
      </c>
      <c r="M197" s="3" t="s">
        <v>719</v>
      </c>
      <c r="N197" s="3" t="s">
        <v>725</v>
      </c>
      <c r="O197" s="3" t="s">
        <v>744</v>
      </c>
      <c r="P197" s="3" t="s">
        <v>751</v>
      </c>
      <c r="Q197" s="3" t="s">
        <v>755</v>
      </c>
      <c r="R197" s="3">
        <v>4097.0600000000004</v>
      </c>
      <c r="S197" s="3" t="s">
        <v>759</v>
      </c>
      <c r="T197" s="8"/>
    </row>
    <row r="198" spans="3:20" x14ac:dyDescent="0.3">
      <c r="C198" s="7">
        <v>7985</v>
      </c>
      <c r="D198" s="3" t="s">
        <v>20</v>
      </c>
      <c r="E198" s="3" t="s">
        <v>34</v>
      </c>
      <c r="F198" s="3" t="str">
        <f t="shared" si="5"/>
        <v>kevin.cherono@email.com</v>
      </c>
      <c r="G198" s="3" t="s">
        <v>44</v>
      </c>
      <c r="H198" s="3">
        <v>5</v>
      </c>
      <c r="I198" s="3" t="str">
        <f t="shared" si="6"/>
        <v>Child</v>
      </c>
      <c r="J198" s="3">
        <f>MAX( H198:H870) - (H198)</f>
        <v>80</v>
      </c>
      <c r="K198" s="3" t="s">
        <v>233</v>
      </c>
      <c r="L198" s="4">
        <v>45210</v>
      </c>
      <c r="M198" s="3" t="s">
        <v>724</v>
      </c>
      <c r="N198" s="3" t="s">
        <v>730</v>
      </c>
      <c r="O198" s="3" t="s">
        <v>745</v>
      </c>
      <c r="P198" s="3" t="s">
        <v>747</v>
      </c>
      <c r="Q198" s="3" t="s">
        <v>757</v>
      </c>
      <c r="R198" s="3">
        <v>24294.36</v>
      </c>
      <c r="S198" s="3" t="s">
        <v>760</v>
      </c>
      <c r="T198" s="8"/>
    </row>
    <row r="199" spans="3:20" x14ac:dyDescent="0.3">
      <c r="C199" s="7">
        <v>8326</v>
      </c>
      <c r="D199" s="3" t="s">
        <v>23</v>
      </c>
      <c r="E199" s="3" t="s">
        <v>33</v>
      </c>
      <c r="F199" s="3" t="str">
        <f t="shared" si="5"/>
        <v>peter.kiplagat@email.com</v>
      </c>
      <c r="G199" s="3" t="s">
        <v>45</v>
      </c>
      <c r="H199" s="3">
        <v>45</v>
      </c>
      <c r="I199" s="3" t="str">
        <f t="shared" si="6"/>
        <v>Adult</v>
      </c>
      <c r="J199" s="3">
        <f>MAX( H199:H871) - (H199)</f>
        <v>40</v>
      </c>
      <c r="K199" s="3" t="s">
        <v>234</v>
      </c>
      <c r="L199" s="4">
        <v>44654</v>
      </c>
      <c r="M199" s="3" t="s">
        <v>722</v>
      </c>
      <c r="N199" s="3" t="s">
        <v>726</v>
      </c>
      <c r="O199" s="3" t="s">
        <v>736</v>
      </c>
      <c r="P199" s="3" t="s">
        <v>747</v>
      </c>
      <c r="Q199" s="3" t="s">
        <v>754</v>
      </c>
      <c r="R199" s="3">
        <v>40856.269999999997</v>
      </c>
      <c r="S199" s="3" t="s">
        <v>759</v>
      </c>
      <c r="T199" s="8"/>
    </row>
    <row r="200" spans="3:20" x14ac:dyDescent="0.3">
      <c r="C200" s="7">
        <v>6989</v>
      </c>
      <c r="D200" s="3" t="s">
        <v>24</v>
      </c>
      <c r="E200" s="3" t="s">
        <v>32</v>
      </c>
      <c r="F200" s="3" t="str">
        <f t="shared" si="5"/>
        <v>esther.odhiambo@email.com</v>
      </c>
      <c r="G200" s="3" t="s">
        <v>44</v>
      </c>
      <c r="H200" s="3">
        <v>10</v>
      </c>
      <c r="I200" s="3" t="str">
        <f t="shared" si="6"/>
        <v>Child</v>
      </c>
      <c r="J200" s="3">
        <f>MAX( H200:H872) - (H200)</f>
        <v>75</v>
      </c>
      <c r="K200" s="3" t="s">
        <v>235</v>
      </c>
      <c r="L200" s="4">
        <v>44534</v>
      </c>
      <c r="M200" s="3" t="s">
        <v>724</v>
      </c>
      <c r="N200" s="3" t="s">
        <v>726</v>
      </c>
      <c r="O200" s="3" t="s">
        <v>741</v>
      </c>
      <c r="P200" s="3" t="s">
        <v>746</v>
      </c>
      <c r="Q200" s="3" t="s">
        <v>758</v>
      </c>
      <c r="R200" s="3">
        <v>2547.75</v>
      </c>
      <c r="S200" s="3" t="s">
        <v>759</v>
      </c>
      <c r="T200" s="8"/>
    </row>
    <row r="201" spans="3:20" x14ac:dyDescent="0.3">
      <c r="C201" s="7">
        <v>6784</v>
      </c>
      <c r="D201" s="3" t="s">
        <v>19</v>
      </c>
      <c r="E201" s="3" t="s">
        <v>33</v>
      </c>
      <c r="F201" s="3" t="str">
        <f t="shared" si="5"/>
        <v>michael.kiplagat@email.com</v>
      </c>
      <c r="G201" s="3" t="s">
        <v>44</v>
      </c>
      <c r="H201" s="3">
        <v>48</v>
      </c>
      <c r="I201" s="3" t="str">
        <f t="shared" si="6"/>
        <v>Adult</v>
      </c>
      <c r="J201" s="3">
        <f>MAX( H201:H873) - (H201)</f>
        <v>37</v>
      </c>
      <c r="K201" s="3" t="s">
        <v>236</v>
      </c>
      <c r="L201" s="4">
        <v>45246</v>
      </c>
      <c r="M201" s="3" t="s">
        <v>718</v>
      </c>
      <c r="N201" s="3" t="s">
        <v>730</v>
      </c>
      <c r="O201" s="3" t="s">
        <v>731</v>
      </c>
      <c r="P201" s="3" t="s">
        <v>748</v>
      </c>
      <c r="Q201" s="3" t="s">
        <v>756</v>
      </c>
      <c r="R201" s="3">
        <v>20024.060000000001</v>
      </c>
      <c r="S201" s="3" t="s">
        <v>760</v>
      </c>
      <c r="T201" s="8"/>
    </row>
    <row r="202" spans="3:20" x14ac:dyDescent="0.3">
      <c r="C202" s="7">
        <v>9963</v>
      </c>
      <c r="D202" s="3" t="s">
        <v>18</v>
      </c>
      <c r="E202" s="3" t="s">
        <v>37</v>
      </c>
      <c r="F202" s="3" t="str">
        <f t="shared" si="5"/>
        <v>susan.otieno@email.com</v>
      </c>
      <c r="G202" s="3" t="s">
        <v>44</v>
      </c>
      <c r="H202" s="3">
        <v>37</v>
      </c>
      <c r="I202" s="3" t="str">
        <f t="shared" si="6"/>
        <v>Adult</v>
      </c>
      <c r="J202" s="3">
        <f>MAX( H202:H874) - (H202)</f>
        <v>48</v>
      </c>
      <c r="K202" s="3" t="s">
        <v>237</v>
      </c>
      <c r="L202" s="4">
        <v>44480</v>
      </c>
      <c r="M202" s="3" t="s">
        <v>719</v>
      </c>
      <c r="N202" s="3" t="s">
        <v>728</v>
      </c>
      <c r="O202" s="3" t="s">
        <v>741</v>
      </c>
      <c r="P202" s="3" t="s">
        <v>749</v>
      </c>
      <c r="Q202" s="3" t="s">
        <v>754</v>
      </c>
      <c r="R202" s="3">
        <v>22054.1</v>
      </c>
      <c r="S202" s="3" t="s">
        <v>761</v>
      </c>
      <c r="T202" s="8"/>
    </row>
    <row r="203" spans="3:20" x14ac:dyDescent="0.3">
      <c r="C203" s="7">
        <v>4174</v>
      </c>
      <c r="D203" s="3" t="s">
        <v>21</v>
      </c>
      <c r="E203" s="3" t="s">
        <v>35</v>
      </c>
      <c r="F203" s="3" t="str">
        <f t="shared" si="5"/>
        <v>grace.mugambi@email.com</v>
      </c>
      <c r="G203" s="3" t="s">
        <v>44</v>
      </c>
      <c r="H203" s="3">
        <v>79</v>
      </c>
      <c r="I203" s="3" t="str">
        <f t="shared" si="6"/>
        <v>Senior</v>
      </c>
      <c r="J203" s="3">
        <f>MAX( H203:H875) - (H203)</f>
        <v>6</v>
      </c>
      <c r="K203" s="3" t="s">
        <v>238</v>
      </c>
      <c r="L203" s="4">
        <v>44427</v>
      </c>
      <c r="M203" s="3" t="s">
        <v>719</v>
      </c>
      <c r="N203" s="3" t="s">
        <v>729</v>
      </c>
      <c r="O203" s="3" t="s">
        <v>743</v>
      </c>
      <c r="P203" s="3" t="s">
        <v>750</v>
      </c>
      <c r="Q203" s="3" t="s">
        <v>756</v>
      </c>
      <c r="R203" s="3">
        <v>12832.67</v>
      </c>
      <c r="S203" s="3" t="s">
        <v>759</v>
      </c>
      <c r="T203" s="8"/>
    </row>
    <row r="204" spans="3:20" x14ac:dyDescent="0.3">
      <c r="C204" s="7">
        <v>5505</v>
      </c>
      <c r="D204" s="3" t="s">
        <v>27</v>
      </c>
      <c r="E204" s="3" t="s">
        <v>33</v>
      </c>
      <c r="F204" s="3" t="str">
        <f t="shared" ref="F204:F267" si="7">LOWER(CONCATENATE(D204,".",E204,"@email.com"))</f>
        <v>david.kiplagat@email.com</v>
      </c>
      <c r="G204" s="3" t="s">
        <v>45</v>
      </c>
      <c r="H204" s="3">
        <v>83</v>
      </c>
      <c r="I204" s="3" t="str">
        <f t="shared" ref="I204:I267" si="8">IF(H204&lt;=12,"Child",IF(H204&lt;=19,"Teenager",IF(H204&lt;=60,"Adult","Senior")))</f>
        <v>Senior</v>
      </c>
      <c r="J204" s="3">
        <f>MAX( H204:H876) - (H204)</f>
        <v>2</v>
      </c>
      <c r="K204" s="3" t="s">
        <v>239</v>
      </c>
      <c r="L204" s="4">
        <v>44248</v>
      </c>
      <c r="M204" s="3" t="s">
        <v>720</v>
      </c>
      <c r="N204" s="3" t="s">
        <v>727</v>
      </c>
      <c r="O204" s="3" t="s">
        <v>744</v>
      </c>
      <c r="P204" s="3" t="s">
        <v>747</v>
      </c>
      <c r="Q204" s="3" t="s">
        <v>754</v>
      </c>
      <c r="R204" s="3">
        <v>28857.23</v>
      </c>
      <c r="S204" s="3" t="s">
        <v>759</v>
      </c>
      <c r="T204" s="8"/>
    </row>
    <row r="205" spans="3:20" x14ac:dyDescent="0.3">
      <c r="C205" s="7">
        <v>9208</v>
      </c>
      <c r="D205" s="3" t="s">
        <v>16</v>
      </c>
      <c r="E205" s="3" t="s">
        <v>31</v>
      </c>
      <c r="F205" s="3" t="str">
        <f t="shared" si="7"/>
        <v>john.kamau@email.com</v>
      </c>
      <c r="G205" s="3" t="s">
        <v>44</v>
      </c>
      <c r="H205" s="3">
        <v>77</v>
      </c>
      <c r="I205" s="3" t="str">
        <f t="shared" si="8"/>
        <v>Senior</v>
      </c>
      <c r="J205" s="3">
        <f>MAX( H205:H877) - (H205)</f>
        <v>8</v>
      </c>
      <c r="K205" s="3" t="s">
        <v>240</v>
      </c>
      <c r="L205" s="4">
        <v>44968</v>
      </c>
      <c r="M205" s="3" t="s">
        <v>724</v>
      </c>
      <c r="N205" s="3" t="s">
        <v>730</v>
      </c>
      <c r="O205" s="3" t="s">
        <v>736</v>
      </c>
      <c r="P205" s="3" t="s">
        <v>749</v>
      </c>
      <c r="Q205" s="3" t="s">
        <v>753</v>
      </c>
      <c r="R205" s="3">
        <v>19828.12</v>
      </c>
      <c r="S205" s="3" t="s">
        <v>761</v>
      </c>
      <c r="T205" s="8"/>
    </row>
    <row r="206" spans="3:20" x14ac:dyDescent="0.3">
      <c r="C206" s="7">
        <v>3600</v>
      </c>
      <c r="D206" s="3" t="s">
        <v>16</v>
      </c>
      <c r="E206" s="3" t="s">
        <v>41</v>
      </c>
      <c r="F206" s="3" t="str">
        <f t="shared" si="7"/>
        <v>john.obuya@email.com</v>
      </c>
      <c r="G206" s="3" t="s">
        <v>44</v>
      </c>
      <c r="H206" s="3">
        <v>85</v>
      </c>
      <c r="I206" s="3" t="str">
        <f t="shared" si="8"/>
        <v>Senior</v>
      </c>
      <c r="J206" s="3">
        <f>MAX( H206:H878) - (H206)</f>
        <v>0</v>
      </c>
      <c r="K206" s="3" t="s">
        <v>241</v>
      </c>
      <c r="L206" s="4">
        <v>44948</v>
      </c>
      <c r="M206" s="3" t="s">
        <v>722</v>
      </c>
      <c r="N206" s="3" t="s">
        <v>725</v>
      </c>
      <c r="O206" s="3" t="s">
        <v>745</v>
      </c>
      <c r="P206" s="3" t="s">
        <v>747</v>
      </c>
      <c r="Q206" s="3" t="s">
        <v>755</v>
      </c>
      <c r="R206" s="3">
        <v>29515.599999999999</v>
      </c>
      <c r="S206" s="3" t="s">
        <v>760</v>
      </c>
      <c r="T206" s="8"/>
    </row>
    <row r="207" spans="3:20" x14ac:dyDescent="0.3">
      <c r="C207" s="7">
        <v>6606</v>
      </c>
      <c r="D207" s="3" t="s">
        <v>27</v>
      </c>
      <c r="E207" s="3" t="s">
        <v>34</v>
      </c>
      <c r="F207" s="3" t="str">
        <f t="shared" si="7"/>
        <v>david.cherono@email.com</v>
      </c>
      <c r="G207" s="3" t="s">
        <v>45</v>
      </c>
      <c r="H207" s="3">
        <v>37</v>
      </c>
      <c r="I207" s="3" t="str">
        <f t="shared" si="8"/>
        <v>Adult</v>
      </c>
      <c r="J207" s="3">
        <f>MAX( H207:H879) - (H207)</f>
        <v>48</v>
      </c>
      <c r="K207" s="3" t="s">
        <v>242</v>
      </c>
      <c r="L207" s="4">
        <v>43845</v>
      </c>
      <c r="M207" s="3" t="s">
        <v>724</v>
      </c>
      <c r="N207" s="3" t="s">
        <v>725</v>
      </c>
      <c r="O207" s="3" t="s">
        <v>735</v>
      </c>
      <c r="P207" s="3" t="s">
        <v>751</v>
      </c>
      <c r="Q207" s="3" t="s">
        <v>758</v>
      </c>
      <c r="R207" s="3">
        <v>33844.050000000003</v>
      </c>
      <c r="S207" s="3" t="s">
        <v>761</v>
      </c>
      <c r="T207" s="8"/>
    </row>
    <row r="208" spans="3:20" x14ac:dyDescent="0.3">
      <c r="C208" s="7">
        <v>7725</v>
      </c>
      <c r="D208" s="3" t="s">
        <v>18</v>
      </c>
      <c r="E208" s="3" t="s">
        <v>32</v>
      </c>
      <c r="F208" s="3" t="str">
        <f t="shared" si="7"/>
        <v>susan.odhiambo@email.com</v>
      </c>
      <c r="G208" s="3" t="s">
        <v>44</v>
      </c>
      <c r="H208" s="3">
        <v>6</v>
      </c>
      <c r="I208" s="3" t="str">
        <f t="shared" si="8"/>
        <v>Child</v>
      </c>
      <c r="J208" s="3">
        <f>MAX( H208:H880) - (H208)</f>
        <v>79</v>
      </c>
      <c r="K208" s="3" t="s">
        <v>243</v>
      </c>
      <c r="L208" s="4">
        <v>45498</v>
      </c>
      <c r="M208" s="3" t="s">
        <v>720</v>
      </c>
      <c r="N208" s="3" t="s">
        <v>726</v>
      </c>
      <c r="O208" s="3" t="s">
        <v>742</v>
      </c>
      <c r="P208" s="3" t="s">
        <v>750</v>
      </c>
      <c r="Q208" s="3" t="s">
        <v>755</v>
      </c>
      <c r="R208" s="3">
        <v>20240.849999999999</v>
      </c>
      <c r="S208" s="3" t="s">
        <v>760</v>
      </c>
      <c r="T208" s="8"/>
    </row>
    <row r="209" spans="3:20" x14ac:dyDescent="0.3">
      <c r="C209" s="7">
        <v>7537</v>
      </c>
      <c r="D209" s="3" t="s">
        <v>22</v>
      </c>
      <c r="E209" s="3" t="s">
        <v>42</v>
      </c>
      <c r="F209" s="3" t="str">
        <f t="shared" si="7"/>
        <v>mercy.ouma@email.com</v>
      </c>
      <c r="G209" s="3" t="s">
        <v>44</v>
      </c>
      <c r="H209" s="3">
        <v>5</v>
      </c>
      <c r="I209" s="3" t="str">
        <f t="shared" si="8"/>
        <v>Child</v>
      </c>
      <c r="J209" s="3">
        <f>MAX( H209:H881) - (H209)</f>
        <v>80</v>
      </c>
      <c r="K209" s="3" t="s">
        <v>244</v>
      </c>
      <c r="L209" s="4">
        <v>44569</v>
      </c>
      <c r="M209" s="3" t="s">
        <v>721</v>
      </c>
      <c r="N209" s="3" t="s">
        <v>726</v>
      </c>
      <c r="O209" s="3" t="s">
        <v>743</v>
      </c>
      <c r="P209" s="3" t="s">
        <v>751</v>
      </c>
      <c r="Q209" s="3" t="s">
        <v>755</v>
      </c>
      <c r="R209" s="3">
        <v>17655.78</v>
      </c>
      <c r="S209" s="3" t="s">
        <v>761</v>
      </c>
      <c r="T209" s="8"/>
    </row>
    <row r="210" spans="3:20" x14ac:dyDescent="0.3">
      <c r="C210" s="7">
        <v>7297</v>
      </c>
      <c r="D210" s="3" t="s">
        <v>23</v>
      </c>
      <c r="E210" s="3" t="s">
        <v>41</v>
      </c>
      <c r="F210" s="3" t="str">
        <f t="shared" si="7"/>
        <v>peter.obuya@email.com</v>
      </c>
      <c r="G210" s="3" t="s">
        <v>45</v>
      </c>
      <c r="H210" s="3">
        <v>6</v>
      </c>
      <c r="I210" s="3" t="str">
        <f t="shared" si="8"/>
        <v>Child</v>
      </c>
      <c r="J210" s="3">
        <f>MAX( H210:H882) - (H210)</f>
        <v>79</v>
      </c>
      <c r="K210" s="3" t="s">
        <v>245</v>
      </c>
      <c r="L210" s="4">
        <v>43893</v>
      </c>
      <c r="M210" s="3" t="s">
        <v>721</v>
      </c>
      <c r="N210" s="3" t="s">
        <v>728</v>
      </c>
      <c r="O210" s="3" t="s">
        <v>734</v>
      </c>
      <c r="P210" s="3" t="s">
        <v>750</v>
      </c>
      <c r="Q210" s="3" t="s">
        <v>756</v>
      </c>
      <c r="R210" s="3">
        <v>4300.3599999999997</v>
      </c>
      <c r="S210" s="3" t="s">
        <v>761</v>
      </c>
      <c r="T210" s="8"/>
    </row>
    <row r="211" spans="3:20" x14ac:dyDescent="0.3">
      <c r="C211" s="7">
        <v>1968</v>
      </c>
      <c r="D211" s="3" t="s">
        <v>24</v>
      </c>
      <c r="E211" s="3" t="s">
        <v>32</v>
      </c>
      <c r="F211" s="3" t="str">
        <f t="shared" si="7"/>
        <v>esther.odhiambo@email.com</v>
      </c>
      <c r="G211" s="3" t="s">
        <v>45</v>
      </c>
      <c r="H211" s="3">
        <v>8</v>
      </c>
      <c r="I211" s="3" t="str">
        <f t="shared" si="8"/>
        <v>Child</v>
      </c>
      <c r="J211" s="3">
        <f>MAX( H211:H883) - (H211)</f>
        <v>77</v>
      </c>
      <c r="K211" s="3" t="s">
        <v>246</v>
      </c>
      <c r="L211" s="4">
        <v>44293</v>
      </c>
      <c r="M211" s="3" t="s">
        <v>721</v>
      </c>
      <c r="N211" s="3" t="s">
        <v>727</v>
      </c>
      <c r="O211" s="3" t="s">
        <v>735</v>
      </c>
      <c r="P211" s="3" t="s">
        <v>750</v>
      </c>
      <c r="Q211" s="3" t="s">
        <v>754</v>
      </c>
      <c r="R211" s="3">
        <v>41553.629999999997</v>
      </c>
      <c r="S211" s="3" t="s">
        <v>759</v>
      </c>
      <c r="T211" s="8"/>
    </row>
    <row r="212" spans="3:20" x14ac:dyDescent="0.3">
      <c r="C212" s="7">
        <v>6360</v>
      </c>
      <c r="D212" s="3" t="s">
        <v>14</v>
      </c>
      <c r="E212" s="3" t="s">
        <v>35</v>
      </c>
      <c r="F212" s="3" t="str">
        <f t="shared" si="7"/>
        <v>jane.mugambi@email.com</v>
      </c>
      <c r="G212" s="3" t="s">
        <v>45</v>
      </c>
      <c r="H212" s="3">
        <v>8</v>
      </c>
      <c r="I212" s="3" t="str">
        <f t="shared" si="8"/>
        <v>Child</v>
      </c>
      <c r="J212" s="3">
        <f>MAX( H212:H884) - (H212)</f>
        <v>77</v>
      </c>
      <c r="K212" s="3" t="s">
        <v>247</v>
      </c>
      <c r="L212" s="4">
        <v>44805</v>
      </c>
      <c r="M212" s="3" t="s">
        <v>720</v>
      </c>
      <c r="N212" s="3" t="s">
        <v>726</v>
      </c>
      <c r="O212" s="3" t="s">
        <v>737</v>
      </c>
      <c r="P212" s="3" t="s">
        <v>748</v>
      </c>
      <c r="Q212" s="3" t="s">
        <v>757</v>
      </c>
      <c r="R212" s="3">
        <v>35486.550000000003</v>
      </c>
      <c r="S212" s="3" t="s">
        <v>760</v>
      </c>
      <c r="T212" s="8"/>
    </row>
    <row r="213" spans="3:20" x14ac:dyDescent="0.3">
      <c r="C213" s="7">
        <v>8421</v>
      </c>
      <c r="D213" s="3" t="s">
        <v>17</v>
      </c>
      <c r="E213" s="3" t="s">
        <v>32</v>
      </c>
      <c r="F213" s="3" t="str">
        <f t="shared" si="7"/>
        <v>anne.odhiambo@email.com</v>
      </c>
      <c r="G213" s="3" t="s">
        <v>44</v>
      </c>
      <c r="H213" s="3">
        <v>64</v>
      </c>
      <c r="I213" s="3" t="str">
        <f t="shared" si="8"/>
        <v>Senior</v>
      </c>
      <c r="J213" s="3">
        <f>MAX( H213:H885) - (H213)</f>
        <v>21</v>
      </c>
      <c r="K213" s="3" t="s">
        <v>248</v>
      </c>
      <c r="L213" s="4">
        <v>45654</v>
      </c>
      <c r="M213" s="3" t="s">
        <v>724</v>
      </c>
      <c r="N213" s="3" t="s">
        <v>728</v>
      </c>
      <c r="O213" s="3" t="s">
        <v>740</v>
      </c>
      <c r="P213" s="3" t="s">
        <v>746</v>
      </c>
      <c r="Q213" s="3" t="s">
        <v>757</v>
      </c>
      <c r="R213" s="3">
        <v>38007.29</v>
      </c>
      <c r="S213" s="3" t="s">
        <v>759</v>
      </c>
      <c r="T213" s="8"/>
    </row>
    <row r="214" spans="3:20" x14ac:dyDescent="0.3">
      <c r="C214" s="7">
        <v>9013</v>
      </c>
      <c r="D214" s="3" t="s">
        <v>18</v>
      </c>
      <c r="E214" s="3" t="s">
        <v>42</v>
      </c>
      <c r="F214" s="3" t="str">
        <f t="shared" si="7"/>
        <v>susan.ouma@email.com</v>
      </c>
      <c r="G214" s="3" t="s">
        <v>45</v>
      </c>
      <c r="H214" s="3">
        <v>79</v>
      </c>
      <c r="I214" s="3" t="str">
        <f t="shared" si="8"/>
        <v>Senior</v>
      </c>
      <c r="J214" s="3">
        <f>MAX( H214:H886) - (H214)</f>
        <v>6</v>
      </c>
      <c r="K214" s="3" t="s">
        <v>249</v>
      </c>
      <c r="L214" s="4">
        <v>45678</v>
      </c>
      <c r="M214" s="3" t="s">
        <v>720</v>
      </c>
      <c r="N214" s="3" t="s">
        <v>725</v>
      </c>
      <c r="O214" s="3" t="s">
        <v>737</v>
      </c>
      <c r="P214" s="3" t="s">
        <v>748</v>
      </c>
      <c r="Q214" s="3" t="s">
        <v>753</v>
      </c>
      <c r="R214" s="3">
        <v>37283.86</v>
      </c>
      <c r="S214" s="3" t="s">
        <v>761</v>
      </c>
      <c r="T214" s="8"/>
    </row>
    <row r="215" spans="3:20" x14ac:dyDescent="0.3">
      <c r="C215" s="7">
        <v>9460</v>
      </c>
      <c r="D215" s="3" t="s">
        <v>24</v>
      </c>
      <c r="E215" s="3" t="s">
        <v>42</v>
      </c>
      <c r="F215" s="3" t="str">
        <f t="shared" si="7"/>
        <v>esther.ouma@email.com</v>
      </c>
      <c r="G215" s="3" t="s">
        <v>45</v>
      </c>
      <c r="H215" s="3">
        <v>80</v>
      </c>
      <c r="I215" s="3" t="str">
        <f t="shared" si="8"/>
        <v>Senior</v>
      </c>
      <c r="J215" s="3">
        <f>MAX( H215:H887) - (H215)</f>
        <v>5</v>
      </c>
      <c r="K215" s="3" t="s">
        <v>250</v>
      </c>
      <c r="L215" s="4">
        <v>45350</v>
      </c>
      <c r="M215" s="3" t="s">
        <v>723</v>
      </c>
      <c r="N215" s="3" t="s">
        <v>729</v>
      </c>
      <c r="O215" s="3" t="s">
        <v>733</v>
      </c>
      <c r="P215" s="3" t="s">
        <v>746</v>
      </c>
      <c r="Q215" s="3" t="s">
        <v>755</v>
      </c>
      <c r="R215" s="3">
        <v>28871.37</v>
      </c>
      <c r="S215" s="3" t="s">
        <v>761</v>
      </c>
      <c r="T215" s="8"/>
    </row>
    <row r="216" spans="3:20" x14ac:dyDescent="0.3">
      <c r="C216" s="7">
        <v>1621</v>
      </c>
      <c r="D216" s="3" t="s">
        <v>15</v>
      </c>
      <c r="E216" s="3" t="s">
        <v>34</v>
      </c>
      <c r="F216" s="3" t="str">
        <f t="shared" si="7"/>
        <v>james.cherono@email.com</v>
      </c>
      <c r="G216" s="3" t="s">
        <v>44</v>
      </c>
      <c r="H216" s="3">
        <v>44</v>
      </c>
      <c r="I216" s="3" t="str">
        <f t="shared" si="8"/>
        <v>Adult</v>
      </c>
      <c r="J216" s="3">
        <f>MAX( H216:H888) - (H216)</f>
        <v>41</v>
      </c>
      <c r="K216" s="3" t="s">
        <v>251</v>
      </c>
      <c r="L216" s="4">
        <v>44065</v>
      </c>
      <c r="M216" s="3" t="s">
        <v>720</v>
      </c>
      <c r="N216" s="3" t="s">
        <v>729</v>
      </c>
      <c r="O216" s="3" t="s">
        <v>731</v>
      </c>
      <c r="P216" s="3" t="s">
        <v>749</v>
      </c>
      <c r="Q216" s="3" t="s">
        <v>754</v>
      </c>
      <c r="R216" s="3">
        <v>13222.06</v>
      </c>
      <c r="S216" s="3" t="s">
        <v>760</v>
      </c>
      <c r="T216" s="8"/>
    </row>
    <row r="217" spans="3:20" x14ac:dyDescent="0.3">
      <c r="C217" s="7">
        <v>3031</v>
      </c>
      <c r="D217" s="3" t="s">
        <v>25</v>
      </c>
      <c r="E217" s="3" t="s">
        <v>35</v>
      </c>
      <c r="F217" s="3" t="str">
        <f t="shared" si="7"/>
        <v>paul.mugambi@email.com</v>
      </c>
      <c r="G217" s="3" t="s">
        <v>45</v>
      </c>
      <c r="H217" s="3">
        <v>30</v>
      </c>
      <c r="I217" s="3" t="str">
        <f t="shared" si="8"/>
        <v>Adult</v>
      </c>
      <c r="J217" s="3">
        <f>MAX( H217:H889) - (H217)</f>
        <v>55</v>
      </c>
      <c r="K217" s="3" t="s">
        <v>252</v>
      </c>
      <c r="L217" s="4">
        <v>45149</v>
      </c>
      <c r="M217" s="3" t="s">
        <v>721</v>
      </c>
      <c r="N217" s="3" t="s">
        <v>726</v>
      </c>
      <c r="O217" s="3" t="s">
        <v>738</v>
      </c>
      <c r="P217" s="3" t="s">
        <v>746</v>
      </c>
      <c r="Q217" s="3" t="s">
        <v>755</v>
      </c>
      <c r="R217" s="3">
        <v>23931.599999999999</v>
      </c>
      <c r="S217" s="3" t="s">
        <v>759</v>
      </c>
      <c r="T217" s="8"/>
    </row>
    <row r="218" spans="3:20" x14ac:dyDescent="0.3">
      <c r="C218" s="7">
        <v>2478</v>
      </c>
      <c r="D218" s="3" t="s">
        <v>14</v>
      </c>
      <c r="E218" s="3" t="s">
        <v>40</v>
      </c>
      <c r="F218" s="3" t="str">
        <f t="shared" si="7"/>
        <v>jane.wanjiru@email.com</v>
      </c>
      <c r="G218" s="3" t="s">
        <v>45</v>
      </c>
      <c r="H218" s="3">
        <v>31</v>
      </c>
      <c r="I218" s="3" t="str">
        <f t="shared" si="8"/>
        <v>Adult</v>
      </c>
      <c r="J218" s="3">
        <f>MAX( H218:H890) - (H218)</f>
        <v>54</v>
      </c>
      <c r="K218" s="3" t="s">
        <v>253</v>
      </c>
      <c r="L218" s="4">
        <v>44093</v>
      </c>
      <c r="M218" s="3" t="s">
        <v>719</v>
      </c>
      <c r="N218" s="3" t="s">
        <v>730</v>
      </c>
      <c r="O218" s="3" t="s">
        <v>742</v>
      </c>
      <c r="P218" s="3" t="s">
        <v>749</v>
      </c>
      <c r="Q218" s="3" t="s">
        <v>753</v>
      </c>
      <c r="R218" s="3">
        <v>35143.89</v>
      </c>
      <c r="S218" s="3" t="s">
        <v>761</v>
      </c>
      <c r="T218" s="8"/>
    </row>
    <row r="219" spans="3:20" x14ac:dyDescent="0.3">
      <c r="C219" s="7">
        <v>6868</v>
      </c>
      <c r="D219" s="3" t="s">
        <v>15</v>
      </c>
      <c r="E219" s="3" t="s">
        <v>42</v>
      </c>
      <c r="F219" s="3" t="str">
        <f t="shared" si="7"/>
        <v>james.ouma@email.com</v>
      </c>
      <c r="G219" s="3" t="s">
        <v>45</v>
      </c>
      <c r="H219" s="3">
        <v>26</v>
      </c>
      <c r="I219" s="3" t="str">
        <f t="shared" si="8"/>
        <v>Adult</v>
      </c>
      <c r="J219" s="3">
        <f>MAX( H219:H891) - (H219)</f>
        <v>59</v>
      </c>
      <c r="K219" s="3" t="s">
        <v>254</v>
      </c>
      <c r="L219" s="4">
        <v>45123</v>
      </c>
      <c r="M219" s="3" t="s">
        <v>718</v>
      </c>
      <c r="N219" s="3" t="s">
        <v>730</v>
      </c>
      <c r="O219" s="3" t="s">
        <v>738</v>
      </c>
      <c r="P219" s="3" t="s">
        <v>751</v>
      </c>
      <c r="Q219" s="3" t="s">
        <v>754</v>
      </c>
      <c r="R219" s="3">
        <v>46384.14</v>
      </c>
      <c r="S219" s="3" t="s">
        <v>761</v>
      </c>
      <c r="T219" s="8"/>
    </row>
    <row r="220" spans="3:20" x14ac:dyDescent="0.3">
      <c r="C220" s="7">
        <v>2586</v>
      </c>
      <c r="D220" s="3" t="s">
        <v>20</v>
      </c>
      <c r="E220" s="3" t="s">
        <v>39</v>
      </c>
      <c r="F220" s="3" t="str">
        <f t="shared" si="7"/>
        <v>kevin.kuria@email.com</v>
      </c>
      <c r="G220" s="3" t="s">
        <v>45</v>
      </c>
      <c r="H220" s="3">
        <v>41</v>
      </c>
      <c r="I220" s="3" t="str">
        <f t="shared" si="8"/>
        <v>Adult</v>
      </c>
      <c r="J220" s="3">
        <f>MAX( H220:H892) - (H220)</f>
        <v>44</v>
      </c>
      <c r="K220" s="3" t="s">
        <v>255</v>
      </c>
      <c r="L220" s="4">
        <v>44006</v>
      </c>
      <c r="M220" s="3" t="s">
        <v>720</v>
      </c>
      <c r="N220" s="3" t="s">
        <v>726</v>
      </c>
      <c r="O220" s="3" t="s">
        <v>744</v>
      </c>
      <c r="P220" s="3" t="s">
        <v>746</v>
      </c>
      <c r="Q220" s="3" t="s">
        <v>756</v>
      </c>
      <c r="R220" s="3">
        <v>39737.089999999997</v>
      </c>
      <c r="S220" s="3" t="s">
        <v>760</v>
      </c>
      <c r="T220" s="8"/>
    </row>
    <row r="221" spans="3:20" x14ac:dyDescent="0.3">
      <c r="C221" s="7">
        <v>1811</v>
      </c>
      <c r="D221" s="3" t="s">
        <v>15</v>
      </c>
      <c r="E221" s="3" t="s">
        <v>42</v>
      </c>
      <c r="F221" s="3" t="str">
        <f t="shared" si="7"/>
        <v>james.ouma@email.com</v>
      </c>
      <c r="G221" s="3" t="s">
        <v>45</v>
      </c>
      <c r="H221" s="3">
        <v>29</v>
      </c>
      <c r="I221" s="3" t="str">
        <f t="shared" si="8"/>
        <v>Adult</v>
      </c>
      <c r="J221" s="3">
        <f>MAX( H221:H893) - (H221)</f>
        <v>56</v>
      </c>
      <c r="K221" s="3" t="s">
        <v>256</v>
      </c>
      <c r="L221" s="4">
        <v>44621</v>
      </c>
      <c r="M221" s="3" t="s">
        <v>720</v>
      </c>
      <c r="N221" s="3" t="s">
        <v>727</v>
      </c>
      <c r="O221" s="3" t="s">
        <v>735</v>
      </c>
      <c r="P221" s="3" t="s">
        <v>750</v>
      </c>
      <c r="Q221" s="3" t="s">
        <v>754</v>
      </c>
      <c r="R221" s="3">
        <v>36917.660000000003</v>
      </c>
      <c r="S221" s="3" t="s">
        <v>760</v>
      </c>
      <c r="T221" s="8"/>
    </row>
    <row r="222" spans="3:20" x14ac:dyDescent="0.3">
      <c r="C222" s="7">
        <v>3474</v>
      </c>
      <c r="D222" s="3" t="s">
        <v>14</v>
      </c>
      <c r="E222" s="3" t="s">
        <v>29</v>
      </c>
      <c r="F222" s="3" t="str">
        <f t="shared" si="7"/>
        <v>jane.mutua@email.com</v>
      </c>
      <c r="G222" s="3" t="s">
        <v>45</v>
      </c>
      <c r="H222" s="3">
        <v>42</v>
      </c>
      <c r="I222" s="3" t="str">
        <f t="shared" si="8"/>
        <v>Adult</v>
      </c>
      <c r="J222" s="3">
        <f>MAX( H222:H894) - (H222)</f>
        <v>43</v>
      </c>
      <c r="K222" s="3" t="s">
        <v>257</v>
      </c>
      <c r="L222" s="4">
        <v>44904</v>
      </c>
      <c r="M222" s="3" t="s">
        <v>724</v>
      </c>
      <c r="N222" s="3" t="s">
        <v>726</v>
      </c>
      <c r="O222" s="3" t="s">
        <v>734</v>
      </c>
      <c r="P222" s="3" t="s">
        <v>752</v>
      </c>
      <c r="Q222" s="3" t="s">
        <v>754</v>
      </c>
      <c r="R222" s="3">
        <v>25443.69</v>
      </c>
      <c r="S222" s="3" t="s">
        <v>761</v>
      </c>
      <c r="T222" s="8"/>
    </row>
    <row r="223" spans="3:20" x14ac:dyDescent="0.3">
      <c r="C223" s="7">
        <v>8169</v>
      </c>
      <c r="D223" s="3" t="s">
        <v>23</v>
      </c>
      <c r="E223" s="3" t="s">
        <v>38</v>
      </c>
      <c r="F223" s="3" t="str">
        <f t="shared" si="7"/>
        <v>peter.njeri@email.com</v>
      </c>
      <c r="G223" s="3" t="s">
        <v>45</v>
      </c>
      <c r="H223" s="3">
        <v>67</v>
      </c>
      <c r="I223" s="3" t="str">
        <f t="shared" si="8"/>
        <v>Senior</v>
      </c>
      <c r="J223" s="3">
        <f>MAX( H223:H895) - (H223)</f>
        <v>18</v>
      </c>
      <c r="K223" s="3" t="s">
        <v>258</v>
      </c>
      <c r="L223" s="4">
        <v>44360</v>
      </c>
      <c r="M223" s="3" t="s">
        <v>724</v>
      </c>
      <c r="N223" s="3" t="s">
        <v>726</v>
      </c>
      <c r="O223" s="3" t="s">
        <v>731</v>
      </c>
      <c r="P223" s="3" t="s">
        <v>750</v>
      </c>
      <c r="Q223" s="3" t="s">
        <v>754</v>
      </c>
      <c r="R223" s="3">
        <v>18560.099999999999</v>
      </c>
      <c r="S223" s="3" t="s">
        <v>759</v>
      </c>
      <c r="T223" s="8"/>
    </row>
    <row r="224" spans="3:20" x14ac:dyDescent="0.3">
      <c r="C224" s="7">
        <v>7201</v>
      </c>
      <c r="D224" s="3" t="s">
        <v>24</v>
      </c>
      <c r="E224" s="3" t="s">
        <v>37</v>
      </c>
      <c r="F224" s="3" t="str">
        <f t="shared" si="7"/>
        <v>esther.otieno@email.com</v>
      </c>
      <c r="G224" s="3" t="s">
        <v>45</v>
      </c>
      <c r="H224" s="3">
        <v>39</v>
      </c>
      <c r="I224" s="3" t="str">
        <f t="shared" si="8"/>
        <v>Adult</v>
      </c>
      <c r="J224" s="3">
        <f>MAX( H224:H896) - (H224)</f>
        <v>46</v>
      </c>
      <c r="K224" s="3" t="s">
        <v>259</v>
      </c>
      <c r="L224" s="4">
        <v>45275</v>
      </c>
      <c r="M224" s="3" t="s">
        <v>719</v>
      </c>
      <c r="N224" s="3" t="s">
        <v>726</v>
      </c>
      <c r="O224" s="3" t="s">
        <v>733</v>
      </c>
      <c r="P224" s="3" t="s">
        <v>752</v>
      </c>
      <c r="Q224" s="3" t="s">
        <v>753</v>
      </c>
      <c r="R224" s="3">
        <v>38828.6</v>
      </c>
      <c r="S224" s="3" t="s">
        <v>759</v>
      </c>
      <c r="T224" s="8"/>
    </row>
    <row r="225" spans="3:20" x14ac:dyDescent="0.3">
      <c r="C225" s="7">
        <v>5992</v>
      </c>
      <c r="D225" s="3" t="s">
        <v>26</v>
      </c>
      <c r="E225" s="3" t="s">
        <v>31</v>
      </c>
      <c r="F225" s="3" t="str">
        <f t="shared" si="7"/>
        <v>brian.kamau@email.com</v>
      </c>
      <c r="G225" s="3" t="s">
        <v>44</v>
      </c>
      <c r="H225" s="3">
        <v>12</v>
      </c>
      <c r="I225" s="3" t="str">
        <f t="shared" si="8"/>
        <v>Child</v>
      </c>
      <c r="J225" s="3">
        <f>MAX( H225:H897) - (H225)</f>
        <v>73</v>
      </c>
      <c r="K225" s="3" t="s">
        <v>260</v>
      </c>
      <c r="L225" s="4">
        <v>44780</v>
      </c>
      <c r="M225" s="3" t="s">
        <v>718</v>
      </c>
      <c r="N225" s="3" t="s">
        <v>729</v>
      </c>
      <c r="O225" s="3" t="s">
        <v>734</v>
      </c>
      <c r="P225" s="3" t="s">
        <v>751</v>
      </c>
      <c r="Q225" s="3" t="s">
        <v>753</v>
      </c>
      <c r="R225" s="3">
        <v>1178.33</v>
      </c>
      <c r="S225" s="3" t="s">
        <v>759</v>
      </c>
      <c r="T225" s="8"/>
    </row>
    <row r="226" spans="3:20" x14ac:dyDescent="0.3">
      <c r="C226" s="7">
        <v>7876</v>
      </c>
      <c r="D226" s="3" t="s">
        <v>19</v>
      </c>
      <c r="E226" s="3" t="s">
        <v>43</v>
      </c>
      <c r="F226" s="3" t="str">
        <f t="shared" si="7"/>
        <v>michael.chebet@email.com</v>
      </c>
      <c r="G226" s="3" t="s">
        <v>44</v>
      </c>
      <c r="H226" s="3">
        <v>79</v>
      </c>
      <c r="I226" s="3" t="str">
        <f t="shared" si="8"/>
        <v>Senior</v>
      </c>
      <c r="J226" s="3">
        <f>MAX( H226:H898) - (H226)</f>
        <v>6</v>
      </c>
      <c r="K226" s="3" t="s">
        <v>261</v>
      </c>
      <c r="L226" s="4">
        <v>45261</v>
      </c>
      <c r="M226" s="3" t="s">
        <v>722</v>
      </c>
      <c r="N226" s="3" t="s">
        <v>728</v>
      </c>
      <c r="O226" s="3" t="s">
        <v>739</v>
      </c>
      <c r="P226" s="3" t="s">
        <v>747</v>
      </c>
      <c r="Q226" s="3" t="s">
        <v>758</v>
      </c>
      <c r="R226" s="3">
        <v>20349.14</v>
      </c>
      <c r="S226" s="3" t="s">
        <v>761</v>
      </c>
      <c r="T226" s="8"/>
    </row>
    <row r="227" spans="3:20" x14ac:dyDescent="0.3">
      <c r="C227" s="7">
        <v>1651</v>
      </c>
      <c r="D227" s="3" t="s">
        <v>28</v>
      </c>
      <c r="E227" s="3" t="s">
        <v>34</v>
      </c>
      <c r="F227" s="3" t="str">
        <f t="shared" si="7"/>
        <v>mary.cherono@email.com</v>
      </c>
      <c r="G227" s="3" t="s">
        <v>44</v>
      </c>
      <c r="H227" s="3">
        <v>85</v>
      </c>
      <c r="I227" s="3" t="str">
        <f t="shared" si="8"/>
        <v>Senior</v>
      </c>
      <c r="J227" s="3">
        <f>MAX( H227:H899) - (H227)</f>
        <v>0</v>
      </c>
      <c r="K227" s="3" t="s">
        <v>262</v>
      </c>
      <c r="L227" s="4">
        <v>45637</v>
      </c>
      <c r="M227" s="3" t="s">
        <v>720</v>
      </c>
      <c r="N227" s="3" t="s">
        <v>725</v>
      </c>
      <c r="O227" s="3" t="s">
        <v>736</v>
      </c>
      <c r="P227" s="3" t="s">
        <v>747</v>
      </c>
      <c r="Q227" s="3" t="s">
        <v>755</v>
      </c>
      <c r="R227" s="3">
        <v>48185.61</v>
      </c>
      <c r="S227" s="3" t="s">
        <v>760</v>
      </c>
      <c r="T227" s="8"/>
    </row>
    <row r="228" spans="3:20" x14ac:dyDescent="0.3">
      <c r="C228" s="7">
        <v>3809</v>
      </c>
      <c r="D228" s="3" t="s">
        <v>25</v>
      </c>
      <c r="E228" s="3" t="s">
        <v>43</v>
      </c>
      <c r="F228" s="3" t="str">
        <f t="shared" si="7"/>
        <v>paul.chebet@email.com</v>
      </c>
      <c r="G228" s="3" t="s">
        <v>44</v>
      </c>
      <c r="H228" s="3">
        <v>24</v>
      </c>
      <c r="I228" s="3" t="str">
        <f t="shared" si="8"/>
        <v>Adult</v>
      </c>
      <c r="J228" s="3">
        <f>MAX( H228:H900) - (H228)</f>
        <v>61</v>
      </c>
      <c r="K228" s="3" t="s">
        <v>263</v>
      </c>
      <c r="L228" s="4">
        <v>45671</v>
      </c>
      <c r="M228" s="3" t="s">
        <v>724</v>
      </c>
      <c r="N228" s="3" t="s">
        <v>728</v>
      </c>
      <c r="O228" s="3" t="s">
        <v>731</v>
      </c>
      <c r="P228" s="3" t="s">
        <v>746</v>
      </c>
      <c r="Q228" s="3" t="s">
        <v>757</v>
      </c>
      <c r="R228" s="3">
        <v>34004.44</v>
      </c>
      <c r="S228" s="3" t="s">
        <v>759</v>
      </c>
      <c r="T228" s="8"/>
    </row>
    <row r="229" spans="3:20" x14ac:dyDescent="0.3">
      <c r="C229" s="7">
        <v>4655</v>
      </c>
      <c r="D229" s="3" t="s">
        <v>14</v>
      </c>
      <c r="E229" s="3" t="s">
        <v>38</v>
      </c>
      <c r="F229" s="3" t="str">
        <f t="shared" si="7"/>
        <v>jane.njeri@email.com</v>
      </c>
      <c r="G229" s="3" t="s">
        <v>44</v>
      </c>
      <c r="H229" s="3">
        <v>72</v>
      </c>
      <c r="I229" s="3" t="str">
        <f t="shared" si="8"/>
        <v>Senior</v>
      </c>
      <c r="J229" s="3">
        <f>MAX( H229:H901) - (H229)</f>
        <v>13</v>
      </c>
      <c r="K229" s="3" t="s">
        <v>264</v>
      </c>
      <c r="L229" s="4">
        <v>44167</v>
      </c>
      <c r="M229" s="3" t="s">
        <v>724</v>
      </c>
      <c r="N229" s="3" t="s">
        <v>727</v>
      </c>
      <c r="O229" s="3" t="s">
        <v>740</v>
      </c>
      <c r="P229" s="3" t="s">
        <v>746</v>
      </c>
      <c r="Q229" s="3" t="s">
        <v>753</v>
      </c>
      <c r="R229" s="3">
        <v>6618.19</v>
      </c>
      <c r="S229" s="3" t="s">
        <v>760</v>
      </c>
      <c r="T229" s="8"/>
    </row>
    <row r="230" spans="3:20" x14ac:dyDescent="0.3">
      <c r="C230" s="7">
        <v>2302</v>
      </c>
      <c r="D230" s="3" t="s">
        <v>14</v>
      </c>
      <c r="E230" s="3" t="s">
        <v>30</v>
      </c>
      <c r="F230" s="3" t="str">
        <f t="shared" si="7"/>
        <v>jane.atieno@email.com</v>
      </c>
      <c r="G230" s="3" t="s">
        <v>44</v>
      </c>
      <c r="H230" s="3">
        <v>55</v>
      </c>
      <c r="I230" s="3" t="str">
        <f t="shared" si="8"/>
        <v>Adult</v>
      </c>
      <c r="J230" s="3">
        <f>MAX( H230:H902) - (H230)</f>
        <v>30</v>
      </c>
      <c r="K230" s="3" t="s">
        <v>265</v>
      </c>
      <c r="L230" s="4">
        <v>45329</v>
      </c>
      <c r="M230" s="3" t="s">
        <v>719</v>
      </c>
      <c r="N230" s="3" t="s">
        <v>725</v>
      </c>
      <c r="O230" s="3" t="s">
        <v>741</v>
      </c>
      <c r="P230" s="3" t="s">
        <v>752</v>
      </c>
      <c r="Q230" s="3" t="s">
        <v>758</v>
      </c>
      <c r="R230" s="3">
        <v>43358.03</v>
      </c>
      <c r="S230" s="3" t="s">
        <v>759</v>
      </c>
      <c r="T230" s="8"/>
    </row>
    <row r="231" spans="3:20" x14ac:dyDescent="0.3">
      <c r="C231" s="7">
        <v>3142</v>
      </c>
      <c r="D231" s="3" t="s">
        <v>19</v>
      </c>
      <c r="E231" s="3" t="s">
        <v>40</v>
      </c>
      <c r="F231" s="3" t="str">
        <f t="shared" si="7"/>
        <v>michael.wanjiru@email.com</v>
      </c>
      <c r="G231" s="3" t="s">
        <v>44</v>
      </c>
      <c r="H231" s="3">
        <v>29</v>
      </c>
      <c r="I231" s="3" t="str">
        <f t="shared" si="8"/>
        <v>Adult</v>
      </c>
      <c r="J231" s="3">
        <f>MAX( H231:H903) - (H231)</f>
        <v>56</v>
      </c>
      <c r="K231" s="3" t="s">
        <v>266</v>
      </c>
      <c r="L231" s="4">
        <v>44551</v>
      </c>
      <c r="M231" s="3" t="s">
        <v>721</v>
      </c>
      <c r="N231" s="3" t="s">
        <v>727</v>
      </c>
      <c r="O231" s="3" t="s">
        <v>739</v>
      </c>
      <c r="P231" s="3" t="s">
        <v>750</v>
      </c>
      <c r="Q231" s="3" t="s">
        <v>757</v>
      </c>
      <c r="R231" s="3">
        <v>32053.89</v>
      </c>
      <c r="S231" s="3" t="s">
        <v>759</v>
      </c>
      <c r="T231" s="8"/>
    </row>
    <row r="232" spans="3:20" x14ac:dyDescent="0.3">
      <c r="C232" s="7">
        <v>9637</v>
      </c>
      <c r="D232" s="3" t="s">
        <v>18</v>
      </c>
      <c r="E232" s="3" t="s">
        <v>35</v>
      </c>
      <c r="F232" s="3" t="str">
        <f t="shared" si="7"/>
        <v>susan.mugambi@email.com</v>
      </c>
      <c r="G232" s="3" t="s">
        <v>44</v>
      </c>
      <c r="H232" s="3">
        <v>27</v>
      </c>
      <c r="I232" s="3" t="str">
        <f t="shared" si="8"/>
        <v>Adult</v>
      </c>
      <c r="J232" s="3">
        <f>MAX( H232:H904) - (H232)</f>
        <v>58</v>
      </c>
      <c r="K232" s="3" t="s">
        <v>267</v>
      </c>
      <c r="L232" s="4">
        <v>45514</v>
      </c>
      <c r="M232" s="3" t="s">
        <v>724</v>
      </c>
      <c r="N232" s="3" t="s">
        <v>727</v>
      </c>
      <c r="O232" s="3" t="s">
        <v>734</v>
      </c>
      <c r="P232" s="3" t="s">
        <v>749</v>
      </c>
      <c r="Q232" s="3" t="s">
        <v>755</v>
      </c>
      <c r="R232" s="3">
        <v>19582.54</v>
      </c>
      <c r="S232" s="3" t="s">
        <v>761</v>
      </c>
      <c r="T232" s="8"/>
    </row>
    <row r="233" spans="3:20" x14ac:dyDescent="0.3">
      <c r="C233" s="7">
        <v>7450</v>
      </c>
      <c r="D233" s="3" t="s">
        <v>21</v>
      </c>
      <c r="E233" s="3" t="s">
        <v>43</v>
      </c>
      <c r="F233" s="3" t="str">
        <f t="shared" si="7"/>
        <v>grace.chebet@email.com</v>
      </c>
      <c r="G233" s="3" t="s">
        <v>45</v>
      </c>
      <c r="H233" s="3">
        <v>3</v>
      </c>
      <c r="I233" s="3" t="str">
        <f t="shared" si="8"/>
        <v>Child</v>
      </c>
      <c r="J233" s="3">
        <f>MAX( H233:H905) - (H233)</f>
        <v>82</v>
      </c>
      <c r="K233" s="3" t="s">
        <v>268</v>
      </c>
      <c r="L233" s="4">
        <v>44819</v>
      </c>
      <c r="M233" s="3" t="s">
        <v>723</v>
      </c>
      <c r="N233" s="3" t="s">
        <v>728</v>
      </c>
      <c r="O233" s="3" t="s">
        <v>744</v>
      </c>
      <c r="P233" s="3" t="s">
        <v>747</v>
      </c>
      <c r="Q233" s="3" t="s">
        <v>757</v>
      </c>
      <c r="R233" s="3">
        <v>6197.5</v>
      </c>
      <c r="S233" s="3" t="s">
        <v>759</v>
      </c>
      <c r="T233" s="8"/>
    </row>
    <row r="234" spans="3:20" x14ac:dyDescent="0.3">
      <c r="C234" s="7">
        <v>9743</v>
      </c>
      <c r="D234" s="3" t="s">
        <v>23</v>
      </c>
      <c r="E234" s="3" t="s">
        <v>43</v>
      </c>
      <c r="F234" s="3" t="str">
        <f t="shared" si="7"/>
        <v>peter.chebet@email.com</v>
      </c>
      <c r="G234" s="3" t="s">
        <v>44</v>
      </c>
      <c r="H234" s="3">
        <v>32</v>
      </c>
      <c r="I234" s="3" t="str">
        <f t="shared" si="8"/>
        <v>Adult</v>
      </c>
      <c r="J234" s="3">
        <f>MAX( H234:H906) - (H234)</f>
        <v>53</v>
      </c>
      <c r="K234" s="3" t="s">
        <v>269</v>
      </c>
      <c r="L234" s="4">
        <v>45483</v>
      </c>
      <c r="M234" s="3" t="s">
        <v>723</v>
      </c>
      <c r="N234" s="3" t="s">
        <v>730</v>
      </c>
      <c r="O234" s="3" t="s">
        <v>744</v>
      </c>
      <c r="P234" s="3" t="s">
        <v>749</v>
      </c>
      <c r="Q234" s="3" t="s">
        <v>754</v>
      </c>
      <c r="R234" s="3">
        <v>36083.17</v>
      </c>
      <c r="S234" s="3" t="s">
        <v>760</v>
      </c>
      <c r="T234" s="8"/>
    </row>
    <row r="235" spans="3:20" x14ac:dyDescent="0.3">
      <c r="C235" s="7">
        <v>2506</v>
      </c>
      <c r="D235" s="3" t="s">
        <v>19</v>
      </c>
      <c r="E235" s="3" t="s">
        <v>42</v>
      </c>
      <c r="F235" s="3" t="str">
        <f t="shared" si="7"/>
        <v>michael.ouma@email.com</v>
      </c>
      <c r="G235" s="3" t="s">
        <v>45</v>
      </c>
      <c r="H235" s="3">
        <v>36</v>
      </c>
      <c r="I235" s="3" t="str">
        <f t="shared" si="8"/>
        <v>Adult</v>
      </c>
      <c r="J235" s="3">
        <f>MAX( H235:H907) - (H235)</f>
        <v>49</v>
      </c>
      <c r="K235" s="3" t="s">
        <v>270</v>
      </c>
      <c r="L235" s="4">
        <v>44598</v>
      </c>
      <c r="M235" s="3" t="s">
        <v>721</v>
      </c>
      <c r="N235" s="3" t="s">
        <v>729</v>
      </c>
      <c r="O235" s="3" t="s">
        <v>735</v>
      </c>
      <c r="P235" s="3" t="s">
        <v>746</v>
      </c>
      <c r="Q235" s="3" t="s">
        <v>758</v>
      </c>
      <c r="R235" s="3">
        <v>31698.01</v>
      </c>
      <c r="S235" s="3" t="s">
        <v>761</v>
      </c>
      <c r="T235" s="8"/>
    </row>
    <row r="236" spans="3:20" x14ac:dyDescent="0.3">
      <c r="C236" s="7">
        <v>7864</v>
      </c>
      <c r="D236" s="3" t="s">
        <v>24</v>
      </c>
      <c r="E236" s="3" t="s">
        <v>35</v>
      </c>
      <c r="F236" s="3" t="str">
        <f t="shared" si="7"/>
        <v>esther.mugambi@email.com</v>
      </c>
      <c r="G236" s="3" t="s">
        <v>44</v>
      </c>
      <c r="H236" s="3">
        <v>64</v>
      </c>
      <c r="I236" s="3" t="str">
        <f t="shared" si="8"/>
        <v>Senior</v>
      </c>
      <c r="J236" s="3">
        <f>MAX( H236:H908) - (H236)</f>
        <v>21</v>
      </c>
      <c r="K236" s="3" t="s">
        <v>271</v>
      </c>
      <c r="L236" s="4">
        <v>45117</v>
      </c>
      <c r="M236" s="3" t="s">
        <v>723</v>
      </c>
      <c r="N236" s="3" t="s">
        <v>730</v>
      </c>
      <c r="O236" s="3" t="s">
        <v>738</v>
      </c>
      <c r="P236" s="3" t="s">
        <v>746</v>
      </c>
      <c r="Q236" s="3" t="s">
        <v>758</v>
      </c>
      <c r="R236" s="3">
        <v>29324.62</v>
      </c>
      <c r="S236" s="3" t="s">
        <v>760</v>
      </c>
      <c r="T236" s="8"/>
    </row>
    <row r="237" spans="3:20" x14ac:dyDescent="0.3">
      <c r="C237" s="7">
        <v>8452</v>
      </c>
      <c r="D237" s="3" t="s">
        <v>25</v>
      </c>
      <c r="E237" s="3" t="s">
        <v>42</v>
      </c>
      <c r="F237" s="3" t="str">
        <f t="shared" si="7"/>
        <v>paul.ouma@email.com</v>
      </c>
      <c r="G237" s="3" t="s">
        <v>45</v>
      </c>
      <c r="H237" s="3">
        <v>2</v>
      </c>
      <c r="I237" s="3" t="str">
        <f t="shared" si="8"/>
        <v>Child</v>
      </c>
      <c r="J237" s="3">
        <f>MAX( H237:H909) - (H237)</f>
        <v>83</v>
      </c>
      <c r="K237" s="3" t="s">
        <v>272</v>
      </c>
      <c r="L237" s="4">
        <v>43831</v>
      </c>
      <c r="M237" s="3" t="s">
        <v>718</v>
      </c>
      <c r="N237" s="3" t="s">
        <v>729</v>
      </c>
      <c r="O237" s="3" t="s">
        <v>745</v>
      </c>
      <c r="P237" s="3" t="s">
        <v>751</v>
      </c>
      <c r="Q237" s="3" t="s">
        <v>757</v>
      </c>
      <c r="R237" s="3">
        <v>7891.45</v>
      </c>
      <c r="S237" s="3" t="s">
        <v>761</v>
      </c>
      <c r="T237" s="8"/>
    </row>
    <row r="238" spans="3:20" x14ac:dyDescent="0.3">
      <c r="C238" s="7">
        <v>3949</v>
      </c>
      <c r="D238" s="3" t="s">
        <v>28</v>
      </c>
      <c r="E238" s="3" t="s">
        <v>37</v>
      </c>
      <c r="F238" s="3" t="str">
        <f t="shared" si="7"/>
        <v>mary.otieno@email.com</v>
      </c>
      <c r="G238" s="3" t="s">
        <v>45</v>
      </c>
      <c r="H238" s="3">
        <v>78</v>
      </c>
      <c r="I238" s="3" t="str">
        <f t="shared" si="8"/>
        <v>Senior</v>
      </c>
      <c r="J238" s="3">
        <f>MAX( H238:H910) - (H238)</f>
        <v>7</v>
      </c>
      <c r="K238" s="3" t="s">
        <v>273</v>
      </c>
      <c r="L238" s="4">
        <v>45191</v>
      </c>
      <c r="M238" s="3" t="s">
        <v>724</v>
      </c>
      <c r="N238" s="3" t="s">
        <v>727</v>
      </c>
      <c r="O238" s="3" t="s">
        <v>732</v>
      </c>
      <c r="P238" s="3" t="s">
        <v>750</v>
      </c>
      <c r="Q238" s="3" t="s">
        <v>753</v>
      </c>
      <c r="R238" s="3">
        <v>40167.9</v>
      </c>
      <c r="S238" s="3" t="s">
        <v>759</v>
      </c>
      <c r="T238" s="8"/>
    </row>
    <row r="239" spans="3:20" x14ac:dyDescent="0.3">
      <c r="C239" s="7">
        <v>9689</v>
      </c>
      <c r="D239" s="3" t="s">
        <v>21</v>
      </c>
      <c r="E239" s="3" t="s">
        <v>43</v>
      </c>
      <c r="F239" s="3" t="str">
        <f t="shared" si="7"/>
        <v>grace.chebet@email.com</v>
      </c>
      <c r="G239" s="3" t="s">
        <v>44</v>
      </c>
      <c r="H239" s="3">
        <v>36</v>
      </c>
      <c r="I239" s="3" t="str">
        <f t="shared" si="8"/>
        <v>Adult</v>
      </c>
      <c r="J239" s="3">
        <f>MAX( H239:H911) - (H239)</f>
        <v>49</v>
      </c>
      <c r="K239" s="3" t="s">
        <v>274</v>
      </c>
      <c r="L239" s="4">
        <v>45085</v>
      </c>
      <c r="M239" s="3" t="s">
        <v>720</v>
      </c>
      <c r="N239" s="3" t="s">
        <v>725</v>
      </c>
      <c r="O239" s="3" t="s">
        <v>738</v>
      </c>
      <c r="P239" s="3" t="s">
        <v>747</v>
      </c>
      <c r="Q239" s="3" t="s">
        <v>755</v>
      </c>
      <c r="R239" s="3">
        <v>45421.74</v>
      </c>
      <c r="S239" s="3" t="s">
        <v>759</v>
      </c>
      <c r="T239" s="8"/>
    </row>
    <row r="240" spans="3:20" x14ac:dyDescent="0.3">
      <c r="C240" s="7">
        <v>8327</v>
      </c>
      <c r="D240" s="3" t="s">
        <v>27</v>
      </c>
      <c r="E240" s="3" t="s">
        <v>32</v>
      </c>
      <c r="F240" s="3" t="str">
        <f t="shared" si="7"/>
        <v>david.odhiambo@email.com</v>
      </c>
      <c r="G240" s="3" t="s">
        <v>44</v>
      </c>
      <c r="H240" s="3">
        <v>57</v>
      </c>
      <c r="I240" s="3" t="str">
        <f t="shared" si="8"/>
        <v>Adult</v>
      </c>
      <c r="J240" s="3">
        <f>MAX( H240:H912) - (H240)</f>
        <v>28</v>
      </c>
      <c r="K240" s="3" t="s">
        <v>275</v>
      </c>
      <c r="L240" s="4">
        <v>44807</v>
      </c>
      <c r="M240" s="3" t="s">
        <v>719</v>
      </c>
      <c r="N240" s="3" t="s">
        <v>730</v>
      </c>
      <c r="O240" s="3" t="s">
        <v>734</v>
      </c>
      <c r="P240" s="3" t="s">
        <v>751</v>
      </c>
      <c r="Q240" s="3" t="s">
        <v>756</v>
      </c>
      <c r="R240" s="3">
        <v>23162.03</v>
      </c>
      <c r="S240" s="3" t="s">
        <v>760</v>
      </c>
      <c r="T240" s="8"/>
    </row>
    <row r="241" spans="3:20" x14ac:dyDescent="0.3">
      <c r="C241" s="7">
        <v>4997</v>
      </c>
      <c r="D241" s="3" t="s">
        <v>20</v>
      </c>
      <c r="E241" s="3" t="s">
        <v>43</v>
      </c>
      <c r="F241" s="3" t="str">
        <f t="shared" si="7"/>
        <v>kevin.chebet@email.com</v>
      </c>
      <c r="G241" s="3" t="s">
        <v>45</v>
      </c>
      <c r="H241" s="3">
        <v>54</v>
      </c>
      <c r="I241" s="3" t="str">
        <f t="shared" si="8"/>
        <v>Adult</v>
      </c>
      <c r="J241" s="3">
        <f>MAX( H241:H913) - (H241)</f>
        <v>31</v>
      </c>
      <c r="K241" s="3" t="s">
        <v>276</v>
      </c>
      <c r="L241" s="4">
        <v>45352</v>
      </c>
      <c r="M241" s="3" t="s">
        <v>718</v>
      </c>
      <c r="N241" s="3" t="s">
        <v>727</v>
      </c>
      <c r="O241" s="3" t="s">
        <v>736</v>
      </c>
      <c r="P241" s="3" t="s">
        <v>750</v>
      </c>
      <c r="Q241" s="3" t="s">
        <v>755</v>
      </c>
      <c r="R241" s="3">
        <v>41317.519999999997</v>
      </c>
      <c r="S241" s="3" t="s">
        <v>761</v>
      </c>
      <c r="T241" s="8"/>
    </row>
    <row r="242" spans="3:20" x14ac:dyDescent="0.3">
      <c r="C242" s="7">
        <v>1589</v>
      </c>
      <c r="D242" s="3" t="s">
        <v>18</v>
      </c>
      <c r="E242" s="3" t="s">
        <v>34</v>
      </c>
      <c r="F242" s="3" t="str">
        <f t="shared" si="7"/>
        <v>susan.cherono@email.com</v>
      </c>
      <c r="G242" s="3" t="s">
        <v>45</v>
      </c>
      <c r="H242" s="3">
        <v>62</v>
      </c>
      <c r="I242" s="3" t="str">
        <f t="shared" si="8"/>
        <v>Senior</v>
      </c>
      <c r="J242" s="3">
        <f>MAX( H242:H914) - (H242)</f>
        <v>23</v>
      </c>
      <c r="K242" s="3" t="s">
        <v>277</v>
      </c>
      <c r="L242" s="4">
        <v>44460</v>
      </c>
      <c r="M242" s="3" t="s">
        <v>719</v>
      </c>
      <c r="N242" s="3" t="s">
        <v>730</v>
      </c>
      <c r="O242" s="3" t="s">
        <v>733</v>
      </c>
      <c r="P242" s="3" t="s">
        <v>746</v>
      </c>
      <c r="Q242" s="3" t="s">
        <v>753</v>
      </c>
      <c r="R242" s="3">
        <v>574.47</v>
      </c>
      <c r="S242" s="3" t="s">
        <v>761</v>
      </c>
      <c r="T242" s="8"/>
    </row>
    <row r="243" spans="3:20" x14ac:dyDescent="0.3">
      <c r="C243" s="7">
        <v>7219</v>
      </c>
      <c r="D243" s="3" t="s">
        <v>15</v>
      </c>
      <c r="E243" s="3" t="s">
        <v>40</v>
      </c>
      <c r="F243" s="3" t="str">
        <f t="shared" si="7"/>
        <v>james.wanjiru@email.com</v>
      </c>
      <c r="G243" s="3" t="s">
        <v>45</v>
      </c>
      <c r="H243" s="3">
        <v>13</v>
      </c>
      <c r="I243" s="3" t="str">
        <f t="shared" si="8"/>
        <v>Teenager</v>
      </c>
      <c r="J243" s="3">
        <f>MAX( H243:H915) - (H243)</f>
        <v>72</v>
      </c>
      <c r="K243" s="3" t="s">
        <v>278</v>
      </c>
      <c r="L243" s="4">
        <v>43924</v>
      </c>
      <c r="M243" s="3" t="s">
        <v>721</v>
      </c>
      <c r="N243" s="3" t="s">
        <v>730</v>
      </c>
      <c r="O243" s="3" t="s">
        <v>732</v>
      </c>
      <c r="P243" s="3" t="s">
        <v>752</v>
      </c>
      <c r="Q243" s="3" t="s">
        <v>754</v>
      </c>
      <c r="R243" s="3">
        <v>11218.54</v>
      </c>
      <c r="S243" s="3" t="s">
        <v>761</v>
      </c>
      <c r="T243" s="8"/>
    </row>
    <row r="244" spans="3:20" x14ac:dyDescent="0.3">
      <c r="C244" s="7">
        <v>1541</v>
      </c>
      <c r="D244" s="3" t="s">
        <v>27</v>
      </c>
      <c r="E244" s="3" t="s">
        <v>40</v>
      </c>
      <c r="F244" s="3" t="str">
        <f t="shared" si="7"/>
        <v>david.wanjiru@email.com</v>
      </c>
      <c r="G244" s="3" t="s">
        <v>44</v>
      </c>
      <c r="H244" s="3">
        <v>59</v>
      </c>
      <c r="I244" s="3" t="str">
        <f t="shared" si="8"/>
        <v>Adult</v>
      </c>
      <c r="J244" s="3">
        <f>MAX( H244:H916) - (H244)</f>
        <v>26</v>
      </c>
      <c r="K244" s="3" t="s">
        <v>279</v>
      </c>
      <c r="L244" s="4">
        <v>45192</v>
      </c>
      <c r="M244" s="3" t="s">
        <v>723</v>
      </c>
      <c r="N244" s="3" t="s">
        <v>729</v>
      </c>
      <c r="O244" s="3" t="s">
        <v>743</v>
      </c>
      <c r="P244" s="3" t="s">
        <v>747</v>
      </c>
      <c r="Q244" s="3" t="s">
        <v>758</v>
      </c>
      <c r="R244" s="3">
        <v>7917.54</v>
      </c>
      <c r="S244" s="3" t="s">
        <v>759</v>
      </c>
      <c r="T244" s="8"/>
    </row>
    <row r="245" spans="3:20" x14ac:dyDescent="0.3">
      <c r="C245" s="7">
        <v>8581</v>
      </c>
      <c r="D245" s="3" t="s">
        <v>17</v>
      </c>
      <c r="E245" s="3" t="s">
        <v>37</v>
      </c>
      <c r="F245" s="3" t="str">
        <f t="shared" si="7"/>
        <v>anne.otieno@email.com</v>
      </c>
      <c r="G245" s="3" t="s">
        <v>44</v>
      </c>
      <c r="H245" s="3">
        <v>9</v>
      </c>
      <c r="I245" s="3" t="str">
        <f t="shared" si="8"/>
        <v>Child</v>
      </c>
      <c r="J245" s="3">
        <f>MAX( H245:H917) - (H245)</f>
        <v>76</v>
      </c>
      <c r="K245" s="3" t="s">
        <v>280</v>
      </c>
      <c r="L245" s="4">
        <v>44484</v>
      </c>
      <c r="M245" s="3" t="s">
        <v>720</v>
      </c>
      <c r="N245" s="3" t="s">
        <v>725</v>
      </c>
      <c r="O245" s="3" t="s">
        <v>733</v>
      </c>
      <c r="P245" s="3" t="s">
        <v>752</v>
      </c>
      <c r="Q245" s="3" t="s">
        <v>757</v>
      </c>
      <c r="R245" s="3">
        <v>19050.39</v>
      </c>
      <c r="S245" s="3" t="s">
        <v>760</v>
      </c>
      <c r="T245" s="8"/>
    </row>
    <row r="246" spans="3:20" x14ac:dyDescent="0.3">
      <c r="C246" s="7">
        <v>5251</v>
      </c>
      <c r="D246" s="3" t="s">
        <v>21</v>
      </c>
      <c r="E246" s="3" t="s">
        <v>39</v>
      </c>
      <c r="F246" s="3" t="str">
        <f t="shared" si="7"/>
        <v>grace.kuria@email.com</v>
      </c>
      <c r="G246" s="3" t="s">
        <v>45</v>
      </c>
      <c r="H246" s="3">
        <v>54</v>
      </c>
      <c r="I246" s="3" t="str">
        <f t="shared" si="8"/>
        <v>Adult</v>
      </c>
      <c r="J246" s="3">
        <f>MAX( H246:H918) - (H246)</f>
        <v>31</v>
      </c>
      <c r="K246" s="3" t="s">
        <v>281</v>
      </c>
      <c r="L246" s="4">
        <v>44335</v>
      </c>
      <c r="M246" s="3" t="s">
        <v>718</v>
      </c>
      <c r="N246" s="3" t="s">
        <v>727</v>
      </c>
      <c r="O246" s="3" t="s">
        <v>740</v>
      </c>
      <c r="P246" s="3" t="s">
        <v>747</v>
      </c>
      <c r="Q246" s="3" t="s">
        <v>757</v>
      </c>
      <c r="R246" s="3">
        <v>9797.7900000000009</v>
      </c>
      <c r="S246" s="3" t="s">
        <v>760</v>
      </c>
      <c r="T246" s="8"/>
    </row>
    <row r="247" spans="3:20" x14ac:dyDescent="0.3">
      <c r="C247" s="7">
        <v>2887</v>
      </c>
      <c r="D247" s="3" t="s">
        <v>20</v>
      </c>
      <c r="E247" s="3" t="s">
        <v>34</v>
      </c>
      <c r="F247" s="3" t="str">
        <f t="shared" si="7"/>
        <v>kevin.cherono@email.com</v>
      </c>
      <c r="G247" s="3" t="s">
        <v>44</v>
      </c>
      <c r="H247" s="3">
        <v>1</v>
      </c>
      <c r="I247" s="3" t="str">
        <f t="shared" si="8"/>
        <v>Child</v>
      </c>
      <c r="J247" s="3">
        <f>MAX( H247:H919) - (H247)</f>
        <v>84</v>
      </c>
      <c r="K247" s="3" t="s">
        <v>282</v>
      </c>
      <c r="L247" s="4">
        <v>44671</v>
      </c>
      <c r="M247" s="3" t="s">
        <v>722</v>
      </c>
      <c r="N247" s="3" t="s">
        <v>726</v>
      </c>
      <c r="O247" s="3" t="s">
        <v>737</v>
      </c>
      <c r="P247" s="3" t="s">
        <v>752</v>
      </c>
      <c r="Q247" s="3" t="s">
        <v>754</v>
      </c>
      <c r="R247" s="3">
        <v>15181.68</v>
      </c>
      <c r="S247" s="3" t="s">
        <v>760</v>
      </c>
      <c r="T247" s="8"/>
    </row>
    <row r="248" spans="3:20" x14ac:dyDescent="0.3">
      <c r="C248" s="7">
        <v>3687</v>
      </c>
      <c r="D248" s="3" t="s">
        <v>22</v>
      </c>
      <c r="E248" s="3" t="s">
        <v>38</v>
      </c>
      <c r="F248" s="3" t="str">
        <f t="shared" si="7"/>
        <v>mercy.njeri@email.com</v>
      </c>
      <c r="G248" s="3" t="s">
        <v>44</v>
      </c>
      <c r="H248" s="3">
        <v>85</v>
      </c>
      <c r="I248" s="3" t="str">
        <f t="shared" si="8"/>
        <v>Senior</v>
      </c>
      <c r="J248" s="3">
        <f>MAX( H248:H920) - (H248)</f>
        <v>0</v>
      </c>
      <c r="K248" s="3" t="s">
        <v>283</v>
      </c>
      <c r="L248" s="4">
        <v>44736</v>
      </c>
      <c r="M248" s="3" t="s">
        <v>718</v>
      </c>
      <c r="N248" s="3" t="s">
        <v>726</v>
      </c>
      <c r="O248" s="3" t="s">
        <v>742</v>
      </c>
      <c r="P248" s="3" t="s">
        <v>748</v>
      </c>
      <c r="Q248" s="3" t="s">
        <v>758</v>
      </c>
      <c r="R248" s="3">
        <v>30370.19</v>
      </c>
      <c r="S248" s="3" t="s">
        <v>759</v>
      </c>
      <c r="T248" s="8"/>
    </row>
    <row r="249" spans="3:20" x14ac:dyDescent="0.3">
      <c r="C249" s="7">
        <v>2579</v>
      </c>
      <c r="D249" s="3" t="s">
        <v>18</v>
      </c>
      <c r="E249" s="3" t="s">
        <v>42</v>
      </c>
      <c r="F249" s="3" t="str">
        <f t="shared" si="7"/>
        <v>susan.ouma@email.com</v>
      </c>
      <c r="G249" s="3" t="s">
        <v>44</v>
      </c>
      <c r="H249" s="3">
        <v>69</v>
      </c>
      <c r="I249" s="3" t="str">
        <f t="shared" si="8"/>
        <v>Senior</v>
      </c>
      <c r="J249" s="3">
        <f>MAX( H249:H921) - (H249)</f>
        <v>16</v>
      </c>
      <c r="K249" s="3" t="s">
        <v>284</v>
      </c>
      <c r="L249" s="4">
        <v>44488</v>
      </c>
      <c r="M249" s="3" t="s">
        <v>724</v>
      </c>
      <c r="N249" s="3" t="s">
        <v>726</v>
      </c>
      <c r="O249" s="3" t="s">
        <v>738</v>
      </c>
      <c r="P249" s="3" t="s">
        <v>748</v>
      </c>
      <c r="Q249" s="3" t="s">
        <v>755</v>
      </c>
      <c r="R249" s="3">
        <v>46073.02</v>
      </c>
      <c r="S249" s="3" t="s">
        <v>760</v>
      </c>
      <c r="T249" s="8"/>
    </row>
    <row r="250" spans="3:20" x14ac:dyDescent="0.3">
      <c r="C250" s="7">
        <v>3576</v>
      </c>
      <c r="D250" s="3" t="s">
        <v>15</v>
      </c>
      <c r="E250" s="3" t="s">
        <v>30</v>
      </c>
      <c r="F250" s="3" t="str">
        <f t="shared" si="7"/>
        <v>james.atieno@email.com</v>
      </c>
      <c r="G250" s="3" t="s">
        <v>45</v>
      </c>
      <c r="H250" s="3">
        <v>77</v>
      </c>
      <c r="I250" s="3" t="str">
        <f t="shared" si="8"/>
        <v>Senior</v>
      </c>
      <c r="J250" s="3">
        <f>MAX( H250:H922) - (H250)</f>
        <v>8</v>
      </c>
      <c r="K250" s="3" t="s">
        <v>285</v>
      </c>
      <c r="L250" s="4">
        <v>45534</v>
      </c>
      <c r="M250" s="3" t="s">
        <v>719</v>
      </c>
      <c r="N250" s="3" t="s">
        <v>729</v>
      </c>
      <c r="O250" s="3" t="s">
        <v>745</v>
      </c>
      <c r="P250" s="3" t="s">
        <v>752</v>
      </c>
      <c r="Q250" s="3" t="s">
        <v>754</v>
      </c>
      <c r="R250" s="3">
        <v>22952.39</v>
      </c>
      <c r="S250" s="3" t="s">
        <v>761</v>
      </c>
      <c r="T250" s="8"/>
    </row>
    <row r="251" spans="3:20" x14ac:dyDescent="0.3">
      <c r="C251" s="7">
        <v>3268</v>
      </c>
      <c r="D251" s="3" t="s">
        <v>21</v>
      </c>
      <c r="E251" s="3" t="s">
        <v>31</v>
      </c>
      <c r="F251" s="3" t="str">
        <f t="shared" si="7"/>
        <v>grace.kamau@email.com</v>
      </c>
      <c r="G251" s="3" t="s">
        <v>44</v>
      </c>
      <c r="H251" s="3">
        <v>40</v>
      </c>
      <c r="I251" s="3" t="str">
        <f t="shared" si="8"/>
        <v>Adult</v>
      </c>
      <c r="J251" s="3">
        <f>MAX( H251:H923) - (H251)</f>
        <v>45</v>
      </c>
      <c r="K251" s="3" t="s">
        <v>286</v>
      </c>
      <c r="L251" s="4">
        <v>44270</v>
      </c>
      <c r="M251" s="3" t="s">
        <v>723</v>
      </c>
      <c r="N251" s="3" t="s">
        <v>726</v>
      </c>
      <c r="O251" s="3" t="s">
        <v>741</v>
      </c>
      <c r="P251" s="3" t="s">
        <v>747</v>
      </c>
      <c r="Q251" s="3" t="s">
        <v>757</v>
      </c>
      <c r="R251" s="3">
        <v>10240.02</v>
      </c>
      <c r="S251" s="3" t="s">
        <v>760</v>
      </c>
      <c r="T251" s="8"/>
    </row>
    <row r="252" spans="3:20" x14ac:dyDescent="0.3">
      <c r="C252" s="7">
        <v>7047</v>
      </c>
      <c r="D252" s="3" t="s">
        <v>18</v>
      </c>
      <c r="E252" s="3" t="s">
        <v>42</v>
      </c>
      <c r="F252" s="3" t="str">
        <f t="shared" si="7"/>
        <v>susan.ouma@email.com</v>
      </c>
      <c r="G252" s="3" t="s">
        <v>44</v>
      </c>
      <c r="H252" s="3">
        <v>18</v>
      </c>
      <c r="I252" s="3" t="str">
        <f t="shared" si="8"/>
        <v>Teenager</v>
      </c>
      <c r="J252" s="3">
        <f>MAX( H252:H924) - (H252)</f>
        <v>67</v>
      </c>
      <c r="K252" s="3" t="s">
        <v>287</v>
      </c>
      <c r="L252" s="4">
        <v>44502</v>
      </c>
      <c r="M252" s="3" t="s">
        <v>719</v>
      </c>
      <c r="N252" s="3" t="s">
        <v>725</v>
      </c>
      <c r="O252" s="3" t="s">
        <v>743</v>
      </c>
      <c r="P252" s="3" t="s">
        <v>746</v>
      </c>
      <c r="Q252" s="3" t="s">
        <v>754</v>
      </c>
      <c r="R252" s="3">
        <v>30973.21</v>
      </c>
      <c r="S252" s="3" t="s">
        <v>761</v>
      </c>
      <c r="T252" s="8"/>
    </row>
    <row r="253" spans="3:20" x14ac:dyDescent="0.3">
      <c r="C253" s="7">
        <v>2514</v>
      </c>
      <c r="D253" s="3" t="s">
        <v>23</v>
      </c>
      <c r="E253" s="3" t="s">
        <v>31</v>
      </c>
      <c r="F253" s="3" t="str">
        <f t="shared" si="7"/>
        <v>peter.kamau@email.com</v>
      </c>
      <c r="G253" s="3" t="s">
        <v>44</v>
      </c>
      <c r="H253" s="3">
        <v>73</v>
      </c>
      <c r="I253" s="3" t="str">
        <f t="shared" si="8"/>
        <v>Senior</v>
      </c>
      <c r="J253" s="3">
        <f>MAX( H253:H925) - (H253)</f>
        <v>12</v>
      </c>
      <c r="K253" s="3" t="s">
        <v>288</v>
      </c>
      <c r="L253" s="4">
        <v>44860</v>
      </c>
      <c r="M253" s="3" t="s">
        <v>720</v>
      </c>
      <c r="N253" s="3" t="s">
        <v>726</v>
      </c>
      <c r="O253" s="3" t="s">
        <v>734</v>
      </c>
      <c r="P253" s="3" t="s">
        <v>751</v>
      </c>
      <c r="Q253" s="3" t="s">
        <v>755</v>
      </c>
      <c r="R253" s="3">
        <v>46642.8</v>
      </c>
      <c r="S253" s="3" t="s">
        <v>761</v>
      </c>
      <c r="T253" s="8"/>
    </row>
    <row r="254" spans="3:20" x14ac:dyDescent="0.3">
      <c r="C254" s="7">
        <v>8587</v>
      </c>
      <c r="D254" s="3" t="s">
        <v>25</v>
      </c>
      <c r="E254" s="3" t="s">
        <v>34</v>
      </c>
      <c r="F254" s="3" t="str">
        <f t="shared" si="7"/>
        <v>paul.cherono@email.com</v>
      </c>
      <c r="G254" s="3" t="s">
        <v>45</v>
      </c>
      <c r="H254" s="3">
        <v>74</v>
      </c>
      <c r="I254" s="3" t="str">
        <f t="shared" si="8"/>
        <v>Senior</v>
      </c>
      <c r="J254" s="3">
        <f>MAX( H254:H926) - (H254)</f>
        <v>11</v>
      </c>
      <c r="K254" s="3" t="s">
        <v>289</v>
      </c>
      <c r="L254" s="4">
        <v>44466</v>
      </c>
      <c r="M254" s="3" t="s">
        <v>723</v>
      </c>
      <c r="N254" s="3" t="s">
        <v>726</v>
      </c>
      <c r="O254" s="3" t="s">
        <v>743</v>
      </c>
      <c r="P254" s="3" t="s">
        <v>750</v>
      </c>
      <c r="Q254" s="3" t="s">
        <v>755</v>
      </c>
      <c r="R254" s="3">
        <v>35011.660000000003</v>
      </c>
      <c r="S254" s="3" t="s">
        <v>760</v>
      </c>
      <c r="T254" s="8"/>
    </row>
    <row r="255" spans="3:20" x14ac:dyDescent="0.3">
      <c r="C255" s="7">
        <v>6195</v>
      </c>
      <c r="D255" s="3" t="s">
        <v>14</v>
      </c>
      <c r="E255" s="3" t="s">
        <v>33</v>
      </c>
      <c r="F255" s="3" t="str">
        <f t="shared" si="7"/>
        <v>jane.kiplagat@email.com</v>
      </c>
      <c r="G255" s="3" t="s">
        <v>44</v>
      </c>
      <c r="H255" s="3">
        <v>61</v>
      </c>
      <c r="I255" s="3" t="str">
        <f t="shared" si="8"/>
        <v>Senior</v>
      </c>
      <c r="J255" s="3">
        <f>MAX( H255:H927) - (H255)</f>
        <v>24</v>
      </c>
      <c r="K255" s="3" t="s">
        <v>290</v>
      </c>
      <c r="L255" s="4">
        <v>43881</v>
      </c>
      <c r="M255" s="3" t="s">
        <v>724</v>
      </c>
      <c r="N255" s="3" t="s">
        <v>728</v>
      </c>
      <c r="O255" s="3" t="s">
        <v>744</v>
      </c>
      <c r="P255" s="3" t="s">
        <v>746</v>
      </c>
      <c r="Q255" s="3" t="s">
        <v>754</v>
      </c>
      <c r="R255" s="3">
        <v>25825.74</v>
      </c>
      <c r="S255" s="3" t="s">
        <v>759</v>
      </c>
      <c r="T255" s="8"/>
    </row>
    <row r="256" spans="3:20" x14ac:dyDescent="0.3">
      <c r="C256" s="7">
        <v>9405</v>
      </c>
      <c r="D256" s="3" t="s">
        <v>19</v>
      </c>
      <c r="E256" s="3" t="s">
        <v>38</v>
      </c>
      <c r="F256" s="3" t="str">
        <f t="shared" si="7"/>
        <v>michael.njeri@email.com</v>
      </c>
      <c r="G256" s="3" t="s">
        <v>44</v>
      </c>
      <c r="H256" s="3">
        <v>17</v>
      </c>
      <c r="I256" s="3" t="str">
        <f t="shared" si="8"/>
        <v>Teenager</v>
      </c>
      <c r="J256" s="3">
        <f>MAX( H256:H928) - (H256)</f>
        <v>68</v>
      </c>
      <c r="K256" s="3" t="s">
        <v>291</v>
      </c>
      <c r="L256" s="4">
        <v>45680</v>
      </c>
      <c r="M256" s="3" t="s">
        <v>724</v>
      </c>
      <c r="N256" s="3" t="s">
        <v>728</v>
      </c>
      <c r="O256" s="3" t="s">
        <v>741</v>
      </c>
      <c r="P256" s="3" t="s">
        <v>748</v>
      </c>
      <c r="Q256" s="3" t="s">
        <v>757</v>
      </c>
      <c r="R256" s="3">
        <v>4567.6099999999997</v>
      </c>
      <c r="S256" s="3" t="s">
        <v>759</v>
      </c>
      <c r="T256" s="8"/>
    </row>
    <row r="257" spans="3:20" x14ac:dyDescent="0.3">
      <c r="C257" s="7">
        <v>2704</v>
      </c>
      <c r="D257" s="3" t="s">
        <v>22</v>
      </c>
      <c r="E257" s="3" t="s">
        <v>41</v>
      </c>
      <c r="F257" s="3" t="str">
        <f t="shared" si="7"/>
        <v>mercy.obuya@email.com</v>
      </c>
      <c r="G257" s="3" t="s">
        <v>44</v>
      </c>
      <c r="H257" s="3">
        <v>41</v>
      </c>
      <c r="I257" s="3" t="str">
        <f t="shared" si="8"/>
        <v>Adult</v>
      </c>
      <c r="J257" s="3">
        <f>MAX( H257:H929) - (H257)</f>
        <v>44</v>
      </c>
      <c r="K257" s="3" t="s">
        <v>292</v>
      </c>
      <c r="L257" s="4">
        <v>44571</v>
      </c>
      <c r="M257" s="3" t="s">
        <v>722</v>
      </c>
      <c r="N257" s="3" t="s">
        <v>729</v>
      </c>
      <c r="O257" s="3" t="s">
        <v>742</v>
      </c>
      <c r="P257" s="3" t="s">
        <v>751</v>
      </c>
      <c r="Q257" s="3" t="s">
        <v>753</v>
      </c>
      <c r="R257" s="3">
        <v>19970.18</v>
      </c>
      <c r="S257" s="3" t="s">
        <v>760</v>
      </c>
      <c r="T257" s="8"/>
    </row>
    <row r="258" spans="3:20" x14ac:dyDescent="0.3">
      <c r="C258" s="7">
        <v>4712</v>
      </c>
      <c r="D258" s="3" t="s">
        <v>17</v>
      </c>
      <c r="E258" s="3" t="s">
        <v>31</v>
      </c>
      <c r="F258" s="3" t="str">
        <f t="shared" si="7"/>
        <v>anne.kamau@email.com</v>
      </c>
      <c r="G258" s="3" t="s">
        <v>44</v>
      </c>
      <c r="H258" s="3">
        <v>42</v>
      </c>
      <c r="I258" s="3" t="str">
        <f t="shared" si="8"/>
        <v>Adult</v>
      </c>
      <c r="J258" s="3">
        <f>MAX( H258:H930) - (H258)</f>
        <v>43</v>
      </c>
      <c r="K258" s="3" t="s">
        <v>293</v>
      </c>
      <c r="L258" s="4">
        <v>45692</v>
      </c>
      <c r="M258" s="3" t="s">
        <v>721</v>
      </c>
      <c r="N258" s="3" t="s">
        <v>729</v>
      </c>
      <c r="O258" s="3" t="s">
        <v>735</v>
      </c>
      <c r="P258" s="3" t="s">
        <v>748</v>
      </c>
      <c r="Q258" s="3" t="s">
        <v>756</v>
      </c>
      <c r="R258" s="3">
        <v>4801.57</v>
      </c>
      <c r="S258" s="3" t="s">
        <v>759</v>
      </c>
      <c r="T258" s="8"/>
    </row>
    <row r="259" spans="3:20" x14ac:dyDescent="0.3">
      <c r="C259" s="7">
        <v>3128</v>
      </c>
      <c r="D259" s="3" t="s">
        <v>27</v>
      </c>
      <c r="E259" s="3" t="s">
        <v>34</v>
      </c>
      <c r="F259" s="3" t="str">
        <f t="shared" si="7"/>
        <v>david.cherono@email.com</v>
      </c>
      <c r="G259" s="3" t="s">
        <v>44</v>
      </c>
      <c r="H259" s="3">
        <v>20</v>
      </c>
      <c r="I259" s="3" t="str">
        <f t="shared" si="8"/>
        <v>Adult</v>
      </c>
      <c r="J259" s="3">
        <f>MAX( H259:H931) - (H259)</f>
        <v>65</v>
      </c>
      <c r="K259" s="3" t="s">
        <v>294</v>
      </c>
      <c r="L259" s="4">
        <v>44265</v>
      </c>
      <c r="M259" s="3" t="s">
        <v>718</v>
      </c>
      <c r="N259" s="3" t="s">
        <v>728</v>
      </c>
      <c r="O259" s="3" t="s">
        <v>733</v>
      </c>
      <c r="P259" s="3" t="s">
        <v>747</v>
      </c>
      <c r="Q259" s="3" t="s">
        <v>757</v>
      </c>
      <c r="R259" s="3">
        <v>41961.01</v>
      </c>
      <c r="S259" s="3" t="s">
        <v>761</v>
      </c>
      <c r="T259" s="8"/>
    </row>
    <row r="260" spans="3:20" x14ac:dyDescent="0.3">
      <c r="C260" s="7">
        <v>8918</v>
      </c>
      <c r="D260" s="3" t="s">
        <v>20</v>
      </c>
      <c r="E260" s="3" t="s">
        <v>43</v>
      </c>
      <c r="F260" s="3" t="str">
        <f t="shared" si="7"/>
        <v>kevin.chebet@email.com</v>
      </c>
      <c r="G260" s="3" t="s">
        <v>44</v>
      </c>
      <c r="H260" s="3">
        <v>70</v>
      </c>
      <c r="I260" s="3" t="str">
        <f t="shared" si="8"/>
        <v>Senior</v>
      </c>
      <c r="J260" s="3">
        <f>MAX( H260:H932) - (H260)</f>
        <v>15</v>
      </c>
      <c r="K260" s="3" t="s">
        <v>295</v>
      </c>
      <c r="L260" s="4">
        <v>45396</v>
      </c>
      <c r="M260" s="3" t="s">
        <v>722</v>
      </c>
      <c r="N260" s="3" t="s">
        <v>725</v>
      </c>
      <c r="O260" s="3" t="s">
        <v>739</v>
      </c>
      <c r="P260" s="3" t="s">
        <v>750</v>
      </c>
      <c r="Q260" s="3" t="s">
        <v>756</v>
      </c>
      <c r="R260" s="3">
        <v>45750.61</v>
      </c>
      <c r="S260" s="3" t="s">
        <v>759</v>
      </c>
      <c r="T260" s="8"/>
    </row>
    <row r="261" spans="3:20" x14ac:dyDescent="0.3">
      <c r="C261" s="7">
        <v>9991</v>
      </c>
      <c r="D261" s="3" t="s">
        <v>21</v>
      </c>
      <c r="E261" s="3" t="s">
        <v>42</v>
      </c>
      <c r="F261" s="3" t="str">
        <f t="shared" si="7"/>
        <v>grace.ouma@email.com</v>
      </c>
      <c r="G261" s="3" t="s">
        <v>44</v>
      </c>
      <c r="H261" s="3">
        <v>23</v>
      </c>
      <c r="I261" s="3" t="str">
        <f t="shared" si="8"/>
        <v>Adult</v>
      </c>
      <c r="J261" s="3">
        <f>MAX( H261:H933) - (H261)</f>
        <v>62</v>
      </c>
      <c r="K261" s="3" t="s">
        <v>296</v>
      </c>
      <c r="L261" s="4">
        <v>43993</v>
      </c>
      <c r="M261" s="3" t="s">
        <v>718</v>
      </c>
      <c r="N261" s="3" t="s">
        <v>730</v>
      </c>
      <c r="O261" s="3" t="s">
        <v>744</v>
      </c>
      <c r="P261" s="3" t="s">
        <v>749</v>
      </c>
      <c r="Q261" s="3" t="s">
        <v>756</v>
      </c>
      <c r="R261" s="3">
        <v>35453.22</v>
      </c>
      <c r="S261" s="3" t="s">
        <v>761</v>
      </c>
      <c r="T261" s="8"/>
    </row>
    <row r="262" spans="3:20" x14ac:dyDescent="0.3">
      <c r="C262" s="7">
        <v>6253</v>
      </c>
      <c r="D262" s="3" t="s">
        <v>21</v>
      </c>
      <c r="E262" s="3" t="s">
        <v>32</v>
      </c>
      <c r="F262" s="3" t="str">
        <f t="shared" si="7"/>
        <v>grace.odhiambo@email.com</v>
      </c>
      <c r="G262" s="3" t="s">
        <v>45</v>
      </c>
      <c r="H262" s="3">
        <v>35</v>
      </c>
      <c r="I262" s="3" t="str">
        <f t="shared" si="8"/>
        <v>Adult</v>
      </c>
      <c r="J262" s="3">
        <f>MAX( H262:H934) - (H262)</f>
        <v>50</v>
      </c>
      <c r="K262" s="3" t="s">
        <v>297</v>
      </c>
      <c r="L262" s="4">
        <v>45562</v>
      </c>
      <c r="M262" s="3" t="s">
        <v>724</v>
      </c>
      <c r="N262" s="3" t="s">
        <v>725</v>
      </c>
      <c r="O262" s="3" t="s">
        <v>732</v>
      </c>
      <c r="P262" s="3" t="s">
        <v>752</v>
      </c>
      <c r="Q262" s="3" t="s">
        <v>754</v>
      </c>
      <c r="R262" s="3">
        <v>26562.87</v>
      </c>
      <c r="S262" s="3" t="s">
        <v>759</v>
      </c>
      <c r="T262" s="8"/>
    </row>
    <row r="263" spans="3:20" x14ac:dyDescent="0.3">
      <c r="C263" s="7">
        <v>5139</v>
      </c>
      <c r="D263" s="3" t="s">
        <v>21</v>
      </c>
      <c r="E263" s="3" t="s">
        <v>39</v>
      </c>
      <c r="F263" s="3" t="str">
        <f t="shared" si="7"/>
        <v>grace.kuria@email.com</v>
      </c>
      <c r="G263" s="3" t="s">
        <v>45</v>
      </c>
      <c r="H263" s="3">
        <v>75</v>
      </c>
      <c r="I263" s="3" t="str">
        <f t="shared" si="8"/>
        <v>Senior</v>
      </c>
      <c r="J263" s="3">
        <f>MAX( H263:H935) - (H263)</f>
        <v>10</v>
      </c>
      <c r="K263" s="3" t="s">
        <v>298</v>
      </c>
      <c r="L263" s="4">
        <v>44404</v>
      </c>
      <c r="M263" s="3" t="s">
        <v>721</v>
      </c>
      <c r="N263" s="3" t="s">
        <v>726</v>
      </c>
      <c r="O263" s="3" t="s">
        <v>745</v>
      </c>
      <c r="P263" s="3" t="s">
        <v>751</v>
      </c>
      <c r="Q263" s="3" t="s">
        <v>758</v>
      </c>
      <c r="R263" s="3">
        <v>3613.13</v>
      </c>
      <c r="S263" s="3" t="s">
        <v>761</v>
      </c>
      <c r="T263" s="8"/>
    </row>
    <row r="264" spans="3:20" x14ac:dyDescent="0.3">
      <c r="C264" s="7">
        <v>3137</v>
      </c>
      <c r="D264" s="3" t="s">
        <v>23</v>
      </c>
      <c r="E264" s="3" t="s">
        <v>34</v>
      </c>
      <c r="F264" s="3" t="str">
        <f t="shared" si="7"/>
        <v>peter.cherono@email.com</v>
      </c>
      <c r="G264" s="3" t="s">
        <v>44</v>
      </c>
      <c r="H264" s="3">
        <v>4</v>
      </c>
      <c r="I264" s="3" t="str">
        <f t="shared" si="8"/>
        <v>Child</v>
      </c>
      <c r="J264" s="3">
        <f>MAX( H264:H936) - (H264)</f>
        <v>81</v>
      </c>
      <c r="K264" s="3" t="s">
        <v>299</v>
      </c>
      <c r="L264" s="4">
        <v>44545</v>
      </c>
      <c r="M264" s="3" t="s">
        <v>724</v>
      </c>
      <c r="N264" s="3" t="s">
        <v>729</v>
      </c>
      <c r="O264" s="3" t="s">
        <v>734</v>
      </c>
      <c r="P264" s="3" t="s">
        <v>746</v>
      </c>
      <c r="Q264" s="3" t="s">
        <v>754</v>
      </c>
      <c r="R264" s="3">
        <v>23985.13</v>
      </c>
      <c r="S264" s="3" t="s">
        <v>760</v>
      </c>
      <c r="T264" s="8"/>
    </row>
    <row r="265" spans="3:20" x14ac:dyDescent="0.3">
      <c r="C265" s="7">
        <v>9604</v>
      </c>
      <c r="D265" s="3" t="s">
        <v>20</v>
      </c>
      <c r="E265" s="3" t="s">
        <v>30</v>
      </c>
      <c r="F265" s="3" t="str">
        <f t="shared" si="7"/>
        <v>kevin.atieno@email.com</v>
      </c>
      <c r="G265" s="3" t="s">
        <v>44</v>
      </c>
      <c r="H265" s="3">
        <v>57</v>
      </c>
      <c r="I265" s="3" t="str">
        <f t="shared" si="8"/>
        <v>Adult</v>
      </c>
      <c r="J265" s="3">
        <f>MAX( H265:H937) - (H265)</f>
        <v>28</v>
      </c>
      <c r="K265" s="3" t="s">
        <v>300</v>
      </c>
      <c r="L265" s="4">
        <v>45325</v>
      </c>
      <c r="M265" s="3" t="s">
        <v>720</v>
      </c>
      <c r="N265" s="3" t="s">
        <v>726</v>
      </c>
      <c r="O265" s="3" t="s">
        <v>743</v>
      </c>
      <c r="P265" s="3" t="s">
        <v>749</v>
      </c>
      <c r="Q265" s="3" t="s">
        <v>758</v>
      </c>
      <c r="R265" s="3">
        <v>46297.54</v>
      </c>
      <c r="S265" s="3" t="s">
        <v>761</v>
      </c>
      <c r="T265" s="8"/>
    </row>
    <row r="266" spans="3:20" x14ac:dyDescent="0.3">
      <c r="C266" s="7">
        <v>9858</v>
      </c>
      <c r="D266" s="3" t="s">
        <v>16</v>
      </c>
      <c r="E266" s="3" t="s">
        <v>40</v>
      </c>
      <c r="F266" s="3" t="str">
        <f t="shared" si="7"/>
        <v>john.wanjiru@email.com</v>
      </c>
      <c r="G266" s="3" t="s">
        <v>44</v>
      </c>
      <c r="H266" s="3">
        <v>13</v>
      </c>
      <c r="I266" s="3" t="str">
        <f t="shared" si="8"/>
        <v>Teenager</v>
      </c>
      <c r="J266" s="3">
        <f>MAX( H266:H938) - (H266)</f>
        <v>72</v>
      </c>
      <c r="K266" s="3" t="s">
        <v>301</v>
      </c>
      <c r="L266" s="4">
        <v>44431</v>
      </c>
      <c r="M266" s="3" t="s">
        <v>723</v>
      </c>
      <c r="N266" s="3" t="s">
        <v>729</v>
      </c>
      <c r="O266" s="3" t="s">
        <v>739</v>
      </c>
      <c r="P266" s="3" t="s">
        <v>746</v>
      </c>
      <c r="Q266" s="3" t="s">
        <v>753</v>
      </c>
      <c r="R266" s="3">
        <v>43359.79</v>
      </c>
      <c r="S266" s="3" t="s">
        <v>759</v>
      </c>
      <c r="T266" s="8"/>
    </row>
    <row r="267" spans="3:20" x14ac:dyDescent="0.3">
      <c r="C267" s="7">
        <v>1857</v>
      </c>
      <c r="D267" s="3" t="s">
        <v>27</v>
      </c>
      <c r="E267" s="3" t="s">
        <v>30</v>
      </c>
      <c r="F267" s="3" t="str">
        <f t="shared" si="7"/>
        <v>david.atieno@email.com</v>
      </c>
      <c r="G267" s="3" t="s">
        <v>45</v>
      </c>
      <c r="H267" s="3">
        <v>6</v>
      </c>
      <c r="I267" s="3" t="str">
        <f t="shared" si="8"/>
        <v>Child</v>
      </c>
      <c r="J267" s="3">
        <f>MAX( H267:H939) - (H267)</f>
        <v>79</v>
      </c>
      <c r="K267" s="3" t="s">
        <v>302</v>
      </c>
      <c r="L267" s="4">
        <v>45395</v>
      </c>
      <c r="M267" s="3" t="s">
        <v>721</v>
      </c>
      <c r="N267" s="3" t="s">
        <v>726</v>
      </c>
      <c r="O267" s="3" t="s">
        <v>743</v>
      </c>
      <c r="P267" s="3" t="s">
        <v>749</v>
      </c>
      <c r="Q267" s="3" t="s">
        <v>756</v>
      </c>
      <c r="R267" s="3">
        <v>15665.59</v>
      </c>
      <c r="S267" s="3" t="s">
        <v>760</v>
      </c>
      <c r="T267" s="8"/>
    </row>
    <row r="268" spans="3:20" x14ac:dyDescent="0.3">
      <c r="C268" s="7">
        <v>7740</v>
      </c>
      <c r="D268" s="3" t="s">
        <v>18</v>
      </c>
      <c r="E268" s="3" t="s">
        <v>43</v>
      </c>
      <c r="F268" s="3" t="str">
        <f t="shared" ref="F268:F331" si="9">LOWER(CONCATENATE(D268,".",E268,"@email.com"))</f>
        <v>susan.chebet@email.com</v>
      </c>
      <c r="G268" s="3" t="s">
        <v>45</v>
      </c>
      <c r="H268" s="3">
        <v>67</v>
      </c>
      <c r="I268" s="3" t="str">
        <f t="shared" ref="I268:I331" si="10">IF(H268&lt;=12,"Child",IF(H268&lt;=19,"Teenager",IF(H268&lt;=60,"Adult","Senior")))</f>
        <v>Senior</v>
      </c>
      <c r="J268" s="3">
        <f>MAX( H268:H940) - (H268)</f>
        <v>18</v>
      </c>
      <c r="K268" s="3" t="s">
        <v>303</v>
      </c>
      <c r="L268" s="4">
        <v>44208</v>
      </c>
      <c r="M268" s="3" t="s">
        <v>722</v>
      </c>
      <c r="N268" s="3" t="s">
        <v>728</v>
      </c>
      <c r="O268" s="3" t="s">
        <v>734</v>
      </c>
      <c r="P268" s="3" t="s">
        <v>747</v>
      </c>
      <c r="Q268" s="3" t="s">
        <v>754</v>
      </c>
      <c r="R268" s="3">
        <v>33484.089999999997</v>
      </c>
      <c r="S268" s="3" t="s">
        <v>760</v>
      </c>
      <c r="T268" s="8"/>
    </row>
    <row r="269" spans="3:20" x14ac:dyDescent="0.3">
      <c r="C269" s="7">
        <v>3725</v>
      </c>
      <c r="D269" s="3" t="s">
        <v>24</v>
      </c>
      <c r="E269" s="3" t="s">
        <v>35</v>
      </c>
      <c r="F269" s="3" t="str">
        <f t="shared" si="9"/>
        <v>esther.mugambi@email.com</v>
      </c>
      <c r="G269" s="3" t="s">
        <v>45</v>
      </c>
      <c r="H269" s="3">
        <v>80</v>
      </c>
      <c r="I269" s="3" t="str">
        <f t="shared" si="10"/>
        <v>Senior</v>
      </c>
      <c r="J269" s="3">
        <f>MAX( H269:H941) - (H269)</f>
        <v>5</v>
      </c>
      <c r="K269" s="3" t="s">
        <v>304</v>
      </c>
      <c r="L269" s="4">
        <v>45020</v>
      </c>
      <c r="M269" s="3" t="s">
        <v>719</v>
      </c>
      <c r="N269" s="3" t="s">
        <v>730</v>
      </c>
      <c r="O269" s="3" t="s">
        <v>733</v>
      </c>
      <c r="P269" s="3" t="s">
        <v>748</v>
      </c>
      <c r="Q269" s="3" t="s">
        <v>754</v>
      </c>
      <c r="R269" s="3">
        <v>40360.76</v>
      </c>
      <c r="S269" s="3" t="s">
        <v>760</v>
      </c>
      <c r="T269" s="8"/>
    </row>
    <row r="270" spans="3:20" x14ac:dyDescent="0.3">
      <c r="C270" s="7">
        <v>2599</v>
      </c>
      <c r="D270" s="3" t="s">
        <v>27</v>
      </c>
      <c r="E270" s="3" t="s">
        <v>42</v>
      </c>
      <c r="F270" s="3" t="str">
        <f t="shared" si="9"/>
        <v>david.ouma@email.com</v>
      </c>
      <c r="G270" s="3" t="s">
        <v>44</v>
      </c>
      <c r="H270" s="3">
        <v>81</v>
      </c>
      <c r="I270" s="3" t="str">
        <f t="shared" si="10"/>
        <v>Senior</v>
      </c>
      <c r="J270" s="3">
        <f>MAX( H270:H942) - (H270)</f>
        <v>4</v>
      </c>
      <c r="K270" s="3" t="s">
        <v>305</v>
      </c>
      <c r="L270" s="4">
        <v>44558</v>
      </c>
      <c r="M270" s="3" t="s">
        <v>724</v>
      </c>
      <c r="N270" s="3" t="s">
        <v>729</v>
      </c>
      <c r="O270" s="3" t="s">
        <v>735</v>
      </c>
      <c r="P270" s="3" t="s">
        <v>751</v>
      </c>
      <c r="Q270" s="3" t="s">
        <v>757</v>
      </c>
      <c r="R270" s="3">
        <v>20536.18</v>
      </c>
      <c r="S270" s="3" t="s">
        <v>761</v>
      </c>
      <c r="T270" s="8"/>
    </row>
    <row r="271" spans="3:20" x14ac:dyDescent="0.3">
      <c r="C271" s="7">
        <v>1578</v>
      </c>
      <c r="D271" s="3" t="s">
        <v>24</v>
      </c>
      <c r="E271" s="3" t="s">
        <v>29</v>
      </c>
      <c r="F271" s="3" t="str">
        <f t="shared" si="9"/>
        <v>esther.mutua@email.com</v>
      </c>
      <c r="G271" s="3" t="s">
        <v>45</v>
      </c>
      <c r="H271" s="3">
        <v>7</v>
      </c>
      <c r="I271" s="3" t="str">
        <f t="shared" si="10"/>
        <v>Child</v>
      </c>
      <c r="J271" s="3">
        <f>MAX( H271:H943) - (H271)</f>
        <v>78</v>
      </c>
      <c r="K271" s="3" t="s">
        <v>306</v>
      </c>
      <c r="L271" s="4">
        <v>45621</v>
      </c>
      <c r="M271" s="3" t="s">
        <v>724</v>
      </c>
      <c r="N271" s="3" t="s">
        <v>727</v>
      </c>
      <c r="O271" s="3" t="s">
        <v>732</v>
      </c>
      <c r="P271" s="3" t="s">
        <v>747</v>
      </c>
      <c r="Q271" s="3" t="s">
        <v>757</v>
      </c>
      <c r="R271" s="3">
        <v>15743.29</v>
      </c>
      <c r="S271" s="3" t="s">
        <v>759</v>
      </c>
      <c r="T271" s="8"/>
    </row>
    <row r="272" spans="3:20" x14ac:dyDescent="0.3">
      <c r="C272" s="7">
        <v>4536</v>
      </c>
      <c r="D272" s="3" t="s">
        <v>23</v>
      </c>
      <c r="E272" s="3" t="s">
        <v>43</v>
      </c>
      <c r="F272" s="3" t="str">
        <f t="shared" si="9"/>
        <v>peter.chebet@email.com</v>
      </c>
      <c r="G272" s="3" t="s">
        <v>45</v>
      </c>
      <c r="H272" s="3">
        <v>22</v>
      </c>
      <c r="I272" s="3" t="str">
        <f t="shared" si="10"/>
        <v>Adult</v>
      </c>
      <c r="J272" s="3">
        <f>MAX( H272:H944) - (H272)</f>
        <v>63</v>
      </c>
      <c r="K272" s="3" t="s">
        <v>307</v>
      </c>
      <c r="L272" s="4">
        <v>44817</v>
      </c>
      <c r="M272" s="3" t="s">
        <v>724</v>
      </c>
      <c r="N272" s="3" t="s">
        <v>729</v>
      </c>
      <c r="O272" s="3" t="s">
        <v>740</v>
      </c>
      <c r="P272" s="3" t="s">
        <v>748</v>
      </c>
      <c r="Q272" s="3" t="s">
        <v>755</v>
      </c>
      <c r="R272" s="3">
        <v>34570.79</v>
      </c>
      <c r="S272" s="3" t="s">
        <v>760</v>
      </c>
      <c r="T272" s="8"/>
    </row>
    <row r="273" spans="3:20" x14ac:dyDescent="0.3">
      <c r="C273" s="7">
        <v>3179</v>
      </c>
      <c r="D273" s="3" t="s">
        <v>15</v>
      </c>
      <c r="E273" s="3" t="s">
        <v>31</v>
      </c>
      <c r="F273" s="3" t="str">
        <f t="shared" si="9"/>
        <v>james.kamau@email.com</v>
      </c>
      <c r="G273" s="3" t="s">
        <v>45</v>
      </c>
      <c r="H273" s="3">
        <v>56</v>
      </c>
      <c r="I273" s="3" t="str">
        <f t="shared" si="10"/>
        <v>Adult</v>
      </c>
      <c r="J273" s="3">
        <f>MAX( H273:H945) - (H273)</f>
        <v>29</v>
      </c>
      <c r="K273" s="3" t="s">
        <v>308</v>
      </c>
      <c r="L273" s="4">
        <v>44324</v>
      </c>
      <c r="M273" s="3" t="s">
        <v>720</v>
      </c>
      <c r="N273" s="3" t="s">
        <v>730</v>
      </c>
      <c r="O273" s="3" t="s">
        <v>731</v>
      </c>
      <c r="P273" s="3" t="s">
        <v>751</v>
      </c>
      <c r="Q273" s="3" t="s">
        <v>755</v>
      </c>
      <c r="R273" s="3">
        <v>14833.17</v>
      </c>
      <c r="S273" s="3" t="s">
        <v>759</v>
      </c>
      <c r="T273" s="8"/>
    </row>
    <row r="274" spans="3:20" x14ac:dyDescent="0.3">
      <c r="C274" s="7">
        <v>3606</v>
      </c>
      <c r="D274" s="3" t="s">
        <v>18</v>
      </c>
      <c r="E274" s="3" t="s">
        <v>33</v>
      </c>
      <c r="F274" s="3" t="str">
        <f t="shared" si="9"/>
        <v>susan.kiplagat@email.com</v>
      </c>
      <c r="G274" s="3" t="s">
        <v>45</v>
      </c>
      <c r="H274" s="3">
        <v>39</v>
      </c>
      <c r="I274" s="3" t="str">
        <f t="shared" si="10"/>
        <v>Adult</v>
      </c>
      <c r="J274" s="3">
        <f>MAX( H274:H946) - (H274)</f>
        <v>46</v>
      </c>
      <c r="K274" s="3" t="s">
        <v>309</v>
      </c>
      <c r="L274" s="4">
        <v>45670</v>
      </c>
      <c r="M274" s="3" t="s">
        <v>719</v>
      </c>
      <c r="N274" s="3" t="s">
        <v>729</v>
      </c>
      <c r="O274" s="3" t="s">
        <v>734</v>
      </c>
      <c r="P274" s="3" t="s">
        <v>751</v>
      </c>
      <c r="Q274" s="3" t="s">
        <v>756</v>
      </c>
      <c r="R274" s="3">
        <v>46212.97</v>
      </c>
      <c r="S274" s="3" t="s">
        <v>761</v>
      </c>
      <c r="T274" s="8"/>
    </row>
    <row r="275" spans="3:20" x14ac:dyDescent="0.3">
      <c r="C275" s="7">
        <v>3637</v>
      </c>
      <c r="D275" s="3" t="s">
        <v>26</v>
      </c>
      <c r="E275" s="3" t="s">
        <v>35</v>
      </c>
      <c r="F275" s="3" t="str">
        <f t="shared" si="9"/>
        <v>brian.mugambi@email.com</v>
      </c>
      <c r="G275" s="3" t="s">
        <v>45</v>
      </c>
      <c r="H275" s="3">
        <v>83</v>
      </c>
      <c r="I275" s="3" t="str">
        <f t="shared" si="10"/>
        <v>Senior</v>
      </c>
      <c r="J275" s="3">
        <f>MAX( H275:H947) - (H275)</f>
        <v>2</v>
      </c>
      <c r="K275" s="3" t="s">
        <v>310</v>
      </c>
      <c r="L275" s="4">
        <v>45563</v>
      </c>
      <c r="M275" s="3" t="s">
        <v>720</v>
      </c>
      <c r="N275" s="3" t="s">
        <v>728</v>
      </c>
      <c r="O275" s="3" t="s">
        <v>731</v>
      </c>
      <c r="P275" s="3" t="s">
        <v>746</v>
      </c>
      <c r="Q275" s="3" t="s">
        <v>758</v>
      </c>
      <c r="R275" s="3">
        <v>20117.61</v>
      </c>
      <c r="S275" s="3" t="s">
        <v>761</v>
      </c>
      <c r="T275" s="8"/>
    </row>
    <row r="276" spans="3:20" x14ac:dyDescent="0.3">
      <c r="C276" s="7">
        <v>5004</v>
      </c>
      <c r="D276" s="3" t="s">
        <v>21</v>
      </c>
      <c r="E276" s="3" t="s">
        <v>32</v>
      </c>
      <c r="F276" s="3" t="str">
        <f t="shared" si="9"/>
        <v>grace.odhiambo@email.com</v>
      </c>
      <c r="G276" s="3" t="s">
        <v>45</v>
      </c>
      <c r="H276" s="3">
        <v>71</v>
      </c>
      <c r="I276" s="3" t="str">
        <f t="shared" si="10"/>
        <v>Senior</v>
      </c>
      <c r="J276" s="3">
        <f>MAX( H276:H948) - (H276)</f>
        <v>14</v>
      </c>
      <c r="K276" s="3" t="s">
        <v>311</v>
      </c>
      <c r="L276" s="4">
        <v>45615</v>
      </c>
      <c r="M276" s="3" t="s">
        <v>722</v>
      </c>
      <c r="N276" s="3" t="s">
        <v>728</v>
      </c>
      <c r="O276" s="3" t="s">
        <v>743</v>
      </c>
      <c r="P276" s="3" t="s">
        <v>752</v>
      </c>
      <c r="Q276" s="3" t="s">
        <v>757</v>
      </c>
      <c r="R276" s="3">
        <v>42631.46</v>
      </c>
      <c r="S276" s="3" t="s">
        <v>760</v>
      </c>
      <c r="T276" s="8"/>
    </row>
    <row r="277" spans="3:20" x14ac:dyDescent="0.3">
      <c r="C277" s="7">
        <v>7252</v>
      </c>
      <c r="D277" s="3" t="s">
        <v>22</v>
      </c>
      <c r="E277" s="3" t="s">
        <v>38</v>
      </c>
      <c r="F277" s="3" t="str">
        <f t="shared" si="9"/>
        <v>mercy.njeri@email.com</v>
      </c>
      <c r="G277" s="3" t="s">
        <v>44</v>
      </c>
      <c r="H277" s="3">
        <v>61</v>
      </c>
      <c r="I277" s="3" t="str">
        <f t="shared" si="10"/>
        <v>Senior</v>
      </c>
      <c r="J277" s="3">
        <f>MAX( H277:H949) - (H277)</f>
        <v>24</v>
      </c>
      <c r="K277" s="3" t="s">
        <v>312</v>
      </c>
      <c r="L277" s="4">
        <v>44185</v>
      </c>
      <c r="M277" s="3" t="s">
        <v>721</v>
      </c>
      <c r="N277" s="3" t="s">
        <v>728</v>
      </c>
      <c r="O277" s="3" t="s">
        <v>745</v>
      </c>
      <c r="P277" s="3" t="s">
        <v>752</v>
      </c>
      <c r="Q277" s="3" t="s">
        <v>753</v>
      </c>
      <c r="R277" s="3">
        <v>37354.1</v>
      </c>
      <c r="S277" s="3" t="s">
        <v>760</v>
      </c>
      <c r="T277" s="8"/>
    </row>
    <row r="278" spans="3:20" x14ac:dyDescent="0.3">
      <c r="C278" s="7">
        <v>9772</v>
      </c>
      <c r="D278" s="3" t="s">
        <v>19</v>
      </c>
      <c r="E278" s="3" t="s">
        <v>39</v>
      </c>
      <c r="F278" s="3" t="str">
        <f t="shared" si="9"/>
        <v>michael.kuria@email.com</v>
      </c>
      <c r="G278" s="3" t="s">
        <v>44</v>
      </c>
      <c r="H278" s="3">
        <v>36</v>
      </c>
      <c r="I278" s="3" t="str">
        <f t="shared" si="10"/>
        <v>Adult</v>
      </c>
      <c r="J278" s="3">
        <f>MAX( H278:H950) - (H278)</f>
        <v>49</v>
      </c>
      <c r="K278" s="3" t="s">
        <v>313</v>
      </c>
      <c r="L278" s="4">
        <v>43994</v>
      </c>
      <c r="M278" s="3" t="s">
        <v>724</v>
      </c>
      <c r="N278" s="3" t="s">
        <v>727</v>
      </c>
      <c r="O278" s="3" t="s">
        <v>740</v>
      </c>
      <c r="P278" s="3" t="s">
        <v>748</v>
      </c>
      <c r="Q278" s="3" t="s">
        <v>756</v>
      </c>
      <c r="R278" s="3">
        <v>21162.639999999999</v>
      </c>
      <c r="S278" s="3" t="s">
        <v>759</v>
      </c>
      <c r="T278" s="8"/>
    </row>
    <row r="279" spans="3:20" x14ac:dyDescent="0.3">
      <c r="C279" s="7">
        <v>7368</v>
      </c>
      <c r="D279" s="3" t="s">
        <v>21</v>
      </c>
      <c r="E279" s="3" t="s">
        <v>31</v>
      </c>
      <c r="F279" s="3" t="str">
        <f t="shared" si="9"/>
        <v>grace.kamau@email.com</v>
      </c>
      <c r="G279" s="3" t="s">
        <v>44</v>
      </c>
      <c r="H279" s="3">
        <v>3</v>
      </c>
      <c r="I279" s="3" t="str">
        <f t="shared" si="10"/>
        <v>Child</v>
      </c>
      <c r="J279" s="3">
        <f>MAX( H279:H951) - (H279)</f>
        <v>82</v>
      </c>
      <c r="K279" s="3" t="s">
        <v>314</v>
      </c>
      <c r="L279" s="4">
        <v>44665</v>
      </c>
      <c r="M279" s="3" t="s">
        <v>719</v>
      </c>
      <c r="N279" s="3" t="s">
        <v>725</v>
      </c>
      <c r="O279" s="3" t="s">
        <v>742</v>
      </c>
      <c r="P279" s="3" t="s">
        <v>751</v>
      </c>
      <c r="Q279" s="3" t="s">
        <v>755</v>
      </c>
      <c r="R279" s="3">
        <v>38809.300000000003</v>
      </c>
      <c r="S279" s="3" t="s">
        <v>759</v>
      </c>
      <c r="T279" s="8"/>
    </row>
    <row r="280" spans="3:20" x14ac:dyDescent="0.3">
      <c r="C280" s="7">
        <v>8029</v>
      </c>
      <c r="D280" s="3" t="s">
        <v>22</v>
      </c>
      <c r="E280" s="3" t="s">
        <v>34</v>
      </c>
      <c r="F280" s="3" t="str">
        <f t="shared" si="9"/>
        <v>mercy.cherono@email.com</v>
      </c>
      <c r="G280" s="3" t="s">
        <v>44</v>
      </c>
      <c r="H280" s="3">
        <v>55</v>
      </c>
      <c r="I280" s="3" t="str">
        <f t="shared" si="10"/>
        <v>Adult</v>
      </c>
      <c r="J280" s="3">
        <f>MAX( H280:H952) - (H280)</f>
        <v>30</v>
      </c>
      <c r="K280" s="3" t="s">
        <v>315</v>
      </c>
      <c r="L280" s="4">
        <v>45076</v>
      </c>
      <c r="M280" s="3" t="s">
        <v>724</v>
      </c>
      <c r="N280" s="3" t="s">
        <v>727</v>
      </c>
      <c r="O280" s="3" t="s">
        <v>731</v>
      </c>
      <c r="P280" s="3" t="s">
        <v>748</v>
      </c>
      <c r="Q280" s="3" t="s">
        <v>756</v>
      </c>
      <c r="R280" s="3">
        <v>31169.24</v>
      </c>
      <c r="S280" s="3" t="s">
        <v>759</v>
      </c>
      <c r="T280" s="8"/>
    </row>
    <row r="281" spans="3:20" x14ac:dyDescent="0.3">
      <c r="C281" s="7">
        <v>9155</v>
      </c>
      <c r="D281" s="3" t="s">
        <v>17</v>
      </c>
      <c r="E281" s="3" t="s">
        <v>36</v>
      </c>
      <c r="F281" s="3" t="str">
        <f t="shared" si="9"/>
        <v>anne.mwangi@email.com</v>
      </c>
      <c r="G281" s="3" t="s">
        <v>45</v>
      </c>
      <c r="H281" s="3">
        <v>63</v>
      </c>
      <c r="I281" s="3" t="str">
        <f t="shared" si="10"/>
        <v>Senior</v>
      </c>
      <c r="J281" s="3">
        <f>MAX( H281:H953) - (H281)</f>
        <v>22</v>
      </c>
      <c r="K281" s="3" t="s">
        <v>316</v>
      </c>
      <c r="L281" s="4">
        <v>44504</v>
      </c>
      <c r="M281" s="3" t="s">
        <v>718</v>
      </c>
      <c r="N281" s="3" t="s">
        <v>728</v>
      </c>
      <c r="O281" s="3" t="s">
        <v>737</v>
      </c>
      <c r="P281" s="3" t="s">
        <v>749</v>
      </c>
      <c r="Q281" s="3" t="s">
        <v>754</v>
      </c>
      <c r="R281" s="3">
        <v>29807.23</v>
      </c>
      <c r="S281" s="3" t="s">
        <v>759</v>
      </c>
      <c r="T281" s="8"/>
    </row>
    <row r="282" spans="3:20" x14ac:dyDescent="0.3">
      <c r="C282" s="7">
        <v>4793</v>
      </c>
      <c r="D282" s="3" t="s">
        <v>25</v>
      </c>
      <c r="E282" s="3" t="s">
        <v>29</v>
      </c>
      <c r="F282" s="3" t="str">
        <f t="shared" si="9"/>
        <v>paul.mutua@email.com</v>
      </c>
      <c r="G282" s="3" t="s">
        <v>44</v>
      </c>
      <c r="H282" s="3">
        <v>11</v>
      </c>
      <c r="I282" s="3" t="str">
        <f t="shared" si="10"/>
        <v>Child</v>
      </c>
      <c r="J282" s="3">
        <f>MAX( H282:H954) - (H282)</f>
        <v>74</v>
      </c>
      <c r="K282" s="3" t="s">
        <v>317</v>
      </c>
      <c r="L282" s="4">
        <v>44199</v>
      </c>
      <c r="M282" s="3" t="s">
        <v>720</v>
      </c>
      <c r="N282" s="3" t="s">
        <v>725</v>
      </c>
      <c r="O282" s="3" t="s">
        <v>732</v>
      </c>
      <c r="P282" s="3" t="s">
        <v>751</v>
      </c>
      <c r="Q282" s="3" t="s">
        <v>757</v>
      </c>
      <c r="R282" s="3">
        <v>14162.22</v>
      </c>
      <c r="S282" s="3" t="s">
        <v>760</v>
      </c>
      <c r="T282" s="8"/>
    </row>
    <row r="283" spans="3:20" x14ac:dyDescent="0.3">
      <c r="C283" s="7">
        <v>8686</v>
      </c>
      <c r="D283" s="3" t="s">
        <v>17</v>
      </c>
      <c r="E283" s="3" t="s">
        <v>42</v>
      </c>
      <c r="F283" s="3" t="str">
        <f t="shared" si="9"/>
        <v>anne.ouma@email.com</v>
      </c>
      <c r="G283" s="3" t="s">
        <v>45</v>
      </c>
      <c r="H283" s="3">
        <v>54</v>
      </c>
      <c r="I283" s="3" t="str">
        <f t="shared" si="10"/>
        <v>Adult</v>
      </c>
      <c r="J283" s="3">
        <f>MAX( H283:H955) - (H283)</f>
        <v>31</v>
      </c>
      <c r="K283" s="3" t="s">
        <v>318</v>
      </c>
      <c r="L283" s="4">
        <v>44325</v>
      </c>
      <c r="M283" s="3" t="s">
        <v>724</v>
      </c>
      <c r="N283" s="3" t="s">
        <v>727</v>
      </c>
      <c r="O283" s="3" t="s">
        <v>739</v>
      </c>
      <c r="P283" s="3" t="s">
        <v>751</v>
      </c>
      <c r="Q283" s="3" t="s">
        <v>754</v>
      </c>
      <c r="R283" s="3">
        <v>40412.730000000003</v>
      </c>
      <c r="S283" s="3" t="s">
        <v>760</v>
      </c>
      <c r="T283" s="8"/>
    </row>
    <row r="284" spans="3:20" x14ac:dyDescent="0.3">
      <c r="C284" s="7">
        <v>5018</v>
      </c>
      <c r="D284" s="3" t="s">
        <v>24</v>
      </c>
      <c r="E284" s="3" t="s">
        <v>41</v>
      </c>
      <c r="F284" s="3" t="str">
        <f t="shared" si="9"/>
        <v>esther.obuya@email.com</v>
      </c>
      <c r="G284" s="3" t="s">
        <v>44</v>
      </c>
      <c r="H284" s="3">
        <v>30</v>
      </c>
      <c r="I284" s="3" t="str">
        <f t="shared" si="10"/>
        <v>Adult</v>
      </c>
      <c r="J284" s="3">
        <f>MAX( H284:H956) - (H284)</f>
        <v>55</v>
      </c>
      <c r="K284" s="3" t="s">
        <v>319</v>
      </c>
      <c r="L284" s="4">
        <v>44444</v>
      </c>
      <c r="M284" s="3" t="s">
        <v>718</v>
      </c>
      <c r="N284" s="3" t="s">
        <v>728</v>
      </c>
      <c r="O284" s="3" t="s">
        <v>740</v>
      </c>
      <c r="P284" s="3" t="s">
        <v>747</v>
      </c>
      <c r="Q284" s="3" t="s">
        <v>754</v>
      </c>
      <c r="R284" s="3">
        <v>11101.75</v>
      </c>
      <c r="S284" s="3" t="s">
        <v>761</v>
      </c>
      <c r="T284" s="8"/>
    </row>
    <row r="285" spans="3:20" x14ac:dyDescent="0.3">
      <c r="C285" s="7">
        <v>4256</v>
      </c>
      <c r="D285" s="3" t="s">
        <v>16</v>
      </c>
      <c r="E285" s="3" t="s">
        <v>29</v>
      </c>
      <c r="F285" s="3" t="str">
        <f t="shared" si="9"/>
        <v>john.mutua@email.com</v>
      </c>
      <c r="G285" s="3" t="s">
        <v>44</v>
      </c>
      <c r="H285" s="3">
        <v>31</v>
      </c>
      <c r="I285" s="3" t="str">
        <f t="shared" si="10"/>
        <v>Adult</v>
      </c>
      <c r="J285" s="3">
        <f>MAX( H285:H957) - (H285)</f>
        <v>54</v>
      </c>
      <c r="K285" s="3" t="s">
        <v>320</v>
      </c>
      <c r="L285" s="4">
        <v>44824</v>
      </c>
      <c r="M285" s="3" t="s">
        <v>718</v>
      </c>
      <c r="N285" s="3" t="s">
        <v>726</v>
      </c>
      <c r="O285" s="3" t="s">
        <v>742</v>
      </c>
      <c r="P285" s="3" t="s">
        <v>747</v>
      </c>
      <c r="Q285" s="3" t="s">
        <v>755</v>
      </c>
      <c r="R285" s="3">
        <v>41302.1</v>
      </c>
      <c r="S285" s="3" t="s">
        <v>760</v>
      </c>
      <c r="T285" s="8"/>
    </row>
    <row r="286" spans="3:20" x14ac:dyDescent="0.3">
      <c r="C286" s="7">
        <v>8809</v>
      </c>
      <c r="D286" s="3" t="s">
        <v>17</v>
      </c>
      <c r="E286" s="3" t="s">
        <v>41</v>
      </c>
      <c r="F286" s="3" t="str">
        <f t="shared" si="9"/>
        <v>anne.obuya@email.com</v>
      </c>
      <c r="G286" s="3" t="s">
        <v>45</v>
      </c>
      <c r="H286" s="3">
        <v>41</v>
      </c>
      <c r="I286" s="3" t="str">
        <f t="shared" si="10"/>
        <v>Adult</v>
      </c>
      <c r="J286" s="3">
        <f>MAX( H286:H958) - (H286)</f>
        <v>44</v>
      </c>
      <c r="K286" s="3" t="s">
        <v>321</v>
      </c>
      <c r="L286" s="4">
        <v>44137</v>
      </c>
      <c r="M286" s="3" t="s">
        <v>719</v>
      </c>
      <c r="N286" s="3" t="s">
        <v>730</v>
      </c>
      <c r="O286" s="3" t="s">
        <v>735</v>
      </c>
      <c r="P286" s="3" t="s">
        <v>747</v>
      </c>
      <c r="Q286" s="3" t="s">
        <v>753</v>
      </c>
      <c r="R286" s="3">
        <v>18877.060000000001</v>
      </c>
      <c r="S286" s="3" t="s">
        <v>760</v>
      </c>
      <c r="T286" s="8"/>
    </row>
    <row r="287" spans="3:20" x14ac:dyDescent="0.3">
      <c r="C287" s="7">
        <v>3705</v>
      </c>
      <c r="D287" s="3" t="s">
        <v>24</v>
      </c>
      <c r="E287" s="3" t="s">
        <v>32</v>
      </c>
      <c r="F287" s="3" t="str">
        <f t="shared" si="9"/>
        <v>esther.odhiambo@email.com</v>
      </c>
      <c r="G287" s="3" t="s">
        <v>44</v>
      </c>
      <c r="H287" s="3">
        <v>56</v>
      </c>
      <c r="I287" s="3" t="str">
        <f t="shared" si="10"/>
        <v>Adult</v>
      </c>
      <c r="J287" s="3">
        <f>MAX( H287:H959) - (H287)</f>
        <v>29</v>
      </c>
      <c r="K287" s="3" t="s">
        <v>322</v>
      </c>
      <c r="L287" s="4">
        <v>45627</v>
      </c>
      <c r="M287" s="3" t="s">
        <v>718</v>
      </c>
      <c r="N287" s="3" t="s">
        <v>728</v>
      </c>
      <c r="O287" s="3" t="s">
        <v>731</v>
      </c>
      <c r="P287" s="3" t="s">
        <v>749</v>
      </c>
      <c r="Q287" s="3" t="s">
        <v>758</v>
      </c>
      <c r="R287" s="3">
        <v>25282.06</v>
      </c>
      <c r="S287" s="3" t="s">
        <v>761</v>
      </c>
      <c r="T287" s="8"/>
    </row>
    <row r="288" spans="3:20" x14ac:dyDescent="0.3">
      <c r="C288" s="7">
        <v>1759</v>
      </c>
      <c r="D288" s="3" t="s">
        <v>20</v>
      </c>
      <c r="E288" s="3" t="s">
        <v>40</v>
      </c>
      <c r="F288" s="3" t="str">
        <f t="shared" si="9"/>
        <v>kevin.wanjiru@email.com</v>
      </c>
      <c r="G288" s="3" t="s">
        <v>44</v>
      </c>
      <c r="H288" s="3">
        <v>17</v>
      </c>
      <c r="I288" s="3" t="str">
        <f t="shared" si="10"/>
        <v>Teenager</v>
      </c>
      <c r="J288" s="3">
        <f>MAX( H288:H960) - (H288)</f>
        <v>68</v>
      </c>
      <c r="K288" s="3" t="s">
        <v>323</v>
      </c>
      <c r="L288" s="4">
        <v>44779</v>
      </c>
      <c r="M288" s="3" t="s">
        <v>724</v>
      </c>
      <c r="N288" s="3" t="s">
        <v>730</v>
      </c>
      <c r="O288" s="3" t="s">
        <v>741</v>
      </c>
      <c r="P288" s="3" t="s">
        <v>746</v>
      </c>
      <c r="Q288" s="3" t="s">
        <v>758</v>
      </c>
      <c r="R288" s="3">
        <v>32906.46</v>
      </c>
      <c r="S288" s="3" t="s">
        <v>761</v>
      </c>
      <c r="T288" s="8"/>
    </row>
    <row r="289" spans="3:20" x14ac:dyDescent="0.3">
      <c r="C289" s="7">
        <v>4641</v>
      </c>
      <c r="D289" s="3" t="s">
        <v>25</v>
      </c>
      <c r="E289" s="3" t="s">
        <v>33</v>
      </c>
      <c r="F289" s="3" t="str">
        <f t="shared" si="9"/>
        <v>paul.kiplagat@email.com</v>
      </c>
      <c r="G289" s="3" t="s">
        <v>44</v>
      </c>
      <c r="H289" s="3">
        <v>3</v>
      </c>
      <c r="I289" s="3" t="str">
        <f t="shared" si="10"/>
        <v>Child</v>
      </c>
      <c r="J289" s="3">
        <f>MAX( H289:H961) - (H289)</f>
        <v>82</v>
      </c>
      <c r="K289" s="3" t="s">
        <v>324</v>
      </c>
      <c r="L289" s="4">
        <v>45152</v>
      </c>
      <c r="M289" s="3" t="s">
        <v>719</v>
      </c>
      <c r="N289" s="3" t="s">
        <v>730</v>
      </c>
      <c r="O289" s="3" t="s">
        <v>736</v>
      </c>
      <c r="P289" s="3" t="s">
        <v>747</v>
      </c>
      <c r="Q289" s="3" t="s">
        <v>753</v>
      </c>
      <c r="R289" s="3">
        <v>942.89</v>
      </c>
      <c r="S289" s="3" t="s">
        <v>760</v>
      </c>
      <c r="T289" s="8"/>
    </row>
    <row r="290" spans="3:20" x14ac:dyDescent="0.3">
      <c r="C290" s="7">
        <v>2710</v>
      </c>
      <c r="D290" s="3" t="s">
        <v>25</v>
      </c>
      <c r="E290" s="3" t="s">
        <v>31</v>
      </c>
      <c r="F290" s="3" t="str">
        <f t="shared" si="9"/>
        <v>paul.kamau@email.com</v>
      </c>
      <c r="G290" s="3" t="s">
        <v>44</v>
      </c>
      <c r="H290" s="3">
        <v>71</v>
      </c>
      <c r="I290" s="3" t="str">
        <f t="shared" si="10"/>
        <v>Senior</v>
      </c>
      <c r="J290" s="3">
        <f>MAX( H290:H962) - (H290)</f>
        <v>14</v>
      </c>
      <c r="K290" s="3" t="s">
        <v>325</v>
      </c>
      <c r="L290" s="4">
        <v>44449</v>
      </c>
      <c r="M290" s="3" t="s">
        <v>722</v>
      </c>
      <c r="N290" s="3" t="s">
        <v>727</v>
      </c>
      <c r="O290" s="3" t="s">
        <v>739</v>
      </c>
      <c r="P290" s="3" t="s">
        <v>752</v>
      </c>
      <c r="Q290" s="3" t="s">
        <v>758</v>
      </c>
      <c r="R290" s="3">
        <v>31625.74</v>
      </c>
      <c r="S290" s="3" t="s">
        <v>759</v>
      </c>
      <c r="T290" s="8"/>
    </row>
    <row r="291" spans="3:20" x14ac:dyDescent="0.3">
      <c r="C291" s="7">
        <v>6745</v>
      </c>
      <c r="D291" s="3" t="s">
        <v>21</v>
      </c>
      <c r="E291" s="3" t="s">
        <v>39</v>
      </c>
      <c r="F291" s="3" t="str">
        <f t="shared" si="9"/>
        <v>grace.kuria@email.com</v>
      </c>
      <c r="G291" s="3" t="s">
        <v>44</v>
      </c>
      <c r="H291" s="3">
        <v>22</v>
      </c>
      <c r="I291" s="3" t="str">
        <f t="shared" si="10"/>
        <v>Adult</v>
      </c>
      <c r="J291" s="3">
        <f>MAX( H291:H963) - (H291)</f>
        <v>63</v>
      </c>
      <c r="K291" s="3" t="s">
        <v>326</v>
      </c>
      <c r="L291" s="4">
        <v>44325</v>
      </c>
      <c r="M291" s="3" t="s">
        <v>718</v>
      </c>
      <c r="N291" s="3" t="s">
        <v>725</v>
      </c>
      <c r="O291" s="3" t="s">
        <v>733</v>
      </c>
      <c r="P291" s="3" t="s">
        <v>749</v>
      </c>
      <c r="Q291" s="3" t="s">
        <v>753</v>
      </c>
      <c r="R291" s="3">
        <v>39891.919999999998</v>
      </c>
      <c r="S291" s="3" t="s">
        <v>760</v>
      </c>
      <c r="T291" s="8"/>
    </row>
    <row r="292" spans="3:20" x14ac:dyDescent="0.3">
      <c r="C292" s="7">
        <v>2199</v>
      </c>
      <c r="D292" s="3" t="s">
        <v>18</v>
      </c>
      <c r="E292" s="3" t="s">
        <v>43</v>
      </c>
      <c r="F292" s="3" t="str">
        <f t="shared" si="9"/>
        <v>susan.chebet@email.com</v>
      </c>
      <c r="G292" s="3" t="s">
        <v>45</v>
      </c>
      <c r="H292" s="3">
        <v>31</v>
      </c>
      <c r="I292" s="3" t="str">
        <f t="shared" si="10"/>
        <v>Adult</v>
      </c>
      <c r="J292" s="3">
        <f>MAX( H292:H964) - (H292)</f>
        <v>54</v>
      </c>
      <c r="K292" s="3" t="s">
        <v>327</v>
      </c>
      <c r="L292" s="4">
        <v>44723</v>
      </c>
      <c r="M292" s="3" t="s">
        <v>718</v>
      </c>
      <c r="N292" s="3" t="s">
        <v>730</v>
      </c>
      <c r="O292" s="3" t="s">
        <v>742</v>
      </c>
      <c r="P292" s="3" t="s">
        <v>746</v>
      </c>
      <c r="Q292" s="3" t="s">
        <v>757</v>
      </c>
      <c r="R292" s="3">
        <v>15841.46</v>
      </c>
      <c r="S292" s="3" t="s">
        <v>761</v>
      </c>
      <c r="T292" s="8"/>
    </row>
    <row r="293" spans="3:20" x14ac:dyDescent="0.3">
      <c r="C293" s="7">
        <v>9304</v>
      </c>
      <c r="D293" s="3" t="s">
        <v>20</v>
      </c>
      <c r="E293" s="3" t="s">
        <v>34</v>
      </c>
      <c r="F293" s="3" t="str">
        <f t="shared" si="9"/>
        <v>kevin.cherono@email.com</v>
      </c>
      <c r="G293" s="3" t="s">
        <v>45</v>
      </c>
      <c r="H293" s="3">
        <v>71</v>
      </c>
      <c r="I293" s="3" t="str">
        <f t="shared" si="10"/>
        <v>Senior</v>
      </c>
      <c r="J293" s="3">
        <f>MAX( H293:H965) - (H293)</f>
        <v>14</v>
      </c>
      <c r="K293" s="3" t="s">
        <v>328</v>
      </c>
      <c r="L293" s="4">
        <v>43846</v>
      </c>
      <c r="M293" s="3" t="s">
        <v>718</v>
      </c>
      <c r="N293" s="3" t="s">
        <v>729</v>
      </c>
      <c r="O293" s="3" t="s">
        <v>744</v>
      </c>
      <c r="P293" s="3" t="s">
        <v>751</v>
      </c>
      <c r="Q293" s="3" t="s">
        <v>757</v>
      </c>
      <c r="R293" s="3">
        <v>29558.98</v>
      </c>
      <c r="S293" s="3" t="s">
        <v>761</v>
      </c>
      <c r="T293" s="8"/>
    </row>
    <row r="294" spans="3:20" x14ac:dyDescent="0.3">
      <c r="C294" s="7">
        <v>7343</v>
      </c>
      <c r="D294" s="3" t="s">
        <v>20</v>
      </c>
      <c r="E294" s="3" t="s">
        <v>32</v>
      </c>
      <c r="F294" s="3" t="str">
        <f t="shared" si="9"/>
        <v>kevin.odhiambo@email.com</v>
      </c>
      <c r="G294" s="3" t="s">
        <v>45</v>
      </c>
      <c r="H294" s="3">
        <v>45</v>
      </c>
      <c r="I294" s="3" t="str">
        <f t="shared" si="10"/>
        <v>Adult</v>
      </c>
      <c r="J294" s="3">
        <f>MAX( H294:H966) - (H294)</f>
        <v>40</v>
      </c>
      <c r="K294" s="3" t="s">
        <v>329</v>
      </c>
      <c r="L294" s="4">
        <v>45512</v>
      </c>
      <c r="M294" s="3" t="s">
        <v>721</v>
      </c>
      <c r="N294" s="3" t="s">
        <v>727</v>
      </c>
      <c r="O294" s="3" t="s">
        <v>731</v>
      </c>
      <c r="P294" s="3" t="s">
        <v>749</v>
      </c>
      <c r="Q294" s="3" t="s">
        <v>758</v>
      </c>
      <c r="R294" s="3">
        <v>41665.269999999997</v>
      </c>
      <c r="S294" s="3" t="s">
        <v>759</v>
      </c>
      <c r="T294" s="8"/>
    </row>
    <row r="295" spans="3:20" x14ac:dyDescent="0.3">
      <c r="C295" s="7">
        <v>7161</v>
      </c>
      <c r="D295" s="3" t="s">
        <v>23</v>
      </c>
      <c r="E295" s="3" t="s">
        <v>40</v>
      </c>
      <c r="F295" s="3" t="str">
        <f t="shared" si="9"/>
        <v>peter.wanjiru@email.com</v>
      </c>
      <c r="G295" s="3" t="s">
        <v>45</v>
      </c>
      <c r="H295" s="3">
        <v>8</v>
      </c>
      <c r="I295" s="3" t="str">
        <f t="shared" si="10"/>
        <v>Child</v>
      </c>
      <c r="J295" s="3">
        <f>MAX( H295:H967) - (H295)</f>
        <v>77</v>
      </c>
      <c r="K295" s="3" t="s">
        <v>330</v>
      </c>
      <c r="L295" s="4">
        <v>43844</v>
      </c>
      <c r="M295" s="3" t="s">
        <v>724</v>
      </c>
      <c r="N295" s="3" t="s">
        <v>727</v>
      </c>
      <c r="O295" s="3" t="s">
        <v>733</v>
      </c>
      <c r="P295" s="3" t="s">
        <v>747</v>
      </c>
      <c r="Q295" s="3" t="s">
        <v>754</v>
      </c>
      <c r="R295" s="3">
        <v>14125.73</v>
      </c>
      <c r="S295" s="3" t="s">
        <v>759</v>
      </c>
      <c r="T295" s="8"/>
    </row>
    <row r="296" spans="3:20" x14ac:dyDescent="0.3">
      <c r="C296" s="7">
        <v>8504</v>
      </c>
      <c r="D296" s="3" t="s">
        <v>24</v>
      </c>
      <c r="E296" s="3" t="s">
        <v>33</v>
      </c>
      <c r="F296" s="3" t="str">
        <f t="shared" si="9"/>
        <v>esther.kiplagat@email.com</v>
      </c>
      <c r="G296" s="3" t="s">
        <v>44</v>
      </c>
      <c r="H296" s="3">
        <v>13</v>
      </c>
      <c r="I296" s="3" t="str">
        <f t="shared" si="10"/>
        <v>Teenager</v>
      </c>
      <c r="J296" s="3">
        <f>MAX( H296:H968) - (H296)</f>
        <v>72</v>
      </c>
      <c r="K296" s="3" t="s">
        <v>331</v>
      </c>
      <c r="L296" s="4">
        <v>45654</v>
      </c>
      <c r="M296" s="3" t="s">
        <v>721</v>
      </c>
      <c r="N296" s="3" t="s">
        <v>725</v>
      </c>
      <c r="O296" s="3" t="s">
        <v>741</v>
      </c>
      <c r="P296" s="3" t="s">
        <v>750</v>
      </c>
      <c r="Q296" s="3" t="s">
        <v>755</v>
      </c>
      <c r="R296" s="3">
        <v>5969.8</v>
      </c>
      <c r="S296" s="3" t="s">
        <v>760</v>
      </c>
      <c r="T296" s="8"/>
    </row>
    <row r="297" spans="3:20" x14ac:dyDescent="0.3">
      <c r="C297" s="7">
        <v>3239</v>
      </c>
      <c r="D297" s="3" t="s">
        <v>26</v>
      </c>
      <c r="E297" s="3" t="s">
        <v>29</v>
      </c>
      <c r="F297" s="3" t="str">
        <f t="shared" si="9"/>
        <v>brian.mutua@email.com</v>
      </c>
      <c r="G297" s="3" t="s">
        <v>45</v>
      </c>
      <c r="H297" s="3">
        <v>10</v>
      </c>
      <c r="I297" s="3" t="str">
        <f t="shared" si="10"/>
        <v>Child</v>
      </c>
      <c r="J297" s="3">
        <f>MAX( H297:H969) - (H297)</f>
        <v>75</v>
      </c>
      <c r="K297" s="3" t="s">
        <v>332</v>
      </c>
      <c r="L297" s="4">
        <v>44699</v>
      </c>
      <c r="M297" s="3" t="s">
        <v>718</v>
      </c>
      <c r="N297" s="3" t="s">
        <v>725</v>
      </c>
      <c r="O297" s="3" t="s">
        <v>734</v>
      </c>
      <c r="P297" s="3" t="s">
        <v>746</v>
      </c>
      <c r="Q297" s="3" t="s">
        <v>754</v>
      </c>
      <c r="R297" s="3">
        <v>43501.63</v>
      </c>
      <c r="S297" s="3" t="s">
        <v>761</v>
      </c>
      <c r="T297" s="8"/>
    </row>
    <row r="298" spans="3:20" x14ac:dyDescent="0.3">
      <c r="C298" s="7">
        <v>5396</v>
      </c>
      <c r="D298" s="3" t="s">
        <v>14</v>
      </c>
      <c r="E298" s="3" t="s">
        <v>29</v>
      </c>
      <c r="F298" s="3" t="str">
        <f t="shared" si="9"/>
        <v>jane.mutua@email.com</v>
      </c>
      <c r="G298" s="3" t="s">
        <v>45</v>
      </c>
      <c r="H298" s="3">
        <v>77</v>
      </c>
      <c r="I298" s="3" t="str">
        <f t="shared" si="10"/>
        <v>Senior</v>
      </c>
      <c r="J298" s="3">
        <f>MAX( H298:H970) - (H298)</f>
        <v>8</v>
      </c>
      <c r="K298" s="3" t="s">
        <v>333</v>
      </c>
      <c r="L298" s="4">
        <v>45582</v>
      </c>
      <c r="M298" s="3" t="s">
        <v>719</v>
      </c>
      <c r="N298" s="3" t="s">
        <v>725</v>
      </c>
      <c r="O298" s="3" t="s">
        <v>737</v>
      </c>
      <c r="P298" s="3" t="s">
        <v>750</v>
      </c>
      <c r="Q298" s="3" t="s">
        <v>756</v>
      </c>
      <c r="R298" s="3">
        <v>15738.28</v>
      </c>
      <c r="S298" s="3" t="s">
        <v>760</v>
      </c>
      <c r="T298" s="8"/>
    </row>
    <row r="299" spans="3:20" x14ac:dyDescent="0.3">
      <c r="C299" s="7">
        <v>1730</v>
      </c>
      <c r="D299" s="3" t="s">
        <v>22</v>
      </c>
      <c r="E299" s="3" t="s">
        <v>38</v>
      </c>
      <c r="F299" s="3" t="str">
        <f t="shared" si="9"/>
        <v>mercy.njeri@email.com</v>
      </c>
      <c r="G299" s="3" t="s">
        <v>44</v>
      </c>
      <c r="H299" s="3">
        <v>2</v>
      </c>
      <c r="I299" s="3" t="str">
        <f t="shared" si="10"/>
        <v>Child</v>
      </c>
      <c r="J299" s="3">
        <f>MAX( H299:H971) - (H299)</f>
        <v>83</v>
      </c>
      <c r="K299" s="3" t="s">
        <v>334</v>
      </c>
      <c r="L299" s="4">
        <v>44626</v>
      </c>
      <c r="M299" s="3" t="s">
        <v>718</v>
      </c>
      <c r="N299" s="3" t="s">
        <v>725</v>
      </c>
      <c r="O299" s="3" t="s">
        <v>736</v>
      </c>
      <c r="P299" s="3" t="s">
        <v>752</v>
      </c>
      <c r="Q299" s="3" t="s">
        <v>755</v>
      </c>
      <c r="R299" s="3">
        <v>31865.5</v>
      </c>
      <c r="S299" s="3" t="s">
        <v>760</v>
      </c>
      <c r="T299" s="8"/>
    </row>
    <row r="300" spans="3:20" x14ac:dyDescent="0.3">
      <c r="C300" s="7">
        <v>4185</v>
      </c>
      <c r="D300" s="3" t="s">
        <v>25</v>
      </c>
      <c r="E300" s="3" t="s">
        <v>38</v>
      </c>
      <c r="F300" s="3" t="str">
        <f t="shared" si="9"/>
        <v>paul.njeri@email.com</v>
      </c>
      <c r="G300" s="3" t="s">
        <v>45</v>
      </c>
      <c r="H300" s="3">
        <v>28</v>
      </c>
      <c r="I300" s="3" t="str">
        <f t="shared" si="10"/>
        <v>Adult</v>
      </c>
      <c r="J300" s="3">
        <f>MAX( H300:H972) - (H300)</f>
        <v>57</v>
      </c>
      <c r="K300" s="3" t="s">
        <v>335</v>
      </c>
      <c r="L300" s="4">
        <v>44664</v>
      </c>
      <c r="M300" s="3" t="s">
        <v>719</v>
      </c>
      <c r="N300" s="3" t="s">
        <v>730</v>
      </c>
      <c r="O300" s="3" t="s">
        <v>741</v>
      </c>
      <c r="P300" s="3" t="s">
        <v>749</v>
      </c>
      <c r="Q300" s="3" t="s">
        <v>758</v>
      </c>
      <c r="R300" s="3">
        <v>28173.439999999999</v>
      </c>
      <c r="S300" s="3" t="s">
        <v>759</v>
      </c>
      <c r="T300" s="8"/>
    </row>
    <row r="301" spans="3:20" x14ac:dyDescent="0.3">
      <c r="C301" s="7">
        <v>5404</v>
      </c>
      <c r="D301" s="3" t="s">
        <v>17</v>
      </c>
      <c r="E301" s="3" t="s">
        <v>39</v>
      </c>
      <c r="F301" s="3" t="str">
        <f t="shared" si="9"/>
        <v>anne.kuria@email.com</v>
      </c>
      <c r="G301" s="3" t="s">
        <v>44</v>
      </c>
      <c r="H301" s="3">
        <v>67</v>
      </c>
      <c r="I301" s="3" t="str">
        <f t="shared" si="10"/>
        <v>Senior</v>
      </c>
      <c r="J301" s="3">
        <f>MAX( H301:H973) - (H301)</f>
        <v>18</v>
      </c>
      <c r="K301" s="3" t="s">
        <v>336</v>
      </c>
      <c r="L301" s="4">
        <v>45700</v>
      </c>
      <c r="M301" s="3" t="s">
        <v>720</v>
      </c>
      <c r="N301" s="3" t="s">
        <v>727</v>
      </c>
      <c r="O301" s="3" t="s">
        <v>742</v>
      </c>
      <c r="P301" s="3" t="s">
        <v>746</v>
      </c>
      <c r="Q301" s="3" t="s">
        <v>756</v>
      </c>
      <c r="R301" s="3">
        <v>38801.300000000003</v>
      </c>
      <c r="S301" s="3" t="s">
        <v>759</v>
      </c>
      <c r="T301" s="8"/>
    </row>
    <row r="302" spans="3:20" x14ac:dyDescent="0.3">
      <c r="C302" s="7">
        <v>2702</v>
      </c>
      <c r="D302" s="3" t="s">
        <v>16</v>
      </c>
      <c r="E302" s="3" t="s">
        <v>36</v>
      </c>
      <c r="F302" s="3" t="str">
        <f t="shared" si="9"/>
        <v>john.mwangi@email.com</v>
      </c>
      <c r="G302" s="3" t="s">
        <v>45</v>
      </c>
      <c r="H302" s="3">
        <v>10</v>
      </c>
      <c r="I302" s="3" t="str">
        <f t="shared" si="10"/>
        <v>Child</v>
      </c>
      <c r="J302" s="3">
        <f>MAX( H302:H974) - (H302)</f>
        <v>75</v>
      </c>
      <c r="K302" s="3" t="s">
        <v>337</v>
      </c>
      <c r="L302" s="4">
        <v>45165</v>
      </c>
      <c r="M302" s="3" t="s">
        <v>721</v>
      </c>
      <c r="N302" s="3" t="s">
        <v>729</v>
      </c>
      <c r="O302" s="3" t="s">
        <v>732</v>
      </c>
      <c r="P302" s="3" t="s">
        <v>752</v>
      </c>
      <c r="Q302" s="3" t="s">
        <v>758</v>
      </c>
      <c r="R302" s="3">
        <v>38127.410000000003</v>
      </c>
      <c r="S302" s="3" t="s">
        <v>759</v>
      </c>
      <c r="T302" s="8"/>
    </row>
    <row r="303" spans="3:20" x14ac:dyDescent="0.3">
      <c r="C303" s="7">
        <v>4819</v>
      </c>
      <c r="D303" s="3" t="s">
        <v>19</v>
      </c>
      <c r="E303" s="3" t="s">
        <v>31</v>
      </c>
      <c r="F303" s="3" t="str">
        <f t="shared" si="9"/>
        <v>michael.kamau@email.com</v>
      </c>
      <c r="G303" s="3" t="s">
        <v>45</v>
      </c>
      <c r="H303" s="3">
        <v>50</v>
      </c>
      <c r="I303" s="3" t="str">
        <f t="shared" si="10"/>
        <v>Adult</v>
      </c>
      <c r="J303" s="3">
        <f>MAX( H303:H975) - (H303)</f>
        <v>35</v>
      </c>
      <c r="K303" s="3" t="s">
        <v>338</v>
      </c>
      <c r="L303" s="4">
        <v>45100</v>
      </c>
      <c r="M303" s="3" t="s">
        <v>723</v>
      </c>
      <c r="N303" s="3" t="s">
        <v>730</v>
      </c>
      <c r="O303" s="3" t="s">
        <v>740</v>
      </c>
      <c r="P303" s="3" t="s">
        <v>749</v>
      </c>
      <c r="Q303" s="3" t="s">
        <v>756</v>
      </c>
      <c r="R303" s="3">
        <v>32435.62</v>
      </c>
      <c r="S303" s="3" t="s">
        <v>759</v>
      </c>
      <c r="T303" s="8"/>
    </row>
    <row r="304" spans="3:20" x14ac:dyDescent="0.3">
      <c r="C304" s="7">
        <v>9353</v>
      </c>
      <c r="D304" s="3" t="s">
        <v>21</v>
      </c>
      <c r="E304" s="3" t="s">
        <v>29</v>
      </c>
      <c r="F304" s="3" t="str">
        <f t="shared" si="9"/>
        <v>grace.mutua@email.com</v>
      </c>
      <c r="G304" s="3" t="s">
        <v>45</v>
      </c>
      <c r="H304" s="3">
        <v>12</v>
      </c>
      <c r="I304" s="3" t="str">
        <f t="shared" si="10"/>
        <v>Child</v>
      </c>
      <c r="J304" s="3">
        <f>MAX( H304:H976) - (H304)</f>
        <v>73</v>
      </c>
      <c r="K304" s="3" t="s">
        <v>339</v>
      </c>
      <c r="L304" s="4">
        <v>43995</v>
      </c>
      <c r="M304" s="3" t="s">
        <v>719</v>
      </c>
      <c r="N304" s="3" t="s">
        <v>730</v>
      </c>
      <c r="O304" s="3" t="s">
        <v>745</v>
      </c>
      <c r="P304" s="3" t="s">
        <v>750</v>
      </c>
      <c r="Q304" s="3" t="s">
        <v>757</v>
      </c>
      <c r="R304" s="3">
        <v>10321.709999999999</v>
      </c>
      <c r="S304" s="3" t="s">
        <v>760</v>
      </c>
      <c r="T304" s="8"/>
    </row>
    <row r="305" spans="3:20" x14ac:dyDescent="0.3">
      <c r="C305" s="7">
        <v>7509</v>
      </c>
      <c r="D305" s="3" t="s">
        <v>15</v>
      </c>
      <c r="E305" s="3" t="s">
        <v>38</v>
      </c>
      <c r="F305" s="3" t="str">
        <f t="shared" si="9"/>
        <v>james.njeri@email.com</v>
      </c>
      <c r="G305" s="3" t="s">
        <v>44</v>
      </c>
      <c r="H305" s="3">
        <v>17</v>
      </c>
      <c r="I305" s="3" t="str">
        <f t="shared" si="10"/>
        <v>Teenager</v>
      </c>
      <c r="J305" s="3">
        <f>MAX( H305:H977) - (H305)</f>
        <v>68</v>
      </c>
      <c r="K305" s="3" t="s">
        <v>340</v>
      </c>
      <c r="L305" s="4">
        <v>44962</v>
      </c>
      <c r="M305" s="3" t="s">
        <v>718</v>
      </c>
      <c r="N305" s="3" t="s">
        <v>730</v>
      </c>
      <c r="O305" s="3" t="s">
        <v>735</v>
      </c>
      <c r="P305" s="3" t="s">
        <v>752</v>
      </c>
      <c r="Q305" s="3" t="s">
        <v>754</v>
      </c>
      <c r="R305" s="3">
        <v>24837.52</v>
      </c>
      <c r="S305" s="3" t="s">
        <v>760</v>
      </c>
      <c r="T305" s="8"/>
    </row>
    <row r="306" spans="3:20" x14ac:dyDescent="0.3">
      <c r="C306" s="7">
        <v>5751</v>
      </c>
      <c r="D306" s="3" t="s">
        <v>16</v>
      </c>
      <c r="E306" s="3" t="s">
        <v>37</v>
      </c>
      <c r="F306" s="3" t="str">
        <f t="shared" si="9"/>
        <v>john.otieno@email.com</v>
      </c>
      <c r="G306" s="3" t="s">
        <v>44</v>
      </c>
      <c r="H306" s="3">
        <v>77</v>
      </c>
      <c r="I306" s="3" t="str">
        <f t="shared" si="10"/>
        <v>Senior</v>
      </c>
      <c r="J306" s="3">
        <f>MAX( H306:H978) - (H306)</f>
        <v>8</v>
      </c>
      <c r="K306" s="3" t="s">
        <v>341</v>
      </c>
      <c r="L306" s="4">
        <v>44619</v>
      </c>
      <c r="M306" s="3" t="s">
        <v>718</v>
      </c>
      <c r="N306" s="3" t="s">
        <v>728</v>
      </c>
      <c r="O306" s="3" t="s">
        <v>745</v>
      </c>
      <c r="P306" s="3" t="s">
        <v>749</v>
      </c>
      <c r="Q306" s="3" t="s">
        <v>758</v>
      </c>
      <c r="R306" s="3">
        <v>18543</v>
      </c>
      <c r="S306" s="3" t="s">
        <v>760</v>
      </c>
      <c r="T306" s="8"/>
    </row>
    <row r="307" spans="3:20" x14ac:dyDescent="0.3">
      <c r="C307" s="7">
        <v>2471</v>
      </c>
      <c r="D307" s="3" t="s">
        <v>26</v>
      </c>
      <c r="E307" s="3" t="s">
        <v>40</v>
      </c>
      <c r="F307" s="3" t="str">
        <f t="shared" si="9"/>
        <v>brian.wanjiru@email.com</v>
      </c>
      <c r="G307" s="3" t="s">
        <v>44</v>
      </c>
      <c r="H307" s="3">
        <v>67</v>
      </c>
      <c r="I307" s="3" t="str">
        <f t="shared" si="10"/>
        <v>Senior</v>
      </c>
      <c r="J307" s="3">
        <f>MAX( H307:H979) - (H307)</f>
        <v>18</v>
      </c>
      <c r="K307" s="3" t="s">
        <v>342</v>
      </c>
      <c r="L307" s="4">
        <v>45318</v>
      </c>
      <c r="M307" s="3" t="s">
        <v>721</v>
      </c>
      <c r="N307" s="3" t="s">
        <v>730</v>
      </c>
      <c r="O307" s="3" t="s">
        <v>731</v>
      </c>
      <c r="P307" s="3" t="s">
        <v>749</v>
      </c>
      <c r="Q307" s="3" t="s">
        <v>754</v>
      </c>
      <c r="R307" s="3">
        <v>12319.74</v>
      </c>
      <c r="S307" s="3" t="s">
        <v>760</v>
      </c>
      <c r="T307" s="8"/>
    </row>
    <row r="308" spans="3:20" x14ac:dyDescent="0.3">
      <c r="C308" s="7">
        <v>2991</v>
      </c>
      <c r="D308" s="3" t="s">
        <v>23</v>
      </c>
      <c r="E308" s="3" t="s">
        <v>31</v>
      </c>
      <c r="F308" s="3" t="str">
        <f t="shared" si="9"/>
        <v>peter.kamau@email.com</v>
      </c>
      <c r="G308" s="3" t="s">
        <v>45</v>
      </c>
      <c r="H308" s="3">
        <v>22</v>
      </c>
      <c r="I308" s="3" t="str">
        <f t="shared" si="10"/>
        <v>Adult</v>
      </c>
      <c r="J308" s="3">
        <f>MAX( H308:H980) - (H308)</f>
        <v>63</v>
      </c>
      <c r="K308" s="3" t="s">
        <v>343</v>
      </c>
      <c r="L308" s="4">
        <v>45294</v>
      </c>
      <c r="M308" s="3" t="s">
        <v>718</v>
      </c>
      <c r="N308" s="3" t="s">
        <v>728</v>
      </c>
      <c r="O308" s="3" t="s">
        <v>731</v>
      </c>
      <c r="P308" s="3" t="s">
        <v>751</v>
      </c>
      <c r="Q308" s="3" t="s">
        <v>755</v>
      </c>
      <c r="R308" s="3">
        <v>28323.7</v>
      </c>
      <c r="S308" s="3" t="s">
        <v>759</v>
      </c>
      <c r="T308" s="8"/>
    </row>
    <row r="309" spans="3:20" x14ac:dyDescent="0.3">
      <c r="C309" s="7">
        <v>8255</v>
      </c>
      <c r="D309" s="3" t="s">
        <v>26</v>
      </c>
      <c r="E309" s="3" t="s">
        <v>30</v>
      </c>
      <c r="F309" s="3" t="str">
        <f t="shared" si="9"/>
        <v>brian.atieno@email.com</v>
      </c>
      <c r="G309" s="3" t="s">
        <v>45</v>
      </c>
      <c r="H309" s="3">
        <v>39</v>
      </c>
      <c r="I309" s="3" t="str">
        <f t="shared" si="10"/>
        <v>Adult</v>
      </c>
      <c r="J309" s="3">
        <f>MAX( H309:H981) - (H309)</f>
        <v>46</v>
      </c>
      <c r="K309" s="3" t="s">
        <v>344</v>
      </c>
      <c r="L309" s="4">
        <v>44213</v>
      </c>
      <c r="M309" s="3" t="s">
        <v>721</v>
      </c>
      <c r="N309" s="3" t="s">
        <v>729</v>
      </c>
      <c r="O309" s="3" t="s">
        <v>735</v>
      </c>
      <c r="P309" s="3" t="s">
        <v>748</v>
      </c>
      <c r="Q309" s="3" t="s">
        <v>757</v>
      </c>
      <c r="R309" s="3">
        <v>41652.480000000003</v>
      </c>
      <c r="S309" s="3" t="s">
        <v>760</v>
      </c>
      <c r="T309" s="8"/>
    </row>
    <row r="310" spans="3:20" x14ac:dyDescent="0.3">
      <c r="C310" s="7">
        <v>2611</v>
      </c>
      <c r="D310" s="3" t="s">
        <v>17</v>
      </c>
      <c r="E310" s="3" t="s">
        <v>41</v>
      </c>
      <c r="F310" s="3" t="str">
        <f t="shared" si="9"/>
        <v>anne.obuya@email.com</v>
      </c>
      <c r="G310" s="3" t="s">
        <v>44</v>
      </c>
      <c r="H310" s="3">
        <v>33</v>
      </c>
      <c r="I310" s="3" t="str">
        <f t="shared" si="10"/>
        <v>Adult</v>
      </c>
      <c r="J310" s="3">
        <f>MAX( H310:H982) - (H310)</f>
        <v>52</v>
      </c>
      <c r="K310" s="3" t="s">
        <v>345</v>
      </c>
      <c r="L310" s="4">
        <v>45750</v>
      </c>
      <c r="M310" s="3" t="s">
        <v>721</v>
      </c>
      <c r="N310" s="3" t="s">
        <v>727</v>
      </c>
      <c r="O310" s="3" t="s">
        <v>736</v>
      </c>
      <c r="P310" s="3" t="s">
        <v>751</v>
      </c>
      <c r="Q310" s="3" t="s">
        <v>756</v>
      </c>
      <c r="R310" s="3">
        <v>25004.45</v>
      </c>
      <c r="S310" s="3" t="s">
        <v>759</v>
      </c>
      <c r="T310" s="8"/>
    </row>
    <row r="311" spans="3:20" x14ac:dyDescent="0.3">
      <c r="C311" s="7">
        <v>6950</v>
      </c>
      <c r="D311" s="3" t="s">
        <v>20</v>
      </c>
      <c r="E311" s="3" t="s">
        <v>41</v>
      </c>
      <c r="F311" s="3" t="str">
        <f t="shared" si="9"/>
        <v>kevin.obuya@email.com</v>
      </c>
      <c r="G311" s="3" t="s">
        <v>45</v>
      </c>
      <c r="H311" s="3">
        <v>25</v>
      </c>
      <c r="I311" s="3" t="str">
        <f t="shared" si="10"/>
        <v>Adult</v>
      </c>
      <c r="J311" s="3">
        <f>MAX( H311:H983) - (H311)</f>
        <v>60</v>
      </c>
      <c r="K311" s="3" t="s">
        <v>346</v>
      </c>
      <c r="L311" s="4">
        <v>44432</v>
      </c>
      <c r="M311" s="3" t="s">
        <v>719</v>
      </c>
      <c r="N311" s="3" t="s">
        <v>729</v>
      </c>
      <c r="O311" s="3" t="s">
        <v>732</v>
      </c>
      <c r="P311" s="3" t="s">
        <v>750</v>
      </c>
      <c r="Q311" s="3" t="s">
        <v>753</v>
      </c>
      <c r="R311" s="3">
        <v>8932.76</v>
      </c>
      <c r="S311" s="3" t="s">
        <v>759</v>
      </c>
      <c r="T311" s="8"/>
    </row>
    <row r="312" spans="3:20" x14ac:dyDescent="0.3">
      <c r="C312" s="7">
        <v>4355</v>
      </c>
      <c r="D312" s="3" t="s">
        <v>22</v>
      </c>
      <c r="E312" s="3" t="s">
        <v>43</v>
      </c>
      <c r="F312" s="3" t="str">
        <f t="shared" si="9"/>
        <v>mercy.chebet@email.com</v>
      </c>
      <c r="G312" s="3" t="s">
        <v>44</v>
      </c>
      <c r="H312" s="3">
        <v>51</v>
      </c>
      <c r="I312" s="3" t="str">
        <f t="shared" si="10"/>
        <v>Adult</v>
      </c>
      <c r="J312" s="3">
        <f>MAX( H312:H984) - (H312)</f>
        <v>34</v>
      </c>
      <c r="K312" s="3" t="s">
        <v>347</v>
      </c>
      <c r="L312" s="4">
        <v>45330</v>
      </c>
      <c r="M312" s="3" t="s">
        <v>721</v>
      </c>
      <c r="N312" s="3" t="s">
        <v>726</v>
      </c>
      <c r="O312" s="3" t="s">
        <v>734</v>
      </c>
      <c r="P312" s="3" t="s">
        <v>747</v>
      </c>
      <c r="Q312" s="3" t="s">
        <v>757</v>
      </c>
      <c r="R312" s="3">
        <v>34461.629999999997</v>
      </c>
      <c r="S312" s="3" t="s">
        <v>761</v>
      </c>
      <c r="T312" s="8"/>
    </row>
    <row r="313" spans="3:20" x14ac:dyDescent="0.3">
      <c r="C313" s="7">
        <v>7507</v>
      </c>
      <c r="D313" s="3" t="s">
        <v>21</v>
      </c>
      <c r="E313" s="3" t="s">
        <v>33</v>
      </c>
      <c r="F313" s="3" t="str">
        <f t="shared" si="9"/>
        <v>grace.kiplagat@email.com</v>
      </c>
      <c r="G313" s="3" t="s">
        <v>44</v>
      </c>
      <c r="H313" s="3">
        <v>69</v>
      </c>
      <c r="I313" s="3" t="str">
        <f t="shared" si="10"/>
        <v>Senior</v>
      </c>
      <c r="J313" s="3">
        <f>MAX( H313:H985) - (H313)</f>
        <v>16</v>
      </c>
      <c r="K313" s="3" t="s">
        <v>348</v>
      </c>
      <c r="L313" s="4">
        <v>44273</v>
      </c>
      <c r="M313" s="3" t="s">
        <v>723</v>
      </c>
      <c r="N313" s="3" t="s">
        <v>726</v>
      </c>
      <c r="O313" s="3" t="s">
        <v>733</v>
      </c>
      <c r="P313" s="3" t="s">
        <v>746</v>
      </c>
      <c r="Q313" s="3" t="s">
        <v>754</v>
      </c>
      <c r="R313" s="3">
        <v>14853.84</v>
      </c>
      <c r="S313" s="3" t="s">
        <v>761</v>
      </c>
      <c r="T313" s="8"/>
    </row>
    <row r="314" spans="3:20" x14ac:dyDescent="0.3">
      <c r="C314" s="7">
        <v>4910</v>
      </c>
      <c r="D314" s="3" t="s">
        <v>21</v>
      </c>
      <c r="E314" s="3" t="s">
        <v>33</v>
      </c>
      <c r="F314" s="3" t="str">
        <f t="shared" si="9"/>
        <v>grace.kiplagat@email.com</v>
      </c>
      <c r="G314" s="3" t="s">
        <v>44</v>
      </c>
      <c r="H314" s="3">
        <v>50</v>
      </c>
      <c r="I314" s="3" t="str">
        <f t="shared" si="10"/>
        <v>Adult</v>
      </c>
      <c r="J314" s="3">
        <f>MAX( H314:H986) - (H314)</f>
        <v>35</v>
      </c>
      <c r="K314" s="3" t="s">
        <v>349</v>
      </c>
      <c r="L314" s="4">
        <v>44320</v>
      </c>
      <c r="M314" s="3" t="s">
        <v>724</v>
      </c>
      <c r="N314" s="3" t="s">
        <v>729</v>
      </c>
      <c r="O314" s="3" t="s">
        <v>734</v>
      </c>
      <c r="P314" s="3" t="s">
        <v>749</v>
      </c>
      <c r="Q314" s="3" t="s">
        <v>754</v>
      </c>
      <c r="R314" s="3">
        <v>38390.04</v>
      </c>
      <c r="S314" s="3" t="s">
        <v>759</v>
      </c>
      <c r="T314" s="8"/>
    </row>
    <row r="315" spans="3:20" x14ac:dyDescent="0.3">
      <c r="C315" s="7">
        <v>5882</v>
      </c>
      <c r="D315" s="3" t="s">
        <v>21</v>
      </c>
      <c r="E315" s="3" t="s">
        <v>41</v>
      </c>
      <c r="F315" s="3" t="str">
        <f t="shared" si="9"/>
        <v>grace.obuya@email.com</v>
      </c>
      <c r="G315" s="3" t="s">
        <v>45</v>
      </c>
      <c r="H315" s="3">
        <v>4</v>
      </c>
      <c r="I315" s="3" t="str">
        <f t="shared" si="10"/>
        <v>Child</v>
      </c>
      <c r="J315" s="3">
        <f>MAX( H315:H987) - (H315)</f>
        <v>81</v>
      </c>
      <c r="K315" s="3" t="s">
        <v>350</v>
      </c>
      <c r="L315" s="4">
        <v>44825</v>
      </c>
      <c r="M315" s="3" t="s">
        <v>719</v>
      </c>
      <c r="N315" s="3" t="s">
        <v>727</v>
      </c>
      <c r="O315" s="3" t="s">
        <v>738</v>
      </c>
      <c r="P315" s="3" t="s">
        <v>747</v>
      </c>
      <c r="Q315" s="3" t="s">
        <v>758</v>
      </c>
      <c r="R315" s="3">
        <v>17101.740000000002</v>
      </c>
      <c r="S315" s="3" t="s">
        <v>760</v>
      </c>
      <c r="T315" s="8"/>
    </row>
    <row r="316" spans="3:20" x14ac:dyDescent="0.3">
      <c r="C316" s="7">
        <v>6630</v>
      </c>
      <c r="D316" s="3" t="s">
        <v>25</v>
      </c>
      <c r="E316" s="3" t="s">
        <v>30</v>
      </c>
      <c r="F316" s="3" t="str">
        <f t="shared" si="9"/>
        <v>paul.atieno@email.com</v>
      </c>
      <c r="G316" s="3" t="s">
        <v>44</v>
      </c>
      <c r="H316" s="3">
        <v>81</v>
      </c>
      <c r="I316" s="3" t="str">
        <f t="shared" si="10"/>
        <v>Senior</v>
      </c>
      <c r="J316" s="3">
        <f>MAX( H316:H988) - (H316)</f>
        <v>4</v>
      </c>
      <c r="K316" s="3" t="s">
        <v>351</v>
      </c>
      <c r="L316" s="4">
        <v>44447</v>
      </c>
      <c r="M316" s="3" t="s">
        <v>718</v>
      </c>
      <c r="N316" s="3" t="s">
        <v>729</v>
      </c>
      <c r="O316" s="3" t="s">
        <v>732</v>
      </c>
      <c r="P316" s="3" t="s">
        <v>750</v>
      </c>
      <c r="Q316" s="3" t="s">
        <v>755</v>
      </c>
      <c r="R316" s="3">
        <v>27186.04</v>
      </c>
      <c r="S316" s="3" t="s">
        <v>760</v>
      </c>
      <c r="T316" s="8"/>
    </row>
    <row r="317" spans="3:20" x14ac:dyDescent="0.3">
      <c r="C317" s="7">
        <v>6666</v>
      </c>
      <c r="D317" s="3" t="s">
        <v>22</v>
      </c>
      <c r="E317" s="3" t="s">
        <v>35</v>
      </c>
      <c r="F317" s="3" t="str">
        <f t="shared" si="9"/>
        <v>mercy.mugambi@email.com</v>
      </c>
      <c r="G317" s="3" t="s">
        <v>45</v>
      </c>
      <c r="H317" s="3">
        <v>73</v>
      </c>
      <c r="I317" s="3" t="str">
        <f t="shared" si="10"/>
        <v>Senior</v>
      </c>
      <c r="J317" s="3">
        <f>MAX( H317:H989) - (H317)</f>
        <v>12</v>
      </c>
      <c r="K317" s="3" t="s">
        <v>352</v>
      </c>
      <c r="L317" s="4">
        <v>45013</v>
      </c>
      <c r="M317" s="3" t="s">
        <v>718</v>
      </c>
      <c r="N317" s="3" t="s">
        <v>725</v>
      </c>
      <c r="O317" s="3" t="s">
        <v>738</v>
      </c>
      <c r="P317" s="3" t="s">
        <v>746</v>
      </c>
      <c r="Q317" s="3" t="s">
        <v>754</v>
      </c>
      <c r="R317" s="3">
        <v>19814.419999999998</v>
      </c>
      <c r="S317" s="3" t="s">
        <v>760</v>
      </c>
      <c r="T317" s="8"/>
    </row>
    <row r="318" spans="3:20" x14ac:dyDescent="0.3">
      <c r="C318" s="7">
        <v>1378</v>
      </c>
      <c r="D318" s="3" t="s">
        <v>28</v>
      </c>
      <c r="E318" s="3" t="s">
        <v>38</v>
      </c>
      <c r="F318" s="3" t="str">
        <f t="shared" si="9"/>
        <v>mary.njeri@email.com</v>
      </c>
      <c r="G318" s="3" t="s">
        <v>45</v>
      </c>
      <c r="H318" s="3">
        <v>7</v>
      </c>
      <c r="I318" s="3" t="str">
        <f t="shared" si="10"/>
        <v>Child</v>
      </c>
      <c r="J318" s="3">
        <f>MAX( H318:H990) - (H318)</f>
        <v>78</v>
      </c>
      <c r="K318" s="3" t="s">
        <v>353</v>
      </c>
      <c r="L318" s="4">
        <v>43859</v>
      </c>
      <c r="M318" s="3" t="s">
        <v>720</v>
      </c>
      <c r="N318" s="3" t="s">
        <v>730</v>
      </c>
      <c r="O318" s="3" t="s">
        <v>739</v>
      </c>
      <c r="P318" s="3" t="s">
        <v>747</v>
      </c>
      <c r="Q318" s="3" t="s">
        <v>753</v>
      </c>
      <c r="R318" s="3">
        <v>44574.49</v>
      </c>
      <c r="S318" s="3" t="s">
        <v>760</v>
      </c>
      <c r="T318" s="8"/>
    </row>
    <row r="319" spans="3:20" x14ac:dyDescent="0.3">
      <c r="C319" s="7">
        <v>1871</v>
      </c>
      <c r="D319" s="3" t="s">
        <v>20</v>
      </c>
      <c r="E319" s="3" t="s">
        <v>39</v>
      </c>
      <c r="F319" s="3" t="str">
        <f t="shared" si="9"/>
        <v>kevin.kuria@email.com</v>
      </c>
      <c r="G319" s="3" t="s">
        <v>45</v>
      </c>
      <c r="H319" s="3">
        <v>9</v>
      </c>
      <c r="I319" s="3" t="str">
        <f t="shared" si="10"/>
        <v>Child</v>
      </c>
      <c r="J319" s="3">
        <f>MAX( H319:H991) - (H319)</f>
        <v>76</v>
      </c>
      <c r="K319" s="3" t="s">
        <v>354</v>
      </c>
      <c r="L319" s="4">
        <v>44605</v>
      </c>
      <c r="M319" s="3" t="s">
        <v>722</v>
      </c>
      <c r="N319" s="3" t="s">
        <v>729</v>
      </c>
      <c r="O319" s="3" t="s">
        <v>739</v>
      </c>
      <c r="P319" s="3" t="s">
        <v>751</v>
      </c>
      <c r="Q319" s="3" t="s">
        <v>758</v>
      </c>
      <c r="R319" s="3">
        <v>7307.13</v>
      </c>
      <c r="S319" s="3" t="s">
        <v>760</v>
      </c>
      <c r="T319" s="8"/>
    </row>
    <row r="320" spans="3:20" x14ac:dyDescent="0.3">
      <c r="C320" s="7">
        <v>7305</v>
      </c>
      <c r="D320" s="3" t="s">
        <v>19</v>
      </c>
      <c r="E320" s="3" t="s">
        <v>38</v>
      </c>
      <c r="F320" s="3" t="str">
        <f t="shared" si="9"/>
        <v>michael.njeri@email.com</v>
      </c>
      <c r="G320" s="3" t="s">
        <v>44</v>
      </c>
      <c r="H320" s="3">
        <v>38</v>
      </c>
      <c r="I320" s="3" t="str">
        <f t="shared" si="10"/>
        <v>Adult</v>
      </c>
      <c r="J320" s="3">
        <f>MAX( H320:H992) - (H320)</f>
        <v>47</v>
      </c>
      <c r="K320" s="3" t="s">
        <v>355</v>
      </c>
      <c r="L320" s="4">
        <v>44098</v>
      </c>
      <c r="M320" s="3" t="s">
        <v>722</v>
      </c>
      <c r="N320" s="3" t="s">
        <v>725</v>
      </c>
      <c r="O320" s="3" t="s">
        <v>740</v>
      </c>
      <c r="P320" s="3" t="s">
        <v>750</v>
      </c>
      <c r="Q320" s="3" t="s">
        <v>755</v>
      </c>
      <c r="R320" s="3">
        <v>25885.91</v>
      </c>
      <c r="S320" s="3" t="s">
        <v>761</v>
      </c>
      <c r="T320" s="8"/>
    </row>
    <row r="321" spans="3:20" x14ac:dyDescent="0.3">
      <c r="C321" s="7">
        <v>8533</v>
      </c>
      <c r="D321" s="3" t="s">
        <v>15</v>
      </c>
      <c r="E321" s="3" t="s">
        <v>30</v>
      </c>
      <c r="F321" s="3" t="str">
        <f t="shared" si="9"/>
        <v>james.atieno@email.com</v>
      </c>
      <c r="G321" s="3" t="s">
        <v>45</v>
      </c>
      <c r="H321" s="3">
        <v>19</v>
      </c>
      <c r="I321" s="3" t="str">
        <f t="shared" si="10"/>
        <v>Teenager</v>
      </c>
      <c r="J321" s="3">
        <f>MAX( H321:H993) - (H321)</f>
        <v>66</v>
      </c>
      <c r="K321" s="3" t="s">
        <v>356</v>
      </c>
      <c r="L321" s="4">
        <v>45417</v>
      </c>
      <c r="M321" s="3" t="s">
        <v>720</v>
      </c>
      <c r="N321" s="3" t="s">
        <v>726</v>
      </c>
      <c r="O321" s="3" t="s">
        <v>735</v>
      </c>
      <c r="P321" s="3" t="s">
        <v>746</v>
      </c>
      <c r="Q321" s="3" t="s">
        <v>758</v>
      </c>
      <c r="R321" s="3">
        <v>1729.44</v>
      </c>
      <c r="S321" s="3" t="s">
        <v>759</v>
      </c>
      <c r="T321" s="8"/>
    </row>
    <row r="322" spans="3:20" x14ac:dyDescent="0.3">
      <c r="C322" s="7">
        <v>2002</v>
      </c>
      <c r="D322" s="3" t="s">
        <v>17</v>
      </c>
      <c r="E322" s="3" t="s">
        <v>29</v>
      </c>
      <c r="F322" s="3" t="str">
        <f t="shared" si="9"/>
        <v>anne.mutua@email.com</v>
      </c>
      <c r="G322" s="3" t="s">
        <v>44</v>
      </c>
      <c r="H322" s="3">
        <v>31</v>
      </c>
      <c r="I322" s="3" t="str">
        <f t="shared" si="10"/>
        <v>Adult</v>
      </c>
      <c r="J322" s="3">
        <f>MAX( H322:H994) - (H322)</f>
        <v>54</v>
      </c>
      <c r="K322" s="3" t="s">
        <v>357</v>
      </c>
      <c r="L322" s="4">
        <v>44985</v>
      </c>
      <c r="M322" s="3" t="s">
        <v>720</v>
      </c>
      <c r="N322" s="3" t="s">
        <v>730</v>
      </c>
      <c r="O322" s="3" t="s">
        <v>741</v>
      </c>
      <c r="P322" s="3" t="s">
        <v>752</v>
      </c>
      <c r="Q322" s="3" t="s">
        <v>757</v>
      </c>
      <c r="R322" s="3">
        <v>4747.8100000000004</v>
      </c>
      <c r="S322" s="3" t="s">
        <v>760</v>
      </c>
      <c r="T322" s="8"/>
    </row>
    <row r="323" spans="3:20" x14ac:dyDescent="0.3">
      <c r="C323" s="7">
        <v>3601</v>
      </c>
      <c r="D323" s="3" t="s">
        <v>16</v>
      </c>
      <c r="E323" s="3" t="s">
        <v>39</v>
      </c>
      <c r="F323" s="3" t="str">
        <f t="shared" si="9"/>
        <v>john.kuria@email.com</v>
      </c>
      <c r="G323" s="3" t="s">
        <v>44</v>
      </c>
      <c r="H323" s="3">
        <v>63</v>
      </c>
      <c r="I323" s="3" t="str">
        <f t="shared" si="10"/>
        <v>Senior</v>
      </c>
      <c r="J323" s="3">
        <f>MAX( H323:H995) - (H323)</f>
        <v>22</v>
      </c>
      <c r="K323" s="3" t="s">
        <v>358</v>
      </c>
      <c r="L323" s="4">
        <v>44267</v>
      </c>
      <c r="M323" s="3" t="s">
        <v>718</v>
      </c>
      <c r="N323" s="3" t="s">
        <v>725</v>
      </c>
      <c r="O323" s="3" t="s">
        <v>741</v>
      </c>
      <c r="P323" s="3" t="s">
        <v>749</v>
      </c>
      <c r="Q323" s="3" t="s">
        <v>757</v>
      </c>
      <c r="R323" s="3">
        <v>24954.15</v>
      </c>
      <c r="S323" s="3" t="s">
        <v>761</v>
      </c>
      <c r="T323" s="8"/>
    </row>
    <row r="324" spans="3:20" x14ac:dyDescent="0.3">
      <c r="C324" s="7">
        <v>5918</v>
      </c>
      <c r="D324" s="3" t="s">
        <v>20</v>
      </c>
      <c r="E324" s="3" t="s">
        <v>42</v>
      </c>
      <c r="F324" s="3" t="str">
        <f t="shared" si="9"/>
        <v>kevin.ouma@email.com</v>
      </c>
      <c r="G324" s="3" t="s">
        <v>45</v>
      </c>
      <c r="H324" s="3">
        <v>53</v>
      </c>
      <c r="I324" s="3" t="str">
        <f t="shared" si="10"/>
        <v>Adult</v>
      </c>
      <c r="J324" s="3">
        <f>MAX( H324:H996) - (H324)</f>
        <v>32</v>
      </c>
      <c r="K324" s="3" t="s">
        <v>359</v>
      </c>
      <c r="L324" s="4">
        <v>44921</v>
      </c>
      <c r="M324" s="3" t="s">
        <v>719</v>
      </c>
      <c r="N324" s="3" t="s">
        <v>726</v>
      </c>
      <c r="O324" s="3" t="s">
        <v>741</v>
      </c>
      <c r="P324" s="3" t="s">
        <v>749</v>
      </c>
      <c r="Q324" s="3" t="s">
        <v>753</v>
      </c>
      <c r="R324" s="3">
        <v>37213.379999999997</v>
      </c>
      <c r="S324" s="3" t="s">
        <v>759</v>
      </c>
      <c r="T324" s="8"/>
    </row>
    <row r="325" spans="3:20" x14ac:dyDescent="0.3">
      <c r="C325" s="7">
        <v>1331</v>
      </c>
      <c r="D325" s="3" t="s">
        <v>16</v>
      </c>
      <c r="E325" s="3" t="s">
        <v>39</v>
      </c>
      <c r="F325" s="3" t="str">
        <f t="shared" si="9"/>
        <v>john.kuria@email.com</v>
      </c>
      <c r="G325" s="3" t="s">
        <v>45</v>
      </c>
      <c r="H325" s="3">
        <v>28</v>
      </c>
      <c r="I325" s="3" t="str">
        <f t="shared" si="10"/>
        <v>Adult</v>
      </c>
      <c r="J325" s="3">
        <f>MAX( H325:H997) - (H325)</f>
        <v>57</v>
      </c>
      <c r="K325" s="3" t="s">
        <v>360</v>
      </c>
      <c r="L325" s="4">
        <v>43862</v>
      </c>
      <c r="M325" s="3" t="s">
        <v>719</v>
      </c>
      <c r="N325" s="3" t="s">
        <v>726</v>
      </c>
      <c r="O325" s="3" t="s">
        <v>733</v>
      </c>
      <c r="P325" s="3" t="s">
        <v>750</v>
      </c>
      <c r="Q325" s="3" t="s">
        <v>753</v>
      </c>
      <c r="R325" s="3">
        <v>22977.01</v>
      </c>
      <c r="S325" s="3" t="s">
        <v>760</v>
      </c>
      <c r="T325" s="8"/>
    </row>
    <row r="326" spans="3:20" x14ac:dyDescent="0.3">
      <c r="C326" s="7">
        <v>8997</v>
      </c>
      <c r="D326" s="3" t="s">
        <v>21</v>
      </c>
      <c r="E326" s="3" t="s">
        <v>40</v>
      </c>
      <c r="F326" s="3" t="str">
        <f t="shared" si="9"/>
        <v>grace.wanjiru@email.com</v>
      </c>
      <c r="G326" s="3" t="s">
        <v>45</v>
      </c>
      <c r="H326" s="3">
        <v>75</v>
      </c>
      <c r="I326" s="3" t="str">
        <f t="shared" si="10"/>
        <v>Senior</v>
      </c>
      <c r="J326" s="3">
        <f>MAX( H326:H998) - (H326)</f>
        <v>10</v>
      </c>
      <c r="K326" s="3" t="s">
        <v>361</v>
      </c>
      <c r="L326" s="4">
        <v>44787</v>
      </c>
      <c r="M326" s="3" t="s">
        <v>722</v>
      </c>
      <c r="N326" s="3" t="s">
        <v>727</v>
      </c>
      <c r="O326" s="3" t="s">
        <v>731</v>
      </c>
      <c r="P326" s="3" t="s">
        <v>746</v>
      </c>
      <c r="Q326" s="3" t="s">
        <v>758</v>
      </c>
      <c r="R326" s="3">
        <v>46822.47</v>
      </c>
      <c r="S326" s="3" t="s">
        <v>759</v>
      </c>
      <c r="T326" s="8"/>
    </row>
    <row r="327" spans="3:20" x14ac:dyDescent="0.3">
      <c r="C327" s="7">
        <v>7362</v>
      </c>
      <c r="D327" s="3" t="s">
        <v>21</v>
      </c>
      <c r="E327" s="3" t="s">
        <v>42</v>
      </c>
      <c r="F327" s="3" t="str">
        <f t="shared" si="9"/>
        <v>grace.ouma@email.com</v>
      </c>
      <c r="G327" s="3" t="s">
        <v>44</v>
      </c>
      <c r="H327" s="3">
        <v>42</v>
      </c>
      <c r="I327" s="3" t="str">
        <f t="shared" si="10"/>
        <v>Adult</v>
      </c>
      <c r="J327" s="3">
        <f>MAX( H327:H999) - (H327)</f>
        <v>43</v>
      </c>
      <c r="K327" s="3" t="s">
        <v>362</v>
      </c>
      <c r="L327" s="4">
        <v>44648</v>
      </c>
      <c r="M327" s="3" t="s">
        <v>720</v>
      </c>
      <c r="N327" s="3" t="s">
        <v>726</v>
      </c>
      <c r="O327" s="3" t="s">
        <v>741</v>
      </c>
      <c r="P327" s="3" t="s">
        <v>750</v>
      </c>
      <c r="Q327" s="3" t="s">
        <v>757</v>
      </c>
      <c r="R327" s="3">
        <v>49720.43</v>
      </c>
      <c r="S327" s="3" t="s">
        <v>760</v>
      </c>
      <c r="T327" s="8"/>
    </row>
    <row r="328" spans="3:20" x14ac:dyDescent="0.3">
      <c r="C328" s="7">
        <v>4014</v>
      </c>
      <c r="D328" s="3" t="s">
        <v>26</v>
      </c>
      <c r="E328" s="3" t="s">
        <v>29</v>
      </c>
      <c r="F328" s="3" t="str">
        <f t="shared" si="9"/>
        <v>brian.mutua@email.com</v>
      </c>
      <c r="G328" s="3" t="s">
        <v>45</v>
      </c>
      <c r="H328" s="3">
        <v>37</v>
      </c>
      <c r="I328" s="3" t="str">
        <f t="shared" si="10"/>
        <v>Adult</v>
      </c>
      <c r="J328" s="3">
        <f>MAX( H328:H1000) - (H328)</f>
        <v>48</v>
      </c>
      <c r="K328" s="3" t="s">
        <v>363</v>
      </c>
      <c r="L328" s="4">
        <v>44236</v>
      </c>
      <c r="M328" s="3" t="s">
        <v>718</v>
      </c>
      <c r="N328" s="3" t="s">
        <v>729</v>
      </c>
      <c r="O328" s="3" t="s">
        <v>739</v>
      </c>
      <c r="P328" s="3" t="s">
        <v>747</v>
      </c>
      <c r="Q328" s="3" t="s">
        <v>755</v>
      </c>
      <c r="R328" s="3">
        <v>29931.27</v>
      </c>
      <c r="S328" s="3" t="s">
        <v>760</v>
      </c>
      <c r="T328" s="8"/>
    </row>
    <row r="329" spans="3:20" x14ac:dyDescent="0.3">
      <c r="C329" s="7">
        <v>1309</v>
      </c>
      <c r="D329" s="3" t="s">
        <v>28</v>
      </c>
      <c r="E329" s="3" t="s">
        <v>34</v>
      </c>
      <c r="F329" s="3" t="str">
        <f t="shared" si="9"/>
        <v>mary.cherono@email.com</v>
      </c>
      <c r="G329" s="3" t="s">
        <v>44</v>
      </c>
      <c r="H329" s="3">
        <v>68</v>
      </c>
      <c r="I329" s="3" t="str">
        <f t="shared" si="10"/>
        <v>Senior</v>
      </c>
      <c r="J329" s="3">
        <f>MAX( H329:H1001) - (H329)</f>
        <v>17</v>
      </c>
      <c r="K329" s="3" t="s">
        <v>364</v>
      </c>
      <c r="L329" s="4">
        <v>44631</v>
      </c>
      <c r="M329" s="3" t="s">
        <v>720</v>
      </c>
      <c r="N329" s="3" t="s">
        <v>728</v>
      </c>
      <c r="O329" s="3" t="s">
        <v>732</v>
      </c>
      <c r="P329" s="3" t="s">
        <v>746</v>
      </c>
      <c r="Q329" s="3" t="s">
        <v>757</v>
      </c>
      <c r="R329" s="3">
        <v>8440.02</v>
      </c>
      <c r="S329" s="3" t="s">
        <v>761</v>
      </c>
      <c r="T329" s="8"/>
    </row>
    <row r="330" spans="3:20" x14ac:dyDescent="0.3">
      <c r="C330" s="7">
        <v>9067</v>
      </c>
      <c r="D330" s="3" t="s">
        <v>21</v>
      </c>
      <c r="E330" s="3" t="s">
        <v>35</v>
      </c>
      <c r="F330" s="3" t="str">
        <f t="shared" si="9"/>
        <v>grace.mugambi@email.com</v>
      </c>
      <c r="G330" s="3" t="s">
        <v>45</v>
      </c>
      <c r="H330" s="3">
        <v>71</v>
      </c>
      <c r="I330" s="3" t="str">
        <f t="shared" si="10"/>
        <v>Senior</v>
      </c>
      <c r="J330" s="3">
        <f>MAX( H330:H1002) - (H330)</f>
        <v>14</v>
      </c>
      <c r="K330" s="3" t="s">
        <v>365</v>
      </c>
      <c r="L330" s="4">
        <v>44633</v>
      </c>
      <c r="M330" s="3" t="s">
        <v>722</v>
      </c>
      <c r="N330" s="3" t="s">
        <v>729</v>
      </c>
      <c r="O330" s="3" t="s">
        <v>735</v>
      </c>
      <c r="P330" s="3" t="s">
        <v>747</v>
      </c>
      <c r="Q330" s="3" t="s">
        <v>753</v>
      </c>
      <c r="R330" s="3">
        <v>6424.19</v>
      </c>
      <c r="S330" s="3" t="s">
        <v>761</v>
      </c>
      <c r="T330" s="8"/>
    </row>
    <row r="331" spans="3:20" x14ac:dyDescent="0.3">
      <c r="C331" s="7">
        <v>7906</v>
      </c>
      <c r="D331" s="3" t="s">
        <v>17</v>
      </c>
      <c r="E331" s="3" t="s">
        <v>37</v>
      </c>
      <c r="F331" s="3" t="str">
        <f t="shared" si="9"/>
        <v>anne.otieno@email.com</v>
      </c>
      <c r="G331" s="3" t="s">
        <v>45</v>
      </c>
      <c r="H331" s="3">
        <v>67</v>
      </c>
      <c r="I331" s="3" t="str">
        <f t="shared" si="10"/>
        <v>Senior</v>
      </c>
      <c r="J331" s="3">
        <f>MAX( H331:H1003) - (H331)</f>
        <v>18</v>
      </c>
      <c r="K331" s="3" t="s">
        <v>366</v>
      </c>
      <c r="L331" s="4">
        <v>44482</v>
      </c>
      <c r="M331" s="3" t="s">
        <v>721</v>
      </c>
      <c r="N331" s="3" t="s">
        <v>726</v>
      </c>
      <c r="O331" s="3" t="s">
        <v>731</v>
      </c>
      <c r="P331" s="3" t="s">
        <v>749</v>
      </c>
      <c r="Q331" s="3" t="s">
        <v>757</v>
      </c>
      <c r="R331" s="3">
        <v>30966.63</v>
      </c>
      <c r="S331" s="3" t="s">
        <v>761</v>
      </c>
      <c r="T331" s="8"/>
    </row>
    <row r="332" spans="3:20" x14ac:dyDescent="0.3">
      <c r="C332" s="7">
        <v>1301</v>
      </c>
      <c r="D332" s="3" t="s">
        <v>23</v>
      </c>
      <c r="E332" s="3" t="s">
        <v>30</v>
      </c>
      <c r="F332" s="3" t="str">
        <f t="shared" ref="F332:F395" si="11">LOWER(CONCATENATE(D332,".",E332,"@email.com"))</f>
        <v>peter.atieno@email.com</v>
      </c>
      <c r="G332" s="3" t="s">
        <v>44</v>
      </c>
      <c r="H332" s="3">
        <v>82</v>
      </c>
      <c r="I332" s="3" t="str">
        <f t="shared" ref="I332:I395" si="12">IF(H332&lt;=12,"Child",IF(H332&lt;=19,"Teenager",IF(H332&lt;=60,"Adult","Senior")))</f>
        <v>Senior</v>
      </c>
      <c r="J332" s="3">
        <f>MAX( H332:H1004) - (H332)</f>
        <v>3</v>
      </c>
      <c r="K332" s="3" t="s">
        <v>367</v>
      </c>
      <c r="L332" s="4">
        <v>44783</v>
      </c>
      <c r="M332" s="3" t="s">
        <v>724</v>
      </c>
      <c r="N332" s="3" t="s">
        <v>729</v>
      </c>
      <c r="O332" s="3" t="s">
        <v>739</v>
      </c>
      <c r="P332" s="3" t="s">
        <v>749</v>
      </c>
      <c r="Q332" s="3" t="s">
        <v>753</v>
      </c>
      <c r="R332" s="3">
        <v>39167.75</v>
      </c>
      <c r="S332" s="3" t="s">
        <v>760</v>
      </c>
      <c r="T332" s="8"/>
    </row>
    <row r="333" spans="3:20" x14ac:dyDescent="0.3">
      <c r="C333" s="7">
        <v>2155</v>
      </c>
      <c r="D333" s="3" t="s">
        <v>19</v>
      </c>
      <c r="E333" s="3" t="s">
        <v>29</v>
      </c>
      <c r="F333" s="3" t="str">
        <f t="shared" si="11"/>
        <v>michael.mutua@email.com</v>
      </c>
      <c r="G333" s="3" t="s">
        <v>45</v>
      </c>
      <c r="H333" s="3">
        <v>17</v>
      </c>
      <c r="I333" s="3" t="str">
        <f t="shared" si="12"/>
        <v>Teenager</v>
      </c>
      <c r="J333" s="3">
        <f>MAX( H333:H1005) - (H333)</f>
        <v>68</v>
      </c>
      <c r="K333" s="3" t="s">
        <v>368</v>
      </c>
      <c r="L333" s="4">
        <v>45016</v>
      </c>
      <c r="M333" s="3" t="s">
        <v>724</v>
      </c>
      <c r="N333" s="3" t="s">
        <v>726</v>
      </c>
      <c r="O333" s="3" t="s">
        <v>737</v>
      </c>
      <c r="P333" s="3" t="s">
        <v>748</v>
      </c>
      <c r="Q333" s="3" t="s">
        <v>753</v>
      </c>
      <c r="R333" s="3">
        <v>6682.2</v>
      </c>
      <c r="S333" s="3" t="s">
        <v>760</v>
      </c>
      <c r="T333" s="8"/>
    </row>
    <row r="334" spans="3:20" x14ac:dyDescent="0.3">
      <c r="C334" s="7">
        <v>1093</v>
      </c>
      <c r="D334" s="3" t="s">
        <v>23</v>
      </c>
      <c r="E334" s="3" t="s">
        <v>30</v>
      </c>
      <c r="F334" s="3" t="str">
        <f t="shared" si="11"/>
        <v>peter.atieno@email.com</v>
      </c>
      <c r="G334" s="3" t="s">
        <v>45</v>
      </c>
      <c r="H334" s="3">
        <v>8</v>
      </c>
      <c r="I334" s="3" t="str">
        <f t="shared" si="12"/>
        <v>Child</v>
      </c>
      <c r="J334" s="3">
        <f>MAX( H334:H1006) - (H334)</f>
        <v>77</v>
      </c>
      <c r="K334" s="3" t="s">
        <v>369</v>
      </c>
      <c r="L334" s="4">
        <v>44962</v>
      </c>
      <c r="M334" s="3" t="s">
        <v>720</v>
      </c>
      <c r="N334" s="3" t="s">
        <v>726</v>
      </c>
      <c r="O334" s="3" t="s">
        <v>743</v>
      </c>
      <c r="P334" s="3" t="s">
        <v>751</v>
      </c>
      <c r="Q334" s="3" t="s">
        <v>758</v>
      </c>
      <c r="R334" s="3">
        <v>6230.45</v>
      </c>
      <c r="S334" s="3" t="s">
        <v>760</v>
      </c>
      <c r="T334" s="8"/>
    </row>
    <row r="335" spans="3:20" x14ac:dyDescent="0.3">
      <c r="C335" s="7">
        <v>7300</v>
      </c>
      <c r="D335" s="3" t="s">
        <v>16</v>
      </c>
      <c r="E335" s="3" t="s">
        <v>34</v>
      </c>
      <c r="F335" s="3" t="str">
        <f t="shared" si="11"/>
        <v>john.cherono@email.com</v>
      </c>
      <c r="G335" s="3" t="s">
        <v>44</v>
      </c>
      <c r="H335" s="3">
        <v>14</v>
      </c>
      <c r="I335" s="3" t="str">
        <f t="shared" si="12"/>
        <v>Teenager</v>
      </c>
      <c r="J335" s="3">
        <f>MAX( H335:H1007) - (H335)</f>
        <v>71</v>
      </c>
      <c r="K335" s="3" t="s">
        <v>370</v>
      </c>
      <c r="L335" s="4">
        <v>45239</v>
      </c>
      <c r="M335" s="3" t="s">
        <v>724</v>
      </c>
      <c r="N335" s="3" t="s">
        <v>729</v>
      </c>
      <c r="O335" s="3" t="s">
        <v>740</v>
      </c>
      <c r="P335" s="3" t="s">
        <v>752</v>
      </c>
      <c r="Q335" s="3" t="s">
        <v>757</v>
      </c>
      <c r="R335" s="3">
        <v>47191.66</v>
      </c>
      <c r="S335" s="3" t="s">
        <v>759</v>
      </c>
      <c r="T335" s="8"/>
    </row>
    <row r="336" spans="3:20" x14ac:dyDescent="0.3">
      <c r="C336" s="7">
        <v>8511</v>
      </c>
      <c r="D336" s="3" t="s">
        <v>22</v>
      </c>
      <c r="E336" s="3" t="s">
        <v>38</v>
      </c>
      <c r="F336" s="3" t="str">
        <f t="shared" si="11"/>
        <v>mercy.njeri@email.com</v>
      </c>
      <c r="G336" s="3" t="s">
        <v>45</v>
      </c>
      <c r="H336" s="3">
        <v>5</v>
      </c>
      <c r="I336" s="3" t="str">
        <f t="shared" si="12"/>
        <v>Child</v>
      </c>
      <c r="J336" s="3">
        <f>MAX( H336:H1008) - (H336)</f>
        <v>80</v>
      </c>
      <c r="K336" s="3" t="s">
        <v>371</v>
      </c>
      <c r="L336" s="4">
        <v>45020</v>
      </c>
      <c r="M336" s="3" t="s">
        <v>722</v>
      </c>
      <c r="N336" s="3" t="s">
        <v>725</v>
      </c>
      <c r="O336" s="3" t="s">
        <v>740</v>
      </c>
      <c r="P336" s="3" t="s">
        <v>750</v>
      </c>
      <c r="Q336" s="3" t="s">
        <v>757</v>
      </c>
      <c r="R336" s="3">
        <v>21095.74</v>
      </c>
      <c r="S336" s="3" t="s">
        <v>761</v>
      </c>
      <c r="T336" s="8"/>
    </row>
    <row r="337" spans="3:20" x14ac:dyDescent="0.3">
      <c r="C337" s="7">
        <v>9556</v>
      </c>
      <c r="D337" s="3" t="s">
        <v>19</v>
      </c>
      <c r="E337" s="3" t="s">
        <v>36</v>
      </c>
      <c r="F337" s="3" t="str">
        <f t="shared" si="11"/>
        <v>michael.mwangi@email.com</v>
      </c>
      <c r="G337" s="3" t="s">
        <v>45</v>
      </c>
      <c r="H337" s="3">
        <v>80</v>
      </c>
      <c r="I337" s="3" t="str">
        <f t="shared" si="12"/>
        <v>Senior</v>
      </c>
      <c r="J337" s="3">
        <f>MAX( H337:H1009) - (H337)</f>
        <v>5</v>
      </c>
      <c r="K337" s="3" t="s">
        <v>372</v>
      </c>
      <c r="L337" s="4">
        <v>44055</v>
      </c>
      <c r="M337" s="3" t="s">
        <v>721</v>
      </c>
      <c r="N337" s="3" t="s">
        <v>727</v>
      </c>
      <c r="O337" s="3" t="s">
        <v>731</v>
      </c>
      <c r="P337" s="3" t="s">
        <v>751</v>
      </c>
      <c r="Q337" s="3" t="s">
        <v>755</v>
      </c>
      <c r="R337" s="3">
        <v>8803.49</v>
      </c>
      <c r="S337" s="3" t="s">
        <v>760</v>
      </c>
      <c r="T337" s="8"/>
    </row>
    <row r="338" spans="3:20" x14ac:dyDescent="0.3">
      <c r="C338" s="7">
        <v>3314</v>
      </c>
      <c r="D338" s="3" t="s">
        <v>17</v>
      </c>
      <c r="E338" s="3" t="s">
        <v>32</v>
      </c>
      <c r="F338" s="3" t="str">
        <f t="shared" si="11"/>
        <v>anne.odhiambo@email.com</v>
      </c>
      <c r="G338" s="3" t="s">
        <v>44</v>
      </c>
      <c r="H338" s="3">
        <v>70</v>
      </c>
      <c r="I338" s="3" t="str">
        <f t="shared" si="12"/>
        <v>Senior</v>
      </c>
      <c r="J338" s="3">
        <f>MAX( H338:H1010) - (H338)</f>
        <v>15</v>
      </c>
      <c r="K338" s="3" t="s">
        <v>373</v>
      </c>
      <c r="L338" s="4">
        <v>45545</v>
      </c>
      <c r="M338" s="3" t="s">
        <v>718</v>
      </c>
      <c r="N338" s="3" t="s">
        <v>727</v>
      </c>
      <c r="O338" s="3" t="s">
        <v>736</v>
      </c>
      <c r="P338" s="3" t="s">
        <v>751</v>
      </c>
      <c r="Q338" s="3" t="s">
        <v>755</v>
      </c>
      <c r="R338" s="3">
        <v>43836.97</v>
      </c>
      <c r="S338" s="3" t="s">
        <v>759</v>
      </c>
      <c r="T338" s="8"/>
    </row>
    <row r="339" spans="3:20" x14ac:dyDescent="0.3">
      <c r="C339" s="7">
        <v>5597</v>
      </c>
      <c r="D339" s="3" t="s">
        <v>28</v>
      </c>
      <c r="E339" s="3" t="s">
        <v>40</v>
      </c>
      <c r="F339" s="3" t="str">
        <f t="shared" si="11"/>
        <v>mary.wanjiru@email.com</v>
      </c>
      <c r="G339" s="3" t="s">
        <v>45</v>
      </c>
      <c r="H339" s="3">
        <v>23</v>
      </c>
      <c r="I339" s="3" t="str">
        <f t="shared" si="12"/>
        <v>Adult</v>
      </c>
      <c r="J339" s="3">
        <f>MAX( H339:H1011) - (H339)</f>
        <v>62</v>
      </c>
      <c r="K339" s="3" t="s">
        <v>374</v>
      </c>
      <c r="L339" s="4">
        <v>44249</v>
      </c>
      <c r="M339" s="3" t="s">
        <v>723</v>
      </c>
      <c r="N339" s="3" t="s">
        <v>726</v>
      </c>
      <c r="O339" s="3" t="s">
        <v>738</v>
      </c>
      <c r="P339" s="3" t="s">
        <v>751</v>
      </c>
      <c r="Q339" s="3" t="s">
        <v>758</v>
      </c>
      <c r="R339" s="3">
        <v>7970.71</v>
      </c>
      <c r="S339" s="3" t="s">
        <v>761</v>
      </c>
      <c r="T339" s="8"/>
    </row>
    <row r="340" spans="3:20" x14ac:dyDescent="0.3">
      <c r="C340" s="7">
        <v>9988</v>
      </c>
      <c r="D340" s="3" t="s">
        <v>28</v>
      </c>
      <c r="E340" s="3" t="s">
        <v>43</v>
      </c>
      <c r="F340" s="3" t="str">
        <f t="shared" si="11"/>
        <v>mary.chebet@email.com</v>
      </c>
      <c r="G340" s="3" t="s">
        <v>44</v>
      </c>
      <c r="H340" s="3">
        <v>46</v>
      </c>
      <c r="I340" s="3" t="str">
        <f t="shared" si="12"/>
        <v>Adult</v>
      </c>
      <c r="J340" s="3">
        <f>MAX( H340:H1012) - (H340)</f>
        <v>39</v>
      </c>
      <c r="K340" s="3" t="s">
        <v>375</v>
      </c>
      <c r="L340" s="4">
        <v>43869</v>
      </c>
      <c r="M340" s="3" t="s">
        <v>720</v>
      </c>
      <c r="N340" s="3" t="s">
        <v>726</v>
      </c>
      <c r="O340" s="3" t="s">
        <v>738</v>
      </c>
      <c r="P340" s="3" t="s">
        <v>750</v>
      </c>
      <c r="Q340" s="3" t="s">
        <v>753</v>
      </c>
      <c r="R340" s="3">
        <v>8807.2800000000007</v>
      </c>
      <c r="S340" s="3" t="s">
        <v>759</v>
      </c>
      <c r="T340" s="8"/>
    </row>
    <row r="341" spans="3:20" x14ac:dyDescent="0.3">
      <c r="C341" s="7">
        <v>6217</v>
      </c>
      <c r="D341" s="3" t="s">
        <v>28</v>
      </c>
      <c r="E341" s="3" t="s">
        <v>39</v>
      </c>
      <c r="F341" s="3" t="str">
        <f t="shared" si="11"/>
        <v>mary.kuria@email.com</v>
      </c>
      <c r="G341" s="3" t="s">
        <v>45</v>
      </c>
      <c r="H341" s="3">
        <v>10</v>
      </c>
      <c r="I341" s="3" t="str">
        <f t="shared" si="12"/>
        <v>Child</v>
      </c>
      <c r="J341" s="3">
        <f>MAX( H341:H1013) - (H341)</f>
        <v>75</v>
      </c>
      <c r="K341" s="3" t="s">
        <v>376</v>
      </c>
      <c r="L341" s="4">
        <v>45592</v>
      </c>
      <c r="M341" s="3" t="s">
        <v>723</v>
      </c>
      <c r="N341" s="3" t="s">
        <v>725</v>
      </c>
      <c r="O341" s="3" t="s">
        <v>734</v>
      </c>
      <c r="P341" s="3" t="s">
        <v>751</v>
      </c>
      <c r="Q341" s="3" t="s">
        <v>754</v>
      </c>
      <c r="R341" s="3">
        <v>23211.599999999999</v>
      </c>
      <c r="S341" s="3" t="s">
        <v>759</v>
      </c>
      <c r="T341" s="8"/>
    </row>
    <row r="342" spans="3:20" x14ac:dyDescent="0.3">
      <c r="C342" s="7">
        <v>8019</v>
      </c>
      <c r="D342" s="3" t="s">
        <v>23</v>
      </c>
      <c r="E342" s="3" t="s">
        <v>34</v>
      </c>
      <c r="F342" s="3" t="str">
        <f t="shared" si="11"/>
        <v>peter.cherono@email.com</v>
      </c>
      <c r="G342" s="3" t="s">
        <v>44</v>
      </c>
      <c r="H342" s="3">
        <v>61</v>
      </c>
      <c r="I342" s="3" t="str">
        <f t="shared" si="12"/>
        <v>Senior</v>
      </c>
      <c r="J342" s="3">
        <f>MAX( H342:H1014) - (H342)</f>
        <v>24</v>
      </c>
      <c r="K342" s="3" t="s">
        <v>377</v>
      </c>
      <c r="L342" s="4">
        <v>44340</v>
      </c>
      <c r="M342" s="3" t="s">
        <v>719</v>
      </c>
      <c r="N342" s="3" t="s">
        <v>726</v>
      </c>
      <c r="O342" s="3" t="s">
        <v>731</v>
      </c>
      <c r="P342" s="3" t="s">
        <v>751</v>
      </c>
      <c r="Q342" s="3" t="s">
        <v>755</v>
      </c>
      <c r="R342" s="3">
        <v>15568.78</v>
      </c>
      <c r="S342" s="3" t="s">
        <v>761</v>
      </c>
      <c r="T342" s="8"/>
    </row>
    <row r="343" spans="3:20" x14ac:dyDescent="0.3">
      <c r="C343" s="7">
        <v>8090</v>
      </c>
      <c r="D343" s="3" t="s">
        <v>28</v>
      </c>
      <c r="E343" s="3" t="s">
        <v>42</v>
      </c>
      <c r="F343" s="3" t="str">
        <f t="shared" si="11"/>
        <v>mary.ouma@email.com</v>
      </c>
      <c r="G343" s="3" t="s">
        <v>44</v>
      </c>
      <c r="H343" s="3">
        <v>33</v>
      </c>
      <c r="I343" s="3" t="str">
        <f t="shared" si="12"/>
        <v>Adult</v>
      </c>
      <c r="J343" s="3">
        <f>MAX( H343:H1015) - (H343)</f>
        <v>52</v>
      </c>
      <c r="K343" s="3" t="s">
        <v>378</v>
      </c>
      <c r="L343" s="4">
        <v>45668</v>
      </c>
      <c r="M343" s="3" t="s">
        <v>720</v>
      </c>
      <c r="N343" s="3" t="s">
        <v>727</v>
      </c>
      <c r="O343" s="3" t="s">
        <v>745</v>
      </c>
      <c r="P343" s="3" t="s">
        <v>748</v>
      </c>
      <c r="Q343" s="3" t="s">
        <v>758</v>
      </c>
      <c r="R343" s="3">
        <v>35430.980000000003</v>
      </c>
      <c r="S343" s="3" t="s">
        <v>759</v>
      </c>
      <c r="T343" s="8"/>
    </row>
    <row r="344" spans="3:20" x14ac:dyDescent="0.3">
      <c r="C344" s="7">
        <v>9509</v>
      </c>
      <c r="D344" s="3" t="s">
        <v>19</v>
      </c>
      <c r="E344" s="3" t="s">
        <v>41</v>
      </c>
      <c r="F344" s="3" t="str">
        <f t="shared" si="11"/>
        <v>michael.obuya@email.com</v>
      </c>
      <c r="G344" s="3" t="s">
        <v>44</v>
      </c>
      <c r="H344" s="3">
        <v>74</v>
      </c>
      <c r="I344" s="3" t="str">
        <f t="shared" si="12"/>
        <v>Senior</v>
      </c>
      <c r="J344" s="3">
        <f>MAX( H344:H1016) - (H344)</f>
        <v>11</v>
      </c>
      <c r="K344" s="3" t="s">
        <v>379</v>
      </c>
      <c r="L344" s="4">
        <v>44567</v>
      </c>
      <c r="M344" s="3" t="s">
        <v>721</v>
      </c>
      <c r="N344" s="3" t="s">
        <v>729</v>
      </c>
      <c r="O344" s="3" t="s">
        <v>743</v>
      </c>
      <c r="P344" s="3" t="s">
        <v>752</v>
      </c>
      <c r="Q344" s="3" t="s">
        <v>757</v>
      </c>
      <c r="R344" s="3">
        <v>28392.94</v>
      </c>
      <c r="S344" s="3" t="s">
        <v>760</v>
      </c>
      <c r="T344" s="8"/>
    </row>
    <row r="345" spans="3:20" x14ac:dyDescent="0.3">
      <c r="C345" s="7">
        <v>2695</v>
      </c>
      <c r="D345" s="3" t="s">
        <v>28</v>
      </c>
      <c r="E345" s="3" t="s">
        <v>39</v>
      </c>
      <c r="F345" s="3" t="str">
        <f t="shared" si="11"/>
        <v>mary.kuria@email.com</v>
      </c>
      <c r="G345" s="3" t="s">
        <v>45</v>
      </c>
      <c r="H345" s="3">
        <v>43</v>
      </c>
      <c r="I345" s="3" t="str">
        <f t="shared" si="12"/>
        <v>Adult</v>
      </c>
      <c r="J345" s="3">
        <f>MAX( H345:H1017) - (H345)</f>
        <v>42</v>
      </c>
      <c r="K345" s="3" t="s">
        <v>380</v>
      </c>
      <c r="L345" s="4">
        <v>44854</v>
      </c>
      <c r="M345" s="3" t="s">
        <v>723</v>
      </c>
      <c r="N345" s="3" t="s">
        <v>730</v>
      </c>
      <c r="O345" s="3" t="s">
        <v>731</v>
      </c>
      <c r="P345" s="3" t="s">
        <v>747</v>
      </c>
      <c r="Q345" s="3" t="s">
        <v>754</v>
      </c>
      <c r="R345" s="3">
        <v>9680.02</v>
      </c>
      <c r="S345" s="3" t="s">
        <v>760</v>
      </c>
      <c r="T345" s="8"/>
    </row>
    <row r="346" spans="3:20" x14ac:dyDescent="0.3">
      <c r="C346" s="7">
        <v>8290</v>
      </c>
      <c r="D346" s="3" t="s">
        <v>28</v>
      </c>
      <c r="E346" s="3" t="s">
        <v>40</v>
      </c>
      <c r="F346" s="3" t="str">
        <f t="shared" si="11"/>
        <v>mary.wanjiru@email.com</v>
      </c>
      <c r="G346" s="3" t="s">
        <v>45</v>
      </c>
      <c r="H346" s="3">
        <v>20</v>
      </c>
      <c r="I346" s="3" t="str">
        <f t="shared" si="12"/>
        <v>Adult</v>
      </c>
      <c r="J346" s="3">
        <f>MAX( H346:H1018) - (H346)</f>
        <v>65</v>
      </c>
      <c r="K346" s="3" t="s">
        <v>381</v>
      </c>
      <c r="L346" s="4">
        <v>45041</v>
      </c>
      <c r="M346" s="3" t="s">
        <v>719</v>
      </c>
      <c r="N346" s="3" t="s">
        <v>725</v>
      </c>
      <c r="O346" s="3" t="s">
        <v>744</v>
      </c>
      <c r="P346" s="3" t="s">
        <v>752</v>
      </c>
      <c r="Q346" s="3" t="s">
        <v>755</v>
      </c>
      <c r="R346" s="3">
        <v>7443.15</v>
      </c>
      <c r="S346" s="3" t="s">
        <v>759</v>
      </c>
      <c r="T346" s="8"/>
    </row>
    <row r="347" spans="3:20" x14ac:dyDescent="0.3">
      <c r="C347" s="7">
        <v>9771</v>
      </c>
      <c r="D347" s="3" t="s">
        <v>23</v>
      </c>
      <c r="E347" s="3" t="s">
        <v>40</v>
      </c>
      <c r="F347" s="3" t="str">
        <f t="shared" si="11"/>
        <v>peter.wanjiru@email.com</v>
      </c>
      <c r="G347" s="3" t="s">
        <v>44</v>
      </c>
      <c r="H347" s="3">
        <v>51</v>
      </c>
      <c r="I347" s="3" t="str">
        <f t="shared" si="12"/>
        <v>Adult</v>
      </c>
      <c r="J347" s="3">
        <f>MAX( H347:H1019) - (H347)</f>
        <v>34</v>
      </c>
      <c r="K347" s="3" t="s">
        <v>382</v>
      </c>
      <c r="L347" s="4">
        <v>43881</v>
      </c>
      <c r="M347" s="3" t="s">
        <v>721</v>
      </c>
      <c r="N347" s="3" t="s">
        <v>728</v>
      </c>
      <c r="O347" s="3" t="s">
        <v>743</v>
      </c>
      <c r="P347" s="3" t="s">
        <v>751</v>
      </c>
      <c r="Q347" s="3" t="s">
        <v>755</v>
      </c>
      <c r="R347" s="3">
        <v>15092.11</v>
      </c>
      <c r="S347" s="3" t="s">
        <v>759</v>
      </c>
      <c r="T347" s="8"/>
    </row>
    <row r="348" spans="3:20" x14ac:dyDescent="0.3">
      <c r="C348" s="7">
        <v>2891</v>
      </c>
      <c r="D348" s="3" t="s">
        <v>20</v>
      </c>
      <c r="E348" s="3" t="s">
        <v>39</v>
      </c>
      <c r="F348" s="3" t="str">
        <f t="shared" si="11"/>
        <v>kevin.kuria@email.com</v>
      </c>
      <c r="G348" s="3" t="s">
        <v>44</v>
      </c>
      <c r="H348" s="3">
        <v>42</v>
      </c>
      <c r="I348" s="3" t="str">
        <f t="shared" si="12"/>
        <v>Adult</v>
      </c>
      <c r="J348" s="3">
        <f>MAX( H348:H1020) - (H348)</f>
        <v>43</v>
      </c>
      <c r="K348" s="3" t="s">
        <v>383</v>
      </c>
      <c r="L348" s="4">
        <v>44912</v>
      </c>
      <c r="M348" s="3" t="s">
        <v>719</v>
      </c>
      <c r="N348" s="3" t="s">
        <v>730</v>
      </c>
      <c r="O348" s="3" t="s">
        <v>736</v>
      </c>
      <c r="P348" s="3" t="s">
        <v>749</v>
      </c>
      <c r="Q348" s="3" t="s">
        <v>756</v>
      </c>
      <c r="R348" s="3">
        <v>46838.31</v>
      </c>
      <c r="S348" s="3" t="s">
        <v>759</v>
      </c>
      <c r="T348" s="8"/>
    </row>
    <row r="349" spans="3:20" x14ac:dyDescent="0.3">
      <c r="C349" s="7">
        <v>8128</v>
      </c>
      <c r="D349" s="3" t="s">
        <v>16</v>
      </c>
      <c r="E349" s="3" t="s">
        <v>36</v>
      </c>
      <c r="F349" s="3" t="str">
        <f t="shared" si="11"/>
        <v>john.mwangi@email.com</v>
      </c>
      <c r="G349" s="3" t="s">
        <v>45</v>
      </c>
      <c r="H349" s="3">
        <v>65</v>
      </c>
      <c r="I349" s="3" t="str">
        <f t="shared" si="12"/>
        <v>Senior</v>
      </c>
      <c r="J349" s="3">
        <f>MAX( H349:H1021) - (H349)</f>
        <v>20</v>
      </c>
      <c r="K349" s="3" t="s">
        <v>384</v>
      </c>
      <c r="L349" s="4">
        <v>44436</v>
      </c>
      <c r="M349" s="3" t="s">
        <v>718</v>
      </c>
      <c r="N349" s="3" t="s">
        <v>726</v>
      </c>
      <c r="O349" s="3" t="s">
        <v>744</v>
      </c>
      <c r="P349" s="3" t="s">
        <v>750</v>
      </c>
      <c r="Q349" s="3" t="s">
        <v>754</v>
      </c>
      <c r="R349" s="3">
        <v>37704.629999999997</v>
      </c>
      <c r="S349" s="3" t="s">
        <v>759</v>
      </c>
      <c r="T349" s="8"/>
    </row>
    <row r="350" spans="3:20" x14ac:dyDescent="0.3">
      <c r="C350" s="7">
        <v>8965</v>
      </c>
      <c r="D350" s="3" t="s">
        <v>17</v>
      </c>
      <c r="E350" s="3" t="s">
        <v>35</v>
      </c>
      <c r="F350" s="3" t="str">
        <f t="shared" si="11"/>
        <v>anne.mugambi@email.com</v>
      </c>
      <c r="G350" s="3" t="s">
        <v>44</v>
      </c>
      <c r="H350" s="3">
        <v>48</v>
      </c>
      <c r="I350" s="3" t="str">
        <f t="shared" si="12"/>
        <v>Adult</v>
      </c>
      <c r="J350" s="3">
        <f>MAX( H350:H1022) - (H350)</f>
        <v>37</v>
      </c>
      <c r="K350" s="3" t="s">
        <v>385</v>
      </c>
      <c r="L350" s="4">
        <v>44719</v>
      </c>
      <c r="M350" s="3" t="s">
        <v>721</v>
      </c>
      <c r="N350" s="3" t="s">
        <v>727</v>
      </c>
      <c r="O350" s="3" t="s">
        <v>736</v>
      </c>
      <c r="P350" s="3" t="s">
        <v>748</v>
      </c>
      <c r="Q350" s="3" t="s">
        <v>756</v>
      </c>
      <c r="R350" s="3">
        <v>24613.53</v>
      </c>
      <c r="S350" s="3" t="s">
        <v>759</v>
      </c>
      <c r="T350" s="8"/>
    </row>
    <row r="351" spans="3:20" x14ac:dyDescent="0.3">
      <c r="C351" s="7">
        <v>7945</v>
      </c>
      <c r="D351" s="3" t="s">
        <v>27</v>
      </c>
      <c r="E351" s="3" t="s">
        <v>30</v>
      </c>
      <c r="F351" s="3" t="str">
        <f t="shared" si="11"/>
        <v>david.atieno@email.com</v>
      </c>
      <c r="G351" s="3" t="s">
        <v>44</v>
      </c>
      <c r="H351" s="3">
        <v>63</v>
      </c>
      <c r="I351" s="3" t="str">
        <f t="shared" si="12"/>
        <v>Senior</v>
      </c>
      <c r="J351" s="3">
        <f>MAX( H351:H1023) - (H351)</f>
        <v>22</v>
      </c>
      <c r="K351" s="3" t="s">
        <v>386</v>
      </c>
      <c r="L351" s="4">
        <v>44863</v>
      </c>
      <c r="M351" s="3" t="s">
        <v>720</v>
      </c>
      <c r="N351" s="3" t="s">
        <v>730</v>
      </c>
      <c r="O351" s="3" t="s">
        <v>735</v>
      </c>
      <c r="P351" s="3" t="s">
        <v>750</v>
      </c>
      <c r="Q351" s="3" t="s">
        <v>755</v>
      </c>
      <c r="R351" s="3">
        <v>16445.21</v>
      </c>
      <c r="S351" s="3" t="s">
        <v>759</v>
      </c>
      <c r="T351" s="8"/>
    </row>
    <row r="352" spans="3:20" x14ac:dyDescent="0.3">
      <c r="C352" s="7">
        <v>2968</v>
      </c>
      <c r="D352" s="3" t="s">
        <v>23</v>
      </c>
      <c r="E352" s="3" t="s">
        <v>34</v>
      </c>
      <c r="F352" s="3" t="str">
        <f t="shared" si="11"/>
        <v>peter.cherono@email.com</v>
      </c>
      <c r="G352" s="3" t="s">
        <v>44</v>
      </c>
      <c r="H352" s="3">
        <v>4</v>
      </c>
      <c r="I352" s="3" t="str">
        <f t="shared" si="12"/>
        <v>Child</v>
      </c>
      <c r="J352" s="3">
        <f>MAX( H352:H1024) - (H352)</f>
        <v>81</v>
      </c>
      <c r="K352" s="3" t="s">
        <v>387</v>
      </c>
      <c r="L352" s="4">
        <v>43979</v>
      </c>
      <c r="M352" s="3" t="s">
        <v>718</v>
      </c>
      <c r="N352" s="3" t="s">
        <v>729</v>
      </c>
      <c r="O352" s="3" t="s">
        <v>734</v>
      </c>
      <c r="P352" s="3" t="s">
        <v>746</v>
      </c>
      <c r="Q352" s="3" t="s">
        <v>755</v>
      </c>
      <c r="R352" s="3">
        <v>21479.1</v>
      </c>
      <c r="S352" s="3" t="s">
        <v>761</v>
      </c>
      <c r="T352" s="8"/>
    </row>
    <row r="353" spans="3:20" x14ac:dyDescent="0.3">
      <c r="C353" s="7">
        <v>3312</v>
      </c>
      <c r="D353" s="3" t="s">
        <v>24</v>
      </c>
      <c r="E353" s="3" t="s">
        <v>30</v>
      </c>
      <c r="F353" s="3" t="str">
        <f t="shared" si="11"/>
        <v>esther.atieno@email.com</v>
      </c>
      <c r="G353" s="3" t="s">
        <v>44</v>
      </c>
      <c r="H353" s="3">
        <v>23</v>
      </c>
      <c r="I353" s="3" t="str">
        <f t="shared" si="12"/>
        <v>Adult</v>
      </c>
      <c r="J353" s="3">
        <f>MAX( H353:H1025) - (H353)</f>
        <v>62</v>
      </c>
      <c r="K353" s="3" t="s">
        <v>388</v>
      </c>
      <c r="L353" s="4">
        <v>44911</v>
      </c>
      <c r="M353" s="3" t="s">
        <v>718</v>
      </c>
      <c r="N353" s="3" t="s">
        <v>730</v>
      </c>
      <c r="O353" s="3" t="s">
        <v>731</v>
      </c>
      <c r="P353" s="3" t="s">
        <v>747</v>
      </c>
      <c r="Q353" s="3" t="s">
        <v>756</v>
      </c>
      <c r="R353" s="3">
        <v>47993.34</v>
      </c>
      <c r="S353" s="3" t="s">
        <v>760</v>
      </c>
      <c r="T353" s="8"/>
    </row>
    <row r="354" spans="3:20" x14ac:dyDescent="0.3">
      <c r="C354" s="7">
        <v>7032</v>
      </c>
      <c r="D354" s="3" t="s">
        <v>15</v>
      </c>
      <c r="E354" s="3" t="s">
        <v>37</v>
      </c>
      <c r="F354" s="3" t="str">
        <f t="shared" si="11"/>
        <v>james.otieno@email.com</v>
      </c>
      <c r="G354" s="3" t="s">
        <v>44</v>
      </c>
      <c r="H354" s="3">
        <v>14</v>
      </c>
      <c r="I354" s="3" t="str">
        <f t="shared" si="12"/>
        <v>Teenager</v>
      </c>
      <c r="J354" s="3">
        <f>MAX( H354:H1026) - (H354)</f>
        <v>71</v>
      </c>
      <c r="K354" s="3" t="s">
        <v>389</v>
      </c>
      <c r="L354" s="4">
        <v>44730</v>
      </c>
      <c r="M354" s="3" t="s">
        <v>718</v>
      </c>
      <c r="N354" s="3" t="s">
        <v>728</v>
      </c>
      <c r="O354" s="3" t="s">
        <v>733</v>
      </c>
      <c r="P354" s="3" t="s">
        <v>751</v>
      </c>
      <c r="Q354" s="3" t="s">
        <v>754</v>
      </c>
      <c r="R354" s="3">
        <v>38091.769999999997</v>
      </c>
      <c r="S354" s="3" t="s">
        <v>760</v>
      </c>
      <c r="T354" s="8"/>
    </row>
    <row r="355" spans="3:20" x14ac:dyDescent="0.3">
      <c r="C355" s="7">
        <v>5310</v>
      </c>
      <c r="D355" s="3" t="s">
        <v>27</v>
      </c>
      <c r="E355" s="3" t="s">
        <v>37</v>
      </c>
      <c r="F355" s="3" t="str">
        <f t="shared" si="11"/>
        <v>david.otieno@email.com</v>
      </c>
      <c r="G355" s="3" t="s">
        <v>45</v>
      </c>
      <c r="H355" s="3">
        <v>77</v>
      </c>
      <c r="I355" s="3" t="str">
        <f t="shared" si="12"/>
        <v>Senior</v>
      </c>
      <c r="J355" s="3">
        <f>MAX( H355:H1027) - (H355)</f>
        <v>8</v>
      </c>
      <c r="K355" s="3" t="s">
        <v>390</v>
      </c>
      <c r="L355" s="4">
        <v>45556</v>
      </c>
      <c r="M355" s="3" t="s">
        <v>719</v>
      </c>
      <c r="N355" s="3" t="s">
        <v>728</v>
      </c>
      <c r="O355" s="3" t="s">
        <v>745</v>
      </c>
      <c r="P355" s="3" t="s">
        <v>746</v>
      </c>
      <c r="Q355" s="3" t="s">
        <v>754</v>
      </c>
      <c r="R355" s="3">
        <v>26869.07</v>
      </c>
      <c r="S355" s="3" t="s">
        <v>759</v>
      </c>
      <c r="T355" s="8"/>
    </row>
    <row r="356" spans="3:20" x14ac:dyDescent="0.3">
      <c r="C356" s="7">
        <v>4501</v>
      </c>
      <c r="D356" s="3" t="s">
        <v>15</v>
      </c>
      <c r="E356" s="3" t="s">
        <v>30</v>
      </c>
      <c r="F356" s="3" t="str">
        <f t="shared" si="11"/>
        <v>james.atieno@email.com</v>
      </c>
      <c r="G356" s="3" t="s">
        <v>45</v>
      </c>
      <c r="H356" s="3">
        <v>73</v>
      </c>
      <c r="I356" s="3" t="str">
        <f t="shared" si="12"/>
        <v>Senior</v>
      </c>
      <c r="J356" s="3">
        <f>MAX( H356:H1028) - (H356)</f>
        <v>12</v>
      </c>
      <c r="K356" s="3" t="s">
        <v>391</v>
      </c>
      <c r="L356" s="4">
        <v>45557</v>
      </c>
      <c r="M356" s="3" t="s">
        <v>723</v>
      </c>
      <c r="N356" s="3" t="s">
        <v>728</v>
      </c>
      <c r="O356" s="3" t="s">
        <v>732</v>
      </c>
      <c r="P356" s="3" t="s">
        <v>746</v>
      </c>
      <c r="Q356" s="3" t="s">
        <v>753</v>
      </c>
      <c r="R356" s="3">
        <v>46371.92</v>
      </c>
      <c r="S356" s="3" t="s">
        <v>759</v>
      </c>
      <c r="T356" s="8"/>
    </row>
    <row r="357" spans="3:20" x14ac:dyDescent="0.3">
      <c r="C357" s="7">
        <v>7358</v>
      </c>
      <c r="D357" s="3" t="s">
        <v>14</v>
      </c>
      <c r="E357" s="3" t="s">
        <v>34</v>
      </c>
      <c r="F357" s="3" t="str">
        <f t="shared" si="11"/>
        <v>jane.cherono@email.com</v>
      </c>
      <c r="G357" s="3" t="s">
        <v>44</v>
      </c>
      <c r="H357" s="3">
        <v>48</v>
      </c>
      <c r="I357" s="3" t="str">
        <f t="shared" si="12"/>
        <v>Adult</v>
      </c>
      <c r="J357" s="3">
        <f>MAX( H357:H1029) - (H357)</f>
        <v>37</v>
      </c>
      <c r="K357" s="3" t="s">
        <v>392</v>
      </c>
      <c r="L357" s="4">
        <v>45544</v>
      </c>
      <c r="M357" s="3" t="s">
        <v>722</v>
      </c>
      <c r="N357" s="3" t="s">
        <v>730</v>
      </c>
      <c r="O357" s="3" t="s">
        <v>733</v>
      </c>
      <c r="P357" s="3" t="s">
        <v>751</v>
      </c>
      <c r="Q357" s="3" t="s">
        <v>753</v>
      </c>
      <c r="R357" s="3">
        <v>44808.27</v>
      </c>
      <c r="S357" s="3" t="s">
        <v>759</v>
      </c>
      <c r="T357" s="8"/>
    </row>
    <row r="358" spans="3:20" x14ac:dyDescent="0.3">
      <c r="C358" s="7">
        <v>4245</v>
      </c>
      <c r="D358" s="3" t="s">
        <v>18</v>
      </c>
      <c r="E358" s="3" t="s">
        <v>39</v>
      </c>
      <c r="F358" s="3" t="str">
        <f t="shared" si="11"/>
        <v>susan.kuria@email.com</v>
      </c>
      <c r="G358" s="3" t="s">
        <v>45</v>
      </c>
      <c r="H358" s="3">
        <v>81</v>
      </c>
      <c r="I358" s="3" t="str">
        <f t="shared" si="12"/>
        <v>Senior</v>
      </c>
      <c r="J358" s="3">
        <f>MAX( H358:H1030) - (H358)</f>
        <v>4</v>
      </c>
      <c r="K358" s="3" t="s">
        <v>393</v>
      </c>
      <c r="L358" s="4">
        <v>45593</v>
      </c>
      <c r="M358" s="3" t="s">
        <v>719</v>
      </c>
      <c r="N358" s="3" t="s">
        <v>727</v>
      </c>
      <c r="O358" s="3" t="s">
        <v>740</v>
      </c>
      <c r="P358" s="3" t="s">
        <v>750</v>
      </c>
      <c r="Q358" s="3" t="s">
        <v>754</v>
      </c>
      <c r="R358" s="3">
        <v>22940.16</v>
      </c>
      <c r="S358" s="3" t="s">
        <v>761</v>
      </c>
      <c r="T358" s="8"/>
    </row>
    <row r="359" spans="3:20" x14ac:dyDescent="0.3">
      <c r="C359" s="7">
        <v>2218</v>
      </c>
      <c r="D359" s="3" t="s">
        <v>17</v>
      </c>
      <c r="E359" s="3" t="s">
        <v>35</v>
      </c>
      <c r="F359" s="3" t="str">
        <f t="shared" si="11"/>
        <v>anne.mugambi@email.com</v>
      </c>
      <c r="G359" s="3" t="s">
        <v>45</v>
      </c>
      <c r="H359" s="3">
        <v>6</v>
      </c>
      <c r="I359" s="3" t="str">
        <f t="shared" si="12"/>
        <v>Child</v>
      </c>
      <c r="J359" s="3">
        <f>MAX( H359:H1031) - (H359)</f>
        <v>79</v>
      </c>
      <c r="K359" s="3" t="s">
        <v>394</v>
      </c>
      <c r="L359" s="4">
        <v>45495</v>
      </c>
      <c r="M359" s="3" t="s">
        <v>718</v>
      </c>
      <c r="N359" s="3" t="s">
        <v>730</v>
      </c>
      <c r="O359" s="3" t="s">
        <v>733</v>
      </c>
      <c r="P359" s="3" t="s">
        <v>750</v>
      </c>
      <c r="Q359" s="3" t="s">
        <v>755</v>
      </c>
      <c r="R359" s="3">
        <v>44227.05</v>
      </c>
      <c r="S359" s="3" t="s">
        <v>760</v>
      </c>
      <c r="T359" s="8"/>
    </row>
    <row r="360" spans="3:20" x14ac:dyDescent="0.3">
      <c r="C360" s="7">
        <v>1665</v>
      </c>
      <c r="D360" s="3" t="s">
        <v>17</v>
      </c>
      <c r="E360" s="3" t="s">
        <v>30</v>
      </c>
      <c r="F360" s="3" t="str">
        <f t="shared" si="11"/>
        <v>anne.atieno@email.com</v>
      </c>
      <c r="G360" s="3" t="s">
        <v>45</v>
      </c>
      <c r="H360" s="3">
        <v>9</v>
      </c>
      <c r="I360" s="3" t="str">
        <f t="shared" si="12"/>
        <v>Child</v>
      </c>
      <c r="J360" s="3">
        <f>MAX( H360:H1032) - (H360)</f>
        <v>76</v>
      </c>
      <c r="K360" s="3" t="s">
        <v>395</v>
      </c>
      <c r="L360" s="4">
        <v>44002</v>
      </c>
      <c r="M360" s="3" t="s">
        <v>723</v>
      </c>
      <c r="N360" s="3" t="s">
        <v>725</v>
      </c>
      <c r="O360" s="3" t="s">
        <v>737</v>
      </c>
      <c r="P360" s="3" t="s">
        <v>748</v>
      </c>
      <c r="Q360" s="3" t="s">
        <v>757</v>
      </c>
      <c r="R360" s="3">
        <v>15137.48</v>
      </c>
      <c r="S360" s="3" t="s">
        <v>760</v>
      </c>
      <c r="T360" s="8"/>
    </row>
    <row r="361" spans="3:20" x14ac:dyDescent="0.3">
      <c r="C361" s="7">
        <v>1210</v>
      </c>
      <c r="D361" s="3" t="s">
        <v>14</v>
      </c>
      <c r="E361" s="3" t="s">
        <v>33</v>
      </c>
      <c r="F361" s="3" t="str">
        <f t="shared" si="11"/>
        <v>jane.kiplagat@email.com</v>
      </c>
      <c r="G361" s="3" t="s">
        <v>45</v>
      </c>
      <c r="H361" s="3">
        <v>12</v>
      </c>
      <c r="I361" s="3" t="str">
        <f t="shared" si="12"/>
        <v>Child</v>
      </c>
      <c r="J361" s="3">
        <f>MAX( H361:H1033) - (H361)</f>
        <v>73</v>
      </c>
      <c r="K361" s="3" t="s">
        <v>396</v>
      </c>
      <c r="L361" s="4">
        <v>44590</v>
      </c>
      <c r="M361" s="3" t="s">
        <v>724</v>
      </c>
      <c r="N361" s="3" t="s">
        <v>730</v>
      </c>
      <c r="O361" s="3" t="s">
        <v>740</v>
      </c>
      <c r="P361" s="3" t="s">
        <v>749</v>
      </c>
      <c r="Q361" s="3" t="s">
        <v>756</v>
      </c>
      <c r="R361" s="3">
        <v>12236.71</v>
      </c>
      <c r="S361" s="3" t="s">
        <v>759</v>
      </c>
      <c r="T361" s="8"/>
    </row>
    <row r="362" spans="3:20" x14ac:dyDescent="0.3">
      <c r="C362" s="7">
        <v>9542</v>
      </c>
      <c r="D362" s="3" t="s">
        <v>18</v>
      </c>
      <c r="E362" s="3" t="s">
        <v>34</v>
      </c>
      <c r="F362" s="3" t="str">
        <f t="shared" si="11"/>
        <v>susan.cherono@email.com</v>
      </c>
      <c r="G362" s="3" t="s">
        <v>45</v>
      </c>
      <c r="H362" s="3">
        <v>60</v>
      </c>
      <c r="I362" s="3" t="str">
        <f t="shared" si="12"/>
        <v>Adult</v>
      </c>
      <c r="J362" s="3">
        <f>MAX( H362:H1034) - (H362)</f>
        <v>25</v>
      </c>
      <c r="K362" s="3" t="s">
        <v>397</v>
      </c>
      <c r="L362" s="4">
        <v>45725</v>
      </c>
      <c r="M362" s="3" t="s">
        <v>721</v>
      </c>
      <c r="N362" s="3" t="s">
        <v>727</v>
      </c>
      <c r="O362" s="3" t="s">
        <v>743</v>
      </c>
      <c r="P362" s="3" t="s">
        <v>751</v>
      </c>
      <c r="Q362" s="3" t="s">
        <v>756</v>
      </c>
      <c r="R362" s="3">
        <v>13409.77</v>
      </c>
      <c r="S362" s="3" t="s">
        <v>759</v>
      </c>
      <c r="T362" s="8"/>
    </row>
    <row r="363" spans="3:20" x14ac:dyDescent="0.3">
      <c r="C363" s="7">
        <v>5736</v>
      </c>
      <c r="D363" s="3" t="s">
        <v>25</v>
      </c>
      <c r="E363" s="3" t="s">
        <v>33</v>
      </c>
      <c r="F363" s="3" t="str">
        <f t="shared" si="11"/>
        <v>paul.kiplagat@email.com</v>
      </c>
      <c r="G363" s="3" t="s">
        <v>44</v>
      </c>
      <c r="H363" s="3">
        <v>28</v>
      </c>
      <c r="I363" s="3" t="str">
        <f t="shared" si="12"/>
        <v>Adult</v>
      </c>
      <c r="J363" s="3">
        <f>MAX( H363:H1035) - (H363)</f>
        <v>57</v>
      </c>
      <c r="K363" s="3" t="s">
        <v>398</v>
      </c>
      <c r="L363" s="4">
        <v>44932</v>
      </c>
      <c r="M363" s="3" t="s">
        <v>721</v>
      </c>
      <c r="N363" s="3" t="s">
        <v>727</v>
      </c>
      <c r="O363" s="3" t="s">
        <v>743</v>
      </c>
      <c r="P363" s="3" t="s">
        <v>752</v>
      </c>
      <c r="Q363" s="3" t="s">
        <v>758</v>
      </c>
      <c r="R363" s="3">
        <v>42198.5</v>
      </c>
      <c r="S363" s="3" t="s">
        <v>759</v>
      </c>
      <c r="T363" s="8"/>
    </row>
    <row r="364" spans="3:20" x14ac:dyDescent="0.3">
      <c r="C364" s="7">
        <v>4216</v>
      </c>
      <c r="D364" s="3" t="s">
        <v>14</v>
      </c>
      <c r="E364" s="3" t="s">
        <v>41</v>
      </c>
      <c r="F364" s="3" t="str">
        <f t="shared" si="11"/>
        <v>jane.obuya@email.com</v>
      </c>
      <c r="G364" s="3" t="s">
        <v>45</v>
      </c>
      <c r="H364" s="3">
        <v>28</v>
      </c>
      <c r="I364" s="3" t="str">
        <f t="shared" si="12"/>
        <v>Adult</v>
      </c>
      <c r="J364" s="3">
        <f>MAX( H364:H1036) - (H364)</f>
        <v>57</v>
      </c>
      <c r="K364" s="3" t="s">
        <v>399</v>
      </c>
      <c r="L364" s="4">
        <v>45449</v>
      </c>
      <c r="M364" s="3" t="s">
        <v>724</v>
      </c>
      <c r="N364" s="3" t="s">
        <v>727</v>
      </c>
      <c r="O364" s="3" t="s">
        <v>745</v>
      </c>
      <c r="P364" s="3" t="s">
        <v>746</v>
      </c>
      <c r="Q364" s="3" t="s">
        <v>758</v>
      </c>
      <c r="R364" s="3">
        <v>47636.18</v>
      </c>
      <c r="S364" s="3" t="s">
        <v>761</v>
      </c>
      <c r="T364" s="8"/>
    </row>
    <row r="365" spans="3:20" x14ac:dyDescent="0.3">
      <c r="C365" s="7">
        <v>1303</v>
      </c>
      <c r="D365" s="3" t="s">
        <v>23</v>
      </c>
      <c r="E365" s="3" t="s">
        <v>39</v>
      </c>
      <c r="F365" s="3" t="str">
        <f t="shared" si="11"/>
        <v>peter.kuria@email.com</v>
      </c>
      <c r="G365" s="3" t="s">
        <v>44</v>
      </c>
      <c r="H365" s="3">
        <v>19</v>
      </c>
      <c r="I365" s="3" t="str">
        <f t="shared" si="12"/>
        <v>Teenager</v>
      </c>
      <c r="J365" s="3">
        <f>MAX( H365:H1037) - (H365)</f>
        <v>66</v>
      </c>
      <c r="K365" s="3" t="s">
        <v>400</v>
      </c>
      <c r="L365" s="4">
        <v>44203</v>
      </c>
      <c r="M365" s="3" t="s">
        <v>724</v>
      </c>
      <c r="N365" s="3" t="s">
        <v>727</v>
      </c>
      <c r="O365" s="3" t="s">
        <v>738</v>
      </c>
      <c r="P365" s="3" t="s">
        <v>749</v>
      </c>
      <c r="Q365" s="3" t="s">
        <v>753</v>
      </c>
      <c r="R365" s="3">
        <v>32102.799999999999</v>
      </c>
      <c r="S365" s="3" t="s">
        <v>760</v>
      </c>
      <c r="T365" s="8"/>
    </row>
    <row r="366" spans="3:20" x14ac:dyDescent="0.3">
      <c r="C366" s="7">
        <v>7402</v>
      </c>
      <c r="D366" s="3" t="s">
        <v>28</v>
      </c>
      <c r="E366" s="3" t="s">
        <v>40</v>
      </c>
      <c r="F366" s="3" t="str">
        <f t="shared" si="11"/>
        <v>mary.wanjiru@email.com</v>
      </c>
      <c r="G366" s="3" t="s">
        <v>45</v>
      </c>
      <c r="H366" s="3">
        <v>15</v>
      </c>
      <c r="I366" s="3" t="str">
        <f t="shared" si="12"/>
        <v>Teenager</v>
      </c>
      <c r="J366" s="3">
        <f>MAX( H366:H1038) - (H366)</f>
        <v>70</v>
      </c>
      <c r="K366" s="3" t="s">
        <v>401</v>
      </c>
      <c r="L366" s="4">
        <v>45107</v>
      </c>
      <c r="M366" s="3" t="s">
        <v>723</v>
      </c>
      <c r="N366" s="3" t="s">
        <v>727</v>
      </c>
      <c r="O366" s="3" t="s">
        <v>740</v>
      </c>
      <c r="P366" s="3" t="s">
        <v>746</v>
      </c>
      <c r="Q366" s="3" t="s">
        <v>753</v>
      </c>
      <c r="R366" s="3">
        <v>3639.39</v>
      </c>
      <c r="S366" s="3" t="s">
        <v>761</v>
      </c>
      <c r="T366" s="8"/>
    </row>
    <row r="367" spans="3:20" x14ac:dyDescent="0.3">
      <c r="C367" s="7">
        <v>7185</v>
      </c>
      <c r="D367" s="3" t="s">
        <v>20</v>
      </c>
      <c r="E367" s="3" t="s">
        <v>30</v>
      </c>
      <c r="F367" s="3" t="str">
        <f t="shared" si="11"/>
        <v>kevin.atieno@email.com</v>
      </c>
      <c r="G367" s="3" t="s">
        <v>45</v>
      </c>
      <c r="H367" s="3">
        <v>71</v>
      </c>
      <c r="I367" s="3" t="str">
        <f t="shared" si="12"/>
        <v>Senior</v>
      </c>
      <c r="J367" s="3">
        <f>MAX( H367:H1039) - (H367)</f>
        <v>14</v>
      </c>
      <c r="K367" s="3" t="s">
        <v>402</v>
      </c>
      <c r="L367" s="4">
        <v>44371</v>
      </c>
      <c r="M367" s="3" t="s">
        <v>722</v>
      </c>
      <c r="N367" s="3" t="s">
        <v>725</v>
      </c>
      <c r="O367" s="3" t="s">
        <v>735</v>
      </c>
      <c r="P367" s="3" t="s">
        <v>752</v>
      </c>
      <c r="Q367" s="3" t="s">
        <v>758</v>
      </c>
      <c r="R367" s="3">
        <v>20117.5</v>
      </c>
      <c r="S367" s="3" t="s">
        <v>759</v>
      </c>
      <c r="T367" s="8"/>
    </row>
    <row r="368" spans="3:20" x14ac:dyDescent="0.3">
      <c r="C368" s="7">
        <v>9846</v>
      </c>
      <c r="D368" s="3" t="s">
        <v>26</v>
      </c>
      <c r="E368" s="3" t="s">
        <v>39</v>
      </c>
      <c r="F368" s="3" t="str">
        <f t="shared" si="11"/>
        <v>brian.kuria@email.com</v>
      </c>
      <c r="G368" s="3" t="s">
        <v>45</v>
      </c>
      <c r="H368" s="3">
        <v>81</v>
      </c>
      <c r="I368" s="3" t="str">
        <f t="shared" si="12"/>
        <v>Senior</v>
      </c>
      <c r="J368" s="3">
        <f>MAX( H368:H1040) - (H368)</f>
        <v>4</v>
      </c>
      <c r="K368" s="3" t="s">
        <v>403</v>
      </c>
      <c r="L368" s="4">
        <v>44477</v>
      </c>
      <c r="M368" s="3" t="s">
        <v>723</v>
      </c>
      <c r="N368" s="3" t="s">
        <v>729</v>
      </c>
      <c r="O368" s="3" t="s">
        <v>744</v>
      </c>
      <c r="P368" s="3" t="s">
        <v>747</v>
      </c>
      <c r="Q368" s="3" t="s">
        <v>756</v>
      </c>
      <c r="R368" s="3">
        <v>9447.93</v>
      </c>
      <c r="S368" s="3" t="s">
        <v>761</v>
      </c>
      <c r="T368" s="8"/>
    </row>
    <row r="369" spans="3:20" x14ac:dyDescent="0.3">
      <c r="C369" s="7">
        <v>5182</v>
      </c>
      <c r="D369" s="3" t="s">
        <v>18</v>
      </c>
      <c r="E369" s="3" t="s">
        <v>32</v>
      </c>
      <c r="F369" s="3" t="str">
        <f t="shared" si="11"/>
        <v>susan.odhiambo@email.com</v>
      </c>
      <c r="G369" s="3" t="s">
        <v>44</v>
      </c>
      <c r="H369" s="3">
        <v>76</v>
      </c>
      <c r="I369" s="3" t="str">
        <f t="shared" si="12"/>
        <v>Senior</v>
      </c>
      <c r="J369" s="3">
        <f>MAX( H369:H1041) - (H369)</f>
        <v>9</v>
      </c>
      <c r="K369" s="3" t="s">
        <v>404</v>
      </c>
      <c r="L369" s="4">
        <v>44745</v>
      </c>
      <c r="M369" s="3" t="s">
        <v>720</v>
      </c>
      <c r="N369" s="3" t="s">
        <v>726</v>
      </c>
      <c r="O369" s="3" t="s">
        <v>732</v>
      </c>
      <c r="P369" s="3" t="s">
        <v>750</v>
      </c>
      <c r="Q369" s="3" t="s">
        <v>758</v>
      </c>
      <c r="R369" s="3">
        <v>27795.599999999999</v>
      </c>
      <c r="S369" s="3" t="s">
        <v>759</v>
      </c>
      <c r="T369" s="8"/>
    </row>
    <row r="370" spans="3:20" x14ac:dyDescent="0.3">
      <c r="C370" s="7">
        <v>9497</v>
      </c>
      <c r="D370" s="3" t="s">
        <v>24</v>
      </c>
      <c r="E370" s="3" t="s">
        <v>31</v>
      </c>
      <c r="F370" s="3" t="str">
        <f t="shared" si="11"/>
        <v>esther.kamau@email.com</v>
      </c>
      <c r="G370" s="3" t="s">
        <v>45</v>
      </c>
      <c r="H370" s="3">
        <v>18</v>
      </c>
      <c r="I370" s="3" t="str">
        <f t="shared" si="12"/>
        <v>Teenager</v>
      </c>
      <c r="J370" s="3">
        <f>MAX( H370:H1042) - (H370)</f>
        <v>67</v>
      </c>
      <c r="K370" s="3" t="s">
        <v>405</v>
      </c>
      <c r="L370" s="4">
        <v>45520</v>
      </c>
      <c r="M370" s="3" t="s">
        <v>721</v>
      </c>
      <c r="N370" s="3" t="s">
        <v>730</v>
      </c>
      <c r="O370" s="3" t="s">
        <v>731</v>
      </c>
      <c r="P370" s="3" t="s">
        <v>752</v>
      </c>
      <c r="Q370" s="3" t="s">
        <v>758</v>
      </c>
      <c r="R370" s="3">
        <v>47643.23</v>
      </c>
      <c r="S370" s="3" t="s">
        <v>759</v>
      </c>
      <c r="T370" s="8"/>
    </row>
    <row r="371" spans="3:20" x14ac:dyDescent="0.3">
      <c r="C371" s="7">
        <v>3415</v>
      </c>
      <c r="D371" s="3" t="s">
        <v>17</v>
      </c>
      <c r="E371" s="3" t="s">
        <v>30</v>
      </c>
      <c r="F371" s="3" t="str">
        <f t="shared" si="11"/>
        <v>anne.atieno@email.com</v>
      </c>
      <c r="G371" s="3" t="s">
        <v>44</v>
      </c>
      <c r="H371" s="3">
        <v>55</v>
      </c>
      <c r="I371" s="3" t="str">
        <f t="shared" si="12"/>
        <v>Adult</v>
      </c>
      <c r="J371" s="3">
        <f>MAX( H371:H1043) - (H371)</f>
        <v>30</v>
      </c>
      <c r="K371" s="3" t="s">
        <v>406</v>
      </c>
      <c r="L371" s="4">
        <v>44612</v>
      </c>
      <c r="M371" s="3" t="s">
        <v>721</v>
      </c>
      <c r="N371" s="3" t="s">
        <v>728</v>
      </c>
      <c r="O371" s="3" t="s">
        <v>739</v>
      </c>
      <c r="P371" s="3" t="s">
        <v>751</v>
      </c>
      <c r="Q371" s="3" t="s">
        <v>757</v>
      </c>
      <c r="R371" s="3">
        <v>42510.22</v>
      </c>
      <c r="S371" s="3" t="s">
        <v>759</v>
      </c>
      <c r="T371" s="8"/>
    </row>
    <row r="372" spans="3:20" x14ac:dyDescent="0.3">
      <c r="C372" s="7">
        <v>3926</v>
      </c>
      <c r="D372" s="3" t="s">
        <v>17</v>
      </c>
      <c r="E372" s="3" t="s">
        <v>38</v>
      </c>
      <c r="F372" s="3" t="str">
        <f t="shared" si="11"/>
        <v>anne.njeri@email.com</v>
      </c>
      <c r="G372" s="3" t="s">
        <v>45</v>
      </c>
      <c r="H372" s="3">
        <v>17</v>
      </c>
      <c r="I372" s="3" t="str">
        <f t="shared" si="12"/>
        <v>Teenager</v>
      </c>
      <c r="J372" s="3">
        <f>MAX( H372:H1044) - (H372)</f>
        <v>68</v>
      </c>
      <c r="K372" s="3" t="s">
        <v>407</v>
      </c>
      <c r="L372" s="4">
        <v>45743</v>
      </c>
      <c r="M372" s="3" t="s">
        <v>720</v>
      </c>
      <c r="N372" s="3" t="s">
        <v>730</v>
      </c>
      <c r="O372" s="3" t="s">
        <v>734</v>
      </c>
      <c r="P372" s="3" t="s">
        <v>749</v>
      </c>
      <c r="Q372" s="3" t="s">
        <v>753</v>
      </c>
      <c r="R372" s="3">
        <v>11341.67</v>
      </c>
      <c r="S372" s="3" t="s">
        <v>759</v>
      </c>
      <c r="T372" s="8"/>
    </row>
    <row r="373" spans="3:20" x14ac:dyDescent="0.3">
      <c r="C373" s="7">
        <v>6635</v>
      </c>
      <c r="D373" s="3" t="s">
        <v>26</v>
      </c>
      <c r="E373" s="3" t="s">
        <v>41</v>
      </c>
      <c r="F373" s="3" t="str">
        <f t="shared" si="11"/>
        <v>brian.obuya@email.com</v>
      </c>
      <c r="G373" s="3" t="s">
        <v>44</v>
      </c>
      <c r="H373" s="3">
        <v>79</v>
      </c>
      <c r="I373" s="3" t="str">
        <f t="shared" si="12"/>
        <v>Senior</v>
      </c>
      <c r="J373" s="3">
        <f>MAX( H373:H1045) - (H373)</f>
        <v>6</v>
      </c>
      <c r="K373" s="3" t="s">
        <v>408</v>
      </c>
      <c r="L373" s="4">
        <v>45371</v>
      </c>
      <c r="M373" s="3" t="s">
        <v>721</v>
      </c>
      <c r="N373" s="3" t="s">
        <v>726</v>
      </c>
      <c r="O373" s="3" t="s">
        <v>732</v>
      </c>
      <c r="P373" s="3" t="s">
        <v>746</v>
      </c>
      <c r="Q373" s="3" t="s">
        <v>754</v>
      </c>
      <c r="R373" s="3">
        <v>20953.54</v>
      </c>
      <c r="S373" s="3" t="s">
        <v>761</v>
      </c>
      <c r="T373" s="8"/>
    </row>
    <row r="374" spans="3:20" x14ac:dyDescent="0.3">
      <c r="C374" s="7">
        <v>2817</v>
      </c>
      <c r="D374" s="3" t="s">
        <v>17</v>
      </c>
      <c r="E374" s="3" t="s">
        <v>36</v>
      </c>
      <c r="F374" s="3" t="str">
        <f t="shared" si="11"/>
        <v>anne.mwangi@email.com</v>
      </c>
      <c r="G374" s="3" t="s">
        <v>44</v>
      </c>
      <c r="H374" s="3">
        <v>65</v>
      </c>
      <c r="I374" s="3" t="str">
        <f t="shared" si="12"/>
        <v>Senior</v>
      </c>
      <c r="J374" s="3">
        <f>MAX( H374:H1046) - (H374)</f>
        <v>20</v>
      </c>
      <c r="K374" s="3" t="s">
        <v>409</v>
      </c>
      <c r="L374" s="4">
        <v>44279</v>
      </c>
      <c r="M374" s="3" t="s">
        <v>720</v>
      </c>
      <c r="N374" s="3" t="s">
        <v>728</v>
      </c>
      <c r="O374" s="3" t="s">
        <v>736</v>
      </c>
      <c r="P374" s="3" t="s">
        <v>750</v>
      </c>
      <c r="Q374" s="3" t="s">
        <v>755</v>
      </c>
      <c r="R374" s="3">
        <v>23614.25</v>
      </c>
      <c r="S374" s="3" t="s">
        <v>761</v>
      </c>
      <c r="T374" s="8"/>
    </row>
    <row r="375" spans="3:20" x14ac:dyDescent="0.3">
      <c r="C375" s="7">
        <v>3478</v>
      </c>
      <c r="D375" s="3" t="s">
        <v>18</v>
      </c>
      <c r="E375" s="3" t="s">
        <v>37</v>
      </c>
      <c r="F375" s="3" t="str">
        <f t="shared" si="11"/>
        <v>susan.otieno@email.com</v>
      </c>
      <c r="G375" s="3" t="s">
        <v>45</v>
      </c>
      <c r="H375" s="3">
        <v>36</v>
      </c>
      <c r="I375" s="3" t="str">
        <f t="shared" si="12"/>
        <v>Adult</v>
      </c>
      <c r="J375" s="3">
        <f>MAX( H375:H1047) - (H375)</f>
        <v>49</v>
      </c>
      <c r="K375" s="3" t="s">
        <v>410</v>
      </c>
      <c r="L375" s="4">
        <v>45507</v>
      </c>
      <c r="M375" s="3" t="s">
        <v>720</v>
      </c>
      <c r="N375" s="3" t="s">
        <v>729</v>
      </c>
      <c r="O375" s="3" t="s">
        <v>734</v>
      </c>
      <c r="P375" s="3" t="s">
        <v>747</v>
      </c>
      <c r="Q375" s="3" t="s">
        <v>757</v>
      </c>
      <c r="R375" s="3">
        <v>12013.03</v>
      </c>
      <c r="S375" s="3" t="s">
        <v>761</v>
      </c>
      <c r="T375" s="8"/>
    </row>
    <row r="376" spans="3:20" x14ac:dyDescent="0.3">
      <c r="C376" s="7">
        <v>5503</v>
      </c>
      <c r="D376" s="3" t="s">
        <v>22</v>
      </c>
      <c r="E376" s="3" t="s">
        <v>39</v>
      </c>
      <c r="F376" s="3" t="str">
        <f t="shared" si="11"/>
        <v>mercy.kuria@email.com</v>
      </c>
      <c r="G376" s="3" t="s">
        <v>45</v>
      </c>
      <c r="H376" s="3">
        <v>38</v>
      </c>
      <c r="I376" s="3" t="str">
        <f t="shared" si="12"/>
        <v>Adult</v>
      </c>
      <c r="J376" s="3">
        <f>MAX( H376:H1048) - (H376)</f>
        <v>47</v>
      </c>
      <c r="K376" s="3" t="s">
        <v>411</v>
      </c>
      <c r="L376" s="4">
        <v>44895</v>
      </c>
      <c r="M376" s="3" t="s">
        <v>719</v>
      </c>
      <c r="N376" s="3" t="s">
        <v>728</v>
      </c>
      <c r="O376" s="3" t="s">
        <v>731</v>
      </c>
      <c r="P376" s="3" t="s">
        <v>751</v>
      </c>
      <c r="Q376" s="3" t="s">
        <v>754</v>
      </c>
      <c r="R376" s="3">
        <v>7979.36</v>
      </c>
      <c r="S376" s="3" t="s">
        <v>761</v>
      </c>
      <c r="T376" s="8"/>
    </row>
    <row r="377" spans="3:20" x14ac:dyDescent="0.3">
      <c r="C377" s="7">
        <v>3420</v>
      </c>
      <c r="D377" s="3" t="s">
        <v>16</v>
      </c>
      <c r="E377" s="3" t="s">
        <v>35</v>
      </c>
      <c r="F377" s="3" t="str">
        <f t="shared" si="11"/>
        <v>john.mugambi@email.com</v>
      </c>
      <c r="G377" s="3" t="s">
        <v>45</v>
      </c>
      <c r="H377" s="3">
        <v>62</v>
      </c>
      <c r="I377" s="3" t="str">
        <f t="shared" si="12"/>
        <v>Senior</v>
      </c>
      <c r="J377" s="3">
        <f>MAX( H377:H1049) - (H377)</f>
        <v>23</v>
      </c>
      <c r="K377" s="3" t="s">
        <v>412</v>
      </c>
      <c r="L377" s="4">
        <v>44028</v>
      </c>
      <c r="M377" s="3" t="s">
        <v>721</v>
      </c>
      <c r="N377" s="3" t="s">
        <v>725</v>
      </c>
      <c r="O377" s="3" t="s">
        <v>741</v>
      </c>
      <c r="P377" s="3" t="s">
        <v>748</v>
      </c>
      <c r="Q377" s="3" t="s">
        <v>754</v>
      </c>
      <c r="R377" s="3">
        <v>8877.3700000000008</v>
      </c>
      <c r="S377" s="3" t="s">
        <v>760</v>
      </c>
      <c r="T377" s="8"/>
    </row>
    <row r="378" spans="3:20" x14ac:dyDescent="0.3">
      <c r="C378" s="7">
        <v>1875</v>
      </c>
      <c r="D378" s="3" t="s">
        <v>25</v>
      </c>
      <c r="E378" s="3" t="s">
        <v>39</v>
      </c>
      <c r="F378" s="3" t="str">
        <f t="shared" si="11"/>
        <v>paul.kuria@email.com</v>
      </c>
      <c r="G378" s="3" t="s">
        <v>45</v>
      </c>
      <c r="H378" s="3">
        <v>48</v>
      </c>
      <c r="I378" s="3" t="str">
        <f t="shared" si="12"/>
        <v>Adult</v>
      </c>
      <c r="J378" s="3">
        <f>MAX( H378:H1050) - (H378)</f>
        <v>37</v>
      </c>
      <c r="K378" s="3" t="s">
        <v>413</v>
      </c>
      <c r="L378" s="4">
        <v>45472</v>
      </c>
      <c r="M378" s="3" t="s">
        <v>720</v>
      </c>
      <c r="N378" s="3" t="s">
        <v>727</v>
      </c>
      <c r="O378" s="3" t="s">
        <v>737</v>
      </c>
      <c r="P378" s="3" t="s">
        <v>750</v>
      </c>
      <c r="Q378" s="3" t="s">
        <v>758</v>
      </c>
      <c r="R378" s="3">
        <v>36660.71</v>
      </c>
      <c r="S378" s="3" t="s">
        <v>759</v>
      </c>
      <c r="T378" s="8"/>
    </row>
    <row r="379" spans="3:20" x14ac:dyDescent="0.3">
      <c r="C379" s="7">
        <v>4752</v>
      </c>
      <c r="D379" s="3" t="s">
        <v>15</v>
      </c>
      <c r="E379" s="3" t="s">
        <v>31</v>
      </c>
      <c r="F379" s="3" t="str">
        <f t="shared" si="11"/>
        <v>james.kamau@email.com</v>
      </c>
      <c r="G379" s="3" t="s">
        <v>44</v>
      </c>
      <c r="H379" s="3">
        <v>4</v>
      </c>
      <c r="I379" s="3" t="str">
        <f t="shared" si="12"/>
        <v>Child</v>
      </c>
      <c r="J379" s="3">
        <f>MAX( H379:H1051) - (H379)</f>
        <v>81</v>
      </c>
      <c r="K379" s="3" t="s">
        <v>414</v>
      </c>
      <c r="L379" s="4">
        <v>44886</v>
      </c>
      <c r="M379" s="3" t="s">
        <v>722</v>
      </c>
      <c r="N379" s="3" t="s">
        <v>730</v>
      </c>
      <c r="O379" s="3" t="s">
        <v>735</v>
      </c>
      <c r="P379" s="3" t="s">
        <v>751</v>
      </c>
      <c r="Q379" s="3" t="s">
        <v>753</v>
      </c>
      <c r="R379" s="3">
        <v>14093</v>
      </c>
      <c r="S379" s="3" t="s">
        <v>761</v>
      </c>
      <c r="T379" s="8"/>
    </row>
    <row r="380" spans="3:20" x14ac:dyDescent="0.3">
      <c r="C380" s="7">
        <v>6625</v>
      </c>
      <c r="D380" s="3" t="s">
        <v>28</v>
      </c>
      <c r="E380" s="3" t="s">
        <v>37</v>
      </c>
      <c r="F380" s="3" t="str">
        <f t="shared" si="11"/>
        <v>mary.otieno@email.com</v>
      </c>
      <c r="G380" s="3" t="s">
        <v>45</v>
      </c>
      <c r="H380" s="3">
        <v>5</v>
      </c>
      <c r="I380" s="3" t="str">
        <f t="shared" si="12"/>
        <v>Child</v>
      </c>
      <c r="J380" s="3">
        <f>MAX( H380:H1052) - (H380)</f>
        <v>80</v>
      </c>
      <c r="K380" s="3" t="s">
        <v>415</v>
      </c>
      <c r="L380" s="4">
        <v>44381</v>
      </c>
      <c r="M380" s="3" t="s">
        <v>720</v>
      </c>
      <c r="N380" s="3" t="s">
        <v>727</v>
      </c>
      <c r="O380" s="3" t="s">
        <v>737</v>
      </c>
      <c r="P380" s="3" t="s">
        <v>752</v>
      </c>
      <c r="Q380" s="3" t="s">
        <v>758</v>
      </c>
      <c r="R380" s="3">
        <v>24984.78</v>
      </c>
      <c r="S380" s="3" t="s">
        <v>759</v>
      </c>
      <c r="T380" s="8"/>
    </row>
    <row r="381" spans="3:20" x14ac:dyDescent="0.3">
      <c r="C381" s="7">
        <v>3246</v>
      </c>
      <c r="D381" s="3" t="s">
        <v>14</v>
      </c>
      <c r="E381" s="3" t="s">
        <v>33</v>
      </c>
      <c r="F381" s="3" t="str">
        <f t="shared" si="11"/>
        <v>jane.kiplagat@email.com</v>
      </c>
      <c r="G381" s="3" t="s">
        <v>45</v>
      </c>
      <c r="H381" s="3">
        <v>55</v>
      </c>
      <c r="I381" s="3" t="str">
        <f t="shared" si="12"/>
        <v>Adult</v>
      </c>
      <c r="J381" s="3">
        <f>MAX( H381:H1053) - (H381)</f>
        <v>30</v>
      </c>
      <c r="K381" s="3" t="s">
        <v>416</v>
      </c>
      <c r="L381" s="4">
        <v>44057</v>
      </c>
      <c r="M381" s="3" t="s">
        <v>719</v>
      </c>
      <c r="N381" s="3" t="s">
        <v>727</v>
      </c>
      <c r="O381" s="3" t="s">
        <v>734</v>
      </c>
      <c r="P381" s="3" t="s">
        <v>747</v>
      </c>
      <c r="Q381" s="3" t="s">
        <v>756</v>
      </c>
      <c r="R381" s="3">
        <v>49717.94</v>
      </c>
      <c r="S381" s="3" t="s">
        <v>760</v>
      </c>
      <c r="T381" s="8"/>
    </row>
    <row r="382" spans="3:20" x14ac:dyDescent="0.3">
      <c r="C382" s="7">
        <v>5759</v>
      </c>
      <c r="D382" s="3" t="s">
        <v>26</v>
      </c>
      <c r="E382" s="3" t="s">
        <v>35</v>
      </c>
      <c r="F382" s="3" t="str">
        <f t="shared" si="11"/>
        <v>brian.mugambi@email.com</v>
      </c>
      <c r="G382" s="3" t="s">
        <v>44</v>
      </c>
      <c r="H382" s="3">
        <v>80</v>
      </c>
      <c r="I382" s="3" t="str">
        <f t="shared" si="12"/>
        <v>Senior</v>
      </c>
      <c r="J382" s="3">
        <f>MAX( H382:H1054) - (H382)</f>
        <v>5</v>
      </c>
      <c r="K382" s="3" t="s">
        <v>417</v>
      </c>
      <c r="L382" s="4">
        <v>44689</v>
      </c>
      <c r="M382" s="3" t="s">
        <v>723</v>
      </c>
      <c r="N382" s="3" t="s">
        <v>728</v>
      </c>
      <c r="O382" s="3" t="s">
        <v>742</v>
      </c>
      <c r="P382" s="3" t="s">
        <v>751</v>
      </c>
      <c r="Q382" s="3" t="s">
        <v>758</v>
      </c>
      <c r="R382" s="3">
        <v>34823.94</v>
      </c>
      <c r="S382" s="3" t="s">
        <v>759</v>
      </c>
      <c r="T382" s="8"/>
    </row>
    <row r="383" spans="3:20" x14ac:dyDescent="0.3">
      <c r="C383" s="7">
        <v>5401</v>
      </c>
      <c r="D383" s="3" t="s">
        <v>28</v>
      </c>
      <c r="E383" s="3" t="s">
        <v>31</v>
      </c>
      <c r="F383" s="3" t="str">
        <f t="shared" si="11"/>
        <v>mary.kamau@email.com</v>
      </c>
      <c r="G383" s="3" t="s">
        <v>45</v>
      </c>
      <c r="H383" s="3">
        <v>66</v>
      </c>
      <c r="I383" s="3" t="str">
        <f t="shared" si="12"/>
        <v>Senior</v>
      </c>
      <c r="J383" s="3">
        <f>MAX( H383:H1055) - (H383)</f>
        <v>19</v>
      </c>
      <c r="K383" s="3" t="s">
        <v>418</v>
      </c>
      <c r="L383" s="4">
        <v>44953</v>
      </c>
      <c r="M383" s="3" t="s">
        <v>723</v>
      </c>
      <c r="N383" s="3" t="s">
        <v>728</v>
      </c>
      <c r="O383" s="3" t="s">
        <v>736</v>
      </c>
      <c r="P383" s="3" t="s">
        <v>748</v>
      </c>
      <c r="Q383" s="3" t="s">
        <v>753</v>
      </c>
      <c r="R383" s="3">
        <v>5203.63</v>
      </c>
      <c r="S383" s="3" t="s">
        <v>760</v>
      </c>
      <c r="T383" s="8"/>
    </row>
    <row r="384" spans="3:20" x14ac:dyDescent="0.3">
      <c r="C384" s="7">
        <v>9101</v>
      </c>
      <c r="D384" s="3" t="s">
        <v>19</v>
      </c>
      <c r="E384" s="3" t="s">
        <v>31</v>
      </c>
      <c r="F384" s="3" t="str">
        <f t="shared" si="11"/>
        <v>michael.kamau@email.com</v>
      </c>
      <c r="G384" s="3" t="s">
        <v>44</v>
      </c>
      <c r="H384" s="3">
        <v>18</v>
      </c>
      <c r="I384" s="3" t="str">
        <f t="shared" si="12"/>
        <v>Teenager</v>
      </c>
      <c r="J384" s="3">
        <f>MAX( H384:H1056) - (H384)</f>
        <v>67</v>
      </c>
      <c r="K384" s="3" t="s">
        <v>419</v>
      </c>
      <c r="L384" s="4">
        <v>44607</v>
      </c>
      <c r="M384" s="3" t="s">
        <v>722</v>
      </c>
      <c r="N384" s="3" t="s">
        <v>727</v>
      </c>
      <c r="O384" s="3" t="s">
        <v>733</v>
      </c>
      <c r="P384" s="3" t="s">
        <v>748</v>
      </c>
      <c r="Q384" s="3" t="s">
        <v>758</v>
      </c>
      <c r="R384" s="3">
        <v>49226.77</v>
      </c>
      <c r="S384" s="3" t="s">
        <v>760</v>
      </c>
      <c r="T384" s="8"/>
    </row>
    <row r="385" spans="3:20" x14ac:dyDescent="0.3">
      <c r="C385" s="7">
        <v>6973</v>
      </c>
      <c r="D385" s="3" t="s">
        <v>16</v>
      </c>
      <c r="E385" s="3" t="s">
        <v>32</v>
      </c>
      <c r="F385" s="3" t="str">
        <f t="shared" si="11"/>
        <v>john.odhiambo@email.com</v>
      </c>
      <c r="G385" s="3" t="s">
        <v>44</v>
      </c>
      <c r="H385" s="3">
        <v>32</v>
      </c>
      <c r="I385" s="3" t="str">
        <f t="shared" si="12"/>
        <v>Adult</v>
      </c>
      <c r="J385" s="3">
        <f>MAX( H385:H1057) - (H385)</f>
        <v>53</v>
      </c>
      <c r="K385" s="3" t="s">
        <v>420</v>
      </c>
      <c r="L385" s="4">
        <v>44422</v>
      </c>
      <c r="M385" s="3" t="s">
        <v>719</v>
      </c>
      <c r="N385" s="3" t="s">
        <v>725</v>
      </c>
      <c r="O385" s="3" t="s">
        <v>745</v>
      </c>
      <c r="P385" s="3" t="s">
        <v>752</v>
      </c>
      <c r="Q385" s="3" t="s">
        <v>756</v>
      </c>
      <c r="R385" s="3">
        <v>28295.279999999999</v>
      </c>
      <c r="S385" s="3" t="s">
        <v>760</v>
      </c>
      <c r="T385" s="8"/>
    </row>
    <row r="386" spans="3:20" x14ac:dyDescent="0.3">
      <c r="C386" s="7">
        <v>4673</v>
      </c>
      <c r="D386" s="3" t="s">
        <v>25</v>
      </c>
      <c r="E386" s="3" t="s">
        <v>38</v>
      </c>
      <c r="F386" s="3" t="str">
        <f t="shared" si="11"/>
        <v>paul.njeri@email.com</v>
      </c>
      <c r="G386" s="3" t="s">
        <v>45</v>
      </c>
      <c r="H386" s="3">
        <v>32</v>
      </c>
      <c r="I386" s="3" t="str">
        <f t="shared" si="12"/>
        <v>Adult</v>
      </c>
      <c r="J386" s="3">
        <f>MAX( H386:H1058) - (H386)</f>
        <v>53</v>
      </c>
      <c r="K386" s="3" t="s">
        <v>421</v>
      </c>
      <c r="L386" s="4">
        <v>44301</v>
      </c>
      <c r="M386" s="3" t="s">
        <v>719</v>
      </c>
      <c r="N386" s="3" t="s">
        <v>725</v>
      </c>
      <c r="O386" s="3" t="s">
        <v>743</v>
      </c>
      <c r="P386" s="3" t="s">
        <v>748</v>
      </c>
      <c r="Q386" s="3" t="s">
        <v>753</v>
      </c>
      <c r="R386" s="3">
        <v>40239.410000000003</v>
      </c>
      <c r="S386" s="3" t="s">
        <v>761</v>
      </c>
      <c r="T386" s="8"/>
    </row>
    <row r="387" spans="3:20" x14ac:dyDescent="0.3">
      <c r="C387" s="7">
        <v>2047</v>
      </c>
      <c r="D387" s="3" t="s">
        <v>23</v>
      </c>
      <c r="E387" s="3" t="s">
        <v>42</v>
      </c>
      <c r="F387" s="3" t="str">
        <f t="shared" si="11"/>
        <v>peter.ouma@email.com</v>
      </c>
      <c r="G387" s="3" t="s">
        <v>44</v>
      </c>
      <c r="H387" s="3">
        <v>63</v>
      </c>
      <c r="I387" s="3" t="str">
        <f t="shared" si="12"/>
        <v>Senior</v>
      </c>
      <c r="J387" s="3">
        <f>MAX( H387:H1059) - (H387)</f>
        <v>22</v>
      </c>
      <c r="K387" s="3" t="s">
        <v>422</v>
      </c>
      <c r="L387" s="4">
        <v>45248</v>
      </c>
      <c r="M387" s="3" t="s">
        <v>719</v>
      </c>
      <c r="N387" s="3" t="s">
        <v>725</v>
      </c>
      <c r="O387" s="3" t="s">
        <v>734</v>
      </c>
      <c r="P387" s="3" t="s">
        <v>750</v>
      </c>
      <c r="Q387" s="3" t="s">
        <v>756</v>
      </c>
      <c r="R387" s="3">
        <v>1217.49</v>
      </c>
      <c r="S387" s="3" t="s">
        <v>761</v>
      </c>
      <c r="T387" s="8"/>
    </row>
    <row r="388" spans="3:20" x14ac:dyDescent="0.3">
      <c r="C388" s="7">
        <v>7476</v>
      </c>
      <c r="D388" s="3" t="s">
        <v>23</v>
      </c>
      <c r="E388" s="3" t="s">
        <v>41</v>
      </c>
      <c r="F388" s="3" t="str">
        <f t="shared" si="11"/>
        <v>peter.obuya@email.com</v>
      </c>
      <c r="G388" s="3" t="s">
        <v>44</v>
      </c>
      <c r="H388" s="3">
        <v>4</v>
      </c>
      <c r="I388" s="3" t="str">
        <f t="shared" si="12"/>
        <v>Child</v>
      </c>
      <c r="J388" s="3">
        <f>MAX( H388:H1060) - (H388)</f>
        <v>81</v>
      </c>
      <c r="K388" s="3" t="s">
        <v>423</v>
      </c>
      <c r="L388" s="4">
        <v>44849</v>
      </c>
      <c r="M388" s="3" t="s">
        <v>718</v>
      </c>
      <c r="N388" s="3" t="s">
        <v>727</v>
      </c>
      <c r="O388" s="3" t="s">
        <v>742</v>
      </c>
      <c r="P388" s="3" t="s">
        <v>752</v>
      </c>
      <c r="Q388" s="3" t="s">
        <v>753</v>
      </c>
      <c r="R388" s="3">
        <v>23115.66</v>
      </c>
      <c r="S388" s="3" t="s">
        <v>759</v>
      </c>
      <c r="T388" s="8"/>
    </row>
    <row r="389" spans="3:20" x14ac:dyDescent="0.3">
      <c r="C389" s="7">
        <v>6006</v>
      </c>
      <c r="D389" s="3" t="s">
        <v>16</v>
      </c>
      <c r="E389" s="3" t="s">
        <v>30</v>
      </c>
      <c r="F389" s="3" t="str">
        <f t="shared" si="11"/>
        <v>john.atieno@email.com</v>
      </c>
      <c r="G389" s="3" t="s">
        <v>45</v>
      </c>
      <c r="H389" s="3">
        <v>27</v>
      </c>
      <c r="I389" s="3" t="str">
        <f t="shared" si="12"/>
        <v>Adult</v>
      </c>
      <c r="J389" s="3">
        <f>MAX( H389:H1061) - (H389)</f>
        <v>58</v>
      </c>
      <c r="K389" s="3" t="s">
        <v>424</v>
      </c>
      <c r="L389" s="4">
        <v>44879</v>
      </c>
      <c r="M389" s="3" t="s">
        <v>718</v>
      </c>
      <c r="N389" s="3" t="s">
        <v>726</v>
      </c>
      <c r="O389" s="3" t="s">
        <v>739</v>
      </c>
      <c r="P389" s="3" t="s">
        <v>748</v>
      </c>
      <c r="Q389" s="3" t="s">
        <v>754</v>
      </c>
      <c r="R389" s="3">
        <v>31503.45</v>
      </c>
      <c r="S389" s="3" t="s">
        <v>759</v>
      </c>
      <c r="T389" s="8"/>
    </row>
    <row r="390" spans="3:20" x14ac:dyDescent="0.3">
      <c r="C390" s="7">
        <v>7530</v>
      </c>
      <c r="D390" s="3" t="s">
        <v>23</v>
      </c>
      <c r="E390" s="3" t="s">
        <v>41</v>
      </c>
      <c r="F390" s="3" t="str">
        <f t="shared" si="11"/>
        <v>peter.obuya@email.com</v>
      </c>
      <c r="G390" s="3" t="s">
        <v>44</v>
      </c>
      <c r="H390" s="3">
        <v>18</v>
      </c>
      <c r="I390" s="3" t="str">
        <f t="shared" si="12"/>
        <v>Teenager</v>
      </c>
      <c r="J390" s="3">
        <f>MAX( H390:H1062) - (H390)</f>
        <v>67</v>
      </c>
      <c r="K390" s="3" t="s">
        <v>425</v>
      </c>
      <c r="L390" s="4">
        <v>45696</v>
      </c>
      <c r="M390" s="3" t="s">
        <v>719</v>
      </c>
      <c r="N390" s="3" t="s">
        <v>727</v>
      </c>
      <c r="O390" s="3" t="s">
        <v>739</v>
      </c>
      <c r="P390" s="3" t="s">
        <v>751</v>
      </c>
      <c r="Q390" s="3" t="s">
        <v>755</v>
      </c>
      <c r="R390" s="3">
        <v>34317.93</v>
      </c>
      <c r="S390" s="3" t="s">
        <v>761</v>
      </c>
      <c r="T390" s="8"/>
    </row>
    <row r="391" spans="3:20" x14ac:dyDescent="0.3">
      <c r="C391" s="7">
        <v>3959</v>
      </c>
      <c r="D391" s="3" t="s">
        <v>22</v>
      </c>
      <c r="E391" s="3" t="s">
        <v>34</v>
      </c>
      <c r="F391" s="3" t="str">
        <f t="shared" si="11"/>
        <v>mercy.cherono@email.com</v>
      </c>
      <c r="G391" s="3" t="s">
        <v>44</v>
      </c>
      <c r="H391" s="3">
        <v>54</v>
      </c>
      <c r="I391" s="3" t="str">
        <f t="shared" si="12"/>
        <v>Adult</v>
      </c>
      <c r="J391" s="3">
        <f>MAX( H391:H1063) - (H391)</f>
        <v>31</v>
      </c>
      <c r="K391" s="3" t="s">
        <v>426</v>
      </c>
      <c r="L391" s="4">
        <v>45207</v>
      </c>
      <c r="M391" s="3" t="s">
        <v>721</v>
      </c>
      <c r="N391" s="3" t="s">
        <v>730</v>
      </c>
      <c r="O391" s="3" t="s">
        <v>745</v>
      </c>
      <c r="P391" s="3" t="s">
        <v>751</v>
      </c>
      <c r="Q391" s="3" t="s">
        <v>755</v>
      </c>
      <c r="R391" s="3">
        <v>6716.67</v>
      </c>
      <c r="S391" s="3" t="s">
        <v>761</v>
      </c>
      <c r="T391" s="8"/>
    </row>
    <row r="392" spans="3:20" x14ac:dyDescent="0.3">
      <c r="C392" s="7">
        <v>9732</v>
      </c>
      <c r="D392" s="3" t="s">
        <v>22</v>
      </c>
      <c r="E392" s="3" t="s">
        <v>30</v>
      </c>
      <c r="F392" s="3" t="str">
        <f t="shared" si="11"/>
        <v>mercy.atieno@email.com</v>
      </c>
      <c r="G392" s="3" t="s">
        <v>45</v>
      </c>
      <c r="H392" s="3">
        <v>71</v>
      </c>
      <c r="I392" s="3" t="str">
        <f t="shared" si="12"/>
        <v>Senior</v>
      </c>
      <c r="J392" s="3">
        <f>MAX( H392:H1064) - (H392)</f>
        <v>14</v>
      </c>
      <c r="K392" s="3" t="s">
        <v>427</v>
      </c>
      <c r="L392" s="4">
        <v>44470</v>
      </c>
      <c r="M392" s="3" t="s">
        <v>720</v>
      </c>
      <c r="N392" s="3" t="s">
        <v>727</v>
      </c>
      <c r="O392" s="3" t="s">
        <v>742</v>
      </c>
      <c r="P392" s="3" t="s">
        <v>751</v>
      </c>
      <c r="Q392" s="3" t="s">
        <v>756</v>
      </c>
      <c r="R392" s="3">
        <v>18832.41</v>
      </c>
      <c r="S392" s="3" t="s">
        <v>761</v>
      </c>
      <c r="T392" s="8"/>
    </row>
    <row r="393" spans="3:20" x14ac:dyDescent="0.3">
      <c r="C393" s="7">
        <v>7016</v>
      </c>
      <c r="D393" s="3" t="s">
        <v>26</v>
      </c>
      <c r="E393" s="3" t="s">
        <v>35</v>
      </c>
      <c r="F393" s="3" t="str">
        <f t="shared" si="11"/>
        <v>brian.mugambi@email.com</v>
      </c>
      <c r="G393" s="3" t="s">
        <v>44</v>
      </c>
      <c r="H393" s="3">
        <v>2</v>
      </c>
      <c r="I393" s="3" t="str">
        <f t="shared" si="12"/>
        <v>Child</v>
      </c>
      <c r="J393" s="3">
        <f>MAX( H393:H1065) - (H393)</f>
        <v>83</v>
      </c>
      <c r="K393" s="3" t="s">
        <v>428</v>
      </c>
      <c r="L393" s="4">
        <v>44296</v>
      </c>
      <c r="M393" s="3" t="s">
        <v>724</v>
      </c>
      <c r="N393" s="3" t="s">
        <v>727</v>
      </c>
      <c r="O393" s="3" t="s">
        <v>731</v>
      </c>
      <c r="P393" s="3" t="s">
        <v>752</v>
      </c>
      <c r="Q393" s="3" t="s">
        <v>755</v>
      </c>
      <c r="R393" s="3">
        <v>5904.29</v>
      </c>
      <c r="S393" s="3" t="s">
        <v>760</v>
      </c>
      <c r="T393" s="8"/>
    </row>
    <row r="394" spans="3:20" x14ac:dyDescent="0.3">
      <c r="C394" s="7">
        <v>9770</v>
      </c>
      <c r="D394" s="3" t="s">
        <v>27</v>
      </c>
      <c r="E394" s="3" t="s">
        <v>29</v>
      </c>
      <c r="F394" s="3" t="str">
        <f t="shared" si="11"/>
        <v>david.mutua@email.com</v>
      </c>
      <c r="G394" s="3" t="s">
        <v>45</v>
      </c>
      <c r="H394" s="3">
        <v>1</v>
      </c>
      <c r="I394" s="3" t="str">
        <f t="shared" si="12"/>
        <v>Child</v>
      </c>
      <c r="J394" s="3">
        <f>MAX( H394:H1066) - (H394)</f>
        <v>84</v>
      </c>
      <c r="K394" s="3" t="s">
        <v>429</v>
      </c>
      <c r="L394" s="4">
        <v>45621</v>
      </c>
      <c r="M394" s="3" t="s">
        <v>720</v>
      </c>
      <c r="N394" s="3" t="s">
        <v>727</v>
      </c>
      <c r="O394" s="3" t="s">
        <v>733</v>
      </c>
      <c r="P394" s="3" t="s">
        <v>752</v>
      </c>
      <c r="Q394" s="3" t="s">
        <v>758</v>
      </c>
      <c r="R394" s="3">
        <v>22651.73</v>
      </c>
      <c r="S394" s="3" t="s">
        <v>760</v>
      </c>
      <c r="T394" s="8"/>
    </row>
    <row r="395" spans="3:20" x14ac:dyDescent="0.3">
      <c r="C395" s="7">
        <v>9647</v>
      </c>
      <c r="D395" s="3" t="s">
        <v>25</v>
      </c>
      <c r="E395" s="3" t="s">
        <v>31</v>
      </c>
      <c r="F395" s="3" t="str">
        <f t="shared" si="11"/>
        <v>paul.kamau@email.com</v>
      </c>
      <c r="G395" s="3" t="s">
        <v>45</v>
      </c>
      <c r="H395" s="3">
        <v>61</v>
      </c>
      <c r="I395" s="3" t="str">
        <f t="shared" si="12"/>
        <v>Senior</v>
      </c>
      <c r="J395" s="3">
        <f>MAX( H395:H1067) - (H395)</f>
        <v>24</v>
      </c>
      <c r="K395" s="3" t="s">
        <v>430</v>
      </c>
      <c r="L395" s="4">
        <v>44127</v>
      </c>
      <c r="M395" s="3" t="s">
        <v>719</v>
      </c>
      <c r="N395" s="3" t="s">
        <v>728</v>
      </c>
      <c r="O395" s="3" t="s">
        <v>738</v>
      </c>
      <c r="P395" s="3" t="s">
        <v>746</v>
      </c>
      <c r="Q395" s="3" t="s">
        <v>756</v>
      </c>
      <c r="R395" s="3">
        <v>30939.27</v>
      </c>
      <c r="S395" s="3" t="s">
        <v>759</v>
      </c>
      <c r="T395" s="8"/>
    </row>
    <row r="396" spans="3:20" x14ac:dyDescent="0.3">
      <c r="C396" s="7">
        <v>8075</v>
      </c>
      <c r="D396" s="3" t="s">
        <v>26</v>
      </c>
      <c r="E396" s="3" t="s">
        <v>43</v>
      </c>
      <c r="F396" s="3" t="str">
        <f t="shared" ref="F396:F459" si="13">LOWER(CONCATENATE(D396,".",E396,"@email.com"))</f>
        <v>brian.chebet@email.com</v>
      </c>
      <c r="G396" s="3" t="s">
        <v>44</v>
      </c>
      <c r="H396" s="3">
        <v>30</v>
      </c>
      <c r="I396" s="3" t="str">
        <f t="shared" ref="I396:I459" si="14">IF(H396&lt;=12,"Child",IF(H396&lt;=19,"Teenager",IF(H396&lt;=60,"Adult","Senior")))</f>
        <v>Adult</v>
      </c>
      <c r="J396" s="3">
        <f>MAX( H396:H1068) - (H396)</f>
        <v>55</v>
      </c>
      <c r="K396" s="3" t="s">
        <v>431</v>
      </c>
      <c r="L396" s="4">
        <v>44150</v>
      </c>
      <c r="M396" s="3" t="s">
        <v>718</v>
      </c>
      <c r="N396" s="3" t="s">
        <v>725</v>
      </c>
      <c r="O396" s="3" t="s">
        <v>743</v>
      </c>
      <c r="P396" s="3" t="s">
        <v>748</v>
      </c>
      <c r="Q396" s="3" t="s">
        <v>754</v>
      </c>
      <c r="R396" s="3">
        <v>32520.35</v>
      </c>
      <c r="S396" s="3" t="s">
        <v>761</v>
      </c>
      <c r="T396" s="8"/>
    </row>
    <row r="397" spans="3:20" x14ac:dyDescent="0.3">
      <c r="C397" s="7">
        <v>1464</v>
      </c>
      <c r="D397" s="3" t="s">
        <v>15</v>
      </c>
      <c r="E397" s="3" t="s">
        <v>34</v>
      </c>
      <c r="F397" s="3" t="str">
        <f t="shared" si="13"/>
        <v>james.cherono@email.com</v>
      </c>
      <c r="G397" s="3" t="s">
        <v>44</v>
      </c>
      <c r="H397" s="3">
        <v>22</v>
      </c>
      <c r="I397" s="3" t="str">
        <f t="shared" si="14"/>
        <v>Adult</v>
      </c>
      <c r="J397" s="3">
        <f>MAX( H397:H1069) - (H397)</f>
        <v>63</v>
      </c>
      <c r="K397" s="3" t="s">
        <v>432</v>
      </c>
      <c r="L397" s="4">
        <v>45622</v>
      </c>
      <c r="M397" s="3" t="s">
        <v>723</v>
      </c>
      <c r="N397" s="3" t="s">
        <v>726</v>
      </c>
      <c r="O397" s="3" t="s">
        <v>734</v>
      </c>
      <c r="P397" s="3" t="s">
        <v>746</v>
      </c>
      <c r="Q397" s="3" t="s">
        <v>758</v>
      </c>
      <c r="R397" s="3">
        <v>24580.639999999999</v>
      </c>
      <c r="S397" s="3" t="s">
        <v>761</v>
      </c>
      <c r="T397" s="8"/>
    </row>
    <row r="398" spans="3:20" x14ac:dyDescent="0.3">
      <c r="C398" s="7">
        <v>5952</v>
      </c>
      <c r="D398" s="3" t="s">
        <v>18</v>
      </c>
      <c r="E398" s="3" t="s">
        <v>31</v>
      </c>
      <c r="F398" s="3" t="str">
        <f t="shared" si="13"/>
        <v>susan.kamau@email.com</v>
      </c>
      <c r="G398" s="3" t="s">
        <v>44</v>
      </c>
      <c r="H398" s="3">
        <v>8</v>
      </c>
      <c r="I398" s="3" t="str">
        <f t="shared" si="14"/>
        <v>Child</v>
      </c>
      <c r="J398" s="3">
        <f>MAX( H398:H1070) - (H398)</f>
        <v>77</v>
      </c>
      <c r="K398" s="3" t="s">
        <v>433</v>
      </c>
      <c r="L398" s="4">
        <v>45652</v>
      </c>
      <c r="M398" s="3" t="s">
        <v>720</v>
      </c>
      <c r="N398" s="3" t="s">
        <v>730</v>
      </c>
      <c r="O398" s="3" t="s">
        <v>731</v>
      </c>
      <c r="P398" s="3" t="s">
        <v>751</v>
      </c>
      <c r="Q398" s="3" t="s">
        <v>755</v>
      </c>
      <c r="R398" s="3">
        <v>22414.02</v>
      </c>
      <c r="S398" s="3" t="s">
        <v>761</v>
      </c>
      <c r="T398" s="8"/>
    </row>
    <row r="399" spans="3:20" x14ac:dyDescent="0.3">
      <c r="C399" s="7">
        <v>1916</v>
      </c>
      <c r="D399" s="3" t="s">
        <v>25</v>
      </c>
      <c r="E399" s="3" t="s">
        <v>41</v>
      </c>
      <c r="F399" s="3" t="str">
        <f t="shared" si="13"/>
        <v>paul.obuya@email.com</v>
      </c>
      <c r="G399" s="3" t="s">
        <v>45</v>
      </c>
      <c r="H399" s="3">
        <v>32</v>
      </c>
      <c r="I399" s="3" t="str">
        <f t="shared" si="14"/>
        <v>Adult</v>
      </c>
      <c r="J399" s="3">
        <f>MAX( H399:H1071) - (H399)</f>
        <v>53</v>
      </c>
      <c r="K399" s="3" t="s">
        <v>434</v>
      </c>
      <c r="L399" s="4">
        <v>45096</v>
      </c>
      <c r="M399" s="3" t="s">
        <v>719</v>
      </c>
      <c r="N399" s="3" t="s">
        <v>730</v>
      </c>
      <c r="O399" s="3" t="s">
        <v>743</v>
      </c>
      <c r="P399" s="3" t="s">
        <v>746</v>
      </c>
      <c r="Q399" s="3" t="s">
        <v>753</v>
      </c>
      <c r="R399" s="3">
        <v>48654.080000000002</v>
      </c>
      <c r="S399" s="3" t="s">
        <v>760</v>
      </c>
      <c r="T399" s="8"/>
    </row>
    <row r="400" spans="3:20" x14ac:dyDescent="0.3">
      <c r="C400" s="7">
        <v>5195</v>
      </c>
      <c r="D400" s="3" t="s">
        <v>27</v>
      </c>
      <c r="E400" s="3" t="s">
        <v>41</v>
      </c>
      <c r="F400" s="3" t="str">
        <f t="shared" si="13"/>
        <v>david.obuya@email.com</v>
      </c>
      <c r="G400" s="3" t="s">
        <v>45</v>
      </c>
      <c r="H400" s="3">
        <v>51</v>
      </c>
      <c r="I400" s="3" t="str">
        <f t="shared" si="14"/>
        <v>Adult</v>
      </c>
      <c r="J400" s="3">
        <f>MAX( H400:H1072) - (H400)</f>
        <v>34</v>
      </c>
      <c r="K400" s="3" t="s">
        <v>435</v>
      </c>
      <c r="L400" s="4">
        <v>43963</v>
      </c>
      <c r="M400" s="3" t="s">
        <v>724</v>
      </c>
      <c r="N400" s="3" t="s">
        <v>726</v>
      </c>
      <c r="O400" s="3" t="s">
        <v>745</v>
      </c>
      <c r="P400" s="3" t="s">
        <v>747</v>
      </c>
      <c r="Q400" s="3" t="s">
        <v>757</v>
      </c>
      <c r="R400" s="3">
        <v>12722.32</v>
      </c>
      <c r="S400" s="3" t="s">
        <v>761</v>
      </c>
      <c r="T400" s="8"/>
    </row>
    <row r="401" spans="3:20" x14ac:dyDescent="0.3">
      <c r="C401" s="7">
        <v>1248</v>
      </c>
      <c r="D401" s="3" t="s">
        <v>14</v>
      </c>
      <c r="E401" s="3" t="s">
        <v>35</v>
      </c>
      <c r="F401" s="3" t="str">
        <f t="shared" si="13"/>
        <v>jane.mugambi@email.com</v>
      </c>
      <c r="G401" s="3" t="s">
        <v>45</v>
      </c>
      <c r="H401" s="3">
        <v>68</v>
      </c>
      <c r="I401" s="3" t="str">
        <f t="shared" si="14"/>
        <v>Senior</v>
      </c>
      <c r="J401" s="3">
        <f>MAX( H401:H1073) - (H401)</f>
        <v>17</v>
      </c>
      <c r="K401" s="3" t="s">
        <v>436</v>
      </c>
      <c r="L401" s="4">
        <v>44237</v>
      </c>
      <c r="M401" s="3" t="s">
        <v>719</v>
      </c>
      <c r="N401" s="3" t="s">
        <v>729</v>
      </c>
      <c r="O401" s="3" t="s">
        <v>739</v>
      </c>
      <c r="P401" s="3" t="s">
        <v>746</v>
      </c>
      <c r="Q401" s="3" t="s">
        <v>755</v>
      </c>
      <c r="R401" s="3">
        <v>21061.88</v>
      </c>
      <c r="S401" s="3" t="s">
        <v>759</v>
      </c>
      <c r="T401" s="8"/>
    </row>
    <row r="402" spans="3:20" x14ac:dyDescent="0.3">
      <c r="C402" s="7">
        <v>6473</v>
      </c>
      <c r="D402" s="3" t="s">
        <v>20</v>
      </c>
      <c r="E402" s="3" t="s">
        <v>43</v>
      </c>
      <c r="F402" s="3" t="str">
        <f t="shared" si="13"/>
        <v>kevin.chebet@email.com</v>
      </c>
      <c r="G402" s="3" t="s">
        <v>44</v>
      </c>
      <c r="H402" s="3">
        <v>3</v>
      </c>
      <c r="I402" s="3" t="str">
        <f t="shared" si="14"/>
        <v>Child</v>
      </c>
      <c r="J402" s="3">
        <f>MAX( H402:H1074) - (H402)</f>
        <v>82</v>
      </c>
      <c r="K402" s="3" t="s">
        <v>437</v>
      </c>
      <c r="L402" s="4">
        <v>45507</v>
      </c>
      <c r="M402" s="3" t="s">
        <v>718</v>
      </c>
      <c r="N402" s="3" t="s">
        <v>730</v>
      </c>
      <c r="O402" s="3" t="s">
        <v>740</v>
      </c>
      <c r="P402" s="3" t="s">
        <v>750</v>
      </c>
      <c r="Q402" s="3" t="s">
        <v>755</v>
      </c>
      <c r="R402" s="3">
        <v>29335.9</v>
      </c>
      <c r="S402" s="3" t="s">
        <v>760</v>
      </c>
      <c r="T402" s="8"/>
    </row>
    <row r="403" spans="3:20" x14ac:dyDescent="0.3">
      <c r="C403" s="7">
        <v>3517</v>
      </c>
      <c r="D403" s="3" t="s">
        <v>25</v>
      </c>
      <c r="E403" s="3" t="s">
        <v>30</v>
      </c>
      <c r="F403" s="3" t="str">
        <f t="shared" si="13"/>
        <v>paul.atieno@email.com</v>
      </c>
      <c r="G403" s="3" t="s">
        <v>44</v>
      </c>
      <c r="H403" s="3">
        <v>22</v>
      </c>
      <c r="I403" s="3" t="str">
        <f t="shared" si="14"/>
        <v>Adult</v>
      </c>
      <c r="J403" s="3">
        <f>MAX( H403:H1075) - (H403)</f>
        <v>63</v>
      </c>
      <c r="K403" s="3" t="s">
        <v>438</v>
      </c>
      <c r="L403" s="4">
        <v>43980</v>
      </c>
      <c r="M403" s="3" t="s">
        <v>718</v>
      </c>
      <c r="N403" s="3" t="s">
        <v>729</v>
      </c>
      <c r="O403" s="3" t="s">
        <v>733</v>
      </c>
      <c r="P403" s="3" t="s">
        <v>749</v>
      </c>
      <c r="Q403" s="3" t="s">
        <v>753</v>
      </c>
      <c r="R403" s="3">
        <v>43175.16</v>
      </c>
      <c r="S403" s="3" t="s">
        <v>761</v>
      </c>
      <c r="T403" s="8"/>
    </row>
    <row r="404" spans="3:20" x14ac:dyDescent="0.3">
      <c r="C404" s="7">
        <v>8958</v>
      </c>
      <c r="D404" s="3" t="s">
        <v>24</v>
      </c>
      <c r="E404" s="3" t="s">
        <v>31</v>
      </c>
      <c r="F404" s="3" t="str">
        <f t="shared" si="13"/>
        <v>esther.kamau@email.com</v>
      </c>
      <c r="G404" s="3" t="s">
        <v>45</v>
      </c>
      <c r="H404" s="3">
        <v>26</v>
      </c>
      <c r="I404" s="3" t="str">
        <f t="shared" si="14"/>
        <v>Adult</v>
      </c>
      <c r="J404" s="3">
        <f>MAX( H404:H1076) - (H404)</f>
        <v>59</v>
      </c>
      <c r="K404" s="3" t="s">
        <v>439</v>
      </c>
      <c r="L404" s="4">
        <v>44290</v>
      </c>
      <c r="M404" s="3" t="s">
        <v>724</v>
      </c>
      <c r="N404" s="3" t="s">
        <v>725</v>
      </c>
      <c r="O404" s="3" t="s">
        <v>736</v>
      </c>
      <c r="P404" s="3" t="s">
        <v>749</v>
      </c>
      <c r="Q404" s="3" t="s">
        <v>753</v>
      </c>
      <c r="R404" s="3">
        <v>22430.17</v>
      </c>
      <c r="S404" s="3" t="s">
        <v>759</v>
      </c>
      <c r="T404" s="8"/>
    </row>
    <row r="405" spans="3:20" x14ac:dyDescent="0.3">
      <c r="C405" s="7">
        <v>5410</v>
      </c>
      <c r="D405" s="3" t="s">
        <v>14</v>
      </c>
      <c r="E405" s="3" t="s">
        <v>29</v>
      </c>
      <c r="F405" s="3" t="str">
        <f t="shared" si="13"/>
        <v>jane.mutua@email.com</v>
      </c>
      <c r="G405" s="3" t="s">
        <v>45</v>
      </c>
      <c r="H405" s="3">
        <v>51</v>
      </c>
      <c r="I405" s="3" t="str">
        <f t="shared" si="14"/>
        <v>Adult</v>
      </c>
      <c r="J405" s="3">
        <f>MAX( H405:H1077) - (H405)</f>
        <v>34</v>
      </c>
      <c r="K405" s="3" t="s">
        <v>440</v>
      </c>
      <c r="L405" s="4">
        <v>45179</v>
      </c>
      <c r="M405" s="3" t="s">
        <v>719</v>
      </c>
      <c r="N405" s="3" t="s">
        <v>729</v>
      </c>
      <c r="O405" s="3" t="s">
        <v>736</v>
      </c>
      <c r="P405" s="3" t="s">
        <v>750</v>
      </c>
      <c r="Q405" s="3" t="s">
        <v>758</v>
      </c>
      <c r="R405" s="3">
        <v>47777.79</v>
      </c>
      <c r="S405" s="3" t="s">
        <v>759</v>
      </c>
      <c r="T405" s="8"/>
    </row>
    <row r="406" spans="3:20" x14ac:dyDescent="0.3">
      <c r="C406" s="7">
        <v>2685</v>
      </c>
      <c r="D406" s="3" t="s">
        <v>24</v>
      </c>
      <c r="E406" s="3" t="s">
        <v>34</v>
      </c>
      <c r="F406" s="3" t="str">
        <f t="shared" si="13"/>
        <v>esther.cherono@email.com</v>
      </c>
      <c r="G406" s="3" t="s">
        <v>44</v>
      </c>
      <c r="H406" s="3">
        <v>26</v>
      </c>
      <c r="I406" s="3" t="str">
        <f t="shared" si="14"/>
        <v>Adult</v>
      </c>
      <c r="J406" s="3">
        <f>MAX( H406:H1078) - (H406)</f>
        <v>59</v>
      </c>
      <c r="K406" s="3" t="s">
        <v>441</v>
      </c>
      <c r="L406" s="4">
        <v>45439</v>
      </c>
      <c r="M406" s="3" t="s">
        <v>719</v>
      </c>
      <c r="N406" s="3" t="s">
        <v>726</v>
      </c>
      <c r="O406" s="3" t="s">
        <v>733</v>
      </c>
      <c r="P406" s="3" t="s">
        <v>752</v>
      </c>
      <c r="Q406" s="3" t="s">
        <v>754</v>
      </c>
      <c r="R406" s="3">
        <v>33820.36</v>
      </c>
      <c r="S406" s="3" t="s">
        <v>761</v>
      </c>
      <c r="T406" s="8"/>
    </row>
    <row r="407" spans="3:20" x14ac:dyDescent="0.3">
      <c r="C407" s="7">
        <v>9726</v>
      </c>
      <c r="D407" s="3" t="s">
        <v>22</v>
      </c>
      <c r="E407" s="3" t="s">
        <v>35</v>
      </c>
      <c r="F407" s="3" t="str">
        <f t="shared" si="13"/>
        <v>mercy.mugambi@email.com</v>
      </c>
      <c r="G407" s="3" t="s">
        <v>45</v>
      </c>
      <c r="H407" s="3">
        <v>2</v>
      </c>
      <c r="I407" s="3" t="str">
        <f t="shared" si="14"/>
        <v>Child</v>
      </c>
      <c r="J407" s="3">
        <f>MAX( H407:H1079) - (H407)</f>
        <v>83</v>
      </c>
      <c r="K407" s="3" t="s">
        <v>442</v>
      </c>
      <c r="L407" s="4">
        <v>44080</v>
      </c>
      <c r="M407" s="3" t="s">
        <v>719</v>
      </c>
      <c r="N407" s="3" t="s">
        <v>729</v>
      </c>
      <c r="O407" s="3" t="s">
        <v>733</v>
      </c>
      <c r="P407" s="3" t="s">
        <v>752</v>
      </c>
      <c r="Q407" s="3" t="s">
        <v>756</v>
      </c>
      <c r="R407" s="3">
        <v>6126.29</v>
      </c>
      <c r="S407" s="3" t="s">
        <v>761</v>
      </c>
      <c r="T407" s="8"/>
    </row>
    <row r="408" spans="3:20" x14ac:dyDescent="0.3">
      <c r="C408" s="7">
        <v>4836</v>
      </c>
      <c r="D408" s="3" t="s">
        <v>18</v>
      </c>
      <c r="E408" s="3" t="s">
        <v>40</v>
      </c>
      <c r="F408" s="3" t="str">
        <f t="shared" si="13"/>
        <v>susan.wanjiru@email.com</v>
      </c>
      <c r="G408" s="3" t="s">
        <v>45</v>
      </c>
      <c r="H408" s="3">
        <v>3</v>
      </c>
      <c r="I408" s="3" t="str">
        <f t="shared" si="14"/>
        <v>Child</v>
      </c>
      <c r="J408" s="3">
        <f>MAX( H408:H1080) - (H408)</f>
        <v>82</v>
      </c>
      <c r="K408" s="3" t="s">
        <v>443</v>
      </c>
      <c r="L408" s="4">
        <v>45531</v>
      </c>
      <c r="M408" s="3" t="s">
        <v>721</v>
      </c>
      <c r="N408" s="3" t="s">
        <v>730</v>
      </c>
      <c r="O408" s="3" t="s">
        <v>742</v>
      </c>
      <c r="P408" s="3" t="s">
        <v>752</v>
      </c>
      <c r="Q408" s="3" t="s">
        <v>758</v>
      </c>
      <c r="R408" s="3">
        <v>15862.17</v>
      </c>
      <c r="S408" s="3" t="s">
        <v>761</v>
      </c>
      <c r="T408" s="8"/>
    </row>
    <row r="409" spans="3:20" x14ac:dyDescent="0.3">
      <c r="C409" s="7">
        <v>7827</v>
      </c>
      <c r="D409" s="3" t="s">
        <v>18</v>
      </c>
      <c r="E409" s="3" t="s">
        <v>43</v>
      </c>
      <c r="F409" s="3" t="str">
        <f t="shared" si="13"/>
        <v>susan.chebet@email.com</v>
      </c>
      <c r="G409" s="3" t="s">
        <v>44</v>
      </c>
      <c r="H409" s="3">
        <v>4</v>
      </c>
      <c r="I409" s="3" t="str">
        <f t="shared" si="14"/>
        <v>Child</v>
      </c>
      <c r="J409" s="3">
        <f>MAX( H409:H1081) - (H409)</f>
        <v>81</v>
      </c>
      <c r="K409" s="3" t="s">
        <v>444</v>
      </c>
      <c r="L409" s="4">
        <v>45212</v>
      </c>
      <c r="M409" s="3" t="s">
        <v>724</v>
      </c>
      <c r="N409" s="3" t="s">
        <v>730</v>
      </c>
      <c r="O409" s="3" t="s">
        <v>744</v>
      </c>
      <c r="P409" s="3" t="s">
        <v>746</v>
      </c>
      <c r="Q409" s="3" t="s">
        <v>754</v>
      </c>
      <c r="R409" s="3">
        <v>42705.71</v>
      </c>
      <c r="S409" s="3" t="s">
        <v>759</v>
      </c>
      <c r="T409" s="8"/>
    </row>
    <row r="410" spans="3:20" x14ac:dyDescent="0.3">
      <c r="C410" s="7">
        <v>7061</v>
      </c>
      <c r="D410" s="3" t="s">
        <v>28</v>
      </c>
      <c r="E410" s="3" t="s">
        <v>31</v>
      </c>
      <c r="F410" s="3" t="str">
        <f t="shared" si="13"/>
        <v>mary.kamau@email.com</v>
      </c>
      <c r="G410" s="3" t="s">
        <v>45</v>
      </c>
      <c r="H410" s="3">
        <v>40</v>
      </c>
      <c r="I410" s="3" t="str">
        <f t="shared" si="14"/>
        <v>Adult</v>
      </c>
      <c r="J410" s="3">
        <f>MAX( H410:H1082) - (H410)</f>
        <v>45</v>
      </c>
      <c r="K410" s="3" t="s">
        <v>445</v>
      </c>
      <c r="L410" s="4">
        <v>44885</v>
      </c>
      <c r="M410" s="3" t="s">
        <v>718</v>
      </c>
      <c r="N410" s="3" t="s">
        <v>728</v>
      </c>
      <c r="O410" s="3" t="s">
        <v>741</v>
      </c>
      <c r="P410" s="3" t="s">
        <v>748</v>
      </c>
      <c r="Q410" s="3" t="s">
        <v>755</v>
      </c>
      <c r="R410" s="3">
        <v>10192.120000000001</v>
      </c>
      <c r="S410" s="3" t="s">
        <v>760</v>
      </c>
      <c r="T410" s="8"/>
    </row>
    <row r="411" spans="3:20" x14ac:dyDescent="0.3">
      <c r="C411" s="7">
        <v>8094</v>
      </c>
      <c r="D411" s="3" t="s">
        <v>19</v>
      </c>
      <c r="E411" s="3" t="s">
        <v>39</v>
      </c>
      <c r="F411" s="3" t="str">
        <f t="shared" si="13"/>
        <v>michael.kuria@email.com</v>
      </c>
      <c r="G411" s="3" t="s">
        <v>45</v>
      </c>
      <c r="H411" s="3">
        <v>83</v>
      </c>
      <c r="I411" s="3" t="str">
        <f t="shared" si="14"/>
        <v>Senior</v>
      </c>
      <c r="J411" s="3">
        <f>MAX( H411:H1083) - (H411)</f>
        <v>2</v>
      </c>
      <c r="K411" s="3" t="s">
        <v>446</v>
      </c>
      <c r="L411" s="4">
        <v>45735</v>
      </c>
      <c r="M411" s="3" t="s">
        <v>721</v>
      </c>
      <c r="N411" s="3" t="s">
        <v>727</v>
      </c>
      <c r="O411" s="3" t="s">
        <v>732</v>
      </c>
      <c r="P411" s="3" t="s">
        <v>747</v>
      </c>
      <c r="Q411" s="3" t="s">
        <v>753</v>
      </c>
      <c r="R411" s="3">
        <v>44357.120000000003</v>
      </c>
      <c r="S411" s="3" t="s">
        <v>759</v>
      </c>
      <c r="T411" s="8"/>
    </row>
    <row r="412" spans="3:20" x14ac:dyDescent="0.3">
      <c r="C412" s="7">
        <v>8262</v>
      </c>
      <c r="D412" s="3" t="s">
        <v>17</v>
      </c>
      <c r="E412" s="3" t="s">
        <v>43</v>
      </c>
      <c r="F412" s="3" t="str">
        <f t="shared" si="13"/>
        <v>anne.chebet@email.com</v>
      </c>
      <c r="G412" s="3" t="s">
        <v>45</v>
      </c>
      <c r="H412" s="3">
        <v>19</v>
      </c>
      <c r="I412" s="3" t="str">
        <f t="shared" si="14"/>
        <v>Teenager</v>
      </c>
      <c r="J412" s="3">
        <f>MAX( H412:H1084) - (H412)</f>
        <v>66</v>
      </c>
      <c r="K412" s="3" t="s">
        <v>447</v>
      </c>
      <c r="L412" s="4">
        <v>44233</v>
      </c>
      <c r="M412" s="3" t="s">
        <v>724</v>
      </c>
      <c r="N412" s="3" t="s">
        <v>725</v>
      </c>
      <c r="O412" s="3" t="s">
        <v>736</v>
      </c>
      <c r="P412" s="3" t="s">
        <v>747</v>
      </c>
      <c r="Q412" s="3" t="s">
        <v>756</v>
      </c>
      <c r="R412" s="3">
        <v>40832.43</v>
      </c>
      <c r="S412" s="3" t="s">
        <v>761</v>
      </c>
      <c r="T412" s="8"/>
    </row>
    <row r="413" spans="3:20" x14ac:dyDescent="0.3">
      <c r="C413" s="7">
        <v>5738</v>
      </c>
      <c r="D413" s="3" t="s">
        <v>20</v>
      </c>
      <c r="E413" s="3" t="s">
        <v>34</v>
      </c>
      <c r="F413" s="3" t="str">
        <f t="shared" si="13"/>
        <v>kevin.cherono@email.com</v>
      </c>
      <c r="G413" s="3" t="s">
        <v>45</v>
      </c>
      <c r="H413" s="3">
        <v>68</v>
      </c>
      <c r="I413" s="3" t="str">
        <f t="shared" si="14"/>
        <v>Senior</v>
      </c>
      <c r="J413" s="3">
        <f>MAX( H413:H1085) - (H413)</f>
        <v>17</v>
      </c>
      <c r="K413" s="3" t="s">
        <v>448</v>
      </c>
      <c r="L413" s="4">
        <v>45416</v>
      </c>
      <c r="M413" s="3" t="s">
        <v>724</v>
      </c>
      <c r="N413" s="3" t="s">
        <v>727</v>
      </c>
      <c r="O413" s="3" t="s">
        <v>739</v>
      </c>
      <c r="P413" s="3" t="s">
        <v>747</v>
      </c>
      <c r="Q413" s="3" t="s">
        <v>753</v>
      </c>
      <c r="R413" s="3">
        <v>25397.07</v>
      </c>
      <c r="S413" s="3" t="s">
        <v>761</v>
      </c>
      <c r="T413" s="8"/>
    </row>
    <row r="414" spans="3:20" x14ac:dyDescent="0.3">
      <c r="C414" s="7">
        <v>7334</v>
      </c>
      <c r="D414" s="3" t="s">
        <v>16</v>
      </c>
      <c r="E414" s="3" t="s">
        <v>38</v>
      </c>
      <c r="F414" s="3" t="str">
        <f t="shared" si="13"/>
        <v>john.njeri@email.com</v>
      </c>
      <c r="G414" s="3" t="s">
        <v>44</v>
      </c>
      <c r="H414" s="3">
        <v>34</v>
      </c>
      <c r="I414" s="3" t="str">
        <f t="shared" si="14"/>
        <v>Adult</v>
      </c>
      <c r="J414" s="3">
        <f>MAX( H414:H1086) - (H414)</f>
        <v>51</v>
      </c>
      <c r="K414" s="3" t="s">
        <v>449</v>
      </c>
      <c r="L414" s="4">
        <v>45404</v>
      </c>
      <c r="M414" s="3" t="s">
        <v>724</v>
      </c>
      <c r="N414" s="3" t="s">
        <v>726</v>
      </c>
      <c r="O414" s="3" t="s">
        <v>736</v>
      </c>
      <c r="P414" s="3" t="s">
        <v>748</v>
      </c>
      <c r="Q414" s="3" t="s">
        <v>757</v>
      </c>
      <c r="R414" s="3">
        <v>15444.39</v>
      </c>
      <c r="S414" s="3" t="s">
        <v>759</v>
      </c>
      <c r="T414" s="8"/>
    </row>
    <row r="415" spans="3:20" x14ac:dyDescent="0.3">
      <c r="C415" s="7">
        <v>1782</v>
      </c>
      <c r="D415" s="3" t="s">
        <v>21</v>
      </c>
      <c r="E415" s="3" t="s">
        <v>32</v>
      </c>
      <c r="F415" s="3" t="str">
        <f t="shared" si="13"/>
        <v>grace.odhiambo@email.com</v>
      </c>
      <c r="G415" s="3" t="s">
        <v>44</v>
      </c>
      <c r="H415" s="3">
        <v>47</v>
      </c>
      <c r="I415" s="3" t="str">
        <f t="shared" si="14"/>
        <v>Adult</v>
      </c>
      <c r="J415" s="3">
        <f>MAX( H415:H1087) - (H415)</f>
        <v>38</v>
      </c>
      <c r="K415" s="3" t="s">
        <v>450</v>
      </c>
      <c r="L415" s="4">
        <v>45119</v>
      </c>
      <c r="M415" s="3" t="s">
        <v>724</v>
      </c>
      <c r="N415" s="3" t="s">
        <v>725</v>
      </c>
      <c r="O415" s="3" t="s">
        <v>736</v>
      </c>
      <c r="P415" s="3" t="s">
        <v>747</v>
      </c>
      <c r="Q415" s="3" t="s">
        <v>755</v>
      </c>
      <c r="R415" s="3">
        <v>1975.6</v>
      </c>
      <c r="S415" s="3" t="s">
        <v>760</v>
      </c>
      <c r="T415" s="8"/>
    </row>
    <row r="416" spans="3:20" x14ac:dyDescent="0.3">
      <c r="C416" s="7">
        <v>6949</v>
      </c>
      <c r="D416" s="3" t="s">
        <v>15</v>
      </c>
      <c r="E416" s="3" t="s">
        <v>29</v>
      </c>
      <c r="F416" s="3" t="str">
        <f t="shared" si="13"/>
        <v>james.mutua@email.com</v>
      </c>
      <c r="G416" s="3" t="s">
        <v>45</v>
      </c>
      <c r="H416" s="3">
        <v>39</v>
      </c>
      <c r="I416" s="3" t="str">
        <f t="shared" si="14"/>
        <v>Adult</v>
      </c>
      <c r="J416" s="3">
        <f>MAX( H416:H1088) - (H416)</f>
        <v>46</v>
      </c>
      <c r="K416" s="3" t="s">
        <v>451</v>
      </c>
      <c r="L416" s="4">
        <v>45357</v>
      </c>
      <c r="M416" s="3" t="s">
        <v>723</v>
      </c>
      <c r="N416" s="3" t="s">
        <v>725</v>
      </c>
      <c r="O416" s="3" t="s">
        <v>745</v>
      </c>
      <c r="P416" s="3" t="s">
        <v>750</v>
      </c>
      <c r="Q416" s="3" t="s">
        <v>754</v>
      </c>
      <c r="R416" s="3">
        <v>38830.57</v>
      </c>
      <c r="S416" s="3" t="s">
        <v>760</v>
      </c>
      <c r="T416" s="8"/>
    </row>
    <row r="417" spans="3:20" x14ac:dyDescent="0.3">
      <c r="C417" s="7">
        <v>3384</v>
      </c>
      <c r="D417" s="3" t="s">
        <v>18</v>
      </c>
      <c r="E417" s="3" t="s">
        <v>34</v>
      </c>
      <c r="F417" s="3" t="str">
        <f t="shared" si="13"/>
        <v>susan.cherono@email.com</v>
      </c>
      <c r="G417" s="3" t="s">
        <v>45</v>
      </c>
      <c r="H417" s="3">
        <v>9</v>
      </c>
      <c r="I417" s="3" t="str">
        <f t="shared" si="14"/>
        <v>Child</v>
      </c>
      <c r="J417" s="3">
        <f>MAX( H417:H1089) - (H417)</f>
        <v>76</v>
      </c>
      <c r="K417" s="3" t="s">
        <v>452</v>
      </c>
      <c r="L417" s="4">
        <v>44679</v>
      </c>
      <c r="M417" s="3" t="s">
        <v>721</v>
      </c>
      <c r="N417" s="3" t="s">
        <v>727</v>
      </c>
      <c r="O417" s="3" t="s">
        <v>740</v>
      </c>
      <c r="P417" s="3" t="s">
        <v>751</v>
      </c>
      <c r="Q417" s="3" t="s">
        <v>754</v>
      </c>
      <c r="R417" s="3">
        <v>39277.78</v>
      </c>
      <c r="S417" s="3" t="s">
        <v>759</v>
      </c>
      <c r="T417" s="8"/>
    </row>
    <row r="418" spans="3:20" x14ac:dyDescent="0.3">
      <c r="C418" s="7">
        <v>7843</v>
      </c>
      <c r="D418" s="3" t="s">
        <v>18</v>
      </c>
      <c r="E418" s="3" t="s">
        <v>29</v>
      </c>
      <c r="F418" s="3" t="str">
        <f t="shared" si="13"/>
        <v>susan.mutua@email.com</v>
      </c>
      <c r="G418" s="3" t="s">
        <v>44</v>
      </c>
      <c r="H418" s="3">
        <v>65</v>
      </c>
      <c r="I418" s="3" t="str">
        <f t="shared" si="14"/>
        <v>Senior</v>
      </c>
      <c r="J418" s="3">
        <f>MAX( H418:H1090) - (H418)</f>
        <v>20</v>
      </c>
      <c r="K418" s="3" t="s">
        <v>453</v>
      </c>
      <c r="L418" s="4">
        <v>45260</v>
      </c>
      <c r="M418" s="3" t="s">
        <v>719</v>
      </c>
      <c r="N418" s="3" t="s">
        <v>728</v>
      </c>
      <c r="O418" s="3" t="s">
        <v>738</v>
      </c>
      <c r="P418" s="3" t="s">
        <v>748</v>
      </c>
      <c r="Q418" s="3" t="s">
        <v>756</v>
      </c>
      <c r="R418" s="3">
        <v>7785.94</v>
      </c>
      <c r="S418" s="3" t="s">
        <v>760</v>
      </c>
      <c r="T418" s="8"/>
    </row>
    <row r="419" spans="3:20" x14ac:dyDescent="0.3">
      <c r="C419" s="7">
        <v>3901</v>
      </c>
      <c r="D419" s="3" t="s">
        <v>21</v>
      </c>
      <c r="E419" s="3" t="s">
        <v>31</v>
      </c>
      <c r="F419" s="3" t="str">
        <f t="shared" si="13"/>
        <v>grace.kamau@email.com</v>
      </c>
      <c r="G419" s="3" t="s">
        <v>45</v>
      </c>
      <c r="H419" s="3">
        <v>64</v>
      </c>
      <c r="I419" s="3" t="str">
        <f t="shared" si="14"/>
        <v>Senior</v>
      </c>
      <c r="J419" s="3">
        <f>MAX( H419:H1091) - (H419)</f>
        <v>21</v>
      </c>
      <c r="K419" s="3" t="s">
        <v>454</v>
      </c>
      <c r="L419" s="4">
        <v>45514</v>
      </c>
      <c r="M419" s="3" t="s">
        <v>722</v>
      </c>
      <c r="N419" s="3" t="s">
        <v>727</v>
      </c>
      <c r="O419" s="3" t="s">
        <v>743</v>
      </c>
      <c r="P419" s="3" t="s">
        <v>749</v>
      </c>
      <c r="Q419" s="3" t="s">
        <v>756</v>
      </c>
      <c r="R419" s="3">
        <v>29991.09</v>
      </c>
      <c r="S419" s="3" t="s">
        <v>760</v>
      </c>
      <c r="T419" s="8"/>
    </row>
    <row r="420" spans="3:20" x14ac:dyDescent="0.3">
      <c r="C420" s="7">
        <v>3090</v>
      </c>
      <c r="D420" s="3" t="s">
        <v>18</v>
      </c>
      <c r="E420" s="3" t="s">
        <v>33</v>
      </c>
      <c r="F420" s="3" t="str">
        <f t="shared" si="13"/>
        <v>susan.kiplagat@email.com</v>
      </c>
      <c r="G420" s="3" t="s">
        <v>44</v>
      </c>
      <c r="H420" s="3">
        <v>65</v>
      </c>
      <c r="I420" s="3" t="str">
        <f t="shared" si="14"/>
        <v>Senior</v>
      </c>
      <c r="J420" s="3">
        <f>MAX( H420:H1092) - (H420)</f>
        <v>20</v>
      </c>
      <c r="K420" s="3" t="s">
        <v>455</v>
      </c>
      <c r="L420" s="4">
        <v>44478</v>
      </c>
      <c r="M420" s="3" t="s">
        <v>724</v>
      </c>
      <c r="N420" s="3" t="s">
        <v>727</v>
      </c>
      <c r="O420" s="3" t="s">
        <v>741</v>
      </c>
      <c r="P420" s="3" t="s">
        <v>746</v>
      </c>
      <c r="Q420" s="3" t="s">
        <v>753</v>
      </c>
      <c r="R420" s="3">
        <v>49125.39</v>
      </c>
      <c r="S420" s="3" t="s">
        <v>759</v>
      </c>
      <c r="T420" s="8"/>
    </row>
    <row r="421" spans="3:20" x14ac:dyDescent="0.3">
      <c r="C421" s="7">
        <v>6088</v>
      </c>
      <c r="D421" s="3" t="s">
        <v>20</v>
      </c>
      <c r="E421" s="3" t="s">
        <v>34</v>
      </c>
      <c r="F421" s="3" t="str">
        <f t="shared" si="13"/>
        <v>kevin.cherono@email.com</v>
      </c>
      <c r="G421" s="3" t="s">
        <v>45</v>
      </c>
      <c r="H421" s="3">
        <v>10</v>
      </c>
      <c r="I421" s="3" t="str">
        <f t="shared" si="14"/>
        <v>Child</v>
      </c>
      <c r="J421" s="3">
        <f>MAX( H421:H1093) - (H421)</f>
        <v>75</v>
      </c>
      <c r="K421" s="3" t="s">
        <v>456</v>
      </c>
      <c r="L421" s="4">
        <v>44047</v>
      </c>
      <c r="M421" s="3" t="s">
        <v>724</v>
      </c>
      <c r="N421" s="3" t="s">
        <v>727</v>
      </c>
      <c r="O421" s="3" t="s">
        <v>733</v>
      </c>
      <c r="P421" s="3" t="s">
        <v>748</v>
      </c>
      <c r="Q421" s="3" t="s">
        <v>754</v>
      </c>
      <c r="R421" s="3">
        <v>39820.269999999997</v>
      </c>
      <c r="S421" s="3" t="s">
        <v>761</v>
      </c>
      <c r="T421" s="8"/>
    </row>
    <row r="422" spans="3:20" x14ac:dyDescent="0.3">
      <c r="C422" s="7">
        <v>9841</v>
      </c>
      <c r="D422" s="3" t="s">
        <v>23</v>
      </c>
      <c r="E422" s="3" t="s">
        <v>39</v>
      </c>
      <c r="F422" s="3" t="str">
        <f t="shared" si="13"/>
        <v>peter.kuria@email.com</v>
      </c>
      <c r="G422" s="3" t="s">
        <v>45</v>
      </c>
      <c r="H422" s="3">
        <v>6</v>
      </c>
      <c r="I422" s="3" t="str">
        <f t="shared" si="14"/>
        <v>Child</v>
      </c>
      <c r="J422" s="3">
        <f>MAX( H422:H1094) - (H422)</f>
        <v>79</v>
      </c>
      <c r="K422" s="3" t="s">
        <v>457</v>
      </c>
      <c r="L422" s="4">
        <v>44855</v>
      </c>
      <c r="M422" s="3" t="s">
        <v>723</v>
      </c>
      <c r="N422" s="3" t="s">
        <v>730</v>
      </c>
      <c r="O422" s="3" t="s">
        <v>739</v>
      </c>
      <c r="P422" s="3" t="s">
        <v>749</v>
      </c>
      <c r="Q422" s="3" t="s">
        <v>757</v>
      </c>
      <c r="R422" s="3">
        <v>31177.69</v>
      </c>
      <c r="S422" s="3" t="s">
        <v>761</v>
      </c>
      <c r="T422" s="8"/>
    </row>
    <row r="423" spans="3:20" x14ac:dyDescent="0.3">
      <c r="C423" s="7">
        <v>3883</v>
      </c>
      <c r="D423" s="3" t="s">
        <v>18</v>
      </c>
      <c r="E423" s="3" t="s">
        <v>43</v>
      </c>
      <c r="F423" s="3" t="str">
        <f t="shared" si="13"/>
        <v>susan.chebet@email.com</v>
      </c>
      <c r="G423" s="3" t="s">
        <v>45</v>
      </c>
      <c r="H423" s="3">
        <v>3</v>
      </c>
      <c r="I423" s="3" t="str">
        <f t="shared" si="14"/>
        <v>Child</v>
      </c>
      <c r="J423" s="3">
        <f>MAX( H423:H1095) - (H423)</f>
        <v>82</v>
      </c>
      <c r="K423" s="3" t="s">
        <v>458</v>
      </c>
      <c r="L423" s="4">
        <v>44834</v>
      </c>
      <c r="M423" s="3" t="s">
        <v>718</v>
      </c>
      <c r="N423" s="3" t="s">
        <v>725</v>
      </c>
      <c r="O423" s="3" t="s">
        <v>742</v>
      </c>
      <c r="P423" s="3" t="s">
        <v>747</v>
      </c>
      <c r="Q423" s="3" t="s">
        <v>754</v>
      </c>
      <c r="R423" s="3">
        <v>35993.75</v>
      </c>
      <c r="S423" s="3" t="s">
        <v>760</v>
      </c>
      <c r="T423" s="8"/>
    </row>
    <row r="424" spans="3:20" x14ac:dyDescent="0.3">
      <c r="C424" s="7">
        <v>7809</v>
      </c>
      <c r="D424" s="3" t="s">
        <v>28</v>
      </c>
      <c r="E424" s="3" t="s">
        <v>29</v>
      </c>
      <c r="F424" s="3" t="str">
        <f t="shared" si="13"/>
        <v>mary.mutua@email.com</v>
      </c>
      <c r="G424" s="3" t="s">
        <v>45</v>
      </c>
      <c r="H424" s="3">
        <v>83</v>
      </c>
      <c r="I424" s="3" t="str">
        <f t="shared" si="14"/>
        <v>Senior</v>
      </c>
      <c r="J424" s="3">
        <f>MAX( H424:H1096) - (H424)</f>
        <v>2</v>
      </c>
      <c r="K424" s="3" t="s">
        <v>459</v>
      </c>
      <c r="L424" s="4">
        <v>44240</v>
      </c>
      <c r="M424" s="3" t="s">
        <v>724</v>
      </c>
      <c r="N424" s="3" t="s">
        <v>729</v>
      </c>
      <c r="O424" s="3" t="s">
        <v>740</v>
      </c>
      <c r="P424" s="3" t="s">
        <v>748</v>
      </c>
      <c r="Q424" s="3" t="s">
        <v>755</v>
      </c>
      <c r="R424" s="3">
        <v>3910.8</v>
      </c>
      <c r="S424" s="3" t="s">
        <v>760</v>
      </c>
      <c r="T424" s="8"/>
    </row>
    <row r="425" spans="3:20" x14ac:dyDescent="0.3">
      <c r="C425" s="7">
        <v>6645</v>
      </c>
      <c r="D425" s="3" t="s">
        <v>21</v>
      </c>
      <c r="E425" s="3" t="s">
        <v>31</v>
      </c>
      <c r="F425" s="3" t="str">
        <f t="shared" si="13"/>
        <v>grace.kamau@email.com</v>
      </c>
      <c r="G425" s="3" t="s">
        <v>44</v>
      </c>
      <c r="H425" s="3">
        <v>57</v>
      </c>
      <c r="I425" s="3" t="str">
        <f t="shared" si="14"/>
        <v>Adult</v>
      </c>
      <c r="J425" s="3">
        <f>MAX( H425:H1097) - (H425)</f>
        <v>28</v>
      </c>
      <c r="K425" s="3" t="s">
        <v>460</v>
      </c>
      <c r="L425" s="4">
        <v>44408</v>
      </c>
      <c r="M425" s="3" t="s">
        <v>722</v>
      </c>
      <c r="N425" s="3" t="s">
        <v>727</v>
      </c>
      <c r="O425" s="3" t="s">
        <v>739</v>
      </c>
      <c r="P425" s="3" t="s">
        <v>749</v>
      </c>
      <c r="Q425" s="3" t="s">
        <v>758</v>
      </c>
      <c r="R425" s="3">
        <v>45515.9</v>
      </c>
      <c r="S425" s="3" t="s">
        <v>761</v>
      </c>
      <c r="T425" s="8"/>
    </row>
    <row r="426" spans="3:20" x14ac:dyDescent="0.3">
      <c r="C426" s="7">
        <v>1458</v>
      </c>
      <c r="D426" s="3" t="s">
        <v>18</v>
      </c>
      <c r="E426" s="3" t="s">
        <v>43</v>
      </c>
      <c r="F426" s="3" t="str">
        <f t="shared" si="13"/>
        <v>susan.chebet@email.com</v>
      </c>
      <c r="G426" s="3" t="s">
        <v>44</v>
      </c>
      <c r="H426" s="3">
        <v>58</v>
      </c>
      <c r="I426" s="3" t="str">
        <f t="shared" si="14"/>
        <v>Adult</v>
      </c>
      <c r="J426" s="3">
        <f>MAX( H426:H1098) - (H426)</f>
        <v>27</v>
      </c>
      <c r="K426" s="3" t="s">
        <v>461</v>
      </c>
      <c r="L426" s="4">
        <v>45390</v>
      </c>
      <c r="M426" s="3" t="s">
        <v>722</v>
      </c>
      <c r="N426" s="3" t="s">
        <v>725</v>
      </c>
      <c r="O426" s="3" t="s">
        <v>738</v>
      </c>
      <c r="P426" s="3" t="s">
        <v>750</v>
      </c>
      <c r="Q426" s="3" t="s">
        <v>754</v>
      </c>
      <c r="R426" s="3">
        <v>4034.62</v>
      </c>
      <c r="S426" s="3" t="s">
        <v>760</v>
      </c>
      <c r="T426" s="8"/>
    </row>
    <row r="427" spans="3:20" x14ac:dyDescent="0.3">
      <c r="C427" s="7">
        <v>3895</v>
      </c>
      <c r="D427" s="3" t="s">
        <v>24</v>
      </c>
      <c r="E427" s="3" t="s">
        <v>32</v>
      </c>
      <c r="F427" s="3" t="str">
        <f t="shared" si="13"/>
        <v>esther.odhiambo@email.com</v>
      </c>
      <c r="G427" s="3" t="s">
        <v>44</v>
      </c>
      <c r="H427" s="3">
        <v>70</v>
      </c>
      <c r="I427" s="3" t="str">
        <f t="shared" si="14"/>
        <v>Senior</v>
      </c>
      <c r="J427" s="3">
        <f>MAX( H427:H1099) - (H427)</f>
        <v>15</v>
      </c>
      <c r="K427" s="3" t="s">
        <v>462</v>
      </c>
      <c r="L427" s="4">
        <v>44763</v>
      </c>
      <c r="M427" s="3" t="s">
        <v>718</v>
      </c>
      <c r="N427" s="3" t="s">
        <v>728</v>
      </c>
      <c r="O427" s="3" t="s">
        <v>741</v>
      </c>
      <c r="P427" s="3" t="s">
        <v>750</v>
      </c>
      <c r="Q427" s="3" t="s">
        <v>754</v>
      </c>
      <c r="R427" s="3">
        <v>18229.810000000001</v>
      </c>
      <c r="S427" s="3" t="s">
        <v>761</v>
      </c>
      <c r="T427" s="8"/>
    </row>
    <row r="428" spans="3:20" x14ac:dyDescent="0.3">
      <c r="C428" s="7">
        <v>9653</v>
      </c>
      <c r="D428" s="3" t="s">
        <v>27</v>
      </c>
      <c r="E428" s="3" t="s">
        <v>29</v>
      </c>
      <c r="F428" s="3" t="str">
        <f t="shared" si="13"/>
        <v>david.mutua@email.com</v>
      </c>
      <c r="G428" s="3" t="s">
        <v>45</v>
      </c>
      <c r="H428" s="3">
        <v>8</v>
      </c>
      <c r="I428" s="3" t="str">
        <f t="shared" si="14"/>
        <v>Child</v>
      </c>
      <c r="J428" s="3">
        <f>MAX( H428:H1100) - (H428)</f>
        <v>77</v>
      </c>
      <c r="K428" s="3" t="s">
        <v>463</v>
      </c>
      <c r="L428" s="4">
        <v>44866</v>
      </c>
      <c r="M428" s="3" t="s">
        <v>723</v>
      </c>
      <c r="N428" s="3" t="s">
        <v>730</v>
      </c>
      <c r="O428" s="3" t="s">
        <v>742</v>
      </c>
      <c r="P428" s="3" t="s">
        <v>751</v>
      </c>
      <c r="Q428" s="3" t="s">
        <v>757</v>
      </c>
      <c r="R428" s="3">
        <v>3881.22</v>
      </c>
      <c r="S428" s="3" t="s">
        <v>760</v>
      </c>
      <c r="T428" s="8"/>
    </row>
    <row r="429" spans="3:20" x14ac:dyDescent="0.3">
      <c r="C429" s="7">
        <v>3755</v>
      </c>
      <c r="D429" s="3" t="s">
        <v>23</v>
      </c>
      <c r="E429" s="3" t="s">
        <v>39</v>
      </c>
      <c r="F429" s="3" t="str">
        <f t="shared" si="13"/>
        <v>peter.kuria@email.com</v>
      </c>
      <c r="G429" s="3" t="s">
        <v>44</v>
      </c>
      <c r="H429" s="3">
        <v>70</v>
      </c>
      <c r="I429" s="3" t="str">
        <f t="shared" si="14"/>
        <v>Senior</v>
      </c>
      <c r="J429" s="3">
        <f>MAX( H429:H1101) - (H429)</f>
        <v>15</v>
      </c>
      <c r="K429" s="3" t="s">
        <v>464</v>
      </c>
      <c r="L429" s="4">
        <v>44029</v>
      </c>
      <c r="M429" s="3" t="s">
        <v>722</v>
      </c>
      <c r="N429" s="3" t="s">
        <v>726</v>
      </c>
      <c r="O429" s="3" t="s">
        <v>741</v>
      </c>
      <c r="P429" s="3" t="s">
        <v>748</v>
      </c>
      <c r="Q429" s="3" t="s">
        <v>755</v>
      </c>
      <c r="R429" s="3">
        <v>15767.86</v>
      </c>
      <c r="S429" s="3" t="s">
        <v>759</v>
      </c>
      <c r="T429" s="8"/>
    </row>
    <row r="430" spans="3:20" x14ac:dyDescent="0.3">
      <c r="C430" s="7">
        <v>6940</v>
      </c>
      <c r="D430" s="3" t="s">
        <v>18</v>
      </c>
      <c r="E430" s="3" t="s">
        <v>43</v>
      </c>
      <c r="F430" s="3" t="str">
        <f t="shared" si="13"/>
        <v>susan.chebet@email.com</v>
      </c>
      <c r="G430" s="3" t="s">
        <v>45</v>
      </c>
      <c r="H430" s="3">
        <v>72</v>
      </c>
      <c r="I430" s="3" t="str">
        <f t="shared" si="14"/>
        <v>Senior</v>
      </c>
      <c r="J430" s="3">
        <f>MAX( H430:H1102) - (H430)</f>
        <v>13</v>
      </c>
      <c r="K430" s="3" t="s">
        <v>465</v>
      </c>
      <c r="L430" s="4">
        <v>45108</v>
      </c>
      <c r="M430" s="3" t="s">
        <v>718</v>
      </c>
      <c r="N430" s="3" t="s">
        <v>725</v>
      </c>
      <c r="O430" s="3" t="s">
        <v>734</v>
      </c>
      <c r="P430" s="3" t="s">
        <v>748</v>
      </c>
      <c r="Q430" s="3" t="s">
        <v>754</v>
      </c>
      <c r="R430" s="3">
        <v>18255.39</v>
      </c>
      <c r="S430" s="3" t="s">
        <v>760</v>
      </c>
      <c r="T430" s="8"/>
    </row>
    <row r="431" spans="3:20" x14ac:dyDescent="0.3">
      <c r="C431" s="7">
        <v>8761</v>
      </c>
      <c r="D431" s="3" t="s">
        <v>19</v>
      </c>
      <c r="E431" s="3" t="s">
        <v>34</v>
      </c>
      <c r="F431" s="3" t="str">
        <f t="shared" si="13"/>
        <v>michael.cherono@email.com</v>
      </c>
      <c r="G431" s="3" t="s">
        <v>45</v>
      </c>
      <c r="H431" s="3">
        <v>50</v>
      </c>
      <c r="I431" s="3" t="str">
        <f t="shared" si="14"/>
        <v>Adult</v>
      </c>
      <c r="J431" s="3">
        <f>MAX( H431:H1103) - (H431)</f>
        <v>35</v>
      </c>
      <c r="K431" s="3" t="s">
        <v>466</v>
      </c>
      <c r="L431" s="4">
        <v>44723</v>
      </c>
      <c r="M431" s="3" t="s">
        <v>723</v>
      </c>
      <c r="N431" s="3" t="s">
        <v>728</v>
      </c>
      <c r="O431" s="3" t="s">
        <v>738</v>
      </c>
      <c r="P431" s="3" t="s">
        <v>748</v>
      </c>
      <c r="Q431" s="3" t="s">
        <v>756</v>
      </c>
      <c r="R431" s="3">
        <v>712.46</v>
      </c>
      <c r="S431" s="3" t="s">
        <v>761</v>
      </c>
      <c r="T431" s="8"/>
    </row>
    <row r="432" spans="3:20" x14ac:dyDescent="0.3">
      <c r="C432" s="7">
        <v>8900</v>
      </c>
      <c r="D432" s="3" t="s">
        <v>16</v>
      </c>
      <c r="E432" s="3" t="s">
        <v>31</v>
      </c>
      <c r="F432" s="3" t="str">
        <f t="shared" si="13"/>
        <v>john.kamau@email.com</v>
      </c>
      <c r="G432" s="3" t="s">
        <v>44</v>
      </c>
      <c r="H432" s="3">
        <v>82</v>
      </c>
      <c r="I432" s="3" t="str">
        <f t="shared" si="14"/>
        <v>Senior</v>
      </c>
      <c r="J432" s="3">
        <f>MAX( H432:H1104) - (H432)</f>
        <v>3</v>
      </c>
      <c r="K432" s="3" t="s">
        <v>467</v>
      </c>
      <c r="L432" s="4">
        <v>45645</v>
      </c>
      <c r="M432" s="3" t="s">
        <v>719</v>
      </c>
      <c r="N432" s="3" t="s">
        <v>726</v>
      </c>
      <c r="O432" s="3" t="s">
        <v>745</v>
      </c>
      <c r="P432" s="3" t="s">
        <v>751</v>
      </c>
      <c r="Q432" s="3" t="s">
        <v>756</v>
      </c>
      <c r="R432" s="3">
        <v>15962.59</v>
      </c>
      <c r="S432" s="3" t="s">
        <v>760</v>
      </c>
      <c r="T432" s="8"/>
    </row>
    <row r="433" spans="3:20" x14ac:dyDescent="0.3">
      <c r="C433" s="7">
        <v>6050</v>
      </c>
      <c r="D433" s="3" t="s">
        <v>17</v>
      </c>
      <c r="E433" s="3" t="s">
        <v>38</v>
      </c>
      <c r="F433" s="3" t="str">
        <f t="shared" si="13"/>
        <v>anne.njeri@email.com</v>
      </c>
      <c r="G433" s="3" t="s">
        <v>44</v>
      </c>
      <c r="H433" s="3">
        <v>56</v>
      </c>
      <c r="I433" s="3" t="str">
        <f t="shared" si="14"/>
        <v>Adult</v>
      </c>
      <c r="J433" s="3">
        <f>MAX( H433:H1105) - (H433)</f>
        <v>29</v>
      </c>
      <c r="K433" s="3" t="s">
        <v>468</v>
      </c>
      <c r="L433" s="4">
        <v>45384</v>
      </c>
      <c r="M433" s="3" t="s">
        <v>722</v>
      </c>
      <c r="N433" s="3" t="s">
        <v>730</v>
      </c>
      <c r="O433" s="3" t="s">
        <v>734</v>
      </c>
      <c r="P433" s="3" t="s">
        <v>751</v>
      </c>
      <c r="Q433" s="3" t="s">
        <v>758</v>
      </c>
      <c r="R433" s="3">
        <v>45253.64</v>
      </c>
      <c r="S433" s="3" t="s">
        <v>761</v>
      </c>
      <c r="T433" s="8"/>
    </row>
    <row r="434" spans="3:20" x14ac:dyDescent="0.3">
      <c r="C434" s="7">
        <v>5547</v>
      </c>
      <c r="D434" s="3" t="s">
        <v>27</v>
      </c>
      <c r="E434" s="3" t="s">
        <v>37</v>
      </c>
      <c r="F434" s="3" t="str">
        <f t="shared" si="13"/>
        <v>david.otieno@email.com</v>
      </c>
      <c r="G434" s="3" t="s">
        <v>45</v>
      </c>
      <c r="H434" s="3">
        <v>15</v>
      </c>
      <c r="I434" s="3" t="str">
        <f t="shared" si="14"/>
        <v>Teenager</v>
      </c>
      <c r="J434" s="3">
        <f>MAX( H434:H1106) - (H434)</f>
        <v>70</v>
      </c>
      <c r="K434" s="3" t="s">
        <v>469</v>
      </c>
      <c r="L434" s="4">
        <v>45656</v>
      </c>
      <c r="M434" s="3" t="s">
        <v>718</v>
      </c>
      <c r="N434" s="3" t="s">
        <v>730</v>
      </c>
      <c r="O434" s="3" t="s">
        <v>737</v>
      </c>
      <c r="P434" s="3" t="s">
        <v>748</v>
      </c>
      <c r="Q434" s="3" t="s">
        <v>754</v>
      </c>
      <c r="R434" s="3">
        <v>10195.09</v>
      </c>
      <c r="S434" s="3" t="s">
        <v>761</v>
      </c>
      <c r="T434" s="8"/>
    </row>
    <row r="435" spans="3:20" x14ac:dyDescent="0.3">
      <c r="C435" s="7">
        <v>9575</v>
      </c>
      <c r="D435" s="3" t="s">
        <v>26</v>
      </c>
      <c r="E435" s="3" t="s">
        <v>41</v>
      </c>
      <c r="F435" s="3" t="str">
        <f t="shared" si="13"/>
        <v>brian.obuya@email.com</v>
      </c>
      <c r="G435" s="3" t="s">
        <v>45</v>
      </c>
      <c r="H435" s="3">
        <v>63</v>
      </c>
      <c r="I435" s="3" t="str">
        <f t="shared" si="14"/>
        <v>Senior</v>
      </c>
      <c r="J435" s="3">
        <f>MAX( H435:H1107) - (H435)</f>
        <v>22</v>
      </c>
      <c r="K435" s="3" t="s">
        <v>470</v>
      </c>
      <c r="L435" s="4">
        <v>45587</v>
      </c>
      <c r="M435" s="3" t="s">
        <v>724</v>
      </c>
      <c r="N435" s="3" t="s">
        <v>726</v>
      </c>
      <c r="O435" s="3" t="s">
        <v>742</v>
      </c>
      <c r="P435" s="3" t="s">
        <v>748</v>
      </c>
      <c r="Q435" s="3" t="s">
        <v>757</v>
      </c>
      <c r="R435" s="3">
        <v>45405.77</v>
      </c>
      <c r="S435" s="3" t="s">
        <v>761</v>
      </c>
      <c r="T435" s="8"/>
    </row>
    <row r="436" spans="3:20" x14ac:dyDescent="0.3">
      <c r="C436" s="7">
        <v>1278</v>
      </c>
      <c r="D436" s="3" t="s">
        <v>19</v>
      </c>
      <c r="E436" s="3" t="s">
        <v>33</v>
      </c>
      <c r="F436" s="3" t="str">
        <f t="shared" si="13"/>
        <v>michael.kiplagat@email.com</v>
      </c>
      <c r="G436" s="3" t="s">
        <v>44</v>
      </c>
      <c r="H436" s="3">
        <v>73</v>
      </c>
      <c r="I436" s="3" t="str">
        <f t="shared" si="14"/>
        <v>Senior</v>
      </c>
      <c r="J436" s="3">
        <f>MAX( H436:H1108) - (H436)</f>
        <v>12</v>
      </c>
      <c r="K436" s="3" t="s">
        <v>471</v>
      </c>
      <c r="L436" s="4">
        <v>45121</v>
      </c>
      <c r="M436" s="3" t="s">
        <v>719</v>
      </c>
      <c r="N436" s="3" t="s">
        <v>730</v>
      </c>
      <c r="O436" s="3" t="s">
        <v>734</v>
      </c>
      <c r="P436" s="3" t="s">
        <v>752</v>
      </c>
      <c r="Q436" s="3" t="s">
        <v>756</v>
      </c>
      <c r="R436" s="3">
        <v>16036.37</v>
      </c>
      <c r="S436" s="3" t="s">
        <v>759</v>
      </c>
      <c r="T436" s="8"/>
    </row>
    <row r="437" spans="3:20" x14ac:dyDescent="0.3">
      <c r="C437" s="7">
        <v>3212</v>
      </c>
      <c r="D437" s="3" t="s">
        <v>15</v>
      </c>
      <c r="E437" s="3" t="s">
        <v>43</v>
      </c>
      <c r="F437" s="3" t="str">
        <f t="shared" si="13"/>
        <v>james.chebet@email.com</v>
      </c>
      <c r="G437" s="3" t="s">
        <v>44</v>
      </c>
      <c r="H437" s="3">
        <v>28</v>
      </c>
      <c r="I437" s="3" t="str">
        <f t="shared" si="14"/>
        <v>Adult</v>
      </c>
      <c r="J437" s="3">
        <f>MAX( H437:H1109) - (H437)</f>
        <v>57</v>
      </c>
      <c r="K437" s="3" t="s">
        <v>472</v>
      </c>
      <c r="L437" s="4">
        <v>44968</v>
      </c>
      <c r="M437" s="3" t="s">
        <v>719</v>
      </c>
      <c r="N437" s="3" t="s">
        <v>728</v>
      </c>
      <c r="O437" s="3" t="s">
        <v>740</v>
      </c>
      <c r="P437" s="3" t="s">
        <v>751</v>
      </c>
      <c r="Q437" s="3" t="s">
        <v>756</v>
      </c>
      <c r="R437" s="3">
        <v>22215.200000000001</v>
      </c>
      <c r="S437" s="3" t="s">
        <v>759</v>
      </c>
      <c r="T437" s="8"/>
    </row>
    <row r="438" spans="3:20" x14ac:dyDescent="0.3">
      <c r="C438" s="7">
        <v>1750</v>
      </c>
      <c r="D438" s="3" t="s">
        <v>28</v>
      </c>
      <c r="E438" s="3" t="s">
        <v>31</v>
      </c>
      <c r="F438" s="3" t="str">
        <f t="shared" si="13"/>
        <v>mary.kamau@email.com</v>
      </c>
      <c r="G438" s="3" t="s">
        <v>45</v>
      </c>
      <c r="H438" s="3">
        <v>12</v>
      </c>
      <c r="I438" s="3" t="str">
        <f t="shared" si="14"/>
        <v>Child</v>
      </c>
      <c r="J438" s="3">
        <f>MAX( H438:H1110) - (H438)</f>
        <v>73</v>
      </c>
      <c r="K438" s="3" t="s">
        <v>473</v>
      </c>
      <c r="L438" s="4">
        <v>44928</v>
      </c>
      <c r="M438" s="3" t="s">
        <v>720</v>
      </c>
      <c r="N438" s="3" t="s">
        <v>728</v>
      </c>
      <c r="O438" s="3" t="s">
        <v>745</v>
      </c>
      <c r="P438" s="3" t="s">
        <v>750</v>
      </c>
      <c r="Q438" s="3" t="s">
        <v>758</v>
      </c>
      <c r="R438" s="3">
        <v>46683.98</v>
      </c>
      <c r="S438" s="3" t="s">
        <v>759</v>
      </c>
      <c r="T438" s="8"/>
    </row>
    <row r="439" spans="3:20" x14ac:dyDescent="0.3">
      <c r="C439" s="7">
        <v>1460</v>
      </c>
      <c r="D439" s="3" t="s">
        <v>24</v>
      </c>
      <c r="E439" s="3" t="s">
        <v>34</v>
      </c>
      <c r="F439" s="3" t="str">
        <f t="shared" si="13"/>
        <v>esther.cherono@email.com</v>
      </c>
      <c r="G439" s="3" t="s">
        <v>45</v>
      </c>
      <c r="H439" s="3">
        <v>24</v>
      </c>
      <c r="I439" s="3" t="str">
        <f t="shared" si="14"/>
        <v>Adult</v>
      </c>
      <c r="J439" s="3">
        <f>MAX( H439:H1111) - (H439)</f>
        <v>61</v>
      </c>
      <c r="K439" s="3" t="s">
        <v>474</v>
      </c>
      <c r="L439" s="4">
        <v>44408</v>
      </c>
      <c r="M439" s="3" t="s">
        <v>721</v>
      </c>
      <c r="N439" s="3" t="s">
        <v>730</v>
      </c>
      <c r="O439" s="3" t="s">
        <v>739</v>
      </c>
      <c r="P439" s="3" t="s">
        <v>749</v>
      </c>
      <c r="Q439" s="3" t="s">
        <v>756</v>
      </c>
      <c r="R439" s="3">
        <v>13950.48</v>
      </c>
      <c r="S439" s="3" t="s">
        <v>759</v>
      </c>
      <c r="T439" s="8"/>
    </row>
    <row r="440" spans="3:20" x14ac:dyDescent="0.3">
      <c r="C440" s="7">
        <v>3094</v>
      </c>
      <c r="D440" s="3" t="s">
        <v>26</v>
      </c>
      <c r="E440" s="3" t="s">
        <v>43</v>
      </c>
      <c r="F440" s="3" t="str">
        <f t="shared" si="13"/>
        <v>brian.chebet@email.com</v>
      </c>
      <c r="G440" s="3" t="s">
        <v>45</v>
      </c>
      <c r="H440" s="3">
        <v>82</v>
      </c>
      <c r="I440" s="3" t="str">
        <f t="shared" si="14"/>
        <v>Senior</v>
      </c>
      <c r="J440" s="3">
        <f>MAX( H440:H1112) - (H440)</f>
        <v>3</v>
      </c>
      <c r="K440" s="3" t="s">
        <v>475</v>
      </c>
      <c r="L440" s="4">
        <v>44148</v>
      </c>
      <c r="M440" s="3" t="s">
        <v>721</v>
      </c>
      <c r="N440" s="3" t="s">
        <v>726</v>
      </c>
      <c r="O440" s="3" t="s">
        <v>732</v>
      </c>
      <c r="P440" s="3" t="s">
        <v>749</v>
      </c>
      <c r="Q440" s="3" t="s">
        <v>754</v>
      </c>
      <c r="R440" s="3">
        <v>1168.53</v>
      </c>
      <c r="S440" s="3" t="s">
        <v>759</v>
      </c>
      <c r="T440" s="8"/>
    </row>
    <row r="441" spans="3:20" x14ac:dyDescent="0.3">
      <c r="C441" s="7">
        <v>5076</v>
      </c>
      <c r="D441" s="3" t="s">
        <v>20</v>
      </c>
      <c r="E441" s="3" t="s">
        <v>32</v>
      </c>
      <c r="F441" s="3" t="str">
        <f t="shared" si="13"/>
        <v>kevin.odhiambo@email.com</v>
      </c>
      <c r="G441" s="3" t="s">
        <v>44</v>
      </c>
      <c r="H441" s="3">
        <v>2</v>
      </c>
      <c r="I441" s="3" t="str">
        <f t="shared" si="14"/>
        <v>Child</v>
      </c>
      <c r="J441" s="3">
        <f>MAX( H441:H1113) - (H441)</f>
        <v>83</v>
      </c>
      <c r="K441" s="3" t="s">
        <v>476</v>
      </c>
      <c r="L441" s="4">
        <v>44216</v>
      </c>
      <c r="M441" s="3" t="s">
        <v>720</v>
      </c>
      <c r="N441" s="3" t="s">
        <v>725</v>
      </c>
      <c r="O441" s="3" t="s">
        <v>738</v>
      </c>
      <c r="P441" s="3" t="s">
        <v>748</v>
      </c>
      <c r="Q441" s="3" t="s">
        <v>758</v>
      </c>
      <c r="R441" s="3">
        <v>47912.84</v>
      </c>
      <c r="S441" s="3" t="s">
        <v>761</v>
      </c>
      <c r="T441" s="8"/>
    </row>
    <row r="442" spans="3:20" x14ac:dyDescent="0.3">
      <c r="C442" s="7">
        <v>3352</v>
      </c>
      <c r="D442" s="3" t="s">
        <v>16</v>
      </c>
      <c r="E442" s="3" t="s">
        <v>38</v>
      </c>
      <c r="F442" s="3" t="str">
        <f t="shared" si="13"/>
        <v>john.njeri@email.com</v>
      </c>
      <c r="G442" s="3" t="s">
        <v>44</v>
      </c>
      <c r="H442" s="3">
        <v>45</v>
      </c>
      <c r="I442" s="3" t="str">
        <f t="shared" si="14"/>
        <v>Adult</v>
      </c>
      <c r="J442" s="3">
        <f>MAX( H442:H1114) - (H442)</f>
        <v>40</v>
      </c>
      <c r="K442" s="3" t="s">
        <v>477</v>
      </c>
      <c r="L442" s="4">
        <v>44543</v>
      </c>
      <c r="M442" s="3" t="s">
        <v>724</v>
      </c>
      <c r="N442" s="3" t="s">
        <v>728</v>
      </c>
      <c r="O442" s="3" t="s">
        <v>739</v>
      </c>
      <c r="P442" s="3" t="s">
        <v>749</v>
      </c>
      <c r="Q442" s="3" t="s">
        <v>757</v>
      </c>
      <c r="R442" s="3">
        <v>39809.14</v>
      </c>
      <c r="S442" s="3" t="s">
        <v>760</v>
      </c>
      <c r="T442" s="8"/>
    </row>
    <row r="443" spans="3:20" x14ac:dyDescent="0.3">
      <c r="C443" s="7">
        <v>4657</v>
      </c>
      <c r="D443" s="3" t="s">
        <v>18</v>
      </c>
      <c r="E443" s="3" t="s">
        <v>36</v>
      </c>
      <c r="F443" s="3" t="str">
        <f t="shared" si="13"/>
        <v>susan.mwangi@email.com</v>
      </c>
      <c r="G443" s="3" t="s">
        <v>44</v>
      </c>
      <c r="H443" s="3">
        <v>47</v>
      </c>
      <c r="I443" s="3" t="str">
        <f t="shared" si="14"/>
        <v>Adult</v>
      </c>
      <c r="J443" s="3">
        <f>MAX( H443:H1115) - (H443)</f>
        <v>38</v>
      </c>
      <c r="K443" s="3" t="s">
        <v>478</v>
      </c>
      <c r="L443" s="4">
        <v>43927</v>
      </c>
      <c r="M443" s="3" t="s">
        <v>718</v>
      </c>
      <c r="N443" s="3" t="s">
        <v>728</v>
      </c>
      <c r="O443" s="3" t="s">
        <v>744</v>
      </c>
      <c r="P443" s="3" t="s">
        <v>752</v>
      </c>
      <c r="Q443" s="3" t="s">
        <v>756</v>
      </c>
      <c r="R443" s="3">
        <v>27707.54</v>
      </c>
      <c r="S443" s="3" t="s">
        <v>761</v>
      </c>
      <c r="T443" s="8"/>
    </row>
    <row r="444" spans="3:20" x14ac:dyDescent="0.3">
      <c r="C444" s="7">
        <v>2118</v>
      </c>
      <c r="D444" s="3" t="s">
        <v>15</v>
      </c>
      <c r="E444" s="3" t="s">
        <v>34</v>
      </c>
      <c r="F444" s="3" t="str">
        <f t="shared" si="13"/>
        <v>james.cherono@email.com</v>
      </c>
      <c r="G444" s="3" t="s">
        <v>44</v>
      </c>
      <c r="H444" s="3">
        <v>43</v>
      </c>
      <c r="I444" s="3" t="str">
        <f t="shared" si="14"/>
        <v>Adult</v>
      </c>
      <c r="J444" s="3">
        <f>MAX( H444:H1116) - (H444)</f>
        <v>42</v>
      </c>
      <c r="K444" s="3" t="s">
        <v>479</v>
      </c>
      <c r="L444" s="4">
        <v>44367</v>
      </c>
      <c r="M444" s="3" t="s">
        <v>723</v>
      </c>
      <c r="N444" s="3" t="s">
        <v>730</v>
      </c>
      <c r="O444" s="3" t="s">
        <v>736</v>
      </c>
      <c r="P444" s="3" t="s">
        <v>747</v>
      </c>
      <c r="Q444" s="3" t="s">
        <v>758</v>
      </c>
      <c r="R444" s="3">
        <v>4989.4399999999996</v>
      </c>
      <c r="S444" s="3" t="s">
        <v>761</v>
      </c>
      <c r="T444" s="8"/>
    </row>
    <row r="445" spans="3:20" x14ac:dyDescent="0.3">
      <c r="C445" s="7">
        <v>3174</v>
      </c>
      <c r="D445" s="3" t="s">
        <v>15</v>
      </c>
      <c r="E445" s="3" t="s">
        <v>37</v>
      </c>
      <c r="F445" s="3" t="str">
        <f t="shared" si="13"/>
        <v>james.otieno@email.com</v>
      </c>
      <c r="G445" s="3" t="s">
        <v>45</v>
      </c>
      <c r="H445" s="3">
        <v>37</v>
      </c>
      <c r="I445" s="3" t="str">
        <f t="shared" si="14"/>
        <v>Adult</v>
      </c>
      <c r="J445" s="3">
        <f>MAX( H445:H1117) - (H445)</f>
        <v>48</v>
      </c>
      <c r="K445" s="3" t="s">
        <v>480</v>
      </c>
      <c r="L445" s="4">
        <v>45405</v>
      </c>
      <c r="M445" s="3" t="s">
        <v>721</v>
      </c>
      <c r="N445" s="3" t="s">
        <v>725</v>
      </c>
      <c r="O445" s="3" t="s">
        <v>745</v>
      </c>
      <c r="P445" s="3" t="s">
        <v>748</v>
      </c>
      <c r="Q445" s="3" t="s">
        <v>758</v>
      </c>
      <c r="R445" s="3">
        <v>28641.919999999998</v>
      </c>
      <c r="S445" s="3" t="s">
        <v>761</v>
      </c>
      <c r="T445" s="8"/>
    </row>
    <row r="446" spans="3:20" x14ac:dyDescent="0.3">
      <c r="C446" s="7">
        <v>6430</v>
      </c>
      <c r="D446" s="3" t="s">
        <v>24</v>
      </c>
      <c r="E446" s="3" t="s">
        <v>34</v>
      </c>
      <c r="F446" s="3" t="str">
        <f t="shared" si="13"/>
        <v>esther.cherono@email.com</v>
      </c>
      <c r="G446" s="3" t="s">
        <v>45</v>
      </c>
      <c r="H446" s="3">
        <v>17</v>
      </c>
      <c r="I446" s="3" t="str">
        <f t="shared" si="14"/>
        <v>Teenager</v>
      </c>
      <c r="J446" s="3">
        <f>MAX( H446:H1118) - (H446)</f>
        <v>68</v>
      </c>
      <c r="K446" s="3" t="s">
        <v>481</v>
      </c>
      <c r="L446" s="4">
        <v>45402</v>
      </c>
      <c r="M446" s="3" t="s">
        <v>723</v>
      </c>
      <c r="N446" s="3" t="s">
        <v>725</v>
      </c>
      <c r="O446" s="3" t="s">
        <v>744</v>
      </c>
      <c r="P446" s="3" t="s">
        <v>752</v>
      </c>
      <c r="Q446" s="3" t="s">
        <v>754</v>
      </c>
      <c r="R446" s="3">
        <v>2708.91</v>
      </c>
      <c r="S446" s="3" t="s">
        <v>760</v>
      </c>
      <c r="T446" s="8"/>
    </row>
    <row r="447" spans="3:20" x14ac:dyDescent="0.3">
      <c r="C447" s="7">
        <v>4169</v>
      </c>
      <c r="D447" s="3" t="s">
        <v>28</v>
      </c>
      <c r="E447" s="3" t="s">
        <v>39</v>
      </c>
      <c r="F447" s="3" t="str">
        <f t="shared" si="13"/>
        <v>mary.kuria@email.com</v>
      </c>
      <c r="G447" s="3" t="s">
        <v>45</v>
      </c>
      <c r="H447" s="3">
        <v>8</v>
      </c>
      <c r="I447" s="3" t="str">
        <f t="shared" si="14"/>
        <v>Child</v>
      </c>
      <c r="J447" s="3">
        <f>MAX( H447:H1119) - (H447)</f>
        <v>77</v>
      </c>
      <c r="K447" s="3" t="s">
        <v>482</v>
      </c>
      <c r="L447" s="4">
        <v>43963</v>
      </c>
      <c r="M447" s="3" t="s">
        <v>719</v>
      </c>
      <c r="N447" s="3" t="s">
        <v>729</v>
      </c>
      <c r="O447" s="3" t="s">
        <v>735</v>
      </c>
      <c r="P447" s="3" t="s">
        <v>748</v>
      </c>
      <c r="Q447" s="3" t="s">
        <v>758</v>
      </c>
      <c r="R447" s="3">
        <v>12772.93</v>
      </c>
      <c r="S447" s="3" t="s">
        <v>760</v>
      </c>
      <c r="T447" s="8"/>
    </row>
    <row r="448" spans="3:20" x14ac:dyDescent="0.3">
      <c r="C448" s="7">
        <v>9074</v>
      </c>
      <c r="D448" s="3" t="s">
        <v>20</v>
      </c>
      <c r="E448" s="3" t="s">
        <v>36</v>
      </c>
      <c r="F448" s="3" t="str">
        <f t="shared" si="13"/>
        <v>kevin.mwangi@email.com</v>
      </c>
      <c r="G448" s="3" t="s">
        <v>44</v>
      </c>
      <c r="H448" s="3">
        <v>3</v>
      </c>
      <c r="I448" s="3" t="str">
        <f t="shared" si="14"/>
        <v>Child</v>
      </c>
      <c r="J448" s="3">
        <f>MAX( H448:H1120) - (H448)</f>
        <v>82</v>
      </c>
      <c r="K448" s="3" t="s">
        <v>483</v>
      </c>
      <c r="L448" s="4">
        <v>44262</v>
      </c>
      <c r="M448" s="3" t="s">
        <v>720</v>
      </c>
      <c r="N448" s="3" t="s">
        <v>725</v>
      </c>
      <c r="O448" s="3" t="s">
        <v>742</v>
      </c>
      <c r="P448" s="3" t="s">
        <v>748</v>
      </c>
      <c r="Q448" s="3" t="s">
        <v>756</v>
      </c>
      <c r="R448" s="3">
        <v>17998.310000000001</v>
      </c>
      <c r="S448" s="3" t="s">
        <v>761</v>
      </c>
      <c r="T448" s="8"/>
    </row>
    <row r="449" spans="3:20" x14ac:dyDescent="0.3">
      <c r="C449" s="7">
        <v>2771</v>
      </c>
      <c r="D449" s="3" t="s">
        <v>27</v>
      </c>
      <c r="E449" s="3" t="s">
        <v>43</v>
      </c>
      <c r="F449" s="3" t="str">
        <f t="shared" si="13"/>
        <v>david.chebet@email.com</v>
      </c>
      <c r="G449" s="3" t="s">
        <v>44</v>
      </c>
      <c r="H449" s="3">
        <v>36</v>
      </c>
      <c r="I449" s="3" t="str">
        <f t="shared" si="14"/>
        <v>Adult</v>
      </c>
      <c r="J449" s="3">
        <f>MAX( H449:H1121) - (H449)</f>
        <v>49</v>
      </c>
      <c r="K449" s="3" t="s">
        <v>484</v>
      </c>
      <c r="L449" s="4">
        <v>44333</v>
      </c>
      <c r="M449" s="3" t="s">
        <v>722</v>
      </c>
      <c r="N449" s="3" t="s">
        <v>726</v>
      </c>
      <c r="O449" s="3" t="s">
        <v>741</v>
      </c>
      <c r="P449" s="3" t="s">
        <v>750</v>
      </c>
      <c r="Q449" s="3" t="s">
        <v>758</v>
      </c>
      <c r="R449" s="3">
        <v>9672.5</v>
      </c>
      <c r="S449" s="3" t="s">
        <v>760</v>
      </c>
      <c r="T449" s="8"/>
    </row>
    <row r="450" spans="3:20" x14ac:dyDescent="0.3">
      <c r="C450" s="7">
        <v>6515</v>
      </c>
      <c r="D450" s="3" t="s">
        <v>20</v>
      </c>
      <c r="E450" s="3" t="s">
        <v>37</v>
      </c>
      <c r="F450" s="3" t="str">
        <f t="shared" si="13"/>
        <v>kevin.otieno@email.com</v>
      </c>
      <c r="G450" s="3" t="s">
        <v>44</v>
      </c>
      <c r="H450" s="3">
        <v>60</v>
      </c>
      <c r="I450" s="3" t="str">
        <f t="shared" si="14"/>
        <v>Adult</v>
      </c>
      <c r="J450" s="3">
        <f>MAX( H450:H1122) - (H450)</f>
        <v>25</v>
      </c>
      <c r="K450" s="3" t="s">
        <v>485</v>
      </c>
      <c r="L450" s="4">
        <v>45445</v>
      </c>
      <c r="M450" s="3" t="s">
        <v>721</v>
      </c>
      <c r="N450" s="3" t="s">
        <v>728</v>
      </c>
      <c r="O450" s="3" t="s">
        <v>743</v>
      </c>
      <c r="P450" s="3" t="s">
        <v>747</v>
      </c>
      <c r="Q450" s="3" t="s">
        <v>755</v>
      </c>
      <c r="R450" s="3">
        <v>48227.94</v>
      </c>
      <c r="S450" s="3" t="s">
        <v>761</v>
      </c>
      <c r="T450" s="8"/>
    </row>
    <row r="451" spans="3:20" x14ac:dyDescent="0.3">
      <c r="C451" s="7">
        <v>7111</v>
      </c>
      <c r="D451" s="3" t="s">
        <v>28</v>
      </c>
      <c r="E451" s="3" t="s">
        <v>37</v>
      </c>
      <c r="F451" s="3" t="str">
        <f t="shared" si="13"/>
        <v>mary.otieno@email.com</v>
      </c>
      <c r="G451" s="3" t="s">
        <v>44</v>
      </c>
      <c r="H451" s="3">
        <v>22</v>
      </c>
      <c r="I451" s="3" t="str">
        <f t="shared" si="14"/>
        <v>Adult</v>
      </c>
      <c r="J451" s="3">
        <f>MAX( H451:H1123) - (H451)</f>
        <v>63</v>
      </c>
      <c r="K451" s="3" t="s">
        <v>486</v>
      </c>
      <c r="L451" s="4">
        <v>44953</v>
      </c>
      <c r="M451" s="3" t="s">
        <v>724</v>
      </c>
      <c r="N451" s="3" t="s">
        <v>730</v>
      </c>
      <c r="O451" s="3" t="s">
        <v>733</v>
      </c>
      <c r="P451" s="3" t="s">
        <v>749</v>
      </c>
      <c r="Q451" s="3" t="s">
        <v>753</v>
      </c>
      <c r="R451" s="3">
        <v>25409.34</v>
      </c>
      <c r="S451" s="3" t="s">
        <v>759</v>
      </c>
      <c r="T451" s="8"/>
    </row>
    <row r="452" spans="3:20" x14ac:dyDescent="0.3">
      <c r="C452" s="7">
        <v>2384</v>
      </c>
      <c r="D452" s="3" t="s">
        <v>27</v>
      </c>
      <c r="E452" s="3" t="s">
        <v>34</v>
      </c>
      <c r="F452" s="3" t="str">
        <f t="shared" si="13"/>
        <v>david.cherono@email.com</v>
      </c>
      <c r="G452" s="3" t="s">
        <v>44</v>
      </c>
      <c r="H452" s="3">
        <v>21</v>
      </c>
      <c r="I452" s="3" t="str">
        <f t="shared" si="14"/>
        <v>Adult</v>
      </c>
      <c r="J452" s="3">
        <f>MAX( H452:H1124) - (H452)</f>
        <v>64</v>
      </c>
      <c r="K452" s="3" t="s">
        <v>487</v>
      </c>
      <c r="L452" s="4">
        <v>44506</v>
      </c>
      <c r="M452" s="3" t="s">
        <v>721</v>
      </c>
      <c r="N452" s="3" t="s">
        <v>729</v>
      </c>
      <c r="O452" s="3" t="s">
        <v>736</v>
      </c>
      <c r="P452" s="3" t="s">
        <v>749</v>
      </c>
      <c r="Q452" s="3" t="s">
        <v>757</v>
      </c>
      <c r="R452" s="3">
        <v>28699.64</v>
      </c>
      <c r="S452" s="3" t="s">
        <v>759</v>
      </c>
      <c r="T452" s="8"/>
    </row>
    <row r="453" spans="3:20" x14ac:dyDescent="0.3">
      <c r="C453" s="7">
        <v>1077</v>
      </c>
      <c r="D453" s="3" t="s">
        <v>22</v>
      </c>
      <c r="E453" s="3" t="s">
        <v>40</v>
      </c>
      <c r="F453" s="3" t="str">
        <f t="shared" si="13"/>
        <v>mercy.wanjiru@email.com</v>
      </c>
      <c r="G453" s="3" t="s">
        <v>44</v>
      </c>
      <c r="H453" s="3">
        <v>48</v>
      </c>
      <c r="I453" s="3" t="str">
        <f t="shared" si="14"/>
        <v>Adult</v>
      </c>
      <c r="J453" s="3">
        <f>MAX( H453:H1125) - (H453)</f>
        <v>37</v>
      </c>
      <c r="K453" s="3" t="s">
        <v>488</v>
      </c>
      <c r="L453" s="4">
        <v>44243</v>
      </c>
      <c r="M453" s="3" t="s">
        <v>720</v>
      </c>
      <c r="N453" s="3" t="s">
        <v>727</v>
      </c>
      <c r="O453" s="3" t="s">
        <v>737</v>
      </c>
      <c r="P453" s="3" t="s">
        <v>749</v>
      </c>
      <c r="Q453" s="3" t="s">
        <v>757</v>
      </c>
      <c r="R453" s="3">
        <v>13644.53</v>
      </c>
      <c r="S453" s="3" t="s">
        <v>759</v>
      </c>
      <c r="T453" s="8"/>
    </row>
    <row r="454" spans="3:20" x14ac:dyDescent="0.3">
      <c r="C454" s="7">
        <v>7916</v>
      </c>
      <c r="D454" s="3" t="s">
        <v>26</v>
      </c>
      <c r="E454" s="3" t="s">
        <v>31</v>
      </c>
      <c r="F454" s="3" t="str">
        <f t="shared" si="13"/>
        <v>brian.kamau@email.com</v>
      </c>
      <c r="G454" s="3" t="s">
        <v>44</v>
      </c>
      <c r="H454" s="3">
        <v>85</v>
      </c>
      <c r="I454" s="3" t="str">
        <f t="shared" si="14"/>
        <v>Senior</v>
      </c>
      <c r="J454" s="3">
        <f>MAX( H454:H1126) - (H454)</f>
        <v>0</v>
      </c>
      <c r="K454" s="3" t="s">
        <v>489</v>
      </c>
      <c r="L454" s="4">
        <v>45188</v>
      </c>
      <c r="M454" s="3" t="s">
        <v>719</v>
      </c>
      <c r="N454" s="3" t="s">
        <v>730</v>
      </c>
      <c r="O454" s="3" t="s">
        <v>736</v>
      </c>
      <c r="P454" s="3" t="s">
        <v>751</v>
      </c>
      <c r="Q454" s="3" t="s">
        <v>755</v>
      </c>
      <c r="R454" s="3">
        <v>22871.79</v>
      </c>
      <c r="S454" s="3" t="s">
        <v>760</v>
      </c>
      <c r="T454" s="8"/>
    </row>
    <row r="455" spans="3:20" x14ac:dyDescent="0.3">
      <c r="C455" s="7">
        <v>8675</v>
      </c>
      <c r="D455" s="3" t="s">
        <v>14</v>
      </c>
      <c r="E455" s="3" t="s">
        <v>39</v>
      </c>
      <c r="F455" s="3" t="str">
        <f t="shared" si="13"/>
        <v>jane.kuria@email.com</v>
      </c>
      <c r="G455" s="3" t="s">
        <v>45</v>
      </c>
      <c r="H455" s="3">
        <v>85</v>
      </c>
      <c r="I455" s="3" t="str">
        <f t="shared" si="14"/>
        <v>Senior</v>
      </c>
      <c r="J455" s="3">
        <f>MAX( H455:H1127) - (H455)</f>
        <v>0</v>
      </c>
      <c r="K455" s="3" t="s">
        <v>490</v>
      </c>
      <c r="L455" s="4">
        <v>45158</v>
      </c>
      <c r="M455" s="3" t="s">
        <v>718</v>
      </c>
      <c r="N455" s="3" t="s">
        <v>727</v>
      </c>
      <c r="O455" s="3" t="s">
        <v>737</v>
      </c>
      <c r="P455" s="3" t="s">
        <v>752</v>
      </c>
      <c r="Q455" s="3" t="s">
        <v>757</v>
      </c>
      <c r="R455" s="3">
        <v>43175.06</v>
      </c>
      <c r="S455" s="3" t="s">
        <v>760</v>
      </c>
      <c r="T455" s="8"/>
    </row>
    <row r="456" spans="3:20" x14ac:dyDescent="0.3">
      <c r="C456" s="7">
        <v>2258</v>
      </c>
      <c r="D456" s="3" t="s">
        <v>23</v>
      </c>
      <c r="E456" s="3" t="s">
        <v>43</v>
      </c>
      <c r="F456" s="3" t="str">
        <f t="shared" si="13"/>
        <v>peter.chebet@email.com</v>
      </c>
      <c r="G456" s="3" t="s">
        <v>45</v>
      </c>
      <c r="H456" s="3">
        <v>80</v>
      </c>
      <c r="I456" s="3" t="str">
        <f t="shared" si="14"/>
        <v>Senior</v>
      </c>
      <c r="J456" s="3">
        <f>MAX( H456:H1128) - (H456)</f>
        <v>5</v>
      </c>
      <c r="K456" s="3" t="s">
        <v>491</v>
      </c>
      <c r="L456" s="4">
        <v>45304</v>
      </c>
      <c r="M456" s="3" t="s">
        <v>720</v>
      </c>
      <c r="N456" s="3" t="s">
        <v>729</v>
      </c>
      <c r="O456" s="3" t="s">
        <v>744</v>
      </c>
      <c r="P456" s="3" t="s">
        <v>750</v>
      </c>
      <c r="Q456" s="3" t="s">
        <v>758</v>
      </c>
      <c r="R456" s="3">
        <v>5270.03</v>
      </c>
      <c r="S456" s="3" t="s">
        <v>761</v>
      </c>
      <c r="T456" s="8"/>
    </row>
    <row r="457" spans="3:20" x14ac:dyDescent="0.3">
      <c r="C457" s="7">
        <v>6904</v>
      </c>
      <c r="D457" s="3" t="s">
        <v>26</v>
      </c>
      <c r="E457" s="3" t="s">
        <v>37</v>
      </c>
      <c r="F457" s="3" t="str">
        <f t="shared" si="13"/>
        <v>brian.otieno@email.com</v>
      </c>
      <c r="G457" s="3" t="s">
        <v>44</v>
      </c>
      <c r="H457" s="3">
        <v>24</v>
      </c>
      <c r="I457" s="3" t="str">
        <f t="shared" si="14"/>
        <v>Adult</v>
      </c>
      <c r="J457" s="3">
        <f>MAX( H457:H1129) - (H457)</f>
        <v>61</v>
      </c>
      <c r="K457" s="3" t="s">
        <v>492</v>
      </c>
      <c r="L457" s="4">
        <v>45371</v>
      </c>
      <c r="M457" s="3" t="s">
        <v>721</v>
      </c>
      <c r="N457" s="3" t="s">
        <v>726</v>
      </c>
      <c r="O457" s="3" t="s">
        <v>735</v>
      </c>
      <c r="P457" s="3" t="s">
        <v>750</v>
      </c>
      <c r="Q457" s="3" t="s">
        <v>755</v>
      </c>
      <c r="R457" s="3">
        <v>24520.68</v>
      </c>
      <c r="S457" s="3" t="s">
        <v>761</v>
      </c>
      <c r="T457" s="8"/>
    </row>
    <row r="458" spans="3:20" x14ac:dyDescent="0.3">
      <c r="C458" s="7">
        <v>1352</v>
      </c>
      <c r="D458" s="3" t="s">
        <v>15</v>
      </c>
      <c r="E458" s="3" t="s">
        <v>30</v>
      </c>
      <c r="F458" s="3" t="str">
        <f t="shared" si="13"/>
        <v>james.atieno@email.com</v>
      </c>
      <c r="G458" s="3" t="s">
        <v>44</v>
      </c>
      <c r="H458" s="3">
        <v>37</v>
      </c>
      <c r="I458" s="3" t="str">
        <f t="shared" si="14"/>
        <v>Adult</v>
      </c>
      <c r="J458" s="3">
        <f>MAX( H458:H1130) - (H458)</f>
        <v>48</v>
      </c>
      <c r="K458" s="3" t="s">
        <v>493</v>
      </c>
      <c r="L458" s="4">
        <v>45386</v>
      </c>
      <c r="M458" s="3" t="s">
        <v>720</v>
      </c>
      <c r="N458" s="3" t="s">
        <v>726</v>
      </c>
      <c r="O458" s="3" t="s">
        <v>731</v>
      </c>
      <c r="P458" s="3" t="s">
        <v>749</v>
      </c>
      <c r="Q458" s="3" t="s">
        <v>753</v>
      </c>
      <c r="R458" s="3">
        <v>38072.69</v>
      </c>
      <c r="S458" s="3" t="s">
        <v>759</v>
      </c>
      <c r="T458" s="8"/>
    </row>
    <row r="459" spans="3:20" x14ac:dyDescent="0.3">
      <c r="C459" s="7">
        <v>5606</v>
      </c>
      <c r="D459" s="3" t="s">
        <v>28</v>
      </c>
      <c r="E459" s="3" t="s">
        <v>33</v>
      </c>
      <c r="F459" s="3" t="str">
        <f t="shared" si="13"/>
        <v>mary.kiplagat@email.com</v>
      </c>
      <c r="G459" s="3" t="s">
        <v>45</v>
      </c>
      <c r="H459" s="3">
        <v>38</v>
      </c>
      <c r="I459" s="3" t="str">
        <f t="shared" si="14"/>
        <v>Adult</v>
      </c>
      <c r="J459" s="3">
        <f>MAX( H459:H1131) - (H459)</f>
        <v>47</v>
      </c>
      <c r="K459" s="3" t="s">
        <v>494</v>
      </c>
      <c r="L459" s="4">
        <v>44714</v>
      </c>
      <c r="M459" s="3" t="s">
        <v>720</v>
      </c>
      <c r="N459" s="3" t="s">
        <v>728</v>
      </c>
      <c r="O459" s="3" t="s">
        <v>731</v>
      </c>
      <c r="P459" s="3" t="s">
        <v>751</v>
      </c>
      <c r="Q459" s="3" t="s">
        <v>757</v>
      </c>
      <c r="R459" s="3">
        <v>7685</v>
      </c>
      <c r="S459" s="3" t="s">
        <v>759</v>
      </c>
      <c r="T459" s="8"/>
    </row>
    <row r="460" spans="3:20" x14ac:dyDescent="0.3">
      <c r="C460" s="7">
        <v>2368</v>
      </c>
      <c r="D460" s="3" t="s">
        <v>27</v>
      </c>
      <c r="E460" s="3" t="s">
        <v>39</v>
      </c>
      <c r="F460" s="3" t="str">
        <f t="shared" ref="F460:F523" si="15">LOWER(CONCATENATE(D460,".",E460,"@email.com"))</f>
        <v>david.kuria@email.com</v>
      </c>
      <c r="G460" s="3" t="s">
        <v>45</v>
      </c>
      <c r="H460" s="3">
        <v>53</v>
      </c>
      <c r="I460" s="3" t="str">
        <f t="shared" ref="I460:I523" si="16">IF(H460&lt;=12,"Child",IF(H460&lt;=19,"Teenager",IF(H460&lt;=60,"Adult","Senior")))</f>
        <v>Adult</v>
      </c>
      <c r="J460" s="3">
        <f>MAX( H460:H1132) - (H460)</f>
        <v>32</v>
      </c>
      <c r="K460" s="3" t="s">
        <v>495</v>
      </c>
      <c r="L460" s="4">
        <v>45364</v>
      </c>
      <c r="M460" s="3" t="s">
        <v>718</v>
      </c>
      <c r="N460" s="3" t="s">
        <v>727</v>
      </c>
      <c r="O460" s="3" t="s">
        <v>731</v>
      </c>
      <c r="P460" s="3" t="s">
        <v>748</v>
      </c>
      <c r="Q460" s="3" t="s">
        <v>754</v>
      </c>
      <c r="R460" s="3">
        <v>5509.5</v>
      </c>
      <c r="S460" s="3" t="s">
        <v>760</v>
      </c>
      <c r="T460" s="8"/>
    </row>
    <row r="461" spans="3:20" x14ac:dyDescent="0.3">
      <c r="C461" s="7">
        <v>8197</v>
      </c>
      <c r="D461" s="3" t="s">
        <v>17</v>
      </c>
      <c r="E461" s="3" t="s">
        <v>33</v>
      </c>
      <c r="F461" s="3" t="str">
        <f t="shared" si="15"/>
        <v>anne.kiplagat@email.com</v>
      </c>
      <c r="G461" s="3" t="s">
        <v>44</v>
      </c>
      <c r="H461" s="3">
        <v>71</v>
      </c>
      <c r="I461" s="3" t="str">
        <f t="shared" si="16"/>
        <v>Senior</v>
      </c>
      <c r="J461" s="3">
        <f>MAX( H461:H1133) - (H461)</f>
        <v>14</v>
      </c>
      <c r="K461" s="3" t="s">
        <v>496</v>
      </c>
      <c r="L461" s="4">
        <v>44711</v>
      </c>
      <c r="M461" s="3" t="s">
        <v>720</v>
      </c>
      <c r="N461" s="3" t="s">
        <v>727</v>
      </c>
      <c r="O461" s="3" t="s">
        <v>745</v>
      </c>
      <c r="P461" s="3" t="s">
        <v>750</v>
      </c>
      <c r="Q461" s="3" t="s">
        <v>758</v>
      </c>
      <c r="R461" s="3">
        <v>38357.949999999997</v>
      </c>
      <c r="S461" s="3" t="s">
        <v>759</v>
      </c>
      <c r="T461" s="8"/>
    </row>
    <row r="462" spans="3:20" x14ac:dyDescent="0.3">
      <c r="C462" s="7">
        <v>7978</v>
      </c>
      <c r="D462" s="3" t="s">
        <v>19</v>
      </c>
      <c r="E462" s="3" t="s">
        <v>31</v>
      </c>
      <c r="F462" s="3" t="str">
        <f t="shared" si="15"/>
        <v>michael.kamau@email.com</v>
      </c>
      <c r="G462" s="3" t="s">
        <v>44</v>
      </c>
      <c r="H462" s="3">
        <v>75</v>
      </c>
      <c r="I462" s="3" t="str">
        <f t="shared" si="16"/>
        <v>Senior</v>
      </c>
      <c r="J462" s="3">
        <f>MAX( H462:H1134) - (H462)</f>
        <v>10</v>
      </c>
      <c r="K462" s="3" t="s">
        <v>497</v>
      </c>
      <c r="L462" s="4">
        <v>43874</v>
      </c>
      <c r="M462" s="3" t="s">
        <v>723</v>
      </c>
      <c r="N462" s="3" t="s">
        <v>727</v>
      </c>
      <c r="O462" s="3" t="s">
        <v>732</v>
      </c>
      <c r="P462" s="3" t="s">
        <v>749</v>
      </c>
      <c r="Q462" s="3" t="s">
        <v>755</v>
      </c>
      <c r="R462" s="3">
        <v>16655.03</v>
      </c>
      <c r="S462" s="3" t="s">
        <v>760</v>
      </c>
      <c r="T462" s="8"/>
    </row>
    <row r="463" spans="3:20" x14ac:dyDescent="0.3">
      <c r="C463" s="7">
        <v>6590</v>
      </c>
      <c r="D463" s="3" t="s">
        <v>21</v>
      </c>
      <c r="E463" s="3" t="s">
        <v>40</v>
      </c>
      <c r="F463" s="3" t="str">
        <f t="shared" si="15"/>
        <v>grace.wanjiru@email.com</v>
      </c>
      <c r="G463" s="3" t="s">
        <v>44</v>
      </c>
      <c r="H463" s="3">
        <v>13</v>
      </c>
      <c r="I463" s="3" t="str">
        <f t="shared" si="16"/>
        <v>Teenager</v>
      </c>
      <c r="J463" s="3">
        <f>MAX( H463:H1135) - (H463)</f>
        <v>72</v>
      </c>
      <c r="K463" s="3" t="s">
        <v>498</v>
      </c>
      <c r="L463" s="4">
        <v>45347</v>
      </c>
      <c r="M463" s="3" t="s">
        <v>724</v>
      </c>
      <c r="N463" s="3" t="s">
        <v>730</v>
      </c>
      <c r="O463" s="3" t="s">
        <v>740</v>
      </c>
      <c r="P463" s="3" t="s">
        <v>748</v>
      </c>
      <c r="Q463" s="3" t="s">
        <v>758</v>
      </c>
      <c r="R463" s="3">
        <v>45614.02</v>
      </c>
      <c r="S463" s="3" t="s">
        <v>760</v>
      </c>
      <c r="T463" s="8"/>
    </row>
    <row r="464" spans="3:20" x14ac:dyDescent="0.3">
      <c r="C464" s="7">
        <v>4895</v>
      </c>
      <c r="D464" s="3" t="s">
        <v>17</v>
      </c>
      <c r="E464" s="3" t="s">
        <v>41</v>
      </c>
      <c r="F464" s="3" t="str">
        <f t="shared" si="15"/>
        <v>anne.obuya@email.com</v>
      </c>
      <c r="G464" s="3" t="s">
        <v>45</v>
      </c>
      <c r="H464" s="3">
        <v>28</v>
      </c>
      <c r="I464" s="3" t="str">
        <f t="shared" si="16"/>
        <v>Adult</v>
      </c>
      <c r="J464" s="3">
        <f>MAX( H464:H1136) - (H464)</f>
        <v>57</v>
      </c>
      <c r="K464" s="3" t="s">
        <v>499</v>
      </c>
      <c r="L464" s="4">
        <v>43921</v>
      </c>
      <c r="M464" s="3" t="s">
        <v>724</v>
      </c>
      <c r="N464" s="3" t="s">
        <v>728</v>
      </c>
      <c r="O464" s="3" t="s">
        <v>744</v>
      </c>
      <c r="P464" s="3" t="s">
        <v>751</v>
      </c>
      <c r="Q464" s="3" t="s">
        <v>757</v>
      </c>
      <c r="R464" s="3">
        <v>6542.17</v>
      </c>
      <c r="S464" s="3" t="s">
        <v>761</v>
      </c>
      <c r="T464" s="8"/>
    </row>
    <row r="465" spans="3:20" x14ac:dyDescent="0.3">
      <c r="C465" s="7">
        <v>9628</v>
      </c>
      <c r="D465" s="3" t="s">
        <v>18</v>
      </c>
      <c r="E465" s="3" t="s">
        <v>43</v>
      </c>
      <c r="F465" s="3" t="str">
        <f t="shared" si="15"/>
        <v>susan.chebet@email.com</v>
      </c>
      <c r="G465" s="3" t="s">
        <v>45</v>
      </c>
      <c r="H465" s="3">
        <v>66</v>
      </c>
      <c r="I465" s="3" t="str">
        <f t="shared" si="16"/>
        <v>Senior</v>
      </c>
      <c r="J465" s="3">
        <f>MAX( H465:H1137) - (H465)</f>
        <v>19</v>
      </c>
      <c r="K465" s="3" t="s">
        <v>500</v>
      </c>
      <c r="L465" s="4">
        <v>45613</v>
      </c>
      <c r="M465" s="3" t="s">
        <v>720</v>
      </c>
      <c r="N465" s="3" t="s">
        <v>728</v>
      </c>
      <c r="O465" s="3" t="s">
        <v>732</v>
      </c>
      <c r="P465" s="3" t="s">
        <v>747</v>
      </c>
      <c r="Q465" s="3" t="s">
        <v>754</v>
      </c>
      <c r="R465" s="3">
        <v>4817.2</v>
      </c>
      <c r="S465" s="3" t="s">
        <v>761</v>
      </c>
      <c r="T465" s="8"/>
    </row>
    <row r="466" spans="3:20" x14ac:dyDescent="0.3">
      <c r="C466" s="7">
        <v>2661</v>
      </c>
      <c r="D466" s="3" t="s">
        <v>15</v>
      </c>
      <c r="E466" s="3" t="s">
        <v>36</v>
      </c>
      <c r="F466" s="3" t="str">
        <f t="shared" si="15"/>
        <v>james.mwangi@email.com</v>
      </c>
      <c r="G466" s="3" t="s">
        <v>44</v>
      </c>
      <c r="H466" s="3">
        <v>1</v>
      </c>
      <c r="I466" s="3" t="str">
        <f t="shared" si="16"/>
        <v>Child</v>
      </c>
      <c r="J466" s="3">
        <f>MAX( H466:H1138) - (H466)</f>
        <v>84</v>
      </c>
      <c r="K466" s="3" t="s">
        <v>501</v>
      </c>
      <c r="L466" s="4">
        <v>43936</v>
      </c>
      <c r="M466" s="3" t="s">
        <v>720</v>
      </c>
      <c r="N466" s="3" t="s">
        <v>729</v>
      </c>
      <c r="O466" s="3" t="s">
        <v>740</v>
      </c>
      <c r="P466" s="3" t="s">
        <v>750</v>
      </c>
      <c r="Q466" s="3" t="s">
        <v>756</v>
      </c>
      <c r="R466" s="3">
        <v>48078.34</v>
      </c>
      <c r="S466" s="3" t="s">
        <v>761</v>
      </c>
      <c r="T466" s="8"/>
    </row>
    <row r="467" spans="3:20" x14ac:dyDescent="0.3">
      <c r="C467" s="7">
        <v>5163</v>
      </c>
      <c r="D467" s="3" t="s">
        <v>14</v>
      </c>
      <c r="E467" s="3" t="s">
        <v>36</v>
      </c>
      <c r="F467" s="3" t="str">
        <f t="shared" si="15"/>
        <v>jane.mwangi@email.com</v>
      </c>
      <c r="G467" s="3" t="s">
        <v>45</v>
      </c>
      <c r="H467" s="3">
        <v>12</v>
      </c>
      <c r="I467" s="3" t="str">
        <f t="shared" si="16"/>
        <v>Child</v>
      </c>
      <c r="J467" s="3">
        <f>MAX( H467:H1139) - (H467)</f>
        <v>73</v>
      </c>
      <c r="K467" s="3" t="s">
        <v>502</v>
      </c>
      <c r="L467" s="4">
        <v>43936</v>
      </c>
      <c r="M467" s="3" t="s">
        <v>721</v>
      </c>
      <c r="N467" s="3" t="s">
        <v>729</v>
      </c>
      <c r="O467" s="3" t="s">
        <v>737</v>
      </c>
      <c r="P467" s="3" t="s">
        <v>748</v>
      </c>
      <c r="Q467" s="3" t="s">
        <v>756</v>
      </c>
      <c r="R467" s="3">
        <v>32555.14</v>
      </c>
      <c r="S467" s="3" t="s">
        <v>759</v>
      </c>
      <c r="T467" s="8"/>
    </row>
    <row r="468" spans="3:20" x14ac:dyDescent="0.3">
      <c r="C468" s="7">
        <v>4881</v>
      </c>
      <c r="D468" s="3" t="s">
        <v>19</v>
      </c>
      <c r="E468" s="3" t="s">
        <v>40</v>
      </c>
      <c r="F468" s="3" t="str">
        <f t="shared" si="15"/>
        <v>michael.wanjiru@email.com</v>
      </c>
      <c r="G468" s="3" t="s">
        <v>45</v>
      </c>
      <c r="H468" s="3">
        <v>70</v>
      </c>
      <c r="I468" s="3" t="str">
        <f t="shared" si="16"/>
        <v>Senior</v>
      </c>
      <c r="J468" s="3">
        <f>MAX( H468:H1140) - (H468)</f>
        <v>15</v>
      </c>
      <c r="K468" s="3" t="s">
        <v>503</v>
      </c>
      <c r="L468" s="4">
        <v>44641</v>
      </c>
      <c r="M468" s="3" t="s">
        <v>719</v>
      </c>
      <c r="N468" s="3" t="s">
        <v>727</v>
      </c>
      <c r="O468" s="3" t="s">
        <v>736</v>
      </c>
      <c r="P468" s="3" t="s">
        <v>751</v>
      </c>
      <c r="Q468" s="3" t="s">
        <v>757</v>
      </c>
      <c r="R468" s="3">
        <v>34457.760000000002</v>
      </c>
      <c r="S468" s="3" t="s">
        <v>761</v>
      </c>
      <c r="T468" s="8"/>
    </row>
    <row r="469" spans="3:20" x14ac:dyDescent="0.3">
      <c r="C469" s="7">
        <v>6221</v>
      </c>
      <c r="D469" s="3" t="s">
        <v>22</v>
      </c>
      <c r="E469" s="3" t="s">
        <v>43</v>
      </c>
      <c r="F469" s="3" t="str">
        <f t="shared" si="15"/>
        <v>mercy.chebet@email.com</v>
      </c>
      <c r="G469" s="3" t="s">
        <v>45</v>
      </c>
      <c r="H469" s="3">
        <v>1</v>
      </c>
      <c r="I469" s="3" t="str">
        <f t="shared" si="16"/>
        <v>Child</v>
      </c>
      <c r="J469" s="3">
        <f>MAX( H469:H1141) - (H469)</f>
        <v>84</v>
      </c>
      <c r="K469" s="3" t="s">
        <v>504</v>
      </c>
      <c r="L469" s="4">
        <v>45003</v>
      </c>
      <c r="M469" s="3" t="s">
        <v>723</v>
      </c>
      <c r="N469" s="3" t="s">
        <v>727</v>
      </c>
      <c r="O469" s="3" t="s">
        <v>743</v>
      </c>
      <c r="P469" s="3" t="s">
        <v>749</v>
      </c>
      <c r="Q469" s="3" t="s">
        <v>754</v>
      </c>
      <c r="R469" s="3">
        <v>11115.49</v>
      </c>
      <c r="S469" s="3" t="s">
        <v>761</v>
      </c>
      <c r="T469" s="8"/>
    </row>
    <row r="470" spans="3:20" x14ac:dyDescent="0.3">
      <c r="C470" s="7">
        <v>3999</v>
      </c>
      <c r="D470" s="3" t="s">
        <v>24</v>
      </c>
      <c r="E470" s="3" t="s">
        <v>39</v>
      </c>
      <c r="F470" s="3" t="str">
        <f t="shared" si="15"/>
        <v>esther.kuria@email.com</v>
      </c>
      <c r="G470" s="3" t="s">
        <v>45</v>
      </c>
      <c r="H470" s="3">
        <v>55</v>
      </c>
      <c r="I470" s="3" t="str">
        <f t="shared" si="16"/>
        <v>Adult</v>
      </c>
      <c r="J470" s="3">
        <f>MAX( H470:H1142) - (H470)</f>
        <v>30</v>
      </c>
      <c r="K470" s="3" t="s">
        <v>505</v>
      </c>
      <c r="L470" s="4">
        <v>44296</v>
      </c>
      <c r="M470" s="3" t="s">
        <v>721</v>
      </c>
      <c r="N470" s="3" t="s">
        <v>728</v>
      </c>
      <c r="O470" s="3" t="s">
        <v>738</v>
      </c>
      <c r="P470" s="3" t="s">
        <v>746</v>
      </c>
      <c r="Q470" s="3" t="s">
        <v>756</v>
      </c>
      <c r="R470" s="3">
        <v>49739.13</v>
      </c>
      <c r="S470" s="3" t="s">
        <v>761</v>
      </c>
      <c r="T470" s="8"/>
    </row>
    <row r="471" spans="3:20" x14ac:dyDescent="0.3">
      <c r="C471" s="7">
        <v>1424</v>
      </c>
      <c r="D471" s="3" t="s">
        <v>14</v>
      </c>
      <c r="E471" s="3" t="s">
        <v>43</v>
      </c>
      <c r="F471" s="3" t="str">
        <f t="shared" si="15"/>
        <v>jane.chebet@email.com</v>
      </c>
      <c r="G471" s="3" t="s">
        <v>45</v>
      </c>
      <c r="H471" s="3">
        <v>40</v>
      </c>
      <c r="I471" s="3" t="str">
        <f t="shared" si="16"/>
        <v>Adult</v>
      </c>
      <c r="J471" s="3">
        <f>MAX( H471:H1143) - (H471)</f>
        <v>45</v>
      </c>
      <c r="K471" s="3" t="s">
        <v>506</v>
      </c>
      <c r="L471" s="4">
        <v>44625</v>
      </c>
      <c r="M471" s="3" t="s">
        <v>719</v>
      </c>
      <c r="N471" s="3" t="s">
        <v>728</v>
      </c>
      <c r="O471" s="3" t="s">
        <v>745</v>
      </c>
      <c r="P471" s="3" t="s">
        <v>750</v>
      </c>
      <c r="Q471" s="3" t="s">
        <v>757</v>
      </c>
      <c r="R471" s="3">
        <v>46163.519999999997</v>
      </c>
      <c r="S471" s="3" t="s">
        <v>761</v>
      </c>
      <c r="T471" s="8"/>
    </row>
    <row r="472" spans="3:20" x14ac:dyDescent="0.3">
      <c r="C472" s="7">
        <v>8234</v>
      </c>
      <c r="D472" s="3" t="s">
        <v>14</v>
      </c>
      <c r="E472" s="3" t="s">
        <v>35</v>
      </c>
      <c r="F472" s="3" t="str">
        <f t="shared" si="15"/>
        <v>jane.mugambi@email.com</v>
      </c>
      <c r="G472" s="3" t="s">
        <v>45</v>
      </c>
      <c r="H472" s="3">
        <v>6</v>
      </c>
      <c r="I472" s="3" t="str">
        <f t="shared" si="16"/>
        <v>Child</v>
      </c>
      <c r="J472" s="3">
        <f>MAX( H472:H1144) - (H472)</f>
        <v>79</v>
      </c>
      <c r="K472" s="3" t="s">
        <v>507</v>
      </c>
      <c r="L472" s="4">
        <v>45354</v>
      </c>
      <c r="M472" s="3" t="s">
        <v>721</v>
      </c>
      <c r="N472" s="3" t="s">
        <v>727</v>
      </c>
      <c r="O472" s="3" t="s">
        <v>732</v>
      </c>
      <c r="P472" s="3" t="s">
        <v>749</v>
      </c>
      <c r="Q472" s="3" t="s">
        <v>753</v>
      </c>
      <c r="R472" s="3">
        <v>9234.11</v>
      </c>
      <c r="S472" s="3" t="s">
        <v>761</v>
      </c>
      <c r="T472" s="8"/>
    </row>
    <row r="473" spans="3:20" x14ac:dyDescent="0.3">
      <c r="C473" s="7">
        <v>2549</v>
      </c>
      <c r="D473" s="3" t="s">
        <v>26</v>
      </c>
      <c r="E473" s="3" t="s">
        <v>35</v>
      </c>
      <c r="F473" s="3" t="str">
        <f t="shared" si="15"/>
        <v>brian.mugambi@email.com</v>
      </c>
      <c r="G473" s="3" t="s">
        <v>45</v>
      </c>
      <c r="H473" s="3">
        <v>14</v>
      </c>
      <c r="I473" s="3" t="str">
        <f t="shared" si="16"/>
        <v>Teenager</v>
      </c>
      <c r="J473" s="3">
        <f>MAX( H473:H1145) - (H473)</f>
        <v>71</v>
      </c>
      <c r="K473" s="3" t="s">
        <v>508</v>
      </c>
      <c r="L473" s="4">
        <v>44338</v>
      </c>
      <c r="M473" s="3" t="s">
        <v>721</v>
      </c>
      <c r="N473" s="3" t="s">
        <v>729</v>
      </c>
      <c r="O473" s="3" t="s">
        <v>735</v>
      </c>
      <c r="P473" s="3" t="s">
        <v>748</v>
      </c>
      <c r="Q473" s="3" t="s">
        <v>758</v>
      </c>
      <c r="R473" s="3">
        <v>44379.34</v>
      </c>
      <c r="S473" s="3" t="s">
        <v>761</v>
      </c>
      <c r="T473" s="8"/>
    </row>
    <row r="474" spans="3:20" x14ac:dyDescent="0.3">
      <c r="C474" s="7">
        <v>1327</v>
      </c>
      <c r="D474" s="3" t="s">
        <v>27</v>
      </c>
      <c r="E474" s="3" t="s">
        <v>36</v>
      </c>
      <c r="F474" s="3" t="str">
        <f t="shared" si="15"/>
        <v>david.mwangi@email.com</v>
      </c>
      <c r="G474" s="3" t="s">
        <v>45</v>
      </c>
      <c r="H474" s="3">
        <v>38</v>
      </c>
      <c r="I474" s="3" t="str">
        <f t="shared" si="16"/>
        <v>Adult</v>
      </c>
      <c r="J474" s="3">
        <f>MAX( H474:H1146) - (H474)</f>
        <v>47</v>
      </c>
      <c r="K474" s="3" t="s">
        <v>509</v>
      </c>
      <c r="L474" s="4">
        <v>44069</v>
      </c>
      <c r="M474" s="3" t="s">
        <v>724</v>
      </c>
      <c r="N474" s="3" t="s">
        <v>726</v>
      </c>
      <c r="O474" s="3" t="s">
        <v>739</v>
      </c>
      <c r="P474" s="3" t="s">
        <v>746</v>
      </c>
      <c r="Q474" s="3" t="s">
        <v>754</v>
      </c>
      <c r="R474" s="3">
        <v>16059.71</v>
      </c>
      <c r="S474" s="3" t="s">
        <v>760</v>
      </c>
      <c r="T474" s="8"/>
    </row>
    <row r="475" spans="3:20" x14ac:dyDescent="0.3">
      <c r="C475" s="7">
        <v>7576</v>
      </c>
      <c r="D475" s="3" t="s">
        <v>22</v>
      </c>
      <c r="E475" s="3" t="s">
        <v>38</v>
      </c>
      <c r="F475" s="3" t="str">
        <f t="shared" si="15"/>
        <v>mercy.njeri@email.com</v>
      </c>
      <c r="G475" s="3" t="s">
        <v>44</v>
      </c>
      <c r="H475" s="3">
        <v>26</v>
      </c>
      <c r="I475" s="3" t="str">
        <f t="shared" si="16"/>
        <v>Adult</v>
      </c>
      <c r="J475" s="3">
        <f>MAX( H475:H1147) - (H475)</f>
        <v>59</v>
      </c>
      <c r="K475" s="3" t="s">
        <v>510</v>
      </c>
      <c r="L475" s="4">
        <v>45255</v>
      </c>
      <c r="M475" s="3" t="s">
        <v>724</v>
      </c>
      <c r="N475" s="3" t="s">
        <v>729</v>
      </c>
      <c r="O475" s="3" t="s">
        <v>734</v>
      </c>
      <c r="P475" s="3" t="s">
        <v>751</v>
      </c>
      <c r="Q475" s="3" t="s">
        <v>755</v>
      </c>
      <c r="R475" s="3">
        <v>35032.769999999997</v>
      </c>
      <c r="S475" s="3" t="s">
        <v>761</v>
      </c>
      <c r="T475" s="8"/>
    </row>
    <row r="476" spans="3:20" x14ac:dyDescent="0.3">
      <c r="C476" s="7">
        <v>1770</v>
      </c>
      <c r="D476" s="3" t="s">
        <v>25</v>
      </c>
      <c r="E476" s="3" t="s">
        <v>29</v>
      </c>
      <c r="F476" s="3" t="str">
        <f t="shared" si="15"/>
        <v>paul.mutua@email.com</v>
      </c>
      <c r="G476" s="3" t="s">
        <v>44</v>
      </c>
      <c r="H476" s="3">
        <v>50</v>
      </c>
      <c r="I476" s="3" t="str">
        <f t="shared" si="16"/>
        <v>Adult</v>
      </c>
      <c r="J476" s="3">
        <f>MAX( H476:H1148) - (H476)</f>
        <v>35</v>
      </c>
      <c r="K476" s="3" t="s">
        <v>511</v>
      </c>
      <c r="L476" s="4">
        <v>44796</v>
      </c>
      <c r="M476" s="3" t="s">
        <v>720</v>
      </c>
      <c r="N476" s="3" t="s">
        <v>730</v>
      </c>
      <c r="O476" s="3" t="s">
        <v>743</v>
      </c>
      <c r="P476" s="3" t="s">
        <v>751</v>
      </c>
      <c r="Q476" s="3" t="s">
        <v>755</v>
      </c>
      <c r="R476" s="3">
        <v>15263.67</v>
      </c>
      <c r="S476" s="3" t="s">
        <v>761</v>
      </c>
      <c r="T476" s="8"/>
    </row>
    <row r="477" spans="3:20" x14ac:dyDescent="0.3">
      <c r="C477" s="7">
        <v>7984</v>
      </c>
      <c r="D477" s="3" t="s">
        <v>19</v>
      </c>
      <c r="E477" s="3" t="s">
        <v>40</v>
      </c>
      <c r="F477" s="3" t="str">
        <f t="shared" si="15"/>
        <v>michael.wanjiru@email.com</v>
      </c>
      <c r="G477" s="3" t="s">
        <v>45</v>
      </c>
      <c r="H477" s="3">
        <v>68</v>
      </c>
      <c r="I477" s="3" t="str">
        <f t="shared" si="16"/>
        <v>Senior</v>
      </c>
      <c r="J477" s="3">
        <f>MAX( H477:H1149) - (H477)</f>
        <v>17</v>
      </c>
      <c r="K477" s="3" t="s">
        <v>512</v>
      </c>
      <c r="L477" s="4">
        <v>44945</v>
      </c>
      <c r="M477" s="3" t="s">
        <v>722</v>
      </c>
      <c r="N477" s="3" t="s">
        <v>726</v>
      </c>
      <c r="O477" s="3" t="s">
        <v>742</v>
      </c>
      <c r="P477" s="3" t="s">
        <v>746</v>
      </c>
      <c r="Q477" s="3" t="s">
        <v>757</v>
      </c>
      <c r="R477" s="3">
        <v>26912.720000000001</v>
      </c>
      <c r="S477" s="3" t="s">
        <v>759</v>
      </c>
      <c r="T477" s="8"/>
    </row>
    <row r="478" spans="3:20" x14ac:dyDescent="0.3">
      <c r="C478" s="7">
        <v>3220</v>
      </c>
      <c r="D478" s="3" t="s">
        <v>25</v>
      </c>
      <c r="E478" s="3" t="s">
        <v>39</v>
      </c>
      <c r="F478" s="3" t="str">
        <f t="shared" si="15"/>
        <v>paul.kuria@email.com</v>
      </c>
      <c r="G478" s="3" t="s">
        <v>45</v>
      </c>
      <c r="H478" s="3">
        <v>79</v>
      </c>
      <c r="I478" s="3" t="str">
        <f t="shared" si="16"/>
        <v>Senior</v>
      </c>
      <c r="J478" s="3">
        <f>MAX( H478:H1150) - (H478)</f>
        <v>6</v>
      </c>
      <c r="K478" s="3" t="s">
        <v>513</v>
      </c>
      <c r="L478" s="4">
        <v>45733</v>
      </c>
      <c r="M478" s="3" t="s">
        <v>720</v>
      </c>
      <c r="N478" s="3" t="s">
        <v>730</v>
      </c>
      <c r="O478" s="3" t="s">
        <v>738</v>
      </c>
      <c r="P478" s="3" t="s">
        <v>750</v>
      </c>
      <c r="Q478" s="3" t="s">
        <v>755</v>
      </c>
      <c r="R478" s="3">
        <v>2084.9699999999998</v>
      </c>
      <c r="S478" s="3" t="s">
        <v>759</v>
      </c>
      <c r="T478" s="8"/>
    </row>
    <row r="479" spans="3:20" x14ac:dyDescent="0.3">
      <c r="C479" s="7">
        <v>1746</v>
      </c>
      <c r="D479" s="3" t="s">
        <v>21</v>
      </c>
      <c r="E479" s="3" t="s">
        <v>33</v>
      </c>
      <c r="F479" s="3" t="str">
        <f t="shared" si="15"/>
        <v>grace.kiplagat@email.com</v>
      </c>
      <c r="G479" s="3" t="s">
        <v>44</v>
      </c>
      <c r="H479" s="3">
        <v>81</v>
      </c>
      <c r="I479" s="3" t="str">
        <f t="shared" si="16"/>
        <v>Senior</v>
      </c>
      <c r="J479" s="3">
        <f>MAX( H479:H1151) - (H479)</f>
        <v>4</v>
      </c>
      <c r="K479" s="3" t="s">
        <v>514</v>
      </c>
      <c r="L479" s="4">
        <v>44327</v>
      </c>
      <c r="M479" s="3" t="s">
        <v>724</v>
      </c>
      <c r="N479" s="3" t="s">
        <v>730</v>
      </c>
      <c r="O479" s="3" t="s">
        <v>740</v>
      </c>
      <c r="P479" s="3" t="s">
        <v>750</v>
      </c>
      <c r="Q479" s="3" t="s">
        <v>753</v>
      </c>
      <c r="R479" s="3">
        <v>46281.07</v>
      </c>
      <c r="S479" s="3" t="s">
        <v>760</v>
      </c>
      <c r="T479" s="8"/>
    </row>
    <row r="480" spans="3:20" x14ac:dyDescent="0.3">
      <c r="C480" s="7">
        <v>7033</v>
      </c>
      <c r="D480" s="3" t="s">
        <v>19</v>
      </c>
      <c r="E480" s="3" t="s">
        <v>30</v>
      </c>
      <c r="F480" s="3" t="str">
        <f t="shared" si="15"/>
        <v>michael.atieno@email.com</v>
      </c>
      <c r="G480" s="3" t="s">
        <v>44</v>
      </c>
      <c r="H480" s="3">
        <v>60</v>
      </c>
      <c r="I480" s="3" t="str">
        <f t="shared" si="16"/>
        <v>Adult</v>
      </c>
      <c r="J480" s="3">
        <f>MAX( H480:H1152) - (H480)</f>
        <v>25</v>
      </c>
      <c r="K480" s="3" t="s">
        <v>515</v>
      </c>
      <c r="L480" s="4">
        <v>43994</v>
      </c>
      <c r="M480" s="3" t="s">
        <v>721</v>
      </c>
      <c r="N480" s="3" t="s">
        <v>727</v>
      </c>
      <c r="O480" s="3" t="s">
        <v>739</v>
      </c>
      <c r="P480" s="3" t="s">
        <v>748</v>
      </c>
      <c r="Q480" s="3" t="s">
        <v>755</v>
      </c>
      <c r="R480" s="3">
        <v>29821.25</v>
      </c>
      <c r="S480" s="3" t="s">
        <v>761</v>
      </c>
      <c r="T480" s="8"/>
    </row>
    <row r="481" spans="3:20" x14ac:dyDescent="0.3">
      <c r="C481" s="7">
        <v>7431</v>
      </c>
      <c r="D481" s="3" t="s">
        <v>23</v>
      </c>
      <c r="E481" s="3" t="s">
        <v>36</v>
      </c>
      <c r="F481" s="3" t="str">
        <f t="shared" si="15"/>
        <v>peter.mwangi@email.com</v>
      </c>
      <c r="G481" s="3" t="s">
        <v>45</v>
      </c>
      <c r="H481" s="3">
        <v>53</v>
      </c>
      <c r="I481" s="3" t="str">
        <f t="shared" si="16"/>
        <v>Adult</v>
      </c>
      <c r="J481" s="3">
        <f>MAX( H481:H1153) - (H481)</f>
        <v>32</v>
      </c>
      <c r="K481" s="3" t="s">
        <v>516</v>
      </c>
      <c r="L481" s="4">
        <v>45548</v>
      </c>
      <c r="M481" s="3" t="s">
        <v>722</v>
      </c>
      <c r="N481" s="3" t="s">
        <v>729</v>
      </c>
      <c r="O481" s="3" t="s">
        <v>733</v>
      </c>
      <c r="P481" s="3" t="s">
        <v>751</v>
      </c>
      <c r="Q481" s="3" t="s">
        <v>753</v>
      </c>
      <c r="R481" s="3">
        <v>10266.15</v>
      </c>
      <c r="S481" s="3" t="s">
        <v>759</v>
      </c>
      <c r="T481" s="8"/>
    </row>
    <row r="482" spans="3:20" x14ac:dyDescent="0.3">
      <c r="C482" s="7">
        <v>2424</v>
      </c>
      <c r="D482" s="3" t="s">
        <v>22</v>
      </c>
      <c r="E482" s="3" t="s">
        <v>43</v>
      </c>
      <c r="F482" s="3" t="str">
        <f t="shared" si="15"/>
        <v>mercy.chebet@email.com</v>
      </c>
      <c r="G482" s="3" t="s">
        <v>44</v>
      </c>
      <c r="H482" s="3">
        <v>17</v>
      </c>
      <c r="I482" s="3" t="str">
        <f t="shared" si="16"/>
        <v>Teenager</v>
      </c>
      <c r="J482" s="3">
        <f>MAX( H482:H1154) - (H482)</f>
        <v>68</v>
      </c>
      <c r="K482" s="3" t="s">
        <v>517</v>
      </c>
      <c r="L482" s="4">
        <v>44105</v>
      </c>
      <c r="M482" s="3" t="s">
        <v>720</v>
      </c>
      <c r="N482" s="3" t="s">
        <v>726</v>
      </c>
      <c r="O482" s="3" t="s">
        <v>741</v>
      </c>
      <c r="P482" s="3" t="s">
        <v>750</v>
      </c>
      <c r="Q482" s="3" t="s">
        <v>754</v>
      </c>
      <c r="R482" s="3">
        <v>36598.559999999998</v>
      </c>
      <c r="S482" s="3" t="s">
        <v>759</v>
      </c>
      <c r="T482" s="8"/>
    </row>
    <row r="483" spans="3:20" x14ac:dyDescent="0.3">
      <c r="C483" s="7">
        <v>2912</v>
      </c>
      <c r="D483" s="3" t="s">
        <v>26</v>
      </c>
      <c r="E483" s="3" t="s">
        <v>34</v>
      </c>
      <c r="F483" s="3" t="str">
        <f t="shared" si="15"/>
        <v>brian.cherono@email.com</v>
      </c>
      <c r="G483" s="3" t="s">
        <v>44</v>
      </c>
      <c r="H483" s="3">
        <v>60</v>
      </c>
      <c r="I483" s="3" t="str">
        <f t="shared" si="16"/>
        <v>Adult</v>
      </c>
      <c r="J483" s="3">
        <f>MAX( H483:H1155) - (H483)</f>
        <v>25</v>
      </c>
      <c r="K483" s="3" t="s">
        <v>518</v>
      </c>
      <c r="L483" s="4">
        <v>44482</v>
      </c>
      <c r="M483" s="3" t="s">
        <v>719</v>
      </c>
      <c r="N483" s="3" t="s">
        <v>725</v>
      </c>
      <c r="O483" s="3" t="s">
        <v>744</v>
      </c>
      <c r="P483" s="3" t="s">
        <v>746</v>
      </c>
      <c r="Q483" s="3" t="s">
        <v>754</v>
      </c>
      <c r="R483" s="3">
        <v>29721.42</v>
      </c>
      <c r="S483" s="3" t="s">
        <v>759</v>
      </c>
      <c r="T483" s="8"/>
    </row>
    <row r="484" spans="3:20" x14ac:dyDescent="0.3">
      <c r="C484" s="7">
        <v>3550</v>
      </c>
      <c r="D484" s="3" t="s">
        <v>26</v>
      </c>
      <c r="E484" s="3" t="s">
        <v>38</v>
      </c>
      <c r="F484" s="3" t="str">
        <f t="shared" si="15"/>
        <v>brian.njeri@email.com</v>
      </c>
      <c r="G484" s="3" t="s">
        <v>45</v>
      </c>
      <c r="H484" s="3">
        <v>69</v>
      </c>
      <c r="I484" s="3" t="str">
        <f t="shared" si="16"/>
        <v>Senior</v>
      </c>
      <c r="J484" s="3">
        <f>MAX( H484:H1156) - (H484)</f>
        <v>16</v>
      </c>
      <c r="K484" s="3" t="s">
        <v>519</v>
      </c>
      <c r="L484" s="4">
        <v>45627</v>
      </c>
      <c r="M484" s="3" t="s">
        <v>720</v>
      </c>
      <c r="N484" s="3" t="s">
        <v>725</v>
      </c>
      <c r="O484" s="3" t="s">
        <v>735</v>
      </c>
      <c r="P484" s="3" t="s">
        <v>750</v>
      </c>
      <c r="Q484" s="3" t="s">
        <v>757</v>
      </c>
      <c r="R484" s="3">
        <v>19521.32</v>
      </c>
      <c r="S484" s="3" t="s">
        <v>761</v>
      </c>
      <c r="T484" s="8"/>
    </row>
    <row r="485" spans="3:20" x14ac:dyDescent="0.3">
      <c r="C485" s="7">
        <v>7648</v>
      </c>
      <c r="D485" s="3" t="s">
        <v>17</v>
      </c>
      <c r="E485" s="3" t="s">
        <v>31</v>
      </c>
      <c r="F485" s="3" t="str">
        <f t="shared" si="15"/>
        <v>anne.kamau@email.com</v>
      </c>
      <c r="G485" s="3" t="s">
        <v>44</v>
      </c>
      <c r="H485" s="3">
        <v>39</v>
      </c>
      <c r="I485" s="3" t="str">
        <f t="shared" si="16"/>
        <v>Adult</v>
      </c>
      <c r="J485" s="3">
        <f>MAX( H485:H1157) - (H485)</f>
        <v>46</v>
      </c>
      <c r="K485" s="3" t="s">
        <v>520</v>
      </c>
      <c r="L485" s="4">
        <v>44200</v>
      </c>
      <c r="M485" s="3" t="s">
        <v>722</v>
      </c>
      <c r="N485" s="3" t="s">
        <v>725</v>
      </c>
      <c r="O485" s="3" t="s">
        <v>732</v>
      </c>
      <c r="P485" s="3" t="s">
        <v>746</v>
      </c>
      <c r="Q485" s="3" t="s">
        <v>753</v>
      </c>
      <c r="R485" s="3">
        <v>20628.740000000002</v>
      </c>
      <c r="S485" s="3" t="s">
        <v>759</v>
      </c>
      <c r="T485" s="8"/>
    </row>
    <row r="486" spans="3:20" x14ac:dyDescent="0.3">
      <c r="C486" s="7">
        <v>7005</v>
      </c>
      <c r="D486" s="3" t="s">
        <v>20</v>
      </c>
      <c r="E486" s="3" t="s">
        <v>32</v>
      </c>
      <c r="F486" s="3" t="str">
        <f t="shared" si="15"/>
        <v>kevin.odhiambo@email.com</v>
      </c>
      <c r="G486" s="3" t="s">
        <v>45</v>
      </c>
      <c r="H486" s="3">
        <v>3</v>
      </c>
      <c r="I486" s="3" t="str">
        <f t="shared" si="16"/>
        <v>Child</v>
      </c>
      <c r="J486" s="3">
        <f>MAX( H486:H1158) - (H486)</f>
        <v>82</v>
      </c>
      <c r="K486" s="3" t="s">
        <v>521</v>
      </c>
      <c r="L486" s="4">
        <v>44911</v>
      </c>
      <c r="M486" s="3" t="s">
        <v>718</v>
      </c>
      <c r="N486" s="3" t="s">
        <v>727</v>
      </c>
      <c r="O486" s="3" t="s">
        <v>732</v>
      </c>
      <c r="P486" s="3" t="s">
        <v>750</v>
      </c>
      <c r="Q486" s="3" t="s">
        <v>757</v>
      </c>
      <c r="R486" s="3">
        <v>45599.67</v>
      </c>
      <c r="S486" s="3" t="s">
        <v>761</v>
      </c>
      <c r="T486" s="8"/>
    </row>
    <row r="487" spans="3:20" x14ac:dyDescent="0.3">
      <c r="C487" s="7">
        <v>6526</v>
      </c>
      <c r="D487" s="3" t="s">
        <v>20</v>
      </c>
      <c r="E487" s="3" t="s">
        <v>30</v>
      </c>
      <c r="F487" s="3" t="str">
        <f t="shared" si="15"/>
        <v>kevin.atieno@email.com</v>
      </c>
      <c r="G487" s="3" t="s">
        <v>44</v>
      </c>
      <c r="H487" s="3">
        <v>19</v>
      </c>
      <c r="I487" s="3" t="str">
        <f t="shared" si="16"/>
        <v>Teenager</v>
      </c>
      <c r="J487" s="3">
        <f>MAX( H487:H1159) - (H487)</f>
        <v>66</v>
      </c>
      <c r="K487" s="3" t="s">
        <v>522</v>
      </c>
      <c r="L487" s="4">
        <v>44529</v>
      </c>
      <c r="M487" s="3" t="s">
        <v>722</v>
      </c>
      <c r="N487" s="3" t="s">
        <v>730</v>
      </c>
      <c r="O487" s="3" t="s">
        <v>732</v>
      </c>
      <c r="P487" s="3" t="s">
        <v>749</v>
      </c>
      <c r="Q487" s="3" t="s">
        <v>758</v>
      </c>
      <c r="R487" s="3">
        <v>18046.310000000001</v>
      </c>
      <c r="S487" s="3" t="s">
        <v>759</v>
      </c>
      <c r="T487" s="8"/>
    </row>
    <row r="488" spans="3:20" x14ac:dyDescent="0.3">
      <c r="C488" s="7">
        <v>2285</v>
      </c>
      <c r="D488" s="3" t="s">
        <v>26</v>
      </c>
      <c r="E488" s="3" t="s">
        <v>33</v>
      </c>
      <c r="F488" s="3" t="str">
        <f t="shared" si="15"/>
        <v>brian.kiplagat@email.com</v>
      </c>
      <c r="G488" s="3" t="s">
        <v>44</v>
      </c>
      <c r="H488" s="3">
        <v>77</v>
      </c>
      <c r="I488" s="3" t="str">
        <f t="shared" si="16"/>
        <v>Senior</v>
      </c>
      <c r="J488" s="3">
        <f>MAX( H488:H1160) - (H488)</f>
        <v>8</v>
      </c>
      <c r="K488" s="3" t="s">
        <v>523</v>
      </c>
      <c r="L488" s="4">
        <v>45193</v>
      </c>
      <c r="M488" s="3" t="s">
        <v>721</v>
      </c>
      <c r="N488" s="3" t="s">
        <v>728</v>
      </c>
      <c r="O488" s="3" t="s">
        <v>735</v>
      </c>
      <c r="P488" s="3" t="s">
        <v>749</v>
      </c>
      <c r="Q488" s="3" t="s">
        <v>755</v>
      </c>
      <c r="R488" s="3">
        <v>45224.59</v>
      </c>
      <c r="S488" s="3" t="s">
        <v>761</v>
      </c>
      <c r="T488" s="8"/>
    </row>
    <row r="489" spans="3:20" x14ac:dyDescent="0.3">
      <c r="C489" s="7">
        <v>4783</v>
      </c>
      <c r="D489" s="3" t="s">
        <v>23</v>
      </c>
      <c r="E489" s="3" t="s">
        <v>30</v>
      </c>
      <c r="F489" s="3" t="str">
        <f t="shared" si="15"/>
        <v>peter.atieno@email.com</v>
      </c>
      <c r="G489" s="3" t="s">
        <v>45</v>
      </c>
      <c r="H489" s="3">
        <v>8</v>
      </c>
      <c r="I489" s="3" t="str">
        <f t="shared" si="16"/>
        <v>Child</v>
      </c>
      <c r="J489" s="3">
        <f>MAX( H489:H1161) - (H489)</f>
        <v>77</v>
      </c>
      <c r="K489" s="3" t="s">
        <v>524</v>
      </c>
      <c r="L489" s="4">
        <v>44215</v>
      </c>
      <c r="M489" s="3" t="s">
        <v>720</v>
      </c>
      <c r="N489" s="3" t="s">
        <v>726</v>
      </c>
      <c r="O489" s="3" t="s">
        <v>744</v>
      </c>
      <c r="P489" s="3" t="s">
        <v>750</v>
      </c>
      <c r="Q489" s="3" t="s">
        <v>757</v>
      </c>
      <c r="R489" s="3">
        <v>24216.44</v>
      </c>
      <c r="S489" s="3" t="s">
        <v>760</v>
      </c>
      <c r="T489" s="8"/>
    </row>
    <row r="490" spans="3:20" x14ac:dyDescent="0.3">
      <c r="C490" s="7">
        <v>7832</v>
      </c>
      <c r="D490" s="3" t="s">
        <v>18</v>
      </c>
      <c r="E490" s="3" t="s">
        <v>32</v>
      </c>
      <c r="F490" s="3" t="str">
        <f t="shared" si="15"/>
        <v>susan.odhiambo@email.com</v>
      </c>
      <c r="G490" s="3" t="s">
        <v>45</v>
      </c>
      <c r="H490" s="3">
        <v>48</v>
      </c>
      <c r="I490" s="3" t="str">
        <f t="shared" si="16"/>
        <v>Adult</v>
      </c>
      <c r="J490" s="3">
        <f>MAX( H490:H1162) - (H490)</f>
        <v>37</v>
      </c>
      <c r="K490" s="3" t="s">
        <v>525</v>
      </c>
      <c r="L490" s="4">
        <v>44486</v>
      </c>
      <c r="M490" s="3" t="s">
        <v>723</v>
      </c>
      <c r="N490" s="3" t="s">
        <v>726</v>
      </c>
      <c r="O490" s="3" t="s">
        <v>742</v>
      </c>
      <c r="P490" s="3" t="s">
        <v>747</v>
      </c>
      <c r="Q490" s="3" t="s">
        <v>755</v>
      </c>
      <c r="R490" s="3">
        <v>16545.080000000002</v>
      </c>
      <c r="S490" s="3" t="s">
        <v>759</v>
      </c>
      <c r="T490" s="8"/>
    </row>
    <row r="491" spans="3:20" x14ac:dyDescent="0.3">
      <c r="C491" s="7">
        <v>7786</v>
      </c>
      <c r="D491" s="3" t="s">
        <v>18</v>
      </c>
      <c r="E491" s="3" t="s">
        <v>35</v>
      </c>
      <c r="F491" s="3" t="str">
        <f t="shared" si="15"/>
        <v>susan.mugambi@email.com</v>
      </c>
      <c r="G491" s="3" t="s">
        <v>45</v>
      </c>
      <c r="H491" s="3">
        <v>34</v>
      </c>
      <c r="I491" s="3" t="str">
        <f t="shared" si="16"/>
        <v>Adult</v>
      </c>
      <c r="J491" s="3">
        <f>MAX( H491:H1163) - (H491)</f>
        <v>51</v>
      </c>
      <c r="K491" s="3" t="s">
        <v>526</v>
      </c>
      <c r="L491" s="4">
        <v>45741</v>
      </c>
      <c r="M491" s="3" t="s">
        <v>721</v>
      </c>
      <c r="N491" s="3" t="s">
        <v>727</v>
      </c>
      <c r="O491" s="3" t="s">
        <v>734</v>
      </c>
      <c r="P491" s="3" t="s">
        <v>748</v>
      </c>
      <c r="Q491" s="3" t="s">
        <v>754</v>
      </c>
      <c r="R491" s="3">
        <v>7382.74</v>
      </c>
      <c r="S491" s="3" t="s">
        <v>761</v>
      </c>
      <c r="T491" s="8"/>
    </row>
    <row r="492" spans="3:20" x14ac:dyDescent="0.3">
      <c r="C492" s="7">
        <v>8384</v>
      </c>
      <c r="D492" s="3" t="s">
        <v>23</v>
      </c>
      <c r="E492" s="3" t="s">
        <v>43</v>
      </c>
      <c r="F492" s="3" t="str">
        <f t="shared" si="15"/>
        <v>peter.chebet@email.com</v>
      </c>
      <c r="G492" s="3" t="s">
        <v>45</v>
      </c>
      <c r="H492" s="3">
        <v>83</v>
      </c>
      <c r="I492" s="3" t="str">
        <f t="shared" si="16"/>
        <v>Senior</v>
      </c>
      <c r="J492" s="3">
        <f>MAX( H492:H1164) - (H492)</f>
        <v>2</v>
      </c>
      <c r="K492" s="3" t="s">
        <v>527</v>
      </c>
      <c r="L492" s="4">
        <v>45190</v>
      </c>
      <c r="M492" s="3" t="s">
        <v>720</v>
      </c>
      <c r="N492" s="3" t="s">
        <v>728</v>
      </c>
      <c r="O492" s="3" t="s">
        <v>736</v>
      </c>
      <c r="P492" s="3" t="s">
        <v>748</v>
      </c>
      <c r="Q492" s="3" t="s">
        <v>757</v>
      </c>
      <c r="R492" s="3">
        <v>47215.89</v>
      </c>
      <c r="S492" s="3" t="s">
        <v>760</v>
      </c>
      <c r="T492" s="8"/>
    </row>
    <row r="493" spans="3:20" x14ac:dyDescent="0.3">
      <c r="C493" s="7">
        <v>4211</v>
      </c>
      <c r="D493" s="3" t="s">
        <v>16</v>
      </c>
      <c r="E493" s="3" t="s">
        <v>37</v>
      </c>
      <c r="F493" s="3" t="str">
        <f t="shared" si="15"/>
        <v>john.otieno@email.com</v>
      </c>
      <c r="G493" s="3" t="s">
        <v>44</v>
      </c>
      <c r="H493" s="3">
        <v>79</v>
      </c>
      <c r="I493" s="3" t="str">
        <f t="shared" si="16"/>
        <v>Senior</v>
      </c>
      <c r="J493" s="3">
        <f>MAX( H493:H1165) - (H493)</f>
        <v>6</v>
      </c>
      <c r="K493" s="3" t="s">
        <v>528</v>
      </c>
      <c r="L493" s="4">
        <v>44394</v>
      </c>
      <c r="M493" s="3" t="s">
        <v>724</v>
      </c>
      <c r="N493" s="3" t="s">
        <v>728</v>
      </c>
      <c r="O493" s="3" t="s">
        <v>743</v>
      </c>
      <c r="P493" s="3" t="s">
        <v>752</v>
      </c>
      <c r="Q493" s="3" t="s">
        <v>755</v>
      </c>
      <c r="R493" s="3">
        <v>11950.99</v>
      </c>
      <c r="S493" s="3" t="s">
        <v>761</v>
      </c>
      <c r="T493" s="8"/>
    </row>
    <row r="494" spans="3:20" x14ac:dyDescent="0.3">
      <c r="C494" s="7">
        <v>3994</v>
      </c>
      <c r="D494" s="3" t="s">
        <v>22</v>
      </c>
      <c r="E494" s="3" t="s">
        <v>43</v>
      </c>
      <c r="F494" s="3" t="str">
        <f t="shared" si="15"/>
        <v>mercy.chebet@email.com</v>
      </c>
      <c r="G494" s="3" t="s">
        <v>45</v>
      </c>
      <c r="H494" s="3">
        <v>71</v>
      </c>
      <c r="I494" s="3" t="str">
        <f t="shared" si="16"/>
        <v>Senior</v>
      </c>
      <c r="J494" s="3">
        <f>MAX( H494:H1166) - (H494)</f>
        <v>14</v>
      </c>
      <c r="K494" s="3" t="s">
        <v>529</v>
      </c>
      <c r="L494" s="4">
        <v>43963</v>
      </c>
      <c r="M494" s="3" t="s">
        <v>719</v>
      </c>
      <c r="N494" s="3" t="s">
        <v>728</v>
      </c>
      <c r="O494" s="3" t="s">
        <v>744</v>
      </c>
      <c r="P494" s="3" t="s">
        <v>751</v>
      </c>
      <c r="Q494" s="3" t="s">
        <v>753</v>
      </c>
      <c r="R494" s="3">
        <v>13408.5</v>
      </c>
      <c r="S494" s="3" t="s">
        <v>760</v>
      </c>
      <c r="T494" s="8"/>
    </row>
    <row r="495" spans="3:20" x14ac:dyDescent="0.3">
      <c r="C495" s="7">
        <v>8209</v>
      </c>
      <c r="D495" s="3" t="s">
        <v>20</v>
      </c>
      <c r="E495" s="3" t="s">
        <v>38</v>
      </c>
      <c r="F495" s="3" t="str">
        <f t="shared" si="15"/>
        <v>kevin.njeri@email.com</v>
      </c>
      <c r="G495" s="3" t="s">
        <v>44</v>
      </c>
      <c r="H495" s="3">
        <v>47</v>
      </c>
      <c r="I495" s="3" t="str">
        <f t="shared" si="16"/>
        <v>Adult</v>
      </c>
      <c r="J495" s="3">
        <f>MAX( H495:H1167) - (H495)</f>
        <v>38</v>
      </c>
      <c r="K495" s="3" t="s">
        <v>530</v>
      </c>
      <c r="L495" s="4">
        <v>44030</v>
      </c>
      <c r="M495" s="3" t="s">
        <v>719</v>
      </c>
      <c r="N495" s="3" t="s">
        <v>726</v>
      </c>
      <c r="O495" s="3" t="s">
        <v>742</v>
      </c>
      <c r="P495" s="3" t="s">
        <v>752</v>
      </c>
      <c r="Q495" s="3" t="s">
        <v>754</v>
      </c>
      <c r="R495" s="3">
        <v>24264.86</v>
      </c>
      <c r="S495" s="3" t="s">
        <v>760</v>
      </c>
      <c r="T495" s="8"/>
    </row>
    <row r="496" spans="3:20" x14ac:dyDescent="0.3">
      <c r="C496" s="7">
        <v>2941</v>
      </c>
      <c r="D496" s="3" t="s">
        <v>24</v>
      </c>
      <c r="E496" s="3" t="s">
        <v>41</v>
      </c>
      <c r="F496" s="3" t="str">
        <f t="shared" si="15"/>
        <v>esther.obuya@email.com</v>
      </c>
      <c r="G496" s="3" t="s">
        <v>45</v>
      </c>
      <c r="H496" s="3">
        <v>75</v>
      </c>
      <c r="I496" s="3" t="str">
        <f t="shared" si="16"/>
        <v>Senior</v>
      </c>
      <c r="J496" s="3">
        <f>MAX( H496:H1168) - (H496)</f>
        <v>10</v>
      </c>
      <c r="K496" s="3" t="s">
        <v>531</v>
      </c>
      <c r="L496" s="4">
        <v>44201</v>
      </c>
      <c r="M496" s="3" t="s">
        <v>722</v>
      </c>
      <c r="N496" s="3" t="s">
        <v>729</v>
      </c>
      <c r="O496" s="3" t="s">
        <v>732</v>
      </c>
      <c r="P496" s="3" t="s">
        <v>747</v>
      </c>
      <c r="Q496" s="3" t="s">
        <v>755</v>
      </c>
      <c r="R496" s="3">
        <v>8996.49</v>
      </c>
      <c r="S496" s="3" t="s">
        <v>760</v>
      </c>
      <c r="T496" s="8"/>
    </row>
    <row r="497" spans="3:20" x14ac:dyDescent="0.3">
      <c r="C497" s="7">
        <v>8567</v>
      </c>
      <c r="D497" s="3" t="s">
        <v>16</v>
      </c>
      <c r="E497" s="3" t="s">
        <v>38</v>
      </c>
      <c r="F497" s="3" t="str">
        <f t="shared" si="15"/>
        <v>john.njeri@email.com</v>
      </c>
      <c r="G497" s="3" t="s">
        <v>44</v>
      </c>
      <c r="H497" s="3">
        <v>83</v>
      </c>
      <c r="I497" s="3" t="str">
        <f t="shared" si="16"/>
        <v>Senior</v>
      </c>
      <c r="J497" s="3">
        <f>MAX( H497:H1169) - (H497)</f>
        <v>2</v>
      </c>
      <c r="K497" s="3" t="s">
        <v>532</v>
      </c>
      <c r="L497" s="4">
        <v>45351</v>
      </c>
      <c r="M497" s="3" t="s">
        <v>723</v>
      </c>
      <c r="N497" s="3" t="s">
        <v>726</v>
      </c>
      <c r="O497" s="3" t="s">
        <v>732</v>
      </c>
      <c r="P497" s="3" t="s">
        <v>749</v>
      </c>
      <c r="Q497" s="3" t="s">
        <v>757</v>
      </c>
      <c r="R497" s="3">
        <v>10223.23</v>
      </c>
      <c r="S497" s="3" t="s">
        <v>759</v>
      </c>
      <c r="T497" s="8"/>
    </row>
    <row r="498" spans="3:20" x14ac:dyDescent="0.3">
      <c r="C498" s="7">
        <v>6691</v>
      </c>
      <c r="D498" s="3" t="s">
        <v>22</v>
      </c>
      <c r="E498" s="3" t="s">
        <v>33</v>
      </c>
      <c r="F498" s="3" t="str">
        <f t="shared" si="15"/>
        <v>mercy.kiplagat@email.com</v>
      </c>
      <c r="G498" s="3" t="s">
        <v>45</v>
      </c>
      <c r="H498" s="3">
        <v>58</v>
      </c>
      <c r="I498" s="3" t="str">
        <f t="shared" si="16"/>
        <v>Adult</v>
      </c>
      <c r="J498" s="3">
        <f>MAX( H498:H1170) - (H498)</f>
        <v>27</v>
      </c>
      <c r="K498" s="3" t="s">
        <v>533</v>
      </c>
      <c r="L498" s="4">
        <v>44265</v>
      </c>
      <c r="M498" s="3" t="s">
        <v>718</v>
      </c>
      <c r="N498" s="3" t="s">
        <v>729</v>
      </c>
      <c r="O498" s="3" t="s">
        <v>733</v>
      </c>
      <c r="P498" s="3" t="s">
        <v>748</v>
      </c>
      <c r="Q498" s="3" t="s">
        <v>754</v>
      </c>
      <c r="R498" s="3">
        <v>28361.19</v>
      </c>
      <c r="S498" s="3" t="s">
        <v>761</v>
      </c>
      <c r="T498" s="8"/>
    </row>
    <row r="499" spans="3:20" x14ac:dyDescent="0.3">
      <c r="C499" s="7">
        <v>7268</v>
      </c>
      <c r="D499" s="3" t="s">
        <v>16</v>
      </c>
      <c r="E499" s="3" t="s">
        <v>33</v>
      </c>
      <c r="F499" s="3" t="str">
        <f t="shared" si="15"/>
        <v>john.kiplagat@email.com</v>
      </c>
      <c r="G499" s="3" t="s">
        <v>45</v>
      </c>
      <c r="H499" s="3">
        <v>12</v>
      </c>
      <c r="I499" s="3" t="str">
        <f t="shared" si="16"/>
        <v>Child</v>
      </c>
      <c r="J499" s="3">
        <f>MAX( H499:H1171) - (H499)</f>
        <v>73</v>
      </c>
      <c r="K499" s="3" t="s">
        <v>534</v>
      </c>
      <c r="L499" s="4">
        <v>45075</v>
      </c>
      <c r="M499" s="3" t="s">
        <v>721</v>
      </c>
      <c r="N499" s="3" t="s">
        <v>726</v>
      </c>
      <c r="O499" s="3" t="s">
        <v>735</v>
      </c>
      <c r="P499" s="3" t="s">
        <v>749</v>
      </c>
      <c r="Q499" s="3" t="s">
        <v>753</v>
      </c>
      <c r="R499" s="3">
        <v>4154.16</v>
      </c>
      <c r="S499" s="3" t="s">
        <v>759</v>
      </c>
      <c r="T499" s="8"/>
    </row>
    <row r="500" spans="3:20" x14ac:dyDescent="0.3">
      <c r="C500" s="7">
        <v>4716</v>
      </c>
      <c r="D500" s="3" t="s">
        <v>16</v>
      </c>
      <c r="E500" s="3" t="s">
        <v>37</v>
      </c>
      <c r="F500" s="3" t="str">
        <f t="shared" si="15"/>
        <v>john.otieno@email.com</v>
      </c>
      <c r="G500" s="3" t="s">
        <v>44</v>
      </c>
      <c r="H500" s="3">
        <v>63</v>
      </c>
      <c r="I500" s="3" t="str">
        <f t="shared" si="16"/>
        <v>Senior</v>
      </c>
      <c r="J500" s="3">
        <f>MAX( H500:H1172) - (H500)</f>
        <v>22</v>
      </c>
      <c r="K500" s="3" t="s">
        <v>535</v>
      </c>
      <c r="L500" s="4">
        <v>45360</v>
      </c>
      <c r="M500" s="3" t="s">
        <v>718</v>
      </c>
      <c r="N500" s="3" t="s">
        <v>727</v>
      </c>
      <c r="O500" s="3" t="s">
        <v>740</v>
      </c>
      <c r="P500" s="3" t="s">
        <v>751</v>
      </c>
      <c r="Q500" s="3" t="s">
        <v>756</v>
      </c>
      <c r="R500" s="3">
        <v>26500.54</v>
      </c>
      <c r="S500" s="3" t="s">
        <v>759</v>
      </c>
      <c r="T500" s="8"/>
    </row>
    <row r="501" spans="3:20" x14ac:dyDescent="0.3">
      <c r="C501" s="7">
        <v>4002</v>
      </c>
      <c r="D501" s="3" t="s">
        <v>15</v>
      </c>
      <c r="E501" s="3" t="s">
        <v>29</v>
      </c>
      <c r="F501" s="3" t="str">
        <f t="shared" si="15"/>
        <v>james.mutua@email.com</v>
      </c>
      <c r="G501" s="3" t="s">
        <v>44</v>
      </c>
      <c r="H501" s="3">
        <v>77</v>
      </c>
      <c r="I501" s="3" t="str">
        <f t="shared" si="16"/>
        <v>Senior</v>
      </c>
      <c r="J501" s="3">
        <f>MAX( H501:H1173) - (H501)</f>
        <v>8</v>
      </c>
      <c r="K501" s="3" t="s">
        <v>536</v>
      </c>
      <c r="L501" s="4">
        <v>45049</v>
      </c>
      <c r="M501" s="3" t="s">
        <v>723</v>
      </c>
      <c r="N501" s="3" t="s">
        <v>729</v>
      </c>
      <c r="O501" s="3" t="s">
        <v>745</v>
      </c>
      <c r="P501" s="3" t="s">
        <v>749</v>
      </c>
      <c r="Q501" s="3" t="s">
        <v>757</v>
      </c>
      <c r="R501" s="3">
        <v>35122.449999999997</v>
      </c>
      <c r="S501" s="3" t="s">
        <v>761</v>
      </c>
      <c r="T501" s="8"/>
    </row>
    <row r="502" spans="3:20" x14ac:dyDescent="0.3">
      <c r="C502" s="7">
        <v>8338</v>
      </c>
      <c r="D502" s="3" t="s">
        <v>15</v>
      </c>
      <c r="E502" s="3" t="s">
        <v>38</v>
      </c>
      <c r="F502" s="3" t="str">
        <f t="shared" si="15"/>
        <v>james.njeri@email.com</v>
      </c>
      <c r="G502" s="3" t="s">
        <v>44</v>
      </c>
      <c r="H502" s="3">
        <v>12</v>
      </c>
      <c r="I502" s="3" t="str">
        <f t="shared" si="16"/>
        <v>Child</v>
      </c>
      <c r="J502" s="3">
        <f>MAX( H502:H1174) - (H502)</f>
        <v>73</v>
      </c>
      <c r="K502" s="3" t="s">
        <v>537</v>
      </c>
      <c r="L502" s="4">
        <v>44619</v>
      </c>
      <c r="M502" s="3" t="s">
        <v>723</v>
      </c>
      <c r="N502" s="3" t="s">
        <v>725</v>
      </c>
      <c r="O502" s="3" t="s">
        <v>743</v>
      </c>
      <c r="P502" s="3" t="s">
        <v>750</v>
      </c>
      <c r="Q502" s="3" t="s">
        <v>754</v>
      </c>
      <c r="R502" s="3">
        <v>30193.8</v>
      </c>
      <c r="S502" s="3" t="s">
        <v>759</v>
      </c>
      <c r="T502" s="8"/>
    </row>
    <row r="503" spans="3:20" x14ac:dyDescent="0.3">
      <c r="C503" s="7">
        <v>4435</v>
      </c>
      <c r="D503" s="3" t="s">
        <v>23</v>
      </c>
      <c r="E503" s="3" t="s">
        <v>41</v>
      </c>
      <c r="F503" s="3" t="str">
        <f t="shared" si="15"/>
        <v>peter.obuya@email.com</v>
      </c>
      <c r="G503" s="3" t="s">
        <v>44</v>
      </c>
      <c r="H503" s="3">
        <v>71</v>
      </c>
      <c r="I503" s="3" t="str">
        <f t="shared" si="16"/>
        <v>Senior</v>
      </c>
      <c r="J503" s="3">
        <f>MAX( H503:H1175) - (H503)</f>
        <v>14</v>
      </c>
      <c r="K503" s="3" t="s">
        <v>538</v>
      </c>
      <c r="L503" s="4">
        <v>45505</v>
      </c>
      <c r="M503" s="3" t="s">
        <v>720</v>
      </c>
      <c r="N503" s="3" t="s">
        <v>728</v>
      </c>
      <c r="O503" s="3" t="s">
        <v>734</v>
      </c>
      <c r="P503" s="3" t="s">
        <v>751</v>
      </c>
      <c r="Q503" s="3" t="s">
        <v>753</v>
      </c>
      <c r="R503" s="3">
        <v>24849.69</v>
      </c>
      <c r="S503" s="3" t="s">
        <v>759</v>
      </c>
      <c r="T503" s="8"/>
    </row>
    <row r="504" spans="3:20" x14ac:dyDescent="0.3">
      <c r="C504" s="7">
        <v>8052</v>
      </c>
      <c r="D504" s="3" t="s">
        <v>14</v>
      </c>
      <c r="E504" s="3" t="s">
        <v>43</v>
      </c>
      <c r="F504" s="3" t="str">
        <f t="shared" si="15"/>
        <v>jane.chebet@email.com</v>
      </c>
      <c r="G504" s="3" t="s">
        <v>45</v>
      </c>
      <c r="H504" s="3">
        <v>65</v>
      </c>
      <c r="I504" s="3" t="str">
        <f t="shared" si="16"/>
        <v>Senior</v>
      </c>
      <c r="J504" s="3">
        <f>MAX( H504:H1176) - (H504)</f>
        <v>20</v>
      </c>
      <c r="K504" s="3" t="s">
        <v>539</v>
      </c>
      <c r="L504" s="4">
        <v>43902</v>
      </c>
      <c r="M504" s="3" t="s">
        <v>721</v>
      </c>
      <c r="N504" s="3" t="s">
        <v>727</v>
      </c>
      <c r="O504" s="3" t="s">
        <v>737</v>
      </c>
      <c r="P504" s="3" t="s">
        <v>748</v>
      </c>
      <c r="Q504" s="3" t="s">
        <v>757</v>
      </c>
      <c r="R504" s="3">
        <v>24264.66</v>
      </c>
      <c r="S504" s="3" t="s">
        <v>759</v>
      </c>
      <c r="T504" s="8"/>
    </row>
    <row r="505" spans="3:20" x14ac:dyDescent="0.3">
      <c r="C505" s="7">
        <v>3162</v>
      </c>
      <c r="D505" s="3" t="s">
        <v>22</v>
      </c>
      <c r="E505" s="3" t="s">
        <v>38</v>
      </c>
      <c r="F505" s="3" t="str">
        <f t="shared" si="15"/>
        <v>mercy.njeri@email.com</v>
      </c>
      <c r="G505" s="3" t="s">
        <v>44</v>
      </c>
      <c r="H505" s="3">
        <v>9</v>
      </c>
      <c r="I505" s="3" t="str">
        <f t="shared" si="16"/>
        <v>Child</v>
      </c>
      <c r="J505" s="3">
        <f>MAX( H505:H1177) - (H505)</f>
        <v>76</v>
      </c>
      <c r="K505" s="3" t="s">
        <v>540</v>
      </c>
      <c r="L505" s="4">
        <v>45334</v>
      </c>
      <c r="M505" s="3" t="s">
        <v>719</v>
      </c>
      <c r="N505" s="3" t="s">
        <v>726</v>
      </c>
      <c r="O505" s="3" t="s">
        <v>734</v>
      </c>
      <c r="P505" s="3" t="s">
        <v>746</v>
      </c>
      <c r="Q505" s="3" t="s">
        <v>758</v>
      </c>
      <c r="R505" s="3">
        <v>49511.95</v>
      </c>
      <c r="S505" s="3" t="s">
        <v>761</v>
      </c>
      <c r="T505" s="8"/>
    </row>
    <row r="506" spans="3:20" x14ac:dyDescent="0.3">
      <c r="C506" s="7">
        <v>6090</v>
      </c>
      <c r="D506" s="3" t="s">
        <v>22</v>
      </c>
      <c r="E506" s="3" t="s">
        <v>43</v>
      </c>
      <c r="F506" s="3" t="str">
        <f t="shared" si="15"/>
        <v>mercy.chebet@email.com</v>
      </c>
      <c r="G506" s="3" t="s">
        <v>45</v>
      </c>
      <c r="H506" s="3">
        <v>51</v>
      </c>
      <c r="I506" s="3" t="str">
        <f t="shared" si="16"/>
        <v>Adult</v>
      </c>
      <c r="J506" s="3">
        <f>MAX( H506:H1178) - (H506)</f>
        <v>34</v>
      </c>
      <c r="K506" s="3" t="s">
        <v>541</v>
      </c>
      <c r="L506" s="4">
        <v>44783</v>
      </c>
      <c r="M506" s="3" t="s">
        <v>718</v>
      </c>
      <c r="N506" s="3" t="s">
        <v>728</v>
      </c>
      <c r="O506" s="3" t="s">
        <v>738</v>
      </c>
      <c r="P506" s="3" t="s">
        <v>748</v>
      </c>
      <c r="Q506" s="3" t="s">
        <v>758</v>
      </c>
      <c r="R506" s="3">
        <v>17240.07</v>
      </c>
      <c r="S506" s="3" t="s">
        <v>761</v>
      </c>
      <c r="T506" s="8"/>
    </row>
    <row r="507" spans="3:20" x14ac:dyDescent="0.3">
      <c r="C507" s="7">
        <v>5980</v>
      </c>
      <c r="D507" s="3" t="s">
        <v>25</v>
      </c>
      <c r="E507" s="3" t="s">
        <v>38</v>
      </c>
      <c r="F507" s="3" t="str">
        <f t="shared" si="15"/>
        <v>paul.njeri@email.com</v>
      </c>
      <c r="G507" s="3" t="s">
        <v>44</v>
      </c>
      <c r="H507" s="3">
        <v>67</v>
      </c>
      <c r="I507" s="3" t="str">
        <f t="shared" si="16"/>
        <v>Senior</v>
      </c>
      <c r="J507" s="3">
        <f>MAX( H507:H1179) - (H507)</f>
        <v>18</v>
      </c>
      <c r="K507" s="3" t="s">
        <v>542</v>
      </c>
      <c r="L507" s="4">
        <v>45017</v>
      </c>
      <c r="M507" s="3" t="s">
        <v>723</v>
      </c>
      <c r="N507" s="3" t="s">
        <v>730</v>
      </c>
      <c r="O507" s="3" t="s">
        <v>731</v>
      </c>
      <c r="P507" s="3" t="s">
        <v>752</v>
      </c>
      <c r="Q507" s="3" t="s">
        <v>756</v>
      </c>
      <c r="R507" s="3">
        <v>9028.52</v>
      </c>
      <c r="S507" s="3" t="s">
        <v>760</v>
      </c>
      <c r="T507" s="8"/>
    </row>
    <row r="508" spans="3:20" x14ac:dyDescent="0.3">
      <c r="C508" s="7">
        <v>4404</v>
      </c>
      <c r="D508" s="3" t="s">
        <v>27</v>
      </c>
      <c r="E508" s="3" t="s">
        <v>40</v>
      </c>
      <c r="F508" s="3" t="str">
        <f t="shared" si="15"/>
        <v>david.wanjiru@email.com</v>
      </c>
      <c r="G508" s="3" t="s">
        <v>44</v>
      </c>
      <c r="H508" s="3">
        <v>57</v>
      </c>
      <c r="I508" s="3" t="str">
        <f t="shared" si="16"/>
        <v>Adult</v>
      </c>
      <c r="J508" s="3">
        <f>MAX( H508:H1180) - (H508)</f>
        <v>28</v>
      </c>
      <c r="K508" s="3" t="s">
        <v>543</v>
      </c>
      <c r="L508" s="4">
        <v>44630</v>
      </c>
      <c r="M508" s="3" t="s">
        <v>724</v>
      </c>
      <c r="N508" s="3" t="s">
        <v>727</v>
      </c>
      <c r="O508" s="3" t="s">
        <v>736</v>
      </c>
      <c r="P508" s="3" t="s">
        <v>752</v>
      </c>
      <c r="Q508" s="3" t="s">
        <v>756</v>
      </c>
      <c r="R508" s="3">
        <v>41079.68</v>
      </c>
      <c r="S508" s="3" t="s">
        <v>761</v>
      </c>
      <c r="T508" s="8"/>
    </row>
    <row r="509" spans="3:20" x14ac:dyDescent="0.3">
      <c r="C509" s="7">
        <v>5468</v>
      </c>
      <c r="D509" s="3" t="s">
        <v>18</v>
      </c>
      <c r="E509" s="3" t="s">
        <v>39</v>
      </c>
      <c r="F509" s="3" t="str">
        <f t="shared" si="15"/>
        <v>susan.kuria@email.com</v>
      </c>
      <c r="G509" s="3" t="s">
        <v>44</v>
      </c>
      <c r="H509" s="3">
        <v>83</v>
      </c>
      <c r="I509" s="3" t="str">
        <f t="shared" si="16"/>
        <v>Senior</v>
      </c>
      <c r="J509" s="3">
        <f>MAX( H509:H1181) - (H509)</f>
        <v>2</v>
      </c>
      <c r="K509" s="3" t="s">
        <v>544</v>
      </c>
      <c r="L509" s="4">
        <v>44168</v>
      </c>
      <c r="M509" s="3" t="s">
        <v>721</v>
      </c>
      <c r="N509" s="3" t="s">
        <v>726</v>
      </c>
      <c r="O509" s="3" t="s">
        <v>744</v>
      </c>
      <c r="P509" s="3" t="s">
        <v>747</v>
      </c>
      <c r="Q509" s="3" t="s">
        <v>753</v>
      </c>
      <c r="R509" s="3">
        <v>24145.13</v>
      </c>
      <c r="S509" s="3" t="s">
        <v>761</v>
      </c>
      <c r="T509" s="8"/>
    </row>
    <row r="510" spans="3:20" x14ac:dyDescent="0.3">
      <c r="C510" s="7">
        <v>4568</v>
      </c>
      <c r="D510" s="3" t="s">
        <v>24</v>
      </c>
      <c r="E510" s="3" t="s">
        <v>40</v>
      </c>
      <c r="F510" s="3" t="str">
        <f t="shared" si="15"/>
        <v>esther.wanjiru@email.com</v>
      </c>
      <c r="G510" s="3" t="s">
        <v>45</v>
      </c>
      <c r="H510" s="3">
        <v>68</v>
      </c>
      <c r="I510" s="3" t="str">
        <f t="shared" si="16"/>
        <v>Senior</v>
      </c>
      <c r="J510" s="3">
        <f>MAX( H510:H1182) - (H510)</f>
        <v>17</v>
      </c>
      <c r="K510" s="3" t="s">
        <v>545</v>
      </c>
      <c r="L510" s="4">
        <v>44598</v>
      </c>
      <c r="M510" s="3" t="s">
        <v>718</v>
      </c>
      <c r="N510" s="3" t="s">
        <v>728</v>
      </c>
      <c r="O510" s="3" t="s">
        <v>735</v>
      </c>
      <c r="P510" s="3" t="s">
        <v>748</v>
      </c>
      <c r="Q510" s="3" t="s">
        <v>755</v>
      </c>
      <c r="R510" s="3">
        <v>1735.7</v>
      </c>
      <c r="S510" s="3" t="s">
        <v>759</v>
      </c>
      <c r="T510" s="8"/>
    </row>
    <row r="511" spans="3:20" x14ac:dyDescent="0.3">
      <c r="C511" s="7">
        <v>5006</v>
      </c>
      <c r="D511" s="3" t="s">
        <v>22</v>
      </c>
      <c r="E511" s="3" t="s">
        <v>42</v>
      </c>
      <c r="F511" s="3" t="str">
        <f t="shared" si="15"/>
        <v>mercy.ouma@email.com</v>
      </c>
      <c r="G511" s="3" t="s">
        <v>44</v>
      </c>
      <c r="H511" s="3">
        <v>80</v>
      </c>
      <c r="I511" s="3" t="str">
        <f t="shared" si="16"/>
        <v>Senior</v>
      </c>
      <c r="J511" s="3">
        <f>MAX( H511:H1183) - (H511)</f>
        <v>5</v>
      </c>
      <c r="K511" s="3" t="s">
        <v>546</v>
      </c>
      <c r="L511" s="4">
        <v>44717</v>
      </c>
      <c r="M511" s="3" t="s">
        <v>722</v>
      </c>
      <c r="N511" s="3" t="s">
        <v>730</v>
      </c>
      <c r="O511" s="3" t="s">
        <v>745</v>
      </c>
      <c r="P511" s="3" t="s">
        <v>747</v>
      </c>
      <c r="Q511" s="3" t="s">
        <v>753</v>
      </c>
      <c r="R511" s="3">
        <v>7455.56</v>
      </c>
      <c r="S511" s="3" t="s">
        <v>760</v>
      </c>
      <c r="T511" s="8"/>
    </row>
    <row r="512" spans="3:20" x14ac:dyDescent="0.3">
      <c r="C512" s="7">
        <v>6209</v>
      </c>
      <c r="D512" s="3" t="s">
        <v>21</v>
      </c>
      <c r="E512" s="3" t="s">
        <v>31</v>
      </c>
      <c r="F512" s="3" t="str">
        <f t="shared" si="15"/>
        <v>grace.kamau@email.com</v>
      </c>
      <c r="G512" s="3" t="s">
        <v>45</v>
      </c>
      <c r="H512" s="3">
        <v>27</v>
      </c>
      <c r="I512" s="3" t="str">
        <f t="shared" si="16"/>
        <v>Adult</v>
      </c>
      <c r="J512" s="3">
        <f>MAX( H512:H1184) - (H512)</f>
        <v>58</v>
      </c>
      <c r="K512" s="3" t="s">
        <v>547</v>
      </c>
      <c r="L512" s="4">
        <v>44290</v>
      </c>
      <c r="M512" s="3" t="s">
        <v>720</v>
      </c>
      <c r="N512" s="3" t="s">
        <v>728</v>
      </c>
      <c r="O512" s="3" t="s">
        <v>741</v>
      </c>
      <c r="P512" s="3" t="s">
        <v>752</v>
      </c>
      <c r="Q512" s="3" t="s">
        <v>754</v>
      </c>
      <c r="R512" s="3">
        <v>44654.52</v>
      </c>
      <c r="S512" s="3" t="s">
        <v>759</v>
      </c>
      <c r="T512" s="8"/>
    </row>
    <row r="513" spans="3:20" x14ac:dyDescent="0.3">
      <c r="C513" s="7">
        <v>2100</v>
      </c>
      <c r="D513" s="3" t="s">
        <v>18</v>
      </c>
      <c r="E513" s="3" t="s">
        <v>29</v>
      </c>
      <c r="F513" s="3" t="str">
        <f t="shared" si="15"/>
        <v>susan.mutua@email.com</v>
      </c>
      <c r="G513" s="3" t="s">
        <v>44</v>
      </c>
      <c r="H513" s="3">
        <v>85</v>
      </c>
      <c r="I513" s="3" t="str">
        <f t="shared" si="16"/>
        <v>Senior</v>
      </c>
      <c r="J513" s="3">
        <f>MAX( H513:H1185) - (H513)</f>
        <v>0</v>
      </c>
      <c r="K513" s="3" t="s">
        <v>548</v>
      </c>
      <c r="L513" s="4">
        <v>45513</v>
      </c>
      <c r="M513" s="3" t="s">
        <v>718</v>
      </c>
      <c r="N513" s="3" t="s">
        <v>730</v>
      </c>
      <c r="O513" s="3" t="s">
        <v>743</v>
      </c>
      <c r="P513" s="3" t="s">
        <v>747</v>
      </c>
      <c r="Q513" s="3" t="s">
        <v>758</v>
      </c>
      <c r="R513" s="3">
        <v>37388.47</v>
      </c>
      <c r="S513" s="3" t="s">
        <v>760</v>
      </c>
      <c r="T513" s="8"/>
    </row>
    <row r="514" spans="3:20" x14ac:dyDescent="0.3">
      <c r="C514" s="7">
        <v>6644</v>
      </c>
      <c r="D514" s="3" t="s">
        <v>15</v>
      </c>
      <c r="E514" s="3" t="s">
        <v>30</v>
      </c>
      <c r="F514" s="3" t="str">
        <f t="shared" si="15"/>
        <v>james.atieno@email.com</v>
      </c>
      <c r="G514" s="3" t="s">
        <v>44</v>
      </c>
      <c r="H514" s="3">
        <v>14</v>
      </c>
      <c r="I514" s="3" t="str">
        <f t="shared" si="16"/>
        <v>Teenager</v>
      </c>
      <c r="J514" s="3">
        <f>MAX( H514:H1186) - (H514)</f>
        <v>70</v>
      </c>
      <c r="K514" s="3" t="s">
        <v>549</v>
      </c>
      <c r="L514" s="4">
        <v>44305</v>
      </c>
      <c r="M514" s="3" t="s">
        <v>718</v>
      </c>
      <c r="N514" s="3" t="s">
        <v>727</v>
      </c>
      <c r="O514" s="3" t="s">
        <v>732</v>
      </c>
      <c r="P514" s="3" t="s">
        <v>752</v>
      </c>
      <c r="Q514" s="3" t="s">
        <v>754</v>
      </c>
      <c r="R514" s="3">
        <v>28312.63</v>
      </c>
      <c r="S514" s="3" t="s">
        <v>761</v>
      </c>
      <c r="T514" s="8"/>
    </row>
    <row r="515" spans="3:20" x14ac:dyDescent="0.3">
      <c r="C515" s="7">
        <v>5127</v>
      </c>
      <c r="D515" s="3" t="s">
        <v>22</v>
      </c>
      <c r="E515" s="3" t="s">
        <v>39</v>
      </c>
      <c r="F515" s="3" t="str">
        <f t="shared" si="15"/>
        <v>mercy.kuria@email.com</v>
      </c>
      <c r="G515" s="3" t="s">
        <v>45</v>
      </c>
      <c r="H515" s="3">
        <v>40</v>
      </c>
      <c r="I515" s="3" t="str">
        <f t="shared" si="16"/>
        <v>Adult</v>
      </c>
      <c r="J515" s="3">
        <f>MAX( H515:H1187) - (H515)</f>
        <v>44</v>
      </c>
      <c r="K515" s="3" t="s">
        <v>550</v>
      </c>
      <c r="L515" s="4">
        <v>45222</v>
      </c>
      <c r="M515" s="3" t="s">
        <v>719</v>
      </c>
      <c r="N515" s="3" t="s">
        <v>727</v>
      </c>
      <c r="O515" s="3" t="s">
        <v>744</v>
      </c>
      <c r="P515" s="3" t="s">
        <v>748</v>
      </c>
      <c r="Q515" s="3" t="s">
        <v>756</v>
      </c>
      <c r="R515" s="3">
        <v>19256.48</v>
      </c>
      <c r="S515" s="3" t="s">
        <v>760</v>
      </c>
      <c r="T515" s="8"/>
    </row>
    <row r="516" spans="3:20" x14ac:dyDescent="0.3">
      <c r="C516" s="7">
        <v>9525</v>
      </c>
      <c r="D516" s="3" t="s">
        <v>14</v>
      </c>
      <c r="E516" s="3" t="s">
        <v>31</v>
      </c>
      <c r="F516" s="3" t="str">
        <f t="shared" si="15"/>
        <v>jane.kamau@email.com</v>
      </c>
      <c r="G516" s="3" t="s">
        <v>44</v>
      </c>
      <c r="H516" s="3">
        <v>2</v>
      </c>
      <c r="I516" s="3" t="str">
        <f t="shared" si="16"/>
        <v>Child</v>
      </c>
      <c r="J516" s="3">
        <f>MAX( H516:H1188) - (H516)</f>
        <v>82</v>
      </c>
      <c r="K516" s="3" t="s">
        <v>551</v>
      </c>
      <c r="L516" s="4">
        <v>45723</v>
      </c>
      <c r="M516" s="3" t="s">
        <v>724</v>
      </c>
      <c r="N516" s="3" t="s">
        <v>729</v>
      </c>
      <c r="O516" s="3" t="s">
        <v>740</v>
      </c>
      <c r="P516" s="3" t="s">
        <v>750</v>
      </c>
      <c r="Q516" s="3" t="s">
        <v>757</v>
      </c>
      <c r="R516" s="3">
        <v>18214.02</v>
      </c>
      <c r="S516" s="3" t="s">
        <v>759</v>
      </c>
      <c r="T516" s="8"/>
    </row>
    <row r="517" spans="3:20" x14ac:dyDescent="0.3">
      <c r="C517" s="7">
        <v>8667</v>
      </c>
      <c r="D517" s="3" t="s">
        <v>22</v>
      </c>
      <c r="E517" s="3" t="s">
        <v>42</v>
      </c>
      <c r="F517" s="3" t="str">
        <f t="shared" si="15"/>
        <v>mercy.ouma@email.com</v>
      </c>
      <c r="G517" s="3" t="s">
        <v>44</v>
      </c>
      <c r="H517" s="3">
        <v>21</v>
      </c>
      <c r="I517" s="3" t="str">
        <f t="shared" si="16"/>
        <v>Adult</v>
      </c>
      <c r="J517" s="3">
        <f>MAX( H517:H1189) - (H517)</f>
        <v>63</v>
      </c>
      <c r="K517" s="3" t="s">
        <v>552</v>
      </c>
      <c r="L517" s="4">
        <v>44344</v>
      </c>
      <c r="M517" s="3" t="s">
        <v>723</v>
      </c>
      <c r="N517" s="3" t="s">
        <v>729</v>
      </c>
      <c r="O517" s="3" t="s">
        <v>735</v>
      </c>
      <c r="P517" s="3" t="s">
        <v>747</v>
      </c>
      <c r="Q517" s="3" t="s">
        <v>757</v>
      </c>
      <c r="R517" s="3">
        <v>13697.65</v>
      </c>
      <c r="S517" s="3" t="s">
        <v>761</v>
      </c>
      <c r="T517" s="8"/>
    </row>
    <row r="518" spans="3:20" x14ac:dyDescent="0.3">
      <c r="C518" s="7">
        <v>7522</v>
      </c>
      <c r="D518" s="3" t="s">
        <v>22</v>
      </c>
      <c r="E518" s="3" t="s">
        <v>35</v>
      </c>
      <c r="F518" s="3" t="str">
        <f t="shared" si="15"/>
        <v>mercy.mugambi@email.com</v>
      </c>
      <c r="G518" s="3" t="s">
        <v>44</v>
      </c>
      <c r="H518" s="3">
        <v>16</v>
      </c>
      <c r="I518" s="3" t="str">
        <f t="shared" si="16"/>
        <v>Teenager</v>
      </c>
      <c r="J518" s="3">
        <f>MAX( H518:H1190) - (H518)</f>
        <v>68</v>
      </c>
      <c r="K518" s="3" t="s">
        <v>553</v>
      </c>
      <c r="L518" s="4">
        <v>44339</v>
      </c>
      <c r="M518" s="3" t="s">
        <v>723</v>
      </c>
      <c r="N518" s="3" t="s">
        <v>730</v>
      </c>
      <c r="O518" s="3" t="s">
        <v>744</v>
      </c>
      <c r="P518" s="3" t="s">
        <v>751</v>
      </c>
      <c r="Q518" s="3" t="s">
        <v>756</v>
      </c>
      <c r="R518" s="3">
        <v>8340.7199999999993</v>
      </c>
      <c r="S518" s="3" t="s">
        <v>759</v>
      </c>
      <c r="T518" s="8"/>
    </row>
    <row r="519" spans="3:20" x14ac:dyDescent="0.3">
      <c r="C519" s="7">
        <v>8189</v>
      </c>
      <c r="D519" s="3" t="s">
        <v>28</v>
      </c>
      <c r="E519" s="3" t="s">
        <v>35</v>
      </c>
      <c r="F519" s="3" t="str">
        <f t="shared" si="15"/>
        <v>mary.mugambi@email.com</v>
      </c>
      <c r="G519" s="3" t="s">
        <v>44</v>
      </c>
      <c r="H519" s="3">
        <v>64</v>
      </c>
      <c r="I519" s="3" t="str">
        <f t="shared" si="16"/>
        <v>Senior</v>
      </c>
      <c r="J519" s="3">
        <f>MAX( H519:H1191) - (H519)</f>
        <v>20</v>
      </c>
      <c r="K519" s="3" t="s">
        <v>554</v>
      </c>
      <c r="L519" s="4">
        <v>45518</v>
      </c>
      <c r="M519" s="3" t="s">
        <v>720</v>
      </c>
      <c r="N519" s="3" t="s">
        <v>730</v>
      </c>
      <c r="O519" s="3" t="s">
        <v>740</v>
      </c>
      <c r="P519" s="3" t="s">
        <v>748</v>
      </c>
      <c r="Q519" s="3" t="s">
        <v>753</v>
      </c>
      <c r="R519" s="3">
        <v>44137.03</v>
      </c>
      <c r="S519" s="3" t="s">
        <v>761</v>
      </c>
      <c r="T519" s="8"/>
    </row>
    <row r="520" spans="3:20" x14ac:dyDescent="0.3">
      <c r="C520" s="7">
        <v>8974</v>
      </c>
      <c r="D520" s="3" t="s">
        <v>26</v>
      </c>
      <c r="E520" s="3" t="s">
        <v>32</v>
      </c>
      <c r="F520" s="3" t="str">
        <f t="shared" si="15"/>
        <v>brian.odhiambo@email.com</v>
      </c>
      <c r="G520" s="3" t="s">
        <v>45</v>
      </c>
      <c r="H520" s="3">
        <v>43</v>
      </c>
      <c r="I520" s="3" t="str">
        <f t="shared" si="16"/>
        <v>Adult</v>
      </c>
      <c r="J520" s="3">
        <f>MAX( H520:H1192) - (H520)</f>
        <v>41</v>
      </c>
      <c r="K520" s="3" t="s">
        <v>555</v>
      </c>
      <c r="L520" s="4">
        <v>45109</v>
      </c>
      <c r="M520" s="3" t="s">
        <v>720</v>
      </c>
      <c r="N520" s="3" t="s">
        <v>729</v>
      </c>
      <c r="O520" s="3" t="s">
        <v>732</v>
      </c>
      <c r="P520" s="3" t="s">
        <v>749</v>
      </c>
      <c r="Q520" s="3" t="s">
        <v>753</v>
      </c>
      <c r="R520" s="3">
        <v>33157.480000000003</v>
      </c>
      <c r="S520" s="3" t="s">
        <v>759</v>
      </c>
      <c r="T520" s="8"/>
    </row>
    <row r="521" spans="3:20" x14ac:dyDescent="0.3">
      <c r="C521" s="7">
        <v>3777</v>
      </c>
      <c r="D521" s="3" t="s">
        <v>17</v>
      </c>
      <c r="E521" s="3" t="s">
        <v>29</v>
      </c>
      <c r="F521" s="3" t="str">
        <f t="shared" si="15"/>
        <v>anne.mutua@email.com</v>
      </c>
      <c r="G521" s="3" t="s">
        <v>45</v>
      </c>
      <c r="H521" s="3">
        <v>34</v>
      </c>
      <c r="I521" s="3" t="str">
        <f t="shared" si="16"/>
        <v>Adult</v>
      </c>
      <c r="J521" s="3">
        <f>MAX( H521:H1193) - (H521)</f>
        <v>50</v>
      </c>
      <c r="K521" s="3" t="s">
        <v>556</v>
      </c>
      <c r="L521" s="4">
        <v>44817</v>
      </c>
      <c r="M521" s="3" t="s">
        <v>718</v>
      </c>
      <c r="N521" s="3" t="s">
        <v>727</v>
      </c>
      <c r="O521" s="3" t="s">
        <v>744</v>
      </c>
      <c r="P521" s="3" t="s">
        <v>749</v>
      </c>
      <c r="Q521" s="3" t="s">
        <v>757</v>
      </c>
      <c r="R521" s="3">
        <v>45988.28</v>
      </c>
      <c r="S521" s="3" t="s">
        <v>761</v>
      </c>
      <c r="T521" s="8"/>
    </row>
    <row r="522" spans="3:20" x14ac:dyDescent="0.3">
      <c r="C522" s="7">
        <v>2111</v>
      </c>
      <c r="D522" s="3" t="s">
        <v>15</v>
      </c>
      <c r="E522" s="3" t="s">
        <v>29</v>
      </c>
      <c r="F522" s="3" t="str">
        <f t="shared" si="15"/>
        <v>james.mutua@email.com</v>
      </c>
      <c r="G522" s="3" t="s">
        <v>45</v>
      </c>
      <c r="H522" s="3">
        <v>22</v>
      </c>
      <c r="I522" s="3" t="str">
        <f t="shared" si="16"/>
        <v>Adult</v>
      </c>
      <c r="J522" s="3">
        <f>MAX( H522:H1194) - (H522)</f>
        <v>62</v>
      </c>
      <c r="K522" s="3" t="s">
        <v>557</v>
      </c>
      <c r="L522" s="4">
        <v>44359</v>
      </c>
      <c r="M522" s="3" t="s">
        <v>719</v>
      </c>
      <c r="N522" s="3" t="s">
        <v>727</v>
      </c>
      <c r="O522" s="3" t="s">
        <v>742</v>
      </c>
      <c r="P522" s="3" t="s">
        <v>749</v>
      </c>
      <c r="Q522" s="3" t="s">
        <v>753</v>
      </c>
      <c r="R522" s="3">
        <v>45663.03</v>
      </c>
      <c r="S522" s="3" t="s">
        <v>759</v>
      </c>
      <c r="T522" s="8"/>
    </row>
    <row r="523" spans="3:20" x14ac:dyDescent="0.3">
      <c r="C523" s="7">
        <v>8324</v>
      </c>
      <c r="D523" s="3" t="s">
        <v>19</v>
      </c>
      <c r="E523" s="3" t="s">
        <v>33</v>
      </c>
      <c r="F523" s="3" t="str">
        <f t="shared" si="15"/>
        <v>michael.kiplagat@email.com</v>
      </c>
      <c r="G523" s="3" t="s">
        <v>44</v>
      </c>
      <c r="H523" s="3">
        <v>57</v>
      </c>
      <c r="I523" s="3" t="str">
        <f t="shared" si="16"/>
        <v>Adult</v>
      </c>
      <c r="J523" s="3">
        <f>MAX( H523:H1195) - (H523)</f>
        <v>27</v>
      </c>
      <c r="K523" s="3" t="s">
        <v>558</v>
      </c>
      <c r="L523" s="4">
        <v>43866</v>
      </c>
      <c r="M523" s="3" t="s">
        <v>722</v>
      </c>
      <c r="N523" s="3" t="s">
        <v>726</v>
      </c>
      <c r="O523" s="3" t="s">
        <v>745</v>
      </c>
      <c r="P523" s="3" t="s">
        <v>750</v>
      </c>
      <c r="Q523" s="3" t="s">
        <v>755</v>
      </c>
      <c r="R523" s="3">
        <v>4012.42</v>
      </c>
      <c r="S523" s="3" t="s">
        <v>759</v>
      </c>
      <c r="T523" s="8"/>
    </row>
    <row r="524" spans="3:20" x14ac:dyDescent="0.3">
      <c r="C524" s="7">
        <v>4289</v>
      </c>
      <c r="D524" s="3" t="s">
        <v>26</v>
      </c>
      <c r="E524" s="3" t="s">
        <v>42</v>
      </c>
      <c r="F524" s="3" t="str">
        <f t="shared" ref="F524:F587" si="17">LOWER(CONCATENATE(D524,".",E524,"@email.com"))</f>
        <v>brian.ouma@email.com</v>
      </c>
      <c r="G524" s="3" t="s">
        <v>44</v>
      </c>
      <c r="H524" s="3">
        <v>31</v>
      </c>
      <c r="I524" s="3" t="str">
        <f t="shared" ref="I524:I587" si="18">IF(H524&lt;=12,"Child",IF(H524&lt;=19,"Teenager",IF(H524&lt;=60,"Adult","Senior")))</f>
        <v>Adult</v>
      </c>
      <c r="J524" s="3">
        <f>MAX( H524:H1196) - (H524)</f>
        <v>53</v>
      </c>
      <c r="K524" s="3" t="s">
        <v>559</v>
      </c>
      <c r="L524" s="4">
        <v>45500</v>
      </c>
      <c r="M524" s="3" t="s">
        <v>722</v>
      </c>
      <c r="N524" s="3" t="s">
        <v>730</v>
      </c>
      <c r="O524" s="3" t="s">
        <v>733</v>
      </c>
      <c r="P524" s="3" t="s">
        <v>752</v>
      </c>
      <c r="Q524" s="3" t="s">
        <v>757</v>
      </c>
      <c r="R524" s="3">
        <v>11777.85</v>
      </c>
      <c r="S524" s="3" t="s">
        <v>761</v>
      </c>
      <c r="T524" s="8"/>
    </row>
    <row r="525" spans="3:20" x14ac:dyDescent="0.3">
      <c r="C525" s="7">
        <v>5014</v>
      </c>
      <c r="D525" s="3" t="s">
        <v>17</v>
      </c>
      <c r="E525" s="3" t="s">
        <v>34</v>
      </c>
      <c r="F525" s="3" t="str">
        <f t="shared" si="17"/>
        <v>anne.cherono@email.com</v>
      </c>
      <c r="G525" s="3" t="s">
        <v>44</v>
      </c>
      <c r="H525" s="3">
        <v>12</v>
      </c>
      <c r="I525" s="3" t="str">
        <f t="shared" si="18"/>
        <v>Child</v>
      </c>
      <c r="J525" s="3">
        <f>MAX( H525:H1197) - (H525)</f>
        <v>72</v>
      </c>
      <c r="K525" s="3" t="s">
        <v>560</v>
      </c>
      <c r="L525" s="4">
        <v>45523</v>
      </c>
      <c r="M525" s="3" t="s">
        <v>722</v>
      </c>
      <c r="N525" s="3" t="s">
        <v>729</v>
      </c>
      <c r="O525" s="3" t="s">
        <v>739</v>
      </c>
      <c r="P525" s="3" t="s">
        <v>751</v>
      </c>
      <c r="Q525" s="3" t="s">
        <v>754</v>
      </c>
      <c r="R525" s="3">
        <v>18142.04</v>
      </c>
      <c r="S525" s="3" t="s">
        <v>760</v>
      </c>
      <c r="T525" s="8"/>
    </row>
    <row r="526" spans="3:20" x14ac:dyDescent="0.3">
      <c r="C526" s="7">
        <v>3964</v>
      </c>
      <c r="D526" s="3" t="s">
        <v>24</v>
      </c>
      <c r="E526" s="3" t="s">
        <v>40</v>
      </c>
      <c r="F526" s="3" t="str">
        <f t="shared" si="17"/>
        <v>esther.wanjiru@email.com</v>
      </c>
      <c r="G526" s="3" t="s">
        <v>45</v>
      </c>
      <c r="H526" s="3">
        <v>29</v>
      </c>
      <c r="I526" s="3" t="str">
        <f t="shared" si="18"/>
        <v>Adult</v>
      </c>
      <c r="J526" s="3">
        <f>MAX( H526:H1198) - (H526)</f>
        <v>55</v>
      </c>
      <c r="K526" s="3" t="s">
        <v>561</v>
      </c>
      <c r="L526" s="4">
        <v>45361</v>
      </c>
      <c r="M526" s="3" t="s">
        <v>723</v>
      </c>
      <c r="N526" s="3" t="s">
        <v>725</v>
      </c>
      <c r="O526" s="3" t="s">
        <v>745</v>
      </c>
      <c r="P526" s="3" t="s">
        <v>748</v>
      </c>
      <c r="Q526" s="3" t="s">
        <v>757</v>
      </c>
      <c r="R526" s="3">
        <v>14810.48</v>
      </c>
      <c r="S526" s="3" t="s">
        <v>760</v>
      </c>
      <c r="T526" s="8"/>
    </row>
    <row r="527" spans="3:20" x14ac:dyDescent="0.3">
      <c r="C527" s="7">
        <v>8343</v>
      </c>
      <c r="D527" s="3" t="s">
        <v>18</v>
      </c>
      <c r="E527" s="3" t="s">
        <v>38</v>
      </c>
      <c r="F527" s="3" t="str">
        <f t="shared" si="17"/>
        <v>susan.njeri@email.com</v>
      </c>
      <c r="G527" s="3" t="s">
        <v>45</v>
      </c>
      <c r="H527" s="3">
        <v>12</v>
      </c>
      <c r="I527" s="3" t="str">
        <f t="shared" si="18"/>
        <v>Child</v>
      </c>
      <c r="J527" s="3">
        <f>MAX( H527:H1199) - (H527)</f>
        <v>72</v>
      </c>
      <c r="K527" s="3" t="s">
        <v>562</v>
      </c>
      <c r="L527" s="4">
        <v>45201</v>
      </c>
      <c r="M527" s="3" t="s">
        <v>723</v>
      </c>
      <c r="N527" s="3" t="s">
        <v>730</v>
      </c>
      <c r="O527" s="3" t="s">
        <v>733</v>
      </c>
      <c r="P527" s="3" t="s">
        <v>752</v>
      </c>
      <c r="Q527" s="3" t="s">
        <v>757</v>
      </c>
      <c r="R527" s="3">
        <v>31622.38</v>
      </c>
      <c r="S527" s="3" t="s">
        <v>759</v>
      </c>
      <c r="T527" s="8"/>
    </row>
    <row r="528" spans="3:20" x14ac:dyDescent="0.3">
      <c r="C528" s="7">
        <v>9528</v>
      </c>
      <c r="D528" s="3" t="s">
        <v>26</v>
      </c>
      <c r="E528" s="3" t="s">
        <v>35</v>
      </c>
      <c r="F528" s="3" t="str">
        <f t="shared" si="17"/>
        <v>brian.mugambi@email.com</v>
      </c>
      <c r="G528" s="3" t="s">
        <v>44</v>
      </c>
      <c r="H528" s="3">
        <v>71</v>
      </c>
      <c r="I528" s="3" t="str">
        <f t="shared" si="18"/>
        <v>Senior</v>
      </c>
      <c r="J528" s="3">
        <f>MAX( H528:H1200) - (H528)</f>
        <v>13</v>
      </c>
      <c r="K528" s="3" t="s">
        <v>563</v>
      </c>
      <c r="L528" s="4">
        <v>44178</v>
      </c>
      <c r="M528" s="3" t="s">
        <v>719</v>
      </c>
      <c r="N528" s="3" t="s">
        <v>726</v>
      </c>
      <c r="O528" s="3" t="s">
        <v>745</v>
      </c>
      <c r="P528" s="3" t="s">
        <v>752</v>
      </c>
      <c r="Q528" s="3" t="s">
        <v>754</v>
      </c>
      <c r="R528" s="3">
        <v>33986.949999999997</v>
      </c>
      <c r="S528" s="3" t="s">
        <v>759</v>
      </c>
      <c r="T528" s="8"/>
    </row>
    <row r="529" spans="3:20" x14ac:dyDescent="0.3">
      <c r="C529" s="7">
        <v>2297</v>
      </c>
      <c r="D529" s="3" t="s">
        <v>19</v>
      </c>
      <c r="E529" s="3" t="s">
        <v>40</v>
      </c>
      <c r="F529" s="3" t="str">
        <f t="shared" si="17"/>
        <v>michael.wanjiru@email.com</v>
      </c>
      <c r="G529" s="3" t="s">
        <v>45</v>
      </c>
      <c r="H529" s="3">
        <v>64</v>
      </c>
      <c r="I529" s="3" t="str">
        <f t="shared" si="18"/>
        <v>Senior</v>
      </c>
      <c r="J529" s="3">
        <f>MAX( H529:H1201) - (H529)</f>
        <v>20</v>
      </c>
      <c r="K529" s="3" t="s">
        <v>564</v>
      </c>
      <c r="L529" s="4">
        <v>44316</v>
      </c>
      <c r="M529" s="3" t="s">
        <v>720</v>
      </c>
      <c r="N529" s="3" t="s">
        <v>726</v>
      </c>
      <c r="O529" s="3" t="s">
        <v>740</v>
      </c>
      <c r="P529" s="3" t="s">
        <v>746</v>
      </c>
      <c r="Q529" s="3" t="s">
        <v>758</v>
      </c>
      <c r="R529" s="3">
        <v>30097.18</v>
      </c>
      <c r="S529" s="3" t="s">
        <v>761</v>
      </c>
      <c r="T529" s="8"/>
    </row>
    <row r="530" spans="3:20" x14ac:dyDescent="0.3">
      <c r="C530" s="7">
        <v>4104</v>
      </c>
      <c r="D530" s="3" t="s">
        <v>19</v>
      </c>
      <c r="E530" s="3" t="s">
        <v>31</v>
      </c>
      <c r="F530" s="3" t="str">
        <f t="shared" si="17"/>
        <v>michael.kamau@email.com</v>
      </c>
      <c r="G530" s="3" t="s">
        <v>45</v>
      </c>
      <c r="H530" s="3">
        <v>55</v>
      </c>
      <c r="I530" s="3" t="str">
        <f t="shared" si="18"/>
        <v>Adult</v>
      </c>
      <c r="J530" s="3">
        <f>MAX( H530:H1202) - (H530)</f>
        <v>29</v>
      </c>
      <c r="K530" s="3" t="s">
        <v>565</v>
      </c>
      <c r="L530" s="4">
        <v>45447</v>
      </c>
      <c r="M530" s="3" t="s">
        <v>724</v>
      </c>
      <c r="N530" s="3" t="s">
        <v>730</v>
      </c>
      <c r="O530" s="3" t="s">
        <v>733</v>
      </c>
      <c r="P530" s="3" t="s">
        <v>747</v>
      </c>
      <c r="Q530" s="3" t="s">
        <v>753</v>
      </c>
      <c r="R530" s="3">
        <v>15887.5</v>
      </c>
      <c r="S530" s="3" t="s">
        <v>761</v>
      </c>
      <c r="T530" s="8"/>
    </row>
    <row r="531" spans="3:20" x14ac:dyDescent="0.3">
      <c r="C531" s="7">
        <v>7842</v>
      </c>
      <c r="D531" s="3" t="s">
        <v>28</v>
      </c>
      <c r="E531" s="3" t="s">
        <v>41</v>
      </c>
      <c r="F531" s="3" t="str">
        <f t="shared" si="17"/>
        <v>mary.obuya@email.com</v>
      </c>
      <c r="G531" s="3" t="s">
        <v>45</v>
      </c>
      <c r="H531" s="3">
        <v>57</v>
      </c>
      <c r="I531" s="3" t="str">
        <f t="shared" si="18"/>
        <v>Adult</v>
      </c>
      <c r="J531" s="3">
        <f>MAX( H531:H1203) - (H531)</f>
        <v>27</v>
      </c>
      <c r="K531" s="3" t="s">
        <v>566</v>
      </c>
      <c r="L531" s="4">
        <v>45389</v>
      </c>
      <c r="M531" s="3" t="s">
        <v>720</v>
      </c>
      <c r="N531" s="3" t="s">
        <v>730</v>
      </c>
      <c r="O531" s="3" t="s">
        <v>745</v>
      </c>
      <c r="P531" s="3" t="s">
        <v>748</v>
      </c>
      <c r="Q531" s="3" t="s">
        <v>756</v>
      </c>
      <c r="R531" s="3">
        <v>35937.120000000003</v>
      </c>
      <c r="S531" s="3" t="s">
        <v>761</v>
      </c>
      <c r="T531" s="8"/>
    </row>
    <row r="532" spans="3:20" x14ac:dyDescent="0.3">
      <c r="C532" s="7">
        <v>7595</v>
      </c>
      <c r="D532" s="3" t="s">
        <v>20</v>
      </c>
      <c r="E532" s="3" t="s">
        <v>42</v>
      </c>
      <c r="F532" s="3" t="str">
        <f t="shared" si="17"/>
        <v>kevin.ouma@email.com</v>
      </c>
      <c r="G532" s="3" t="s">
        <v>44</v>
      </c>
      <c r="H532" s="3">
        <v>35</v>
      </c>
      <c r="I532" s="3" t="str">
        <f t="shared" si="18"/>
        <v>Adult</v>
      </c>
      <c r="J532" s="3">
        <f>MAX( H532:H1204) - (H532)</f>
        <v>49</v>
      </c>
      <c r="K532" s="3" t="s">
        <v>567</v>
      </c>
      <c r="L532" s="4">
        <v>44035</v>
      </c>
      <c r="M532" s="3" t="s">
        <v>723</v>
      </c>
      <c r="N532" s="3" t="s">
        <v>725</v>
      </c>
      <c r="O532" s="3" t="s">
        <v>733</v>
      </c>
      <c r="P532" s="3" t="s">
        <v>751</v>
      </c>
      <c r="Q532" s="3" t="s">
        <v>754</v>
      </c>
      <c r="R532" s="3">
        <v>7785.62</v>
      </c>
      <c r="S532" s="3" t="s">
        <v>761</v>
      </c>
      <c r="T532" s="8"/>
    </row>
    <row r="533" spans="3:20" x14ac:dyDescent="0.3">
      <c r="C533" s="7">
        <v>5153</v>
      </c>
      <c r="D533" s="3" t="s">
        <v>26</v>
      </c>
      <c r="E533" s="3" t="s">
        <v>37</v>
      </c>
      <c r="F533" s="3" t="str">
        <f t="shared" si="17"/>
        <v>brian.otieno@email.com</v>
      </c>
      <c r="G533" s="3" t="s">
        <v>44</v>
      </c>
      <c r="H533" s="3">
        <v>15</v>
      </c>
      <c r="I533" s="3" t="str">
        <f t="shared" si="18"/>
        <v>Teenager</v>
      </c>
      <c r="J533" s="3">
        <f>MAX( H533:H1205) - (H533)</f>
        <v>69</v>
      </c>
      <c r="K533" s="3" t="s">
        <v>568</v>
      </c>
      <c r="L533" s="4">
        <v>45135</v>
      </c>
      <c r="M533" s="3" t="s">
        <v>724</v>
      </c>
      <c r="N533" s="3" t="s">
        <v>728</v>
      </c>
      <c r="O533" s="3" t="s">
        <v>733</v>
      </c>
      <c r="P533" s="3" t="s">
        <v>751</v>
      </c>
      <c r="Q533" s="3" t="s">
        <v>753</v>
      </c>
      <c r="R533" s="3">
        <v>31494.33</v>
      </c>
      <c r="S533" s="3" t="s">
        <v>760</v>
      </c>
      <c r="T533" s="8"/>
    </row>
    <row r="534" spans="3:20" x14ac:dyDescent="0.3">
      <c r="C534" s="7">
        <v>3539</v>
      </c>
      <c r="D534" s="3" t="s">
        <v>23</v>
      </c>
      <c r="E534" s="3" t="s">
        <v>32</v>
      </c>
      <c r="F534" s="3" t="str">
        <f t="shared" si="17"/>
        <v>peter.odhiambo@email.com</v>
      </c>
      <c r="G534" s="3" t="s">
        <v>44</v>
      </c>
      <c r="H534" s="3">
        <v>34</v>
      </c>
      <c r="I534" s="3" t="str">
        <f t="shared" si="18"/>
        <v>Adult</v>
      </c>
      <c r="J534" s="3">
        <f>MAX( H534:H1206) - (H534)</f>
        <v>50</v>
      </c>
      <c r="K534" s="3" t="s">
        <v>569</v>
      </c>
      <c r="L534" s="4">
        <v>44622</v>
      </c>
      <c r="M534" s="3" t="s">
        <v>720</v>
      </c>
      <c r="N534" s="3" t="s">
        <v>729</v>
      </c>
      <c r="O534" s="3" t="s">
        <v>731</v>
      </c>
      <c r="P534" s="3" t="s">
        <v>748</v>
      </c>
      <c r="Q534" s="3" t="s">
        <v>753</v>
      </c>
      <c r="R534" s="3">
        <v>33779.89</v>
      </c>
      <c r="S534" s="3" t="s">
        <v>759</v>
      </c>
      <c r="T534" s="8"/>
    </row>
    <row r="535" spans="3:20" x14ac:dyDescent="0.3">
      <c r="C535" s="7">
        <v>5383</v>
      </c>
      <c r="D535" s="3" t="s">
        <v>27</v>
      </c>
      <c r="E535" s="3" t="s">
        <v>42</v>
      </c>
      <c r="F535" s="3" t="str">
        <f t="shared" si="17"/>
        <v>david.ouma@email.com</v>
      </c>
      <c r="G535" s="3" t="s">
        <v>44</v>
      </c>
      <c r="H535" s="3">
        <v>52</v>
      </c>
      <c r="I535" s="3" t="str">
        <f t="shared" si="18"/>
        <v>Adult</v>
      </c>
      <c r="J535" s="3">
        <f>MAX( H535:H1207) - (H535)</f>
        <v>32</v>
      </c>
      <c r="K535" s="3" t="s">
        <v>570</v>
      </c>
      <c r="L535" s="4">
        <v>44978</v>
      </c>
      <c r="M535" s="3" t="s">
        <v>718</v>
      </c>
      <c r="N535" s="3" t="s">
        <v>729</v>
      </c>
      <c r="O535" s="3" t="s">
        <v>745</v>
      </c>
      <c r="P535" s="3" t="s">
        <v>747</v>
      </c>
      <c r="Q535" s="3" t="s">
        <v>755</v>
      </c>
      <c r="R535" s="3">
        <v>34810.660000000003</v>
      </c>
      <c r="S535" s="3" t="s">
        <v>761</v>
      </c>
      <c r="T535" s="8"/>
    </row>
    <row r="536" spans="3:20" x14ac:dyDescent="0.3">
      <c r="C536" s="7">
        <v>4476</v>
      </c>
      <c r="D536" s="3" t="s">
        <v>14</v>
      </c>
      <c r="E536" s="3" t="s">
        <v>39</v>
      </c>
      <c r="F536" s="3" t="str">
        <f t="shared" si="17"/>
        <v>jane.kuria@email.com</v>
      </c>
      <c r="G536" s="3" t="s">
        <v>45</v>
      </c>
      <c r="H536" s="3">
        <v>20</v>
      </c>
      <c r="I536" s="3" t="str">
        <f t="shared" si="18"/>
        <v>Adult</v>
      </c>
      <c r="J536" s="3">
        <f>MAX( H536:H1208) - (H536)</f>
        <v>64</v>
      </c>
      <c r="K536" s="3" t="s">
        <v>571</v>
      </c>
      <c r="L536" s="4">
        <v>44438</v>
      </c>
      <c r="M536" s="3" t="s">
        <v>720</v>
      </c>
      <c r="N536" s="3" t="s">
        <v>728</v>
      </c>
      <c r="O536" s="3" t="s">
        <v>735</v>
      </c>
      <c r="P536" s="3" t="s">
        <v>748</v>
      </c>
      <c r="Q536" s="3" t="s">
        <v>756</v>
      </c>
      <c r="R536" s="3">
        <v>9891.24</v>
      </c>
      <c r="S536" s="3" t="s">
        <v>760</v>
      </c>
      <c r="T536" s="8"/>
    </row>
    <row r="537" spans="3:20" x14ac:dyDescent="0.3">
      <c r="C537" s="7">
        <v>1488</v>
      </c>
      <c r="D537" s="3" t="s">
        <v>22</v>
      </c>
      <c r="E537" s="3" t="s">
        <v>29</v>
      </c>
      <c r="F537" s="3" t="str">
        <f t="shared" si="17"/>
        <v>mercy.mutua@email.com</v>
      </c>
      <c r="G537" s="3" t="s">
        <v>45</v>
      </c>
      <c r="H537" s="3">
        <v>76</v>
      </c>
      <c r="I537" s="3" t="str">
        <f t="shared" si="18"/>
        <v>Senior</v>
      </c>
      <c r="J537" s="3">
        <f>MAX( H537:H1209) - (H537)</f>
        <v>8</v>
      </c>
      <c r="K537" s="3" t="s">
        <v>572</v>
      </c>
      <c r="L537" s="4">
        <v>44833</v>
      </c>
      <c r="M537" s="3" t="s">
        <v>721</v>
      </c>
      <c r="N537" s="3" t="s">
        <v>729</v>
      </c>
      <c r="O537" s="3" t="s">
        <v>745</v>
      </c>
      <c r="P537" s="3" t="s">
        <v>747</v>
      </c>
      <c r="Q537" s="3" t="s">
        <v>755</v>
      </c>
      <c r="R537" s="3">
        <v>8179.88</v>
      </c>
      <c r="S537" s="3" t="s">
        <v>759</v>
      </c>
      <c r="T537" s="8"/>
    </row>
    <row r="538" spans="3:20" x14ac:dyDescent="0.3">
      <c r="C538" s="7">
        <v>1167</v>
      </c>
      <c r="D538" s="3" t="s">
        <v>27</v>
      </c>
      <c r="E538" s="3" t="s">
        <v>39</v>
      </c>
      <c r="F538" s="3" t="str">
        <f t="shared" si="17"/>
        <v>david.kuria@email.com</v>
      </c>
      <c r="G538" s="3" t="s">
        <v>44</v>
      </c>
      <c r="H538" s="3">
        <v>78</v>
      </c>
      <c r="I538" s="3" t="str">
        <f t="shared" si="18"/>
        <v>Senior</v>
      </c>
      <c r="J538" s="3">
        <f>MAX( H538:H1210) - (H538)</f>
        <v>6</v>
      </c>
      <c r="K538" s="3" t="s">
        <v>573</v>
      </c>
      <c r="L538" s="4">
        <v>45069</v>
      </c>
      <c r="M538" s="3" t="s">
        <v>718</v>
      </c>
      <c r="N538" s="3" t="s">
        <v>730</v>
      </c>
      <c r="O538" s="3" t="s">
        <v>731</v>
      </c>
      <c r="P538" s="3" t="s">
        <v>747</v>
      </c>
      <c r="Q538" s="3" t="s">
        <v>757</v>
      </c>
      <c r="R538" s="3">
        <v>11299.59</v>
      </c>
      <c r="S538" s="3" t="s">
        <v>759</v>
      </c>
      <c r="T538" s="8"/>
    </row>
    <row r="539" spans="3:20" x14ac:dyDescent="0.3">
      <c r="C539" s="7">
        <v>6380</v>
      </c>
      <c r="D539" s="3" t="s">
        <v>19</v>
      </c>
      <c r="E539" s="3" t="s">
        <v>29</v>
      </c>
      <c r="F539" s="3" t="str">
        <f t="shared" si="17"/>
        <v>michael.mutua@email.com</v>
      </c>
      <c r="G539" s="3" t="s">
        <v>45</v>
      </c>
      <c r="H539" s="3">
        <v>63</v>
      </c>
      <c r="I539" s="3" t="str">
        <f t="shared" si="18"/>
        <v>Senior</v>
      </c>
      <c r="J539" s="3">
        <f>MAX( H539:H1211) - (H539)</f>
        <v>21</v>
      </c>
      <c r="K539" s="3" t="s">
        <v>574</v>
      </c>
      <c r="L539" s="4">
        <v>45742</v>
      </c>
      <c r="M539" s="3" t="s">
        <v>722</v>
      </c>
      <c r="N539" s="3" t="s">
        <v>725</v>
      </c>
      <c r="O539" s="3" t="s">
        <v>733</v>
      </c>
      <c r="P539" s="3" t="s">
        <v>751</v>
      </c>
      <c r="Q539" s="3" t="s">
        <v>756</v>
      </c>
      <c r="R539" s="3">
        <v>43357.13</v>
      </c>
      <c r="S539" s="3" t="s">
        <v>759</v>
      </c>
      <c r="T539" s="8"/>
    </row>
    <row r="540" spans="3:20" x14ac:dyDescent="0.3">
      <c r="C540" s="7">
        <v>5753</v>
      </c>
      <c r="D540" s="3" t="s">
        <v>22</v>
      </c>
      <c r="E540" s="3" t="s">
        <v>30</v>
      </c>
      <c r="F540" s="3" t="str">
        <f t="shared" si="17"/>
        <v>mercy.atieno@email.com</v>
      </c>
      <c r="G540" s="3" t="s">
        <v>45</v>
      </c>
      <c r="H540" s="3">
        <v>7</v>
      </c>
      <c r="I540" s="3" t="str">
        <f t="shared" si="18"/>
        <v>Child</v>
      </c>
      <c r="J540" s="3">
        <f>MAX( H540:H1212) - (H540)</f>
        <v>77</v>
      </c>
      <c r="K540" s="3" t="s">
        <v>575</v>
      </c>
      <c r="L540" s="4">
        <v>44777</v>
      </c>
      <c r="M540" s="3" t="s">
        <v>719</v>
      </c>
      <c r="N540" s="3" t="s">
        <v>725</v>
      </c>
      <c r="O540" s="3" t="s">
        <v>743</v>
      </c>
      <c r="P540" s="3" t="s">
        <v>752</v>
      </c>
      <c r="Q540" s="3" t="s">
        <v>757</v>
      </c>
      <c r="R540" s="3">
        <v>34050.86</v>
      </c>
      <c r="S540" s="3" t="s">
        <v>761</v>
      </c>
      <c r="T540" s="8"/>
    </row>
    <row r="541" spans="3:20" x14ac:dyDescent="0.3">
      <c r="C541" s="7">
        <v>7936</v>
      </c>
      <c r="D541" s="3" t="s">
        <v>21</v>
      </c>
      <c r="E541" s="3" t="s">
        <v>43</v>
      </c>
      <c r="F541" s="3" t="str">
        <f t="shared" si="17"/>
        <v>grace.chebet@email.com</v>
      </c>
      <c r="G541" s="3" t="s">
        <v>45</v>
      </c>
      <c r="H541" s="3">
        <v>37</v>
      </c>
      <c r="I541" s="3" t="str">
        <f t="shared" si="18"/>
        <v>Adult</v>
      </c>
      <c r="J541" s="3">
        <f>MAX( H541:H1213) - (H541)</f>
        <v>47</v>
      </c>
      <c r="K541" s="3" t="s">
        <v>576</v>
      </c>
      <c r="L541" s="4">
        <v>44053</v>
      </c>
      <c r="M541" s="3" t="s">
        <v>720</v>
      </c>
      <c r="N541" s="3" t="s">
        <v>725</v>
      </c>
      <c r="O541" s="3" t="s">
        <v>733</v>
      </c>
      <c r="P541" s="3" t="s">
        <v>748</v>
      </c>
      <c r="Q541" s="3" t="s">
        <v>754</v>
      </c>
      <c r="R541" s="3">
        <v>34802.769999999997</v>
      </c>
      <c r="S541" s="3" t="s">
        <v>759</v>
      </c>
      <c r="T541" s="8"/>
    </row>
    <row r="542" spans="3:20" x14ac:dyDescent="0.3">
      <c r="C542" s="7">
        <v>1819</v>
      </c>
      <c r="D542" s="3" t="s">
        <v>28</v>
      </c>
      <c r="E542" s="3" t="s">
        <v>29</v>
      </c>
      <c r="F542" s="3" t="str">
        <f t="shared" si="17"/>
        <v>mary.mutua@email.com</v>
      </c>
      <c r="G542" s="3" t="s">
        <v>45</v>
      </c>
      <c r="H542" s="3">
        <v>76</v>
      </c>
      <c r="I542" s="3" t="str">
        <f t="shared" si="18"/>
        <v>Senior</v>
      </c>
      <c r="J542" s="3">
        <f>MAX( H542:H1214) - (H542)</f>
        <v>8</v>
      </c>
      <c r="K542" s="3" t="s">
        <v>577</v>
      </c>
      <c r="L542" s="4">
        <v>44491</v>
      </c>
      <c r="M542" s="3" t="s">
        <v>718</v>
      </c>
      <c r="N542" s="3" t="s">
        <v>727</v>
      </c>
      <c r="O542" s="3" t="s">
        <v>740</v>
      </c>
      <c r="P542" s="3" t="s">
        <v>750</v>
      </c>
      <c r="Q542" s="3" t="s">
        <v>756</v>
      </c>
      <c r="R542" s="3">
        <v>26068.75</v>
      </c>
      <c r="S542" s="3" t="s">
        <v>760</v>
      </c>
      <c r="T542" s="8"/>
    </row>
    <row r="543" spans="3:20" x14ac:dyDescent="0.3">
      <c r="C543" s="7">
        <v>5065</v>
      </c>
      <c r="D543" s="3" t="s">
        <v>25</v>
      </c>
      <c r="E543" s="3" t="s">
        <v>37</v>
      </c>
      <c r="F543" s="3" t="str">
        <f t="shared" si="17"/>
        <v>paul.otieno@email.com</v>
      </c>
      <c r="G543" s="3" t="s">
        <v>44</v>
      </c>
      <c r="H543" s="3">
        <v>61</v>
      </c>
      <c r="I543" s="3" t="str">
        <f t="shared" si="18"/>
        <v>Senior</v>
      </c>
      <c r="J543" s="3">
        <f>MAX( H543:H1215) - (H543)</f>
        <v>23</v>
      </c>
      <c r="K543" s="3" t="s">
        <v>578</v>
      </c>
      <c r="L543" s="4">
        <v>44891</v>
      </c>
      <c r="M543" s="3" t="s">
        <v>722</v>
      </c>
      <c r="N543" s="3" t="s">
        <v>727</v>
      </c>
      <c r="O543" s="3" t="s">
        <v>734</v>
      </c>
      <c r="P543" s="3" t="s">
        <v>748</v>
      </c>
      <c r="Q543" s="3" t="s">
        <v>753</v>
      </c>
      <c r="R543" s="3">
        <v>44732.45</v>
      </c>
      <c r="S543" s="3" t="s">
        <v>759</v>
      </c>
      <c r="T543" s="8"/>
    </row>
    <row r="544" spans="3:20" x14ac:dyDescent="0.3">
      <c r="C544" s="7">
        <v>8407</v>
      </c>
      <c r="D544" s="3" t="s">
        <v>27</v>
      </c>
      <c r="E544" s="3" t="s">
        <v>40</v>
      </c>
      <c r="F544" s="3" t="str">
        <f t="shared" si="17"/>
        <v>david.wanjiru@email.com</v>
      </c>
      <c r="G544" s="3" t="s">
        <v>45</v>
      </c>
      <c r="H544" s="3">
        <v>16</v>
      </c>
      <c r="I544" s="3" t="str">
        <f t="shared" si="18"/>
        <v>Teenager</v>
      </c>
      <c r="J544" s="3">
        <f>MAX( H544:H1216) - (H544)</f>
        <v>68</v>
      </c>
      <c r="K544" s="3" t="s">
        <v>579</v>
      </c>
      <c r="L544" s="4">
        <v>44153</v>
      </c>
      <c r="M544" s="3" t="s">
        <v>722</v>
      </c>
      <c r="N544" s="3" t="s">
        <v>730</v>
      </c>
      <c r="O544" s="3" t="s">
        <v>739</v>
      </c>
      <c r="P544" s="3" t="s">
        <v>747</v>
      </c>
      <c r="Q544" s="3" t="s">
        <v>758</v>
      </c>
      <c r="R544" s="3">
        <v>23523.1</v>
      </c>
      <c r="S544" s="3" t="s">
        <v>760</v>
      </c>
      <c r="T544" s="8"/>
    </row>
    <row r="545" spans="3:20" x14ac:dyDescent="0.3">
      <c r="C545" s="7">
        <v>1675</v>
      </c>
      <c r="D545" s="3" t="s">
        <v>17</v>
      </c>
      <c r="E545" s="3" t="s">
        <v>33</v>
      </c>
      <c r="F545" s="3" t="str">
        <f t="shared" si="17"/>
        <v>anne.kiplagat@email.com</v>
      </c>
      <c r="G545" s="3" t="s">
        <v>45</v>
      </c>
      <c r="H545" s="3">
        <v>4</v>
      </c>
      <c r="I545" s="3" t="str">
        <f t="shared" si="18"/>
        <v>Child</v>
      </c>
      <c r="J545" s="3">
        <f>MAX( H545:H1217) - (H545)</f>
        <v>80</v>
      </c>
      <c r="K545" s="3" t="s">
        <v>580</v>
      </c>
      <c r="L545" s="4">
        <v>45492</v>
      </c>
      <c r="M545" s="3" t="s">
        <v>722</v>
      </c>
      <c r="N545" s="3" t="s">
        <v>730</v>
      </c>
      <c r="O545" s="3" t="s">
        <v>736</v>
      </c>
      <c r="P545" s="3" t="s">
        <v>752</v>
      </c>
      <c r="Q545" s="3" t="s">
        <v>754</v>
      </c>
      <c r="R545" s="3">
        <v>4749.24</v>
      </c>
      <c r="S545" s="3" t="s">
        <v>759</v>
      </c>
      <c r="T545" s="8"/>
    </row>
    <row r="546" spans="3:20" x14ac:dyDescent="0.3">
      <c r="C546" s="7">
        <v>1057</v>
      </c>
      <c r="D546" s="3" t="s">
        <v>28</v>
      </c>
      <c r="E546" s="3" t="s">
        <v>31</v>
      </c>
      <c r="F546" s="3" t="str">
        <f t="shared" si="17"/>
        <v>mary.kamau@email.com</v>
      </c>
      <c r="G546" s="3" t="s">
        <v>45</v>
      </c>
      <c r="H546" s="3">
        <v>12</v>
      </c>
      <c r="I546" s="3" t="str">
        <f t="shared" si="18"/>
        <v>Child</v>
      </c>
      <c r="J546" s="3">
        <f>MAX( H546:H1218) - (H546)</f>
        <v>72</v>
      </c>
      <c r="K546" s="3" t="s">
        <v>581</v>
      </c>
      <c r="L546" s="4">
        <v>45424</v>
      </c>
      <c r="M546" s="3" t="s">
        <v>718</v>
      </c>
      <c r="N546" s="3" t="s">
        <v>728</v>
      </c>
      <c r="O546" s="3" t="s">
        <v>735</v>
      </c>
      <c r="P546" s="3" t="s">
        <v>746</v>
      </c>
      <c r="Q546" s="3" t="s">
        <v>753</v>
      </c>
      <c r="R546" s="3">
        <v>45575.35</v>
      </c>
      <c r="S546" s="3" t="s">
        <v>760</v>
      </c>
      <c r="T546" s="8"/>
    </row>
    <row r="547" spans="3:20" x14ac:dyDescent="0.3">
      <c r="C547" s="7">
        <v>4765</v>
      </c>
      <c r="D547" s="3" t="s">
        <v>18</v>
      </c>
      <c r="E547" s="3" t="s">
        <v>31</v>
      </c>
      <c r="F547" s="3" t="str">
        <f t="shared" si="17"/>
        <v>susan.kamau@email.com</v>
      </c>
      <c r="G547" s="3" t="s">
        <v>45</v>
      </c>
      <c r="H547" s="3">
        <v>16</v>
      </c>
      <c r="I547" s="3" t="str">
        <f t="shared" si="18"/>
        <v>Teenager</v>
      </c>
      <c r="J547" s="3">
        <f>MAX( H547:H1219) - (H547)</f>
        <v>68</v>
      </c>
      <c r="K547" s="3" t="s">
        <v>582</v>
      </c>
      <c r="L547" s="4">
        <v>45605</v>
      </c>
      <c r="M547" s="3" t="s">
        <v>724</v>
      </c>
      <c r="N547" s="3" t="s">
        <v>727</v>
      </c>
      <c r="O547" s="3" t="s">
        <v>733</v>
      </c>
      <c r="P547" s="3" t="s">
        <v>747</v>
      </c>
      <c r="Q547" s="3" t="s">
        <v>757</v>
      </c>
      <c r="R547" s="3">
        <v>34503.089999999997</v>
      </c>
      <c r="S547" s="3" t="s">
        <v>760</v>
      </c>
      <c r="T547" s="8"/>
    </row>
    <row r="548" spans="3:20" x14ac:dyDescent="0.3">
      <c r="C548" s="7">
        <v>2114</v>
      </c>
      <c r="D548" s="3" t="s">
        <v>18</v>
      </c>
      <c r="E548" s="3" t="s">
        <v>33</v>
      </c>
      <c r="F548" s="3" t="str">
        <f t="shared" si="17"/>
        <v>susan.kiplagat@email.com</v>
      </c>
      <c r="G548" s="3" t="s">
        <v>45</v>
      </c>
      <c r="H548" s="3">
        <v>72</v>
      </c>
      <c r="I548" s="3" t="str">
        <f t="shared" si="18"/>
        <v>Senior</v>
      </c>
      <c r="J548" s="3">
        <f>MAX( H548:H1220) - (H548)</f>
        <v>12</v>
      </c>
      <c r="K548" s="3" t="s">
        <v>583</v>
      </c>
      <c r="L548" s="4">
        <v>45172</v>
      </c>
      <c r="M548" s="3" t="s">
        <v>722</v>
      </c>
      <c r="N548" s="3" t="s">
        <v>727</v>
      </c>
      <c r="O548" s="3" t="s">
        <v>735</v>
      </c>
      <c r="P548" s="3" t="s">
        <v>746</v>
      </c>
      <c r="Q548" s="3" t="s">
        <v>753</v>
      </c>
      <c r="R548" s="3">
        <v>31396.87</v>
      </c>
      <c r="S548" s="3" t="s">
        <v>761</v>
      </c>
      <c r="T548" s="8"/>
    </row>
    <row r="549" spans="3:20" x14ac:dyDescent="0.3">
      <c r="C549" s="7">
        <v>8725</v>
      </c>
      <c r="D549" s="3" t="s">
        <v>27</v>
      </c>
      <c r="E549" s="3" t="s">
        <v>41</v>
      </c>
      <c r="F549" s="3" t="str">
        <f t="shared" si="17"/>
        <v>david.obuya@email.com</v>
      </c>
      <c r="G549" s="3" t="s">
        <v>44</v>
      </c>
      <c r="H549" s="3">
        <v>6</v>
      </c>
      <c r="I549" s="3" t="str">
        <f t="shared" si="18"/>
        <v>Child</v>
      </c>
      <c r="J549" s="3">
        <f>MAX( H549:H1221) - (H549)</f>
        <v>78</v>
      </c>
      <c r="K549" s="3" t="s">
        <v>584</v>
      </c>
      <c r="L549" s="4">
        <v>45589</v>
      </c>
      <c r="M549" s="3" t="s">
        <v>722</v>
      </c>
      <c r="N549" s="3" t="s">
        <v>730</v>
      </c>
      <c r="O549" s="3" t="s">
        <v>737</v>
      </c>
      <c r="P549" s="3" t="s">
        <v>752</v>
      </c>
      <c r="Q549" s="3" t="s">
        <v>754</v>
      </c>
      <c r="R549" s="3">
        <v>47003.68</v>
      </c>
      <c r="S549" s="3" t="s">
        <v>761</v>
      </c>
      <c r="T549" s="8"/>
    </row>
    <row r="550" spans="3:20" x14ac:dyDescent="0.3">
      <c r="C550" s="7">
        <v>9884</v>
      </c>
      <c r="D550" s="3" t="s">
        <v>28</v>
      </c>
      <c r="E550" s="3" t="s">
        <v>42</v>
      </c>
      <c r="F550" s="3" t="str">
        <f t="shared" si="17"/>
        <v>mary.ouma@email.com</v>
      </c>
      <c r="G550" s="3" t="s">
        <v>44</v>
      </c>
      <c r="H550" s="3">
        <v>35</v>
      </c>
      <c r="I550" s="3" t="str">
        <f t="shared" si="18"/>
        <v>Adult</v>
      </c>
      <c r="J550" s="3">
        <f>MAX( H550:H1222) - (H550)</f>
        <v>49</v>
      </c>
      <c r="K550" s="3" t="s">
        <v>585</v>
      </c>
      <c r="L550" s="4">
        <v>45098</v>
      </c>
      <c r="M550" s="3" t="s">
        <v>723</v>
      </c>
      <c r="N550" s="3" t="s">
        <v>727</v>
      </c>
      <c r="O550" s="3" t="s">
        <v>731</v>
      </c>
      <c r="P550" s="3" t="s">
        <v>746</v>
      </c>
      <c r="Q550" s="3" t="s">
        <v>757</v>
      </c>
      <c r="R550" s="3">
        <v>12010.07</v>
      </c>
      <c r="S550" s="3" t="s">
        <v>759</v>
      </c>
      <c r="T550" s="8"/>
    </row>
    <row r="551" spans="3:20" x14ac:dyDescent="0.3">
      <c r="C551" s="7">
        <v>6728</v>
      </c>
      <c r="D551" s="3" t="s">
        <v>28</v>
      </c>
      <c r="E551" s="3" t="s">
        <v>40</v>
      </c>
      <c r="F551" s="3" t="str">
        <f t="shared" si="17"/>
        <v>mary.wanjiru@email.com</v>
      </c>
      <c r="G551" s="3" t="s">
        <v>45</v>
      </c>
      <c r="H551" s="3">
        <v>40</v>
      </c>
      <c r="I551" s="3" t="str">
        <f t="shared" si="18"/>
        <v>Adult</v>
      </c>
      <c r="J551" s="3">
        <f>MAX( H551:H1223) - (H551)</f>
        <v>44</v>
      </c>
      <c r="K551" s="3" t="s">
        <v>586</v>
      </c>
      <c r="L551" s="4">
        <v>45384</v>
      </c>
      <c r="M551" s="3" t="s">
        <v>719</v>
      </c>
      <c r="N551" s="3" t="s">
        <v>730</v>
      </c>
      <c r="O551" s="3" t="s">
        <v>741</v>
      </c>
      <c r="P551" s="3" t="s">
        <v>746</v>
      </c>
      <c r="Q551" s="3" t="s">
        <v>757</v>
      </c>
      <c r="R551" s="3">
        <v>49252.28</v>
      </c>
      <c r="S551" s="3" t="s">
        <v>760</v>
      </c>
      <c r="T551" s="8"/>
    </row>
    <row r="552" spans="3:20" x14ac:dyDescent="0.3">
      <c r="C552" s="7">
        <v>3265</v>
      </c>
      <c r="D552" s="3" t="s">
        <v>22</v>
      </c>
      <c r="E552" s="3" t="s">
        <v>32</v>
      </c>
      <c r="F552" s="3" t="str">
        <f t="shared" si="17"/>
        <v>mercy.odhiambo@email.com</v>
      </c>
      <c r="G552" s="3" t="s">
        <v>44</v>
      </c>
      <c r="H552" s="3">
        <v>64</v>
      </c>
      <c r="I552" s="3" t="str">
        <f t="shared" si="18"/>
        <v>Senior</v>
      </c>
      <c r="J552" s="3">
        <f>MAX( H552:H1224) - (H552)</f>
        <v>20</v>
      </c>
      <c r="K552" s="3" t="s">
        <v>587</v>
      </c>
      <c r="L552" s="4">
        <v>44378</v>
      </c>
      <c r="M552" s="3" t="s">
        <v>721</v>
      </c>
      <c r="N552" s="3" t="s">
        <v>729</v>
      </c>
      <c r="O552" s="3" t="s">
        <v>744</v>
      </c>
      <c r="P552" s="3" t="s">
        <v>752</v>
      </c>
      <c r="Q552" s="3" t="s">
        <v>755</v>
      </c>
      <c r="R552" s="3">
        <v>2882.82</v>
      </c>
      <c r="S552" s="3" t="s">
        <v>760</v>
      </c>
      <c r="T552" s="8"/>
    </row>
    <row r="553" spans="3:20" x14ac:dyDescent="0.3">
      <c r="C553" s="7">
        <v>9441</v>
      </c>
      <c r="D553" s="3" t="s">
        <v>14</v>
      </c>
      <c r="E553" s="3" t="s">
        <v>42</v>
      </c>
      <c r="F553" s="3" t="str">
        <f t="shared" si="17"/>
        <v>jane.ouma@email.com</v>
      </c>
      <c r="G553" s="3" t="s">
        <v>45</v>
      </c>
      <c r="H553" s="3">
        <v>52</v>
      </c>
      <c r="I553" s="3" t="str">
        <f t="shared" si="18"/>
        <v>Adult</v>
      </c>
      <c r="J553" s="3">
        <f>MAX( H553:H1225) - (H553)</f>
        <v>32</v>
      </c>
      <c r="K553" s="3" t="s">
        <v>588</v>
      </c>
      <c r="L553" s="4">
        <v>44659</v>
      </c>
      <c r="M553" s="3" t="s">
        <v>723</v>
      </c>
      <c r="N553" s="3" t="s">
        <v>730</v>
      </c>
      <c r="O553" s="3" t="s">
        <v>735</v>
      </c>
      <c r="P553" s="3" t="s">
        <v>749</v>
      </c>
      <c r="Q553" s="3" t="s">
        <v>758</v>
      </c>
      <c r="R553" s="3">
        <v>3964.75</v>
      </c>
      <c r="S553" s="3" t="s">
        <v>759</v>
      </c>
      <c r="T553" s="8"/>
    </row>
    <row r="554" spans="3:20" x14ac:dyDescent="0.3">
      <c r="C554" s="7">
        <v>8743</v>
      </c>
      <c r="D554" s="3" t="s">
        <v>24</v>
      </c>
      <c r="E554" s="3" t="s">
        <v>43</v>
      </c>
      <c r="F554" s="3" t="str">
        <f t="shared" si="17"/>
        <v>esther.chebet@email.com</v>
      </c>
      <c r="G554" s="3" t="s">
        <v>44</v>
      </c>
      <c r="H554" s="3">
        <v>40</v>
      </c>
      <c r="I554" s="3" t="str">
        <f t="shared" si="18"/>
        <v>Adult</v>
      </c>
      <c r="J554" s="3">
        <f>MAX( H554:H1226) - (H554)</f>
        <v>44</v>
      </c>
      <c r="K554" s="3" t="s">
        <v>589</v>
      </c>
      <c r="L554" s="4">
        <v>45400</v>
      </c>
      <c r="M554" s="3" t="s">
        <v>719</v>
      </c>
      <c r="N554" s="3" t="s">
        <v>726</v>
      </c>
      <c r="O554" s="3" t="s">
        <v>741</v>
      </c>
      <c r="P554" s="3" t="s">
        <v>748</v>
      </c>
      <c r="Q554" s="3" t="s">
        <v>755</v>
      </c>
      <c r="R554" s="3">
        <v>35418.519999999997</v>
      </c>
      <c r="S554" s="3" t="s">
        <v>761</v>
      </c>
      <c r="T554" s="8"/>
    </row>
    <row r="555" spans="3:20" x14ac:dyDescent="0.3">
      <c r="C555" s="7">
        <v>2903</v>
      </c>
      <c r="D555" s="3" t="s">
        <v>14</v>
      </c>
      <c r="E555" s="3" t="s">
        <v>36</v>
      </c>
      <c r="F555" s="3" t="str">
        <f t="shared" si="17"/>
        <v>jane.mwangi@email.com</v>
      </c>
      <c r="G555" s="3" t="s">
        <v>45</v>
      </c>
      <c r="H555" s="3">
        <v>39</v>
      </c>
      <c r="I555" s="3" t="str">
        <f t="shared" si="18"/>
        <v>Adult</v>
      </c>
      <c r="J555" s="3">
        <f>MAX( H555:H1227) - (H555)</f>
        <v>45</v>
      </c>
      <c r="K555" s="3" t="s">
        <v>590</v>
      </c>
      <c r="L555" s="4">
        <v>44948</v>
      </c>
      <c r="M555" s="3" t="s">
        <v>718</v>
      </c>
      <c r="N555" s="3" t="s">
        <v>726</v>
      </c>
      <c r="O555" s="3" t="s">
        <v>734</v>
      </c>
      <c r="P555" s="3" t="s">
        <v>749</v>
      </c>
      <c r="Q555" s="3" t="s">
        <v>753</v>
      </c>
      <c r="R555" s="3">
        <v>10005.209999999999</v>
      </c>
      <c r="S555" s="3" t="s">
        <v>761</v>
      </c>
      <c r="T555" s="8"/>
    </row>
    <row r="556" spans="3:20" x14ac:dyDescent="0.3">
      <c r="C556" s="7">
        <v>1919</v>
      </c>
      <c r="D556" s="3" t="s">
        <v>22</v>
      </c>
      <c r="E556" s="3" t="s">
        <v>38</v>
      </c>
      <c r="F556" s="3" t="str">
        <f t="shared" si="17"/>
        <v>mercy.njeri@email.com</v>
      </c>
      <c r="G556" s="3" t="s">
        <v>45</v>
      </c>
      <c r="H556" s="3">
        <v>32</v>
      </c>
      <c r="I556" s="3" t="str">
        <f t="shared" si="18"/>
        <v>Adult</v>
      </c>
      <c r="J556" s="3">
        <f>MAX( H556:H1228) - (H556)</f>
        <v>52</v>
      </c>
      <c r="K556" s="3" t="s">
        <v>591</v>
      </c>
      <c r="L556" s="4">
        <v>44189</v>
      </c>
      <c r="M556" s="3" t="s">
        <v>721</v>
      </c>
      <c r="N556" s="3" t="s">
        <v>726</v>
      </c>
      <c r="O556" s="3" t="s">
        <v>733</v>
      </c>
      <c r="P556" s="3" t="s">
        <v>747</v>
      </c>
      <c r="Q556" s="3" t="s">
        <v>758</v>
      </c>
      <c r="R556" s="3">
        <v>13625.44</v>
      </c>
      <c r="S556" s="3" t="s">
        <v>761</v>
      </c>
      <c r="T556" s="8"/>
    </row>
    <row r="557" spans="3:20" x14ac:dyDescent="0.3">
      <c r="C557" s="7">
        <v>8623</v>
      </c>
      <c r="D557" s="3" t="s">
        <v>19</v>
      </c>
      <c r="E557" s="3" t="s">
        <v>38</v>
      </c>
      <c r="F557" s="3" t="str">
        <f t="shared" si="17"/>
        <v>michael.njeri@email.com</v>
      </c>
      <c r="G557" s="3" t="s">
        <v>44</v>
      </c>
      <c r="H557" s="3">
        <v>66</v>
      </c>
      <c r="I557" s="3" t="str">
        <f t="shared" si="18"/>
        <v>Senior</v>
      </c>
      <c r="J557" s="3">
        <f>MAX( H557:H1229) - (H557)</f>
        <v>18</v>
      </c>
      <c r="K557" s="3" t="s">
        <v>592</v>
      </c>
      <c r="L557" s="4">
        <v>45576</v>
      </c>
      <c r="M557" s="3" t="s">
        <v>724</v>
      </c>
      <c r="N557" s="3" t="s">
        <v>725</v>
      </c>
      <c r="O557" s="3" t="s">
        <v>742</v>
      </c>
      <c r="P557" s="3" t="s">
        <v>747</v>
      </c>
      <c r="Q557" s="3" t="s">
        <v>757</v>
      </c>
      <c r="R557" s="3">
        <v>43416.11</v>
      </c>
      <c r="S557" s="3" t="s">
        <v>761</v>
      </c>
      <c r="T557" s="8"/>
    </row>
    <row r="558" spans="3:20" x14ac:dyDescent="0.3">
      <c r="C558" s="7">
        <v>5427</v>
      </c>
      <c r="D558" s="3" t="s">
        <v>15</v>
      </c>
      <c r="E558" s="3" t="s">
        <v>31</v>
      </c>
      <c r="F558" s="3" t="str">
        <f t="shared" si="17"/>
        <v>james.kamau@email.com</v>
      </c>
      <c r="G558" s="3" t="s">
        <v>45</v>
      </c>
      <c r="H558" s="3">
        <v>24</v>
      </c>
      <c r="I558" s="3" t="str">
        <f t="shared" si="18"/>
        <v>Adult</v>
      </c>
      <c r="J558" s="3">
        <f>MAX( H558:H1230) - (H558)</f>
        <v>60</v>
      </c>
      <c r="K558" s="3" t="s">
        <v>593</v>
      </c>
      <c r="L558" s="4">
        <v>43919</v>
      </c>
      <c r="M558" s="3" t="s">
        <v>722</v>
      </c>
      <c r="N558" s="3" t="s">
        <v>729</v>
      </c>
      <c r="O558" s="3" t="s">
        <v>739</v>
      </c>
      <c r="P558" s="3" t="s">
        <v>748</v>
      </c>
      <c r="Q558" s="3" t="s">
        <v>758</v>
      </c>
      <c r="R558" s="3">
        <v>15530.91</v>
      </c>
      <c r="S558" s="3" t="s">
        <v>760</v>
      </c>
      <c r="T558" s="8"/>
    </row>
    <row r="559" spans="3:20" x14ac:dyDescent="0.3">
      <c r="C559" s="7">
        <v>8253</v>
      </c>
      <c r="D559" s="3" t="s">
        <v>21</v>
      </c>
      <c r="E559" s="3" t="s">
        <v>31</v>
      </c>
      <c r="F559" s="3" t="str">
        <f t="shared" si="17"/>
        <v>grace.kamau@email.com</v>
      </c>
      <c r="G559" s="3" t="s">
        <v>44</v>
      </c>
      <c r="H559" s="3">
        <v>74</v>
      </c>
      <c r="I559" s="3" t="str">
        <f t="shared" si="18"/>
        <v>Senior</v>
      </c>
      <c r="J559" s="3">
        <f>MAX( H559:H1231) - (H559)</f>
        <v>10</v>
      </c>
      <c r="K559" s="3" t="s">
        <v>594</v>
      </c>
      <c r="L559" s="4">
        <v>45473</v>
      </c>
      <c r="M559" s="3" t="s">
        <v>720</v>
      </c>
      <c r="N559" s="3" t="s">
        <v>730</v>
      </c>
      <c r="O559" s="3" t="s">
        <v>739</v>
      </c>
      <c r="P559" s="3" t="s">
        <v>746</v>
      </c>
      <c r="Q559" s="3" t="s">
        <v>755</v>
      </c>
      <c r="R559" s="3">
        <v>48545.99</v>
      </c>
      <c r="S559" s="3" t="s">
        <v>761</v>
      </c>
      <c r="T559" s="8"/>
    </row>
    <row r="560" spans="3:20" x14ac:dyDescent="0.3">
      <c r="C560" s="7">
        <v>7285</v>
      </c>
      <c r="D560" s="3" t="s">
        <v>23</v>
      </c>
      <c r="E560" s="3" t="s">
        <v>36</v>
      </c>
      <c r="F560" s="3" t="str">
        <f t="shared" si="17"/>
        <v>peter.mwangi@email.com</v>
      </c>
      <c r="G560" s="3" t="s">
        <v>45</v>
      </c>
      <c r="H560" s="3">
        <v>33</v>
      </c>
      <c r="I560" s="3" t="str">
        <f t="shared" si="18"/>
        <v>Adult</v>
      </c>
      <c r="J560" s="3">
        <f>MAX( H560:H1232) - (H560)</f>
        <v>51</v>
      </c>
      <c r="K560" s="3" t="s">
        <v>595</v>
      </c>
      <c r="L560" s="4">
        <v>44354</v>
      </c>
      <c r="M560" s="3" t="s">
        <v>721</v>
      </c>
      <c r="N560" s="3" t="s">
        <v>728</v>
      </c>
      <c r="O560" s="3" t="s">
        <v>735</v>
      </c>
      <c r="P560" s="3" t="s">
        <v>750</v>
      </c>
      <c r="Q560" s="3" t="s">
        <v>753</v>
      </c>
      <c r="R560" s="3">
        <v>37448.76</v>
      </c>
      <c r="S560" s="3" t="s">
        <v>760</v>
      </c>
      <c r="T560" s="8"/>
    </row>
    <row r="561" spans="3:20" x14ac:dyDescent="0.3">
      <c r="C561" s="7">
        <v>8037</v>
      </c>
      <c r="D561" s="3" t="s">
        <v>27</v>
      </c>
      <c r="E561" s="3" t="s">
        <v>33</v>
      </c>
      <c r="F561" s="3" t="str">
        <f t="shared" si="17"/>
        <v>david.kiplagat@email.com</v>
      </c>
      <c r="G561" s="3" t="s">
        <v>45</v>
      </c>
      <c r="H561" s="3">
        <v>59</v>
      </c>
      <c r="I561" s="3" t="str">
        <f t="shared" si="18"/>
        <v>Adult</v>
      </c>
      <c r="J561" s="3">
        <f>MAX( H561:H1233) - (H561)</f>
        <v>25</v>
      </c>
      <c r="K561" s="3" t="s">
        <v>596</v>
      </c>
      <c r="L561" s="4">
        <v>44806</v>
      </c>
      <c r="M561" s="3" t="s">
        <v>721</v>
      </c>
      <c r="N561" s="3" t="s">
        <v>730</v>
      </c>
      <c r="O561" s="3" t="s">
        <v>742</v>
      </c>
      <c r="P561" s="3" t="s">
        <v>750</v>
      </c>
      <c r="Q561" s="3" t="s">
        <v>757</v>
      </c>
      <c r="R561" s="3">
        <v>17885.89</v>
      </c>
      <c r="S561" s="3" t="s">
        <v>759</v>
      </c>
      <c r="T561" s="8"/>
    </row>
    <row r="562" spans="3:20" x14ac:dyDescent="0.3">
      <c r="C562" s="7">
        <v>9711</v>
      </c>
      <c r="D562" s="3" t="s">
        <v>18</v>
      </c>
      <c r="E562" s="3" t="s">
        <v>36</v>
      </c>
      <c r="F562" s="3" t="str">
        <f t="shared" si="17"/>
        <v>susan.mwangi@email.com</v>
      </c>
      <c r="G562" s="3" t="s">
        <v>44</v>
      </c>
      <c r="H562" s="3">
        <v>62</v>
      </c>
      <c r="I562" s="3" t="str">
        <f t="shared" si="18"/>
        <v>Senior</v>
      </c>
      <c r="J562" s="3">
        <f>MAX( H562:H1234) - (H562)</f>
        <v>22</v>
      </c>
      <c r="K562" s="3" t="s">
        <v>597</v>
      </c>
      <c r="L562" s="4">
        <v>44729</v>
      </c>
      <c r="M562" s="3" t="s">
        <v>719</v>
      </c>
      <c r="N562" s="3" t="s">
        <v>726</v>
      </c>
      <c r="O562" s="3" t="s">
        <v>732</v>
      </c>
      <c r="P562" s="3" t="s">
        <v>750</v>
      </c>
      <c r="Q562" s="3" t="s">
        <v>757</v>
      </c>
      <c r="R562" s="3">
        <v>15902.02</v>
      </c>
      <c r="S562" s="3" t="s">
        <v>761</v>
      </c>
      <c r="T562" s="8"/>
    </row>
    <row r="563" spans="3:20" x14ac:dyDescent="0.3">
      <c r="C563" s="7">
        <v>7206</v>
      </c>
      <c r="D563" s="3" t="s">
        <v>19</v>
      </c>
      <c r="E563" s="3" t="s">
        <v>35</v>
      </c>
      <c r="F563" s="3" t="str">
        <f t="shared" si="17"/>
        <v>michael.mugambi@email.com</v>
      </c>
      <c r="G563" s="3" t="s">
        <v>44</v>
      </c>
      <c r="H563" s="3">
        <v>70</v>
      </c>
      <c r="I563" s="3" t="str">
        <f t="shared" si="18"/>
        <v>Senior</v>
      </c>
      <c r="J563" s="3">
        <f>MAX( H563:H1235) - (H563)</f>
        <v>14</v>
      </c>
      <c r="K563" s="3" t="s">
        <v>598</v>
      </c>
      <c r="L563" s="4">
        <v>44674</v>
      </c>
      <c r="M563" s="3" t="s">
        <v>719</v>
      </c>
      <c r="N563" s="3" t="s">
        <v>727</v>
      </c>
      <c r="O563" s="3" t="s">
        <v>734</v>
      </c>
      <c r="P563" s="3" t="s">
        <v>746</v>
      </c>
      <c r="Q563" s="3" t="s">
        <v>756</v>
      </c>
      <c r="R563" s="3">
        <v>12611.76</v>
      </c>
      <c r="S563" s="3" t="s">
        <v>759</v>
      </c>
      <c r="T563" s="8"/>
    </row>
    <row r="564" spans="3:20" x14ac:dyDescent="0.3">
      <c r="C564" s="7">
        <v>4118</v>
      </c>
      <c r="D564" s="3" t="s">
        <v>22</v>
      </c>
      <c r="E564" s="3" t="s">
        <v>43</v>
      </c>
      <c r="F564" s="3" t="str">
        <f t="shared" si="17"/>
        <v>mercy.chebet@email.com</v>
      </c>
      <c r="G564" s="3" t="s">
        <v>45</v>
      </c>
      <c r="H564" s="3">
        <v>48</v>
      </c>
      <c r="I564" s="3" t="str">
        <f t="shared" si="18"/>
        <v>Adult</v>
      </c>
      <c r="J564" s="3">
        <f>MAX( H564:H1236) - (H564)</f>
        <v>36</v>
      </c>
      <c r="K564" s="3" t="s">
        <v>599</v>
      </c>
      <c r="L564" s="4">
        <v>44410</v>
      </c>
      <c r="M564" s="3" t="s">
        <v>720</v>
      </c>
      <c r="N564" s="3" t="s">
        <v>728</v>
      </c>
      <c r="O564" s="3" t="s">
        <v>741</v>
      </c>
      <c r="P564" s="3" t="s">
        <v>746</v>
      </c>
      <c r="Q564" s="3" t="s">
        <v>756</v>
      </c>
      <c r="R564" s="3">
        <v>42312.06</v>
      </c>
      <c r="S564" s="3" t="s">
        <v>759</v>
      </c>
      <c r="T564" s="8"/>
    </row>
    <row r="565" spans="3:20" x14ac:dyDescent="0.3">
      <c r="C565" s="7">
        <v>4184</v>
      </c>
      <c r="D565" s="3" t="s">
        <v>18</v>
      </c>
      <c r="E565" s="3" t="s">
        <v>43</v>
      </c>
      <c r="F565" s="3" t="str">
        <f t="shared" si="17"/>
        <v>susan.chebet@email.com</v>
      </c>
      <c r="G565" s="3" t="s">
        <v>45</v>
      </c>
      <c r="H565" s="3">
        <v>20</v>
      </c>
      <c r="I565" s="3" t="str">
        <f t="shared" si="18"/>
        <v>Adult</v>
      </c>
      <c r="J565" s="3">
        <f>MAX( H565:H1237) - (H565)</f>
        <v>64</v>
      </c>
      <c r="K565" s="3" t="s">
        <v>600</v>
      </c>
      <c r="L565" s="4">
        <v>44811</v>
      </c>
      <c r="M565" s="3" t="s">
        <v>722</v>
      </c>
      <c r="N565" s="3" t="s">
        <v>728</v>
      </c>
      <c r="O565" s="3" t="s">
        <v>744</v>
      </c>
      <c r="P565" s="3" t="s">
        <v>752</v>
      </c>
      <c r="Q565" s="3" t="s">
        <v>753</v>
      </c>
      <c r="R565" s="3">
        <v>34493.68</v>
      </c>
      <c r="S565" s="3" t="s">
        <v>760</v>
      </c>
      <c r="T565" s="8"/>
    </row>
    <row r="566" spans="3:20" x14ac:dyDescent="0.3">
      <c r="C566" s="7">
        <v>4845</v>
      </c>
      <c r="D566" s="3" t="s">
        <v>14</v>
      </c>
      <c r="E566" s="3" t="s">
        <v>42</v>
      </c>
      <c r="F566" s="3" t="str">
        <f t="shared" si="17"/>
        <v>jane.ouma@email.com</v>
      </c>
      <c r="G566" s="3" t="s">
        <v>44</v>
      </c>
      <c r="H566" s="3">
        <v>70</v>
      </c>
      <c r="I566" s="3" t="str">
        <f t="shared" si="18"/>
        <v>Senior</v>
      </c>
      <c r="J566" s="3">
        <f>MAX( H566:H1238) - (H566)</f>
        <v>14</v>
      </c>
      <c r="K566" s="3" t="s">
        <v>601</v>
      </c>
      <c r="L566" s="4">
        <v>45640</v>
      </c>
      <c r="M566" s="3" t="s">
        <v>723</v>
      </c>
      <c r="N566" s="3" t="s">
        <v>726</v>
      </c>
      <c r="O566" s="3" t="s">
        <v>740</v>
      </c>
      <c r="P566" s="3" t="s">
        <v>747</v>
      </c>
      <c r="Q566" s="3" t="s">
        <v>755</v>
      </c>
      <c r="R566" s="3">
        <v>21979.93</v>
      </c>
      <c r="S566" s="3" t="s">
        <v>761</v>
      </c>
      <c r="T566" s="8"/>
    </row>
    <row r="567" spans="3:20" x14ac:dyDescent="0.3">
      <c r="C567" s="7">
        <v>7705</v>
      </c>
      <c r="D567" s="3" t="s">
        <v>26</v>
      </c>
      <c r="E567" s="3" t="s">
        <v>40</v>
      </c>
      <c r="F567" s="3" t="str">
        <f t="shared" si="17"/>
        <v>brian.wanjiru@email.com</v>
      </c>
      <c r="G567" s="3" t="s">
        <v>44</v>
      </c>
      <c r="H567" s="3">
        <v>55</v>
      </c>
      <c r="I567" s="3" t="str">
        <f t="shared" si="18"/>
        <v>Adult</v>
      </c>
      <c r="J567" s="3">
        <f>MAX( H567:H1239) - (H567)</f>
        <v>29</v>
      </c>
      <c r="K567" s="3" t="s">
        <v>602</v>
      </c>
      <c r="L567" s="4">
        <v>45596</v>
      </c>
      <c r="M567" s="3" t="s">
        <v>724</v>
      </c>
      <c r="N567" s="3" t="s">
        <v>730</v>
      </c>
      <c r="O567" s="3" t="s">
        <v>745</v>
      </c>
      <c r="P567" s="3" t="s">
        <v>746</v>
      </c>
      <c r="Q567" s="3" t="s">
        <v>755</v>
      </c>
      <c r="R567" s="3">
        <v>3216.05</v>
      </c>
      <c r="S567" s="3" t="s">
        <v>761</v>
      </c>
      <c r="T567" s="8"/>
    </row>
    <row r="568" spans="3:20" x14ac:dyDescent="0.3">
      <c r="C568" s="7">
        <v>6602</v>
      </c>
      <c r="D568" s="3" t="s">
        <v>24</v>
      </c>
      <c r="E568" s="3" t="s">
        <v>31</v>
      </c>
      <c r="F568" s="3" t="str">
        <f t="shared" si="17"/>
        <v>esther.kamau@email.com</v>
      </c>
      <c r="G568" s="3" t="s">
        <v>44</v>
      </c>
      <c r="H568" s="3">
        <v>44</v>
      </c>
      <c r="I568" s="3" t="str">
        <f t="shared" si="18"/>
        <v>Adult</v>
      </c>
      <c r="J568" s="3">
        <f>MAX( H568:H1240) - (H568)</f>
        <v>40</v>
      </c>
      <c r="K568" s="3" t="s">
        <v>603</v>
      </c>
      <c r="L568" s="4">
        <v>44008</v>
      </c>
      <c r="M568" s="3" t="s">
        <v>718</v>
      </c>
      <c r="N568" s="3" t="s">
        <v>730</v>
      </c>
      <c r="O568" s="3" t="s">
        <v>735</v>
      </c>
      <c r="P568" s="3" t="s">
        <v>751</v>
      </c>
      <c r="Q568" s="3" t="s">
        <v>755</v>
      </c>
      <c r="R568" s="3">
        <v>12427.68</v>
      </c>
      <c r="S568" s="3" t="s">
        <v>761</v>
      </c>
      <c r="T568" s="8"/>
    </row>
    <row r="569" spans="3:20" x14ac:dyDescent="0.3">
      <c r="C569" s="7">
        <v>5734</v>
      </c>
      <c r="D569" s="3" t="s">
        <v>27</v>
      </c>
      <c r="E569" s="3" t="s">
        <v>35</v>
      </c>
      <c r="F569" s="3" t="str">
        <f t="shared" si="17"/>
        <v>david.mugambi@email.com</v>
      </c>
      <c r="G569" s="3" t="s">
        <v>45</v>
      </c>
      <c r="H569" s="3">
        <v>17</v>
      </c>
      <c r="I569" s="3" t="str">
        <f t="shared" si="18"/>
        <v>Teenager</v>
      </c>
      <c r="J569" s="3">
        <f>MAX( H569:H1241) - (H569)</f>
        <v>67</v>
      </c>
      <c r="K569" s="3" t="s">
        <v>604</v>
      </c>
      <c r="L569" s="4">
        <v>45543</v>
      </c>
      <c r="M569" s="3" t="s">
        <v>719</v>
      </c>
      <c r="N569" s="3" t="s">
        <v>729</v>
      </c>
      <c r="O569" s="3" t="s">
        <v>741</v>
      </c>
      <c r="P569" s="3" t="s">
        <v>748</v>
      </c>
      <c r="Q569" s="3" t="s">
        <v>753</v>
      </c>
      <c r="R569" s="3">
        <v>4349.41</v>
      </c>
      <c r="S569" s="3" t="s">
        <v>759</v>
      </c>
      <c r="T569" s="8"/>
    </row>
    <row r="570" spans="3:20" x14ac:dyDescent="0.3">
      <c r="C570" s="7">
        <v>3516</v>
      </c>
      <c r="D570" s="3" t="s">
        <v>14</v>
      </c>
      <c r="E570" s="3" t="s">
        <v>33</v>
      </c>
      <c r="F570" s="3" t="str">
        <f t="shared" si="17"/>
        <v>jane.kiplagat@email.com</v>
      </c>
      <c r="G570" s="3" t="s">
        <v>45</v>
      </c>
      <c r="H570" s="3">
        <v>47</v>
      </c>
      <c r="I570" s="3" t="str">
        <f t="shared" si="18"/>
        <v>Adult</v>
      </c>
      <c r="J570" s="3">
        <f>MAX( H570:H1242) - (H570)</f>
        <v>37</v>
      </c>
      <c r="K570" s="3" t="s">
        <v>605</v>
      </c>
      <c r="L570" s="4">
        <v>44963</v>
      </c>
      <c r="M570" s="3" t="s">
        <v>722</v>
      </c>
      <c r="N570" s="3" t="s">
        <v>726</v>
      </c>
      <c r="O570" s="3" t="s">
        <v>745</v>
      </c>
      <c r="P570" s="3" t="s">
        <v>749</v>
      </c>
      <c r="Q570" s="3" t="s">
        <v>753</v>
      </c>
      <c r="R570" s="3">
        <v>24527.759999999998</v>
      </c>
      <c r="S570" s="3" t="s">
        <v>760</v>
      </c>
      <c r="T570" s="8"/>
    </row>
    <row r="571" spans="3:20" x14ac:dyDescent="0.3">
      <c r="C571" s="7">
        <v>5807</v>
      </c>
      <c r="D571" s="3" t="s">
        <v>18</v>
      </c>
      <c r="E571" s="3" t="s">
        <v>35</v>
      </c>
      <c r="F571" s="3" t="str">
        <f t="shared" si="17"/>
        <v>susan.mugambi@email.com</v>
      </c>
      <c r="G571" s="3" t="s">
        <v>44</v>
      </c>
      <c r="H571" s="3">
        <v>62</v>
      </c>
      <c r="I571" s="3" t="str">
        <f t="shared" si="18"/>
        <v>Senior</v>
      </c>
      <c r="J571" s="3">
        <f>MAX( H571:H1243) - (H571)</f>
        <v>22</v>
      </c>
      <c r="K571" s="3" t="s">
        <v>606</v>
      </c>
      <c r="L571" s="4">
        <v>45580</v>
      </c>
      <c r="M571" s="3" t="s">
        <v>724</v>
      </c>
      <c r="N571" s="3" t="s">
        <v>726</v>
      </c>
      <c r="O571" s="3" t="s">
        <v>732</v>
      </c>
      <c r="P571" s="3" t="s">
        <v>746</v>
      </c>
      <c r="Q571" s="3" t="s">
        <v>757</v>
      </c>
      <c r="R571" s="3">
        <v>20495.169999999998</v>
      </c>
      <c r="S571" s="3" t="s">
        <v>759</v>
      </c>
      <c r="T571" s="8"/>
    </row>
    <row r="572" spans="3:20" x14ac:dyDescent="0.3">
      <c r="C572" s="7">
        <v>7550</v>
      </c>
      <c r="D572" s="3" t="s">
        <v>17</v>
      </c>
      <c r="E572" s="3" t="s">
        <v>35</v>
      </c>
      <c r="F572" s="3" t="str">
        <f t="shared" si="17"/>
        <v>anne.mugambi@email.com</v>
      </c>
      <c r="G572" s="3" t="s">
        <v>44</v>
      </c>
      <c r="H572" s="3">
        <v>18</v>
      </c>
      <c r="I572" s="3" t="str">
        <f t="shared" si="18"/>
        <v>Teenager</v>
      </c>
      <c r="J572" s="3">
        <f>MAX( H572:H1244) - (H572)</f>
        <v>66</v>
      </c>
      <c r="K572" s="3" t="s">
        <v>607</v>
      </c>
      <c r="L572" s="4">
        <v>44440</v>
      </c>
      <c r="M572" s="3" t="s">
        <v>718</v>
      </c>
      <c r="N572" s="3" t="s">
        <v>725</v>
      </c>
      <c r="O572" s="3" t="s">
        <v>741</v>
      </c>
      <c r="P572" s="3" t="s">
        <v>751</v>
      </c>
      <c r="Q572" s="3" t="s">
        <v>754</v>
      </c>
      <c r="R572" s="3">
        <v>36596.21</v>
      </c>
      <c r="S572" s="3" t="s">
        <v>759</v>
      </c>
      <c r="T572" s="8"/>
    </row>
    <row r="573" spans="3:20" x14ac:dyDescent="0.3">
      <c r="C573" s="7">
        <v>8572</v>
      </c>
      <c r="D573" s="3" t="s">
        <v>24</v>
      </c>
      <c r="E573" s="3" t="s">
        <v>41</v>
      </c>
      <c r="F573" s="3" t="str">
        <f t="shared" si="17"/>
        <v>esther.obuya@email.com</v>
      </c>
      <c r="G573" s="3" t="s">
        <v>44</v>
      </c>
      <c r="H573" s="3">
        <v>37</v>
      </c>
      <c r="I573" s="3" t="str">
        <f t="shared" si="18"/>
        <v>Adult</v>
      </c>
      <c r="J573" s="3">
        <f>MAX( H573:H1245) - (H573)</f>
        <v>47</v>
      </c>
      <c r="K573" s="3" t="s">
        <v>608</v>
      </c>
      <c r="L573" s="4">
        <v>45018</v>
      </c>
      <c r="M573" s="3" t="s">
        <v>718</v>
      </c>
      <c r="N573" s="3" t="s">
        <v>726</v>
      </c>
      <c r="O573" s="3" t="s">
        <v>743</v>
      </c>
      <c r="P573" s="3" t="s">
        <v>752</v>
      </c>
      <c r="Q573" s="3" t="s">
        <v>754</v>
      </c>
      <c r="R573" s="3">
        <v>5930</v>
      </c>
      <c r="S573" s="3" t="s">
        <v>761</v>
      </c>
      <c r="T573" s="8"/>
    </row>
    <row r="574" spans="3:20" x14ac:dyDescent="0.3">
      <c r="C574" s="7">
        <v>1234</v>
      </c>
      <c r="D574" s="3" t="s">
        <v>27</v>
      </c>
      <c r="E574" s="3" t="s">
        <v>36</v>
      </c>
      <c r="F574" s="3" t="str">
        <f t="shared" si="17"/>
        <v>david.mwangi@email.com</v>
      </c>
      <c r="G574" s="3" t="s">
        <v>44</v>
      </c>
      <c r="H574" s="3">
        <v>29</v>
      </c>
      <c r="I574" s="3" t="str">
        <f t="shared" si="18"/>
        <v>Adult</v>
      </c>
      <c r="J574" s="3">
        <f>MAX( H574:H1246) - (H574)</f>
        <v>55</v>
      </c>
      <c r="K574" s="3" t="s">
        <v>609</v>
      </c>
      <c r="L574" s="4">
        <v>45241</v>
      </c>
      <c r="M574" s="3" t="s">
        <v>719</v>
      </c>
      <c r="N574" s="3" t="s">
        <v>729</v>
      </c>
      <c r="O574" s="3" t="s">
        <v>737</v>
      </c>
      <c r="P574" s="3" t="s">
        <v>746</v>
      </c>
      <c r="Q574" s="3" t="s">
        <v>754</v>
      </c>
      <c r="R574" s="3">
        <v>28282.27</v>
      </c>
      <c r="S574" s="3" t="s">
        <v>760</v>
      </c>
      <c r="T574" s="8"/>
    </row>
    <row r="575" spans="3:20" x14ac:dyDescent="0.3">
      <c r="C575" s="7">
        <v>6637</v>
      </c>
      <c r="D575" s="3" t="s">
        <v>25</v>
      </c>
      <c r="E575" s="3" t="s">
        <v>29</v>
      </c>
      <c r="F575" s="3" t="str">
        <f t="shared" si="17"/>
        <v>paul.mutua@email.com</v>
      </c>
      <c r="G575" s="3" t="s">
        <v>45</v>
      </c>
      <c r="H575" s="3">
        <v>76</v>
      </c>
      <c r="I575" s="3" t="str">
        <f t="shared" si="18"/>
        <v>Senior</v>
      </c>
      <c r="J575" s="3">
        <f>MAX( H575:H1247) - (H575)</f>
        <v>8</v>
      </c>
      <c r="K575" s="3" t="s">
        <v>610</v>
      </c>
      <c r="L575" s="4">
        <v>44635</v>
      </c>
      <c r="M575" s="3" t="s">
        <v>720</v>
      </c>
      <c r="N575" s="3" t="s">
        <v>729</v>
      </c>
      <c r="O575" s="3" t="s">
        <v>737</v>
      </c>
      <c r="P575" s="3" t="s">
        <v>747</v>
      </c>
      <c r="Q575" s="3" t="s">
        <v>758</v>
      </c>
      <c r="R575" s="3">
        <v>25396.75</v>
      </c>
      <c r="S575" s="3" t="s">
        <v>761</v>
      </c>
      <c r="T575" s="8"/>
    </row>
    <row r="576" spans="3:20" x14ac:dyDescent="0.3">
      <c r="C576" s="7">
        <v>8887</v>
      </c>
      <c r="D576" s="3" t="s">
        <v>22</v>
      </c>
      <c r="E576" s="3" t="s">
        <v>35</v>
      </c>
      <c r="F576" s="3" t="str">
        <f t="shared" si="17"/>
        <v>mercy.mugambi@email.com</v>
      </c>
      <c r="G576" s="3" t="s">
        <v>44</v>
      </c>
      <c r="H576" s="3">
        <v>9</v>
      </c>
      <c r="I576" s="3" t="str">
        <f t="shared" si="18"/>
        <v>Child</v>
      </c>
      <c r="J576" s="3">
        <f>MAX( H576:H1248) - (H576)</f>
        <v>75</v>
      </c>
      <c r="K576" s="3" t="s">
        <v>611</v>
      </c>
      <c r="L576" s="4">
        <v>44336</v>
      </c>
      <c r="M576" s="3" t="s">
        <v>719</v>
      </c>
      <c r="N576" s="3" t="s">
        <v>726</v>
      </c>
      <c r="O576" s="3" t="s">
        <v>743</v>
      </c>
      <c r="P576" s="3" t="s">
        <v>749</v>
      </c>
      <c r="Q576" s="3" t="s">
        <v>755</v>
      </c>
      <c r="R576" s="3">
        <v>35560.97</v>
      </c>
      <c r="S576" s="3" t="s">
        <v>761</v>
      </c>
      <c r="T576" s="8"/>
    </row>
    <row r="577" spans="3:20" x14ac:dyDescent="0.3">
      <c r="C577" s="7">
        <v>5450</v>
      </c>
      <c r="D577" s="3" t="s">
        <v>22</v>
      </c>
      <c r="E577" s="3" t="s">
        <v>39</v>
      </c>
      <c r="F577" s="3" t="str">
        <f t="shared" si="17"/>
        <v>mercy.kuria@email.com</v>
      </c>
      <c r="G577" s="3" t="s">
        <v>44</v>
      </c>
      <c r="H577" s="3">
        <v>33</v>
      </c>
      <c r="I577" s="3" t="str">
        <f t="shared" si="18"/>
        <v>Adult</v>
      </c>
      <c r="J577" s="3">
        <f>MAX( H577:H1249) - (H577)</f>
        <v>51</v>
      </c>
      <c r="K577" s="3" t="s">
        <v>612</v>
      </c>
      <c r="L577" s="4">
        <v>43938</v>
      </c>
      <c r="M577" s="3" t="s">
        <v>723</v>
      </c>
      <c r="N577" s="3" t="s">
        <v>725</v>
      </c>
      <c r="O577" s="3" t="s">
        <v>740</v>
      </c>
      <c r="P577" s="3" t="s">
        <v>746</v>
      </c>
      <c r="Q577" s="3" t="s">
        <v>756</v>
      </c>
      <c r="R577" s="3">
        <v>40099.79</v>
      </c>
      <c r="S577" s="3" t="s">
        <v>761</v>
      </c>
      <c r="T577" s="8"/>
    </row>
    <row r="578" spans="3:20" x14ac:dyDescent="0.3">
      <c r="C578" s="7">
        <v>5053</v>
      </c>
      <c r="D578" s="3" t="s">
        <v>16</v>
      </c>
      <c r="E578" s="3" t="s">
        <v>42</v>
      </c>
      <c r="F578" s="3" t="str">
        <f t="shared" si="17"/>
        <v>john.ouma@email.com</v>
      </c>
      <c r="G578" s="3" t="s">
        <v>44</v>
      </c>
      <c r="H578" s="3">
        <v>10</v>
      </c>
      <c r="I578" s="3" t="str">
        <f t="shared" si="18"/>
        <v>Child</v>
      </c>
      <c r="J578" s="3">
        <f>MAX( H578:H1250) - (H578)</f>
        <v>74</v>
      </c>
      <c r="K578" s="3" t="s">
        <v>613</v>
      </c>
      <c r="L578" s="4">
        <v>44428</v>
      </c>
      <c r="M578" s="3" t="s">
        <v>723</v>
      </c>
      <c r="N578" s="3" t="s">
        <v>728</v>
      </c>
      <c r="O578" s="3" t="s">
        <v>734</v>
      </c>
      <c r="P578" s="3" t="s">
        <v>750</v>
      </c>
      <c r="Q578" s="3" t="s">
        <v>757</v>
      </c>
      <c r="R578" s="3">
        <v>38428.65</v>
      </c>
      <c r="S578" s="3" t="s">
        <v>759</v>
      </c>
      <c r="T578" s="8"/>
    </row>
    <row r="579" spans="3:20" x14ac:dyDescent="0.3">
      <c r="C579" s="7">
        <v>4629</v>
      </c>
      <c r="D579" s="3" t="s">
        <v>20</v>
      </c>
      <c r="E579" s="3" t="s">
        <v>34</v>
      </c>
      <c r="F579" s="3" t="str">
        <f t="shared" si="17"/>
        <v>kevin.cherono@email.com</v>
      </c>
      <c r="G579" s="3" t="s">
        <v>44</v>
      </c>
      <c r="H579" s="3">
        <v>58</v>
      </c>
      <c r="I579" s="3" t="str">
        <f t="shared" si="18"/>
        <v>Adult</v>
      </c>
      <c r="J579" s="3">
        <f>MAX( H579:H1251) - (H579)</f>
        <v>26</v>
      </c>
      <c r="K579" s="3" t="s">
        <v>614</v>
      </c>
      <c r="L579" s="4">
        <v>45201</v>
      </c>
      <c r="M579" s="3" t="s">
        <v>721</v>
      </c>
      <c r="N579" s="3" t="s">
        <v>725</v>
      </c>
      <c r="O579" s="3" t="s">
        <v>739</v>
      </c>
      <c r="P579" s="3" t="s">
        <v>752</v>
      </c>
      <c r="Q579" s="3" t="s">
        <v>754</v>
      </c>
      <c r="R579" s="3">
        <v>21388.17</v>
      </c>
      <c r="S579" s="3" t="s">
        <v>759</v>
      </c>
      <c r="T579" s="8"/>
    </row>
    <row r="580" spans="3:20" x14ac:dyDescent="0.3">
      <c r="C580" s="7">
        <v>8436</v>
      </c>
      <c r="D580" s="3" t="s">
        <v>23</v>
      </c>
      <c r="E580" s="3" t="s">
        <v>39</v>
      </c>
      <c r="F580" s="3" t="str">
        <f t="shared" si="17"/>
        <v>peter.kuria@email.com</v>
      </c>
      <c r="G580" s="3" t="s">
        <v>45</v>
      </c>
      <c r="H580" s="3">
        <v>11</v>
      </c>
      <c r="I580" s="3" t="str">
        <f t="shared" si="18"/>
        <v>Child</v>
      </c>
      <c r="J580" s="3">
        <f>MAX( H580:H1252) - (H580)</f>
        <v>73</v>
      </c>
      <c r="K580" s="3" t="s">
        <v>615</v>
      </c>
      <c r="L580" s="4">
        <v>45687</v>
      </c>
      <c r="M580" s="3" t="s">
        <v>724</v>
      </c>
      <c r="N580" s="3" t="s">
        <v>730</v>
      </c>
      <c r="O580" s="3" t="s">
        <v>737</v>
      </c>
      <c r="P580" s="3" t="s">
        <v>751</v>
      </c>
      <c r="Q580" s="3" t="s">
        <v>757</v>
      </c>
      <c r="R580" s="3">
        <v>29439.5</v>
      </c>
      <c r="S580" s="3" t="s">
        <v>759</v>
      </c>
      <c r="T580" s="8"/>
    </row>
    <row r="581" spans="3:20" x14ac:dyDescent="0.3">
      <c r="C581" s="7">
        <v>8224</v>
      </c>
      <c r="D581" s="3" t="s">
        <v>19</v>
      </c>
      <c r="E581" s="3" t="s">
        <v>43</v>
      </c>
      <c r="F581" s="3" t="str">
        <f t="shared" si="17"/>
        <v>michael.chebet@email.com</v>
      </c>
      <c r="G581" s="3" t="s">
        <v>45</v>
      </c>
      <c r="H581" s="3">
        <v>51</v>
      </c>
      <c r="I581" s="3" t="str">
        <f t="shared" si="18"/>
        <v>Adult</v>
      </c>
      <c r="J581" s="3">
        <f>MAX( H581:H1253) - (H581)</f>
        <v>33</v>
      </c>
      <c r="K581" s="3" t="s">
        <v>616</v>
      </c>
      <c r="L581" s="4">
        <v>43881</v>
      </c>
      <c r="M581" s="3" t="s">
        <v>720</v>
      </c>
      <c r="N581" s="3" t="s">
        <v>729</v>
      </c>
      <c r="O581" s="3" t="s">
        <v>743</v>
      </c>
      <c r="P581" s="3" t="s">
        <v>750</v>
      </c>
      <c r="Q581" s="3" t="s">
        <v>754</v>
      </c>
      <c r="R581" s="3">
        <v>24023.85</v>
      </c>
      <c r="S581" s="3" t="s">
        <v>761</v>
      </c>
      <c r="T581" s="8"/>
    </row>
    <row r="582" spans="3:20" x14ac:dyDescent="0.3">
      <c r="C582" s="7">
        <v>5331</v>
      </c>
      <c r="D582" s="3" t="s">
        <v>26</v>
      </c>
      <c r="E582" s="3" t="s">
        <v>41</v>
      </c>
      <c r="F582" s="3" t="str">
        <f t="shared" si="17"/>
        <v>brian.obuya@email.com</v>
      </c>
      <c r="G582" s="3" t="s">
        <v>44</v>
      </c>
      <c r="H582" s="3">
        <v>32</v>
      </c>
      <c r="I582" s="3" t="str">
        <f t="shared" si="18"/>
        <v>Adult</v>
      </c>
      <c r="J582" s="3">
        <f>MAX( H582:H1254) - (H582)</f>
        <v>52</v>
      </c>
      <c r="K582" s="3" t="s">
        <v>617</v>
      </c>
      <c r="L582" s="4">
        <v>44372</v>
      </c>
      <c r="M582" s="3" t="s">
        <v>718</v>
      </c>
      <c r="N582" s="3" t="s">
        <v>725</v>
      </c>
      <c r="O582" s="3" t="s">
        <v>732</v>
      </c>
      <c r="P582" s="3" t="s">
        <v>747</v>
      </c>
      <c r="Q582" s="3" t="s">
        <v>754</v>
      </c>
      <c r="R582" s="3">
        <v>12384.6</v>
      </c>
      <c r="S582" s="3" t="s">
        <v>760</v>
      </c>
      <c r="T582" s="8"/>
    </row>
    <row r="583" spans="3:20" x14ac:dyDescent="0.3">
      <c r="C583" s="7">
        <v>6351</v>
      </c>
      <c r="D583" s="3" t="s">
        <v>26</v>
      </c>
      <c r="E583" s="3" t="s">
        <v>42</v>
      </c>
      <c r="F583" s="3" t="str">
        <f t="shared" si="17"/>
        <v>brian.ouma@email.com</v>
      </c>
      <c r="G583" s="3" t="s">
        <v>44</v>
      </c>
      <c r="H583" s="3">
        <v>81</v>
      </c>
      <c r="I583" s="3" t="str">
        <f t="shared" si="18"/>
        <v>Senior</v>
      </c>
      <c r="J583" s="3">
        <f>MAX( H583:H1255) - (H583)</f>
        <v>3</v>
      </c>
      <c r="K583" s="3" t="s">
        <v>618</v>
      </c>
      <c r="L583" s="4">
        <v>45460</v>
      </c>
      <c r="M583" s="3" t="s">
        <v>722</v>
      </c>
      <c r="N583" s="3" t="s">
        <v>726</v>
      </c>
      <c r="O583" s="3" t="s">
        <v>743</v>
      </c>
      <c r="P583" s="3" t="s">
        <v>749</v>
      </c>
      <c r="Q583" s="3" t="s">
        <v>757</v>
      </c>
      <c r="R583" s="3">
        <v>35003.910000000003</v>
      </c>
      <c r="S583" s="3" t="s">
        <v>760</v>
      </c>
      <c r="T583" s="8"/>
    </row>
    <row r="584" spans="3:20" x14ac:dyDescent="0.3">
      <c r="C584" s="7">
        <v>5442</v>
      </c>
      <c r="D584" s="3" t="s">
        <v>16</v>
      </c>
      <c r="E584" s="3" t="s">
        <v>33</v>
      </c>
      <c r="F584" s="3" t="str">
        <f t="shared" si="17"/>
        <v>john.kiplagat@email.com</v>
      </c>
      <c r="G584" s="3" t="s">
        <v>44</v>
      </c>
      <c r="H584" s="3">
        <v>73</v>
      </c>
      <c r="I584" s="3" t="str">
        <f t="shared" si="18"/>
        <v>Senior</v>
      </c>
      <c r="J584" s="3">
        <f>MAX( H584:H1256) - (H584)</f>
        <v>11</v>
      </c>
      <c r="K584" s="3" t="s">
        <v>619</v>
      </c>
      <c r="L584" s="4">
        <v>44719</v>
      </c>
      <c r="M584" s="3" t="s">
        <v>724</v>
      </c>
      <c r="N584" s="3" t="s">
        <v>729</v>
      </c>
      <c r="O584" s="3" t="s">
        <v>733</v>
      </c>
      <c r="P584" s="3" t="s">
        <v>749</v>
      </c>
      <c r="Q584" s="3" t="s">
        <v>755</v>
      </c>
      <c r="R584" s="3">
        <v>10596.58</v>
      </c>
      <c r="S584" s="3" t="s">
        <v>761</v>
      </c>
      <c r="T584" s="8"/>
    </row>
    <row r="585" spans="3:20" x14ac:dyDescent="0.3">
      <c r="C585" s="7">
        <v>5135</v>
      </c>
      <c r="D585" s="3" t="s">
        <v>25</v>
      </c>
      <c r="E585" s="3" t="s">
        <v>34</v>
      </c>
      <c r="F585" s="3" t="str">
        <f t="shared" si="17"/>
        <v>paul.cherono@email.com</v>
      </c>
      <c r="G585" s="3" t="s">
        <v>45</v>
      </c>
      <c r="H585" s="3">
        <v>5</v>
      </c>
      <c r="I585" s="3" t="str">
        <f t="shared" si="18"/>
        <v>Child</v>
      </c>
      <c r="J585" s="3">
        <f>MAX( H585:H1257) - (H585)</f>
        <v>79</v>
      </c>
      <c r="K585" s="3" t="s">
        <v>620</v>
      </c>
      <c r="L585" s="4">
        <v>44113</v>
      </c>
      <c r="M585" s="3" t="s">
        <v>720</v>
      </c>
      <c r="N585" s="3" t="s">
        <v>725</v>
      </c>
      <c r="O585" s="3" t="s">
        <v>744</v>
      </c>
      <c r="P585" s="3" t="s">
        <v>749</v>
      </c>
      <c r="Q585" s="3" t="s">
        <v>757</v>
      </c>
      <c r="R585" s="3">
        <v>23440.04</v>
      </c>
      <c r="S585" s="3" t="s">
        <v>761</v>
      </c>
      <c r="T585" s="8"/>
    </row>
    <row r="586" spans="3:20" x14ac:dyDescent="0.3">
      <c r="C586" s="7">
        <v>5884</v>
      </c>
      <c r="D586" s="3" t="s">
        <v>20</v>
      </c>
      <c r="E586" s="3" t="s">
        <v>30</v>
      </c>
      <c r="F586" s="3" t="str">
        <f t="shared" si="17"/>
        <v>kevin.atieno@email.com</v>
      </c>
      <c r="G586" s="3" t="s">
        <v>44</v>
      </c>
      <c r="H586" s="3">
        <v>52</v>
      </c>
      <c r="I586" s="3" t="str">
        <f t="shared" si="18"/>
        <v>Adult</v>
      </c>
      <c r="J586" s="3">
        <f>MAX( H586:H1258) - (H586)</f>
        <v>32</v>
      </c>
      <c r="K586" s="3" t="s">
        <v>621</v>
      </c>
      <c r="L586" s="4">
        <v>44385</v>
      </c>
      <c r="M586" s="3" t="s">
        <v>720</v>
      </c>
      <c r="N586" s="3" t="s">
        <v>726</v>
      </c>
      <c r="O586" s="3" t="s">
        <v>731</v>
      </c>
      <c r="P586" s="3" t="s">
        <v>746</v>
      </c>
      <c r="Q586" s="3" t="s">
        <v>756</v>
      </c>
      <c r="R586" s="3">
        <v>13398.3</v>
      </c>
      <c r="S586" s="3" t="s">
        <v>761</v>
      </c>
      <c r="T586" s="8"/>
    </row>
    <row r="587" spans="3:20" x14ac:dyDescent="0.3">
      <c r="C587" s="7">
        <v>1153</v>
      </c>
      <c r="D587" s="3" t="s">
        <v>27</v>
      </c>
      <c r="E587" s="3" t="s">
        <v>31</v>
      </c>
      <c r="F587" s="3" t="str">
        <f t="shared" si="17"/>
        <v>david.kamau@email.com</v>
      </c>
      <c r="G587" s="3" t="s">
        <v>44</v>
      </c>
      <c r="H587" s="3">
        <v>81</v>
      </c>
      <c r="I587" s="3" t="str">
        <f t="shared" si="18"/>
        <v>Senior</v>
      </c>
      <c r="J587" s="3">
        <f>MAX( H587:H1259) - (H587)</f>
        <v>3</v>
      </c>
      <c r="K587" s="3" t="s">
        <v>622</v>
      </c>
      <c r="L587" s="4">
        <v>45279</v>
      </c>
      <c r="M587" s="3" t="s">
        <v>718</v>
      </c>
      <c r="N587" s="3" t="s">
        <v>729</v>
      </c>
      <c r="O587" s="3" t="s">
        <v>731</v>
      </c>
      <c r="P587" s="3" t="s">
        <v>747</v>
      </c>
      <c r="Q587" s="3" t="s">
        <v>755</v>
      </c>
      <c r="R587" s="3">
        <v>41181.160000000003</v>
      </c>
      <c r="S587" s="3" t="s">
        <v>760</v>
      </c>
      <c r="T587" s="8"/>
    </row>
    <row r="588" spans="3:20" x14ac:dyDescent="0.3">
      <c r="C588" s="7">
        <v>5896</v>
      </c>
      <c r="D588" s="3" t="s">
        <v>27</v>
      </c>
      <c r="E588" s="3" t="s">
        <v>30</v>
      </c>
      <c r="F588" s="3" t="str">
        <f t="shared" ref="F588:F651" si="19">LOWER(CONCATENATE(D588,".",E588,"@email.com"))</f>
        <v>david.atieno@email.com</v>
      </c>
      <c r="G588" s="3" t="s">
        <v>45</v>
      </c>
      <c r="H588" s="3">
        <v>62</v>
      </c>
      <c r="I588" s="3" t="str">
        <f t="shared" ref="I588:I651" si="20">IF(H588&lt;=12,"Child",IF(H588&lt;=19,"Teenager",IF(H588&lt;=60,"Adult","Senior")))</f>
        <v>Senior</v>
      </c>
      <c r="J588" s="3">
        <f>MAX( H588:H1260) - (H588)</f>
        <v>22</v>
      </c>
      <c r="K588" s="3" t="s">
        <v>623</v>
      </c>
      <c r="L588" s="4">
        <v>44534</v>
      </c>
      <c r="M588" s="3" t="s">
        <v>718</v>
      </c>
      <c r="N588" s="3" t="s">
        <v>729</v>
      </c>
      <c r="O588" s="3" t="s">
        <v>731</v>
      </c>
      <c r="P588" s="3" t="s">
        <v>748</v>
      </c>
      <c r="Q588" s="3" t="s">
        <v>753</v>
      </c>
      <c r="R588" s="3">
        <v>31422.95</v>
      </c>
      <c r="S588" s="3" t="s">
        <v>759</v>
      </c>
      <c r="T588" s="8"/>
    </row>
    <row r="589" spans="3:20" x14ac:dyDescent="0.3">
      <c r="C589" s="7">
        <v>7014</v>
      </c>
      <c r="D589" s="3" t="s">
        <v>19</v>
      </c>
      <c r="E589" s="3" t="s">
        <v>35</v>
      </c>
      <c r="F589" s="3" t="str">
        <f t="shared" si="19"/>
        <v>michael.mugambi@email.com</v>
      </c>
      <c r="G589" s="3" t="s">
        <v>45</v>
      </c>
      <c r="H589" s="3">
        <v>14</v>
      </c>
      <c r="I589" s="3" t="str">
        <f t="shared" si="20"/>
        <v>Teenager</v>
      </c>
      <c r="J589" s="3">
        <f>MAX( H589:H1261) - (H589)</f>
        <v>70</v>
      </c>
      <c r="K589" s="3" t="s">
        <v>624</v>
      </c>
      <c r="L589" s="4">
        <v>45644</v>
      </c>
      <c r="M589" s="3" t="s">
        <v>724</v>
      </c>
      <c r="N589" s="3" t="s">
        <v>727</v>
      </c>
      <c r="O589" s="3" t="s">
        <v>737</v>
      </c>
      <c r="P589" s="3" t="s">
        <v>746</v>
      </c>
      <c r="Q589" s="3" t="s">
        <v>753</v>
      </c>
      <c r="R589" s="3">
        <v>44792.33</v>
      </c>
      <c r="S589" s="3" t="s">
        <v>761</v>
      </c>
      <c r="T589" s="8"/>
    </row>
    <row r="590" spans="3:20" x14ac:dyDescent="0.3">
      <c r="C590" s="7">
        <v>5923</v>
      </c>
      <c r="D590" s="3" t="s">
        <v>20</v>
      </c>
      <c r="E590" s="3" t="s">
        <v>32</v>
      </c>
      <c r="F590" s="3" t="str">
        <f t="shared" si="19"/>
        <v>kevin.odhiambo@email.com</v>
      </c>
      <c r="G590" s="3" t="s">
        <v>45</v>
      </c>
      <c r="H590" s="3">
        <v>71</v>
      </c>
      <c r="I590" s="3" t="str">
        <f t="shared" si="20"/>
        <v>Senior</v>
      </c>
      <c r="J590" s="3">
        <f>MAX( H590:H1262) - (H590)</f>
        <v>13</v>
      </c>
      <c r="K590" s="3" t="s">
        <v>625</v>
      </c>
      <c r="L590" s="4">
        <v>44047</v>
      </c>
      <c r="M590" s="3" t="s">
        <v>719</v>
      </c>
      <c r="N590" s="3" t="s">
        <v>729</v>
      </c>
      <c r="O590" s="3" t="s">
        <v>739</v>
      </c>
      <c r="P590" s="3" t="s">
        <v>748</v>
      </c>
      <c r="Q590" s="3" t="s">
        <v>757</v>
      </c>
      <c r="R590" s="3">
        <v>35620.74</v>
      </c>
      <c r="S590" s="3" t="s">
        <v>760</v>
      </c>
      <c r="T590" s="8"/>
    </row>
    <row r="591" spans="3:20" x14ac:dyDescent="0.3">
      <c r="C591" s="7">
        <v>3443</v>
      </c>
      <c r="D591" s="3" t="s">
        <v>20</v>
      </c>
      <c r="E591" s="3" t="s">
        <v>31</v>
      </c>
      <c r="F591" s="3" t="str">
        <f t="shared" si="19"/>
        <v>kevin.kamau@email.com</v>
      </c>
      <c r="G591" s="3" t="s">
        <v>44</v>
      </c>
      <c r="H591" s="3">
        <v>3</v>
      </c>
      <c r="I591" s="3" t="str">
        <f t="shared" si="20"/>
        <v>Child</v>
      </c>
      <c r="J591" s="3">
        <f>MAX( H591:H1263) - (H591)</f>
        <v>81</v>
      </c>
      <c r="K591" s="3" t="s">
        <v>626</v>
      </c>
      <c r="L591" s="4">
        <v>45662</v>
      </c>
      <c r="M591" s="3" t="s">
        <v>723</v>
      </c>
      <c r="N591" s="3" t="s">
        <v>725</v>
      </c>
      <c r="O591" s="3" t="s">
        <v>736</v>
      </c>
      <c r="P591" s="3" t="s">
        <v>749</v>
      </c>
      <c r="Q591" s="3" t="s">
        <v>756</v>
      </c>
      <c r="R591" s="3">
        <v>5533.57</v>
      </c>
      <c r="S591" s="3" t="s">
        <v>759</v>
      </c>
      <c r="T591" s="8"/>
    </row>
    <row r="592" spans="3:20" x14ac:dyDescent="0.3">
      <c r="C592" s="7">
        <v>6405</v>
      </c>
      <c r="D592" s="3" t="s">
        <v>18</v>
      </c>
      <c r="E592" s="3" t="s">
        <v>42</v>
      </c>
      <c r="F592" s="3" t="str">
        <f t="shared" si="19"/>
        <v>susan.ouma@email.com</v>
      </c>
      <c r="G592" s="3" t="s">
        <v>45</v>
      </c>
      <c r="H592" s="3">
        <v>2</v>
      </c>
      <c r="I592" s="3" t="str">
        <f t="shared" si="20"/>
        <v>Child</v>
      </c>
      <c r="J592" s="3">
        <f>MAX( H592:H1264) - (H592)</f>
        <v>82</v>
      </c>
      <c r="K592" s="3" t="s">
        <v>627</v>
      </c>
      <c r="L592" s="4">
        <v>45697</v>
      </c>
      <c r="M592" s="3" t="s">
        <v>721</v>
      </c>
      <c r="N592" s="3" t="s">
        <v>730</v>
      </c>
      <c r="O592" s="3" t="s">
        <v>738</v>
      </c>
      <c r="P592" s="3" t="s">
        <v>752</v>
      </c>
      <c r="Q592" s="3" t="s">
        <v>756</v>
      </c>
      <c r="R592" s="3">
        <v>43344.29</v>
      </c>
      <c r="S592" s="3" t="s">
        <v>759</v>
      </c>
      <c r="T592" s="8"/>
    </row>
    <row r="593" spans="3:20" x14ac:dyDescent="0.3">
      <c r="C593" s="7">
        <v>5377</v>
      </c>
      <c r="D593" s="3" t="s">
        <v>25</v>
      </c>
      <c r="E593" s="3" t="s">
        <v>33</v>
      </c>
      <c r="F593" s="3" t="str">
        <f t="shared" si="19"/>
        <v>paul.kiplagat@email.com</v>
      </c>
      <c r="G593" s="3" t="s">
        <v>44</v>
      </c>
      <c r="H593" s="3">
        <v>9</v>
      </c>
      <c r="I593" s="3" t="str">
        <f t="shared" si="20"/>
        <v>Child</v>
      </c>
      <c r="J593" s="3">
        <f>MAX( H593:H1265) - (H593)</f>
        <v>75</v>
      </c>
      <c r="K593" s="3" t="s">
        <v>628</v>
      </c>
      <c r="L593" s="4">
        <v>45564</v>
      </c>
      <c r="M593" s="3" t="s">
        <v>720</v>
      </c>
      <c r="N593" s="3" t="s">
        <v>727</v>
      </c>
      <c r="O593" s="3" t="s">
        <v>740</v>
      </c>
      <c r="P593" s="3" t="s">
        <v>748</v>
      </c>
      <c r="Q593" s="3" t="s">
        <v>754</v>
      </c>
      <c r="R593" s="3">
        <v>37167.78</v>
      </c>
      <c r="S593" s="3" t="s">
        <v>760</v>
      </c>
      <c r="T593" s="8"/>
    </row>
    <row r="594" spans="3:20" x14ac:dyDescent="0.3">
      <c r="C594" s="7">
        <v>6760</v>
      </c>
      <c r="D594" s="3" t="s">
        <v>16</v>
      </c>
      <c r="E594" s="3" t="s">
        <v>39</v>
      </c>
      <c r="F594" s="3" t="str">
        <f t="shared" si="19"/>
        <v>john.kuria@email.com</v>
      </c>
      <c r="G594" s="3" t="s">
        <v>45</v>
      </c>
      <c r="H594" s="3">
        <v>81</v>
      </c>
      <c r="I594" s="3" t="str">
        <f t="shared" si="20"/>
        <v>Senior</v>
      </c>
      <c r="J594" s="3">
        <f>MAX( H594:H1266) - (H594)</f>
        <v>3</v>
      </c>
      <c r="K594" s="3" t="s">
        <v>629</v>
      </c>
      <c r="L594" s="4">
        <v>44964</v>
      </c>
      <c r="M594" s="3" t="s">
        <v>723</v>
      </c>
      <c r="N594" s="3" t="s">
        <v>730</v>
      </c>
      <c r="O594" s="3" t="s">
        <v>745</v>
      </c>
      <c r="P594" s="3" t="s">
        <v>748</v>
      </c>
      <c r="Q594" s="3" t="s">
        <v>756</v>
      </c>
      <c r="R594" s="3">
        <v>7314.5</v>
      </c>
      <c r="S594" s="3" t="s">
        <v>760</v>
      </c>
      <c r="T594" s="8"/>
    </row>
    <row r="595" spans="3:20" x14ac:dyDescent="0.3">
      <c r="C595" s="7">
        <v>7040</v>
      </c>
      <c r="D595" s="3" t="s">
        <v>16</v>
      </c>
      <c r="E595" s="3" t="s">
        <v>37</v>
      </c>
      <c r="F595" s="3" t="str">
        <f t="shared" si="19"/>
        <v>john.otieno@email.com</v>
      </c>
      <c r="G595" s="3" t="s">
        <v>45</v>
      </c>
      <c r="H595" s="3">
        <v>54</v>
      </c>
      <c r="I595" s="3" t="str">
        <f t="shared" si="20"/>
        <v>Adult</v>
      </c>
      <c r="J595" s="3">
        <f>MAX( H595:H1267) - (H595)</f>
        <v>30</v>
      </c>
      <c r="K595" s="3" t="s">
        <v>630</v>
      </c>
      <c r="L595" s="4">
        <v>44864</v>
      </c>
      <c r="M595" s="3" t="s">
        <v>721</v>
      </c>
      <c r="N595" s="3" t="s">
        <v>728</v>
      </c>
      <c r="O595" s="3" t="s">
        <v>738</v>
      </c>
      <c r="P595" s="3" t="s">
        <v>751</v>
      </c>
      <c r="Q595" s="3" t="s">
        <v>757</v>
      </c>
      <c r="R595" s="3">
        <v>1546.34</v>
      </c>
      <c r="S595" s="3" t="s">
        <v>760</v>
      </c>
      <c r="T595" s="8"/>
    </row>
    <row r="596" spans="3:20" x14ac:dyDescent="0.3">
      <c r="C596" s="7">
        <v>6783</v>
      </c>
      <c r="D596" s="3" t="s">
        <v>14</v>
      </c>
      <c r="E596" s="3" t="s">
        <v>39</v>
      </c>
      <c r="F596" s="3" t="str">
        <f t="shared" si="19"/>
        <v>jane.kuria@email.com</v>
      </c>
      <c r="G596" s="3" t="s">
        <v>45</v>
      </c>
      <c r="H596" s="3">
        <v>65</v>
      </c>
      <c r="I596" s="3" t="str">
        <f t="shared" si="20"/>
        <v>Senior</v>
      </c>
      <c r="J596" s="3">
        <f>MAX( H596:H1268) - (H596)</f>
        <v>19</v>
      </c>
      <c r="K596" s="3" t="s">
        <v>631</v>
      </c>
      <c r="L596" s="4">
        <v>44797</v>
      </c>
      <c r="M596" s="3" t="s">
        <v>722</v>
      </c>
      <c r="N596" s="3" t="s">
        <v>727</v>
      </c>
      <c r="O596" s="3" t="s">
        <v>739</v>
      </c>
      <c r="P596" s="3" t="s">
        <v>746</v>
      </c>
      <c r="Q596" s="3" t="s">
        <v>756</v>
      </c>
      <c r="R596" s="3">
        <v>29951.85</v>
      </c>
      <c r="S596" s="3" t="s">
        <v>761</v>
      </c>
      <c r="T596" s="8"/>
    </row>
    <row r="597" spans="3:20" x14ac:dyDescent="0.3">
      <c r="C597" s="7">
        <v>9626</v>
      </c>
      <c r="D597" s="3" t="s">
        <v>20</v>
      </c>
      <c r="E597" s="3" t="s">
        <v>30</v>
      </c>
      <c r="F597" s="3" t="str">
        <f t="shared" si="19"/>
        <v>kevin.atieno@email.com</v>
      </c>
      <c r="G597" s="3" t="s">
        <v>44</v>
      </c>
      <c r="H597" s="3">
        <v>46</v>
      </c>
      <c r="I597" s="3" t="str">
        <f t="shared" si="20"/>
        <v>Adult</v>
      </c>
      <c r="J597" s="3">
        <f>MAX( H597:H1269) - (H597)</f>
        <v>38</v>
      </c>
      <c r="K597" s="3" t="s">
        <v>632</v>
      </c>
      <c r="L597" s="4">
        <v>45308</v>
      </c>
      <c r="M597" s="3" t="s">
        <v>718</v>
      </c>
      <c r="N597" s="3" t="s">
        <v>728</v>
      </c>
      <c r="O597" s="3" t="s">
        <v>737</v>
      </c>
      <c r="P597" s="3" t="s">
        <v>748</v>
      </c>
      <c r="Q597" s="3" t="s">
        <v>758</v>
      </c>
      <c r="R597" s="3">
        <v>48238.11</v>
      </c>
      <c r="S597" s="3" t="s">
        <v>760</v>
      </c>
      <c r="T597" s="8"/>
    </row>
    <row r="598" spans="3:20" x14ac:dyDescent="0.3">
      <c r="C598" s="7">
        <v>3596</v>
      </c>
      <c r="D598" s="3" t="s">
        <v>24</v>
      </c>
      <c r="E598" s="3" t="s">
        <v>34</v>
      </c>
      <c r="F598" s="3" t="str">
        <f t="shared" si="19"/>
        <v>esther.cherono@email.com</v>
      </c>
      <c r="G598" s="3" t="s">
        <v>44</v>
      </c>
      <c r="H598" s="3">
        <v>48</v>
      </c>
      <c r="I598" s="3" t="str">
        <f t="shared" si="20"/>
        <v>Adult</v>
      </c>
      <c r="J598" s="3">
        <f>MAX( H598:H1270) - (H598)</f>
        <v>36</v>
      </c>
      <c r="K598" s="3" t="s">
        <v>633</v>
      </c>
      <c r="L598" s="4">
        <v>44916</v>
      </c>
      <c r="M598" s="3" t="s">
        <v>720</v>
      </c>
      <c r="N598" s="3" t="s">
        <v>727</v>
      </c>
      <c r="O598" s="3" t="s">
        <v>734</v>
      </c>
      <c r="P598" s="3" t="s">
        <v>751</v>
      </c>
      <c r="Q598" s="3" t="s">
        <v>757</v>
      </c>
      <c r="R598" s="3">
        <v>14181.73</v>
      </c>
      <c r="S598" s="3" t="s">
        <v>760</v>
      </c>
      <c r="T598" s="8"/>
    </row>
    <row r="599" spans="3:20" x14ac:dyDescent="0.3">
      <c r="C599" s="7">
        <v>2225</v>
      </c>
      <c r="D599" s="3" t="s">
        <v>22</v>
      </c>
      <c r="E599" s="3" t="s">
        <v>35</v>
      </c>
      <c r="F599" s="3" t="str">
        <f t="shared" si="19"/>
        <v>mercy.mugambi@email.com</v>
      </c>
      <c r="G599" s="3" t="s">
        <v>44</v>
      </c>
      <c r="H599" s="3">
        <v>43</v>
      </c>
      <c r="I599" s="3" t="str">
        <f t="shared" si="20"/>
        <v>Adult</v>
      </c>
      <c r="J599" s="3">
        <f>MAX( H599:H1271) - (H599)</f>
        <v>41</v>
      </c>
      <c r="K599" s="3" t="s">
        <v>634</v>
      </c>
      <c r="L599" s="4">
        <v>45424</v>
      </c>
      <c r="M599" s="3" t="s">
        <v>722</v>
      </c>
      <c r="N599" s="3" t="s">
        <v>727</v>
      </c>
      <c r="O599" s="3" t="s">
        <v>739</v>
      </c>
      <c r="P599" s="3" t="s">
        <v>750</v>
      </c>
      <c r="Q599" s="3" t="s">
        <v>758</v>
      </c>
      <c r="R599" s="3">
        <v>3537.21</v>
      </c>
      <c r="S599" s="3" t="s">
        <v>761</v>
      </c>
      <c r="T599" s="8"/>
    </row>
    <row r="600" spans="3:20" x14ac:dyDescent="0.3">
      <c r="C600" s="7">
        <v>3172</v>
      </c>
      <c r="D600" s="3" t="s">
        <v>22</v>
      </c>
      <c r="E600" s="3" t="s">
        <v>39</v>
      </c>
      <c r="F600" s="3" t="str">
        <f t="shared" si="19"/>
        <v>mercy.kuria@email.com</v>
      </c>
      <c r="G600" s="3" t="s">
        <v>44</v>
      </c>
      <c r="H600" s="3">
        <v>24</v>
      </c>
      <c r="I600" s="3" t="str">
        <f t="shared" si="20"/>
        <v>Adult</v>
      </c>
      <c r="J600" s="3">
        <f>MAX( H600:H1272) - (H600)</f>
        <v>60</v>
      </c>
      <c r="K600" s="3" t="s">
        <v>635</v>
      </c>
      <c r="L600" s="4">
        <v>44092</v>
      </c>
      <c r="M600" s="3" t="s">
        <v>718</v>
      </c>
      <c r="N600" s="3" t="s">
        <v>725</v>
      </c>
      <c r="O600" s="3" t="s">
        <v>732</v>
      </c>
      <c r="P600" s="3" t="s">
        <v>748</v>
      </c>
      <c r="Q600" s="3" t="s">
        <v>753</v>
      </c>
      <c r="R600" s="3">
        <v>42603.040000000001</v>
      </c>
      <c r="S600" s="3" t="s">
        <v>761</v>
      </c>
      <c r="T600" s="8"/>
    </row>
    <row r="601" spans="3:20" x14ac:dyDescent="0.3">
      <c r="C601" s="7">
        <v>9298</v>
      </c>
      <c r="D601" s="3" t="s">
        <v>17</v>
      </c>
      <c r="E601" s="3" t="s">
        <v>39</v>
      </c>
      <c r="F601" s="3" t="str">
        <f t="shared" si="19"/>
        <v>anne.kuria@email.com</v>
      </c>
      <c r="G601" s="3" t="s">
        <v>45</v>
      </c>
      <c r="H601" s="3">
        <v>11</v>
      </c>
      <c r="I601" s="3" t="str">
        <f t="shared" si="20"/>
        <v>Child</v>
      </c>
      <c r="J601" s="3">
        <f>MAX( H601:H1273) - (H601)</f>
        <v>73</v>
      </c>
      <c r="K601" s="3" t="s">
        <v>636</v>
      </c>
      <c r="L601" s="4">
        <v>44888</v>
      </c>
      <c r="M601" s="3" t="s">
        <v>720</v>
      </c>
      <c r="N601" s="3" t="s">
        <v>730</v>
      </c>
      <c r="O601" s="3" t="s">
        <v>740</v>
      </c>
      <c r="P601" s="3" t="s">
        <v>746</v>
      </c>
      <c r="Q601" s="3" t="s">
        <v>754</v>
      </c>
      <c r="R601" s="3">
        <v>23243.18</v>
      </c>
      <c r="S601" s="3" t="s">
        <v>761</v>
      </c>
      <c r="T601" s="8"/>
    </row>
    <row r="602" spans="3:20" x14ac:dyDescent="0.3">
      <c r="C602" s="7">
        <v>5177</v>
      </c>
      <c r="D602" s="3" t="s">
        <v>28</v>
      </c>
      <c r="E602" s="3" t="s">
        <v>33</v>
      </c>
      <c r="F602" s="3" t="str">
        <f t="shared" si="19"/>
        <v>mary.kiplagat@email.com</v>
      </c>
      <c r="G602" s="3" t="s">
        <v>45</v>
      </c>
      <c r="H602" s="3">
        <v>40</v>
      </c>
      <c r="I602" s="3" t="str">
        <f t="shared" si="20"/>
        <v>Adult</v>
      </c>
      <c r="J602" s="3">
        <f>MAX( H602:H1274) - (H602)</f>
        <v>44</v>
      </c>
      <c r="K602" s="3" t="s">
        <v>637</v>
      </c>
      <c r="L602" s="4">
        <v>44332</v>
      </c>
      <c r="M602" s="3" t="s">
        <v>723</v>
      </c>
      <c r="N602" s="3" t="s">
        <v>729</v>
      </c>
      <c r="O602" s="3" t="s">
        <v>731</v>
      </c>
      <c r="P602" s="3" t="s">
        <v>748</v>
      </c>
      <c r="Q602" s="3" t="s">
        <v>758</v>
      </c>
      <c r="R602" s="3">
        <v>24344.06</v>
      </c>
      <c r="S602" s="3" t="s">
        <v>760</v>
      </c>
      <c r="T602" s="8"/>
    </row>
    <row r="603" spans="3:20" x14ac:dyDescent="0.3">
      <c r="C603" s="7">
        <v>9285</v>
      </c>
      <c r="D603" s="3" t="s">
        <v>28</v>
      </c>
      <c r="E603" s="3" t="s">
        <v>33</v>
      </c>
      <c r="F603" s="3" t="str">
        <f t="shared" si="19"/>
        <v>mary.kiplagat@email.com</v>
      </c>
      <c r="G603" s="3" t="s">
        <v>44</v>
      </c>
      <c r="H603" s="3">
        <v>73</v>
      </c>
      <c r="I603" s="3" t="str">
        <f t="shared" si="20"/>
        <v>Senior</v>
      </c>
      <c r="J603" s="3">
        <f>MAX( H603:H1275) - (H603)</f>
        <v>11</v>
      </c>
      <c r="K603" s="3" t="s">
        <v>638</v>
      </c>
      <c r="L603" s="4">
        <v>44867</v>
      </c>
      <c r="M603" s="3" t="s">
        <v>719</v>
      </c>
      <c r="N603" s="3" t="s">
        <v>725</v>
      </c>
      <c r="O603" s="3" t="s">
        <v>745</v>
      </c>
      <c r="P603" s="3" t="s">
        <v>746</v>
      </c>
      <c r="Q603" s="3" t="s">
        <v>756</v>
      </c>
      <c r="R603" s="3">
        <v>49568.76</v>
      </c>
      <c r="S603" s="3" t="s">
        <v>760</v>
      </c>
      <c r="T603" s="8"/>
    </row>
    <row r="604" spans="3:20" x14ac:dyDescent="0.3">
      <c r="C604" s="7">
        <v>7706</v>
      </c>
      <c r="D604" s="3" t="s">
        <v>17</v>
      </c>
      <c r="E604" s="3" t="s">
        <v>42</v>
      </c>
      <c r="F604" s="3" t="str">
        <f t="shared" si="19"/>
        <v>anne.ouma@email.com</v>
      </c>
      <c r="G604" s="3" t="s">
        <v>44</v>
      </c>
      <c r="H604" s="3">
        <v>25</v>
      </c>
      <c r="I604" s="3" t="str">
        <f t="shared" si="20"/>
        <v>Adult</v>
      </c>
      <c r="J604" s="3">
        <f>MAX( H604:H1276) - (H604)</f>
        <v>59</v>
      </c>
      <c r="K604" s="3" t="s">
        <v>639</v>
      </c>
      <c r="L604" s="4">
        <v>44881</v>
      </c>
      <c r="M604" s="3" t="s">
        <v>721</v>
      </c>
      <c r="N604" s="3" t="s">
        <v>728</v>
      </c>
      <c r="O604" s="3" t="s">
        <v>745</v>
      </c>
      <c r="P604" s="3" t="s">
        <v>750</v>
      </c>
      <c r="Q604" s="3" t="s">
        <v>757</v>
      </c>
      <c r="R604" s="3">
        <v>10710.79</v>
      </c>
      <c r="S604" s="3" t="s">
        <v>760</v>
      </c>
      <c r="T604" s="8"/>
    </row>
    <row r="605" spans="3:20" x14ac:dyDescent="0.3">
      <c r="C605" s="7">
        <v>6540</v>
      </c>
      <c r="D605" s="3" t="s">
        <v>15</v>
      </c>
      <c r="E605" s="3" t="s">
        <v>39</v>
      </c>
      <c r="F605" s="3" t="str">
        <f t="shared" si="19"/>
        <v>james.kuria@email.com</v>
      </c>
      <c r="G605" s="3" t="s">
        <v>44</v>
      </c>
      <c r="H605" s="3">
        <v>14</v>
      </c>
      <c r="I605" s="3" t="str">
        <f t="shared" si="20"/>
        <v>Teenager</v>
      </c>
      <c r="J605" s="3">
        <f>MAX( H605:H1277) - (H605)</f>
        <v>70</v>
      </c>
      <c r="K605" s="3" t="s">
        <v>640</v>
      </c>
      <c r="L605" s="4">
        <v>45085</v>
      </c>
      <c r="M605" s="3" t="s">
        <v>721</v>
      </c>
      <c r="N605" s="3" t="s">
        <v>728</v>
      </c>
      <c r="O605" s="3" t="s">
        <v>743</v>
      </c>
      <c r="P605" s="3" t="s">
        <v>750</v>
      </c>
      <c r="Q605" s="3" t="s">
        <v>755</v>
      </c>
      <c r="R605" s="3">
        <v>29230.18</v>
      </c>
      <c r="S605" s="3" t="s">
        <v>761</v>
      </c>
      <c r="T605" s="8"/>
    </row>
    <row r="606" spans="3:20" x14ac:dyDescent="0.3">
      <c r="C606" s="7">
        <v>6915</v>
      </c>
      <c r="D606" s="3" t="s">
        <v>14</v>
      </c>
      <c r="E606" s="3" t="s">
        <v>33</v>
      </c>
      <c r="F606" s="3" t="str">
        <f t="shared" si="19"/>
        <v>jane.kiplagat@email.com</v>
      </c>
      <c r="G606" s="3" t="s">
        <v>44</v>
      </c>
      <c r="H606" s="3">
        <v>38</v>
      </c>
      <c r="I606" s="3" t="str">
        <f t="shared" si="20"/>
        <v>Adult</v>
      </c>
      <c r="J606" s="3">
        <f>MAX( H606:H1278) - (H606)</f>
        <v>46</v>
      </c>
      <c r="K606" s="3" t="s">
        <v>641</v>
      </c>
      <c r="L606" s="4">
        <v>44763</v>
      </c>
      <c r="M606" s="3" t="s">
        <v>722</v>
      </c>
      <c r="N606" s="3" t="s">
        <v>730</v>
      </c>
      <c r="O606" s="3" t="s">
        <v>740</v>
      </c>
      <c r="P606" s="3" t="s">
        <v>748</v>
      </c>
      <c r="Q606" s="3" t="s">
        <v>756</v>
      </c>
      <c r="R606" s="3">
        <v>43186.94</v>
      </c>
      <c r="S606" s="3" t="s">
        <v>761</v>
      </c>
      <c r="T606" s="8"/>
    </row>
    <row r="607" spans="3:20" x14ac:dyDescent="0.3">
      <c r="C607" s="7">
        <v>8032</v>
      </c>
      <c r="D607" s="3" t="s">
        <v>25</v>
      </c>
      <c r="E607" s="3" t="s">
        <v>43</v>
      </c>
      <c r="F607" s="3" t="str">
        <f t="shared" si="19"/>
        <v>paul.chebet@email.com</v>
      </c>
      <c r="G607" s="3" t="s">
        <v>45</v>
      </c>
      <c r="H607" s="3">
        <v>36</v>
      </c>
      <c r="I607" s="3" t="str">
        <f t="shared" si="20"/>
        <v>Adult</v>
      </c>
      <c r="J607" s="3">
        <f>MAX( H607:H1279) - (H607)</f>
        <v>48</v>
      </c>
      <c r="K607" s="3" t="s">
        <v>642</v>
      </c>
      <c r="L607" s="4">
        <v>44328</v>
      </c>
      <c r="M607" s="3" t="s">
        <v>723</v>
      </c>
      <c r="N607" s="3" t="s">
        <v>730</v>
      </c>
      <c r="O607" s="3" t="s">
        <v>737</v>
      </c>
      <c r="P607" s="3" t="s">
        <v>751</v>
      </c>
      <c r="Q607" s="3" t="s">
        <v>758</v>
      </c>
      <c r="R607" s="3">
        <v>22536.2</v>
      </c>
      <c r="S607" s="3" t="s">
        <v>760</v>
      </c>
      <c r="T607" s="8"/>
    </row>
    <row r="608" spans="3:20" x14ac:dyDescent="0.3">
      <c r="C608" s="7">
        <v>5382</v>
      </c>
      <c r="D608" s="3" t="s">
        <v>15</v>
      </c>
      <c r="E608" s="3" t="s">
        <v>30</v>
      </c>
      <c r="F608" s="3" t="str">
        <f t="shared" si="19"/>
        <v>james.atieno@email.com</v>
      </c>
      <c r="G608" s="3" t="s">
        <v>45</v>
      </c>
      <c r="H608" s="3">
        <v>51</v>
      </c>
      <c r="I608" s="3" t="str">
        <f t="shared" si="20"/>
        <v>Adult</v>
      </c>
      <c r="J608" s="3">
        <f>MAX( H608:H1280) - (H608)</f>
        <v>33</v>
      </c>
      <c r="K608" s="3" t="s">
        <v>643</v>
      </c>
      <c r="L608" s="4">
        <v>44977</v>
      </c>
      <c r="M608" s="3" t="s">
        <v>724</v>
      </c>
      <c r="N608" s="3" t="s">
        <v>730</v>
      </c>
      <c r="O608" s="3" t="s">
        <v>740</v>
      </c>
      <c r="P608" s="3" t="s">
        <v>750</v>
      </c>
      <c r="Q608" s="3" t="s">
        <v>755</v>
      </c>
      <c r="R608" s="3">
        <v>18916.14</v>
      </c>
      <c r="S608" s="3" t="s">
        <v>759</v>
      </c>
      <c r="T608" s="8"/>
    </row>
    <row r="609" spans="3:20" x14ac:dyDescent="0.3">
      <c r="C609" s="7">
        <v>7685</v>
      </c>
      <c r="D609" s="3" t="s">
        <v>18</v>
      </c>
      <c r="E609" s="3" t="s">
        <v>41</v>
      </c>
      <c r="F609" s="3" t="str">
        <f t="shared" si="19"/>
        <v>susan.obuya@email.com</v>
      </c>
      <c r="G609" s="3" t="s">
        <v>44</v>
      </c>
      <c r="H609" s="3">
        <v>68</v>
      </c>
      <c r="I609" s="3" t="str">
        <f t="shared" si="20"/>
        <v>Senior</v>
      </c>
      <c r="J609" s="3">
        <f>MAX( H609:H1281) - (H609)</f>
        <v>16</v>
      </c>
      <c r="K609" s="3" t="s">
        <v>644</v>
      </c>
      <c r="L609" s="4">
        <v>45261</v>
      </c>
      <c r="M609" s="3" t="s">
        <v>722</v>
      </c>
      <c r="N609" s="3" t="s">
        <v>725</v>
      </c>
      <c r="O609" s="3" t="s">
        <v>731</v>
      </c>
      <c r="P609" s="3" t="s">
        <v>746</v>
      </c>
      <c r="Q609" s="3" t="s">
        <v>757</v>
      </c>
      <c r="R609" s="3">
        <v>11110.91</v>
      </c>
      <c r="S609" s="3" t="s">
        <v>760</v>
      </c>
      <c r="T609" s="8"/>
    </row>
    <row r="610" spans="3:20" x14ac:dyDescent="0.3">
      <c r="C610" s="7">
        <v>9211</v>
      </c>
      <c r="D610" s="3" t="s">
        <v>26</v>
      </c>
      <c r="E610" s="3" t="s">
        <v>33</v>
      </c>
      <c r="F610" s="3" t="str">
        <f t="shared" si="19"/>
        <v>brian.kiplagat@email.com</v>
      </c>
      <c r="G610" s="3" t="s">
        <v>45</v>
      </c>
      <c r="H610" s="3">
        <v>65</v>
      </c>
      <c r="I610" s="3" t="str">
        <f t="shared" si="20"/>
        <v>Senior</v>
      </c>
      <c r="J610" s="3">
        <f>MAX( H610:H1282) - (H610)</f>
        <v>19</v>
      </c>
      <c r="K610" s="3" t="s">
        <v>645</v>
      </c>
      <c r="L610" s="4">
        <v>44464</v>
      </c>
      <c r="M610" s="3" t="s">
        <v>718</v>
      </c>
      <c r="N610" s="3" t="s">
        <v>729</v>
      </c>
      <c r="O610" s="3" t="s">
        <v>743</v>
      </c>
      <c r="P610" s="3" t="s">
        <v>748</v>
      </c>
      <c r="Q610" s="3" t="s">
        <v>754</v>
      </c>
      <c r="R610" s="3">
        <v>10301.469999999999</v>
      </c>
      <c r="S610" s="3" t="s">
        <v>760</v>
      </c>
      <c r="T610" s="8"/>
    </row>
    <row r="611" spans="3:20" x14ac:dyDescent="0.3">
      <c r="C611" s="7">
        <v>9016</v>
      </c>
      <c r="D611" s="3" t="s">
        <v>27</v>
      </c>
      <c r="E611" s="3" t="s">
        <v>31</v>
      </c>
      <c r="F611" s="3" t="str">
        <f t="shared" si="19"/>
        <v>david.kamau@email.com</v>
      </c>
      <c r="G611" s="3" t="s">
        <v>45</v>
      </c>
      <c r="H611" s="3">
        <v>7</v>
      </c>
      <c r="I611" s="3" t="str">
        <f t="shared" si="20"/>
        <v>Child</v>
      </c>
      <c r="J611" s="3">
        <f>MAX( H611:H1283) - (H611)</f>
        <v>77</v>
      </c>
      <c r="K611" s="3" t="s">
        <v>646</v>
      </c>
      <c r="L611" s="4">
        <v>45196</v>
      </c>
      <c r="M611" s="3" t="s">
        <v>721</v>
      </c>
      <c r="N611" s="3" t="s">
        <v>730</v>
      </c>
      <c r="O611" s="3" t="s">
        <v>734</v>
      </c>
      <c r="P611" s="3" t="s">
        <v>752</v>
      </c>
      <c r="Q611" s="3" t="s">
        <v>754</v>
      </c>
      <c r="R611" s="3">
        <v>31871.08</v>
      </c>
      <c r="S611" s="3" t="s">
        <v>760</v>
      </c>
      <c r="T611" s="8"/>
    </row>
    <row r="612" spans="3:20" x14ac:dyDescent="0.3">
      <c r="C612" s="7">
        <v>4939</v>
      </c>
      <c r="D612" s="3" t="s">
        <v>14</v>
      </c>
      <c r="E612" s="3" t="s">
        <v>34</v>
      </c>
      <c r="F612" s="3" t="str">
        <f t="shared" si="19"/>
        <v>jane.cherono@email.com</v>
      </c>
      <c r="G612" s="3" t="s">
        <v>44</v>
      </c>
      <c r="H612" s="3">
        <v>18</v>
      </c>
      <c r="I612" s="3" t="str">
        <f t="shared" si="20"/>
        <v>Teenager</v>
      </c>
      <c r="J612" s="3">
        <f>MAX( H612:H1284) - (H612)</f>
        <v>66</v>
      </c>
      <c r="K612" s="3" t="s">
        <v>647</v>
      </c>
      <c r="L612" s="4">
        <v>45631</v>
      </c>
      <c r="M612" s="3" t="s">
        <v>718</v>
      </c>
      <c r="N612" s="3" t="s">
        <v>729</v>
      </c>
      <c r="O612" s="3" t="s">
        <v>742</v>
      </c>
      <c r="P612" s="3" t="s">
        <v>749</v>
      </c>
      <c r="Q612" s="3" t="s">
        <v>758</v>
      </c>
      <c r="R612" s="3">
        <v>27685.919999999998</v>
      </c>
      <c r="S612" s="3" t="s">
        <v>759</v>
      </c>
      <c r="T612" s="8"/>
    </row>
    <row r="613" spans="3:20" x14ac:dyDescent="0.3">
      <c r="C613" s="7">
        <v>7483</v>
      </c>
      <c r="D613" s="3" t="s">
        <v>26</v>
      </c>
      <c r="E613" s="3" t="s">
        <v>33</v>
      </c>
      <c r="F613" s="3" t="str">
        <f t="shared" si="19"/>
        <v>brian.kiplagat@email.com</v>
      </c>
      <c r="G613" s="3" t="s">
        <v>45</v>
      </c>
      <c r="H613" s="3">
        <v>27</v>
      </c>
      <c r="I613" s="3" t="str">
        <f t="shared" si="20"/>
        <v>Adult</v>
      </c>
      <c r="J613" s="3">
        <f>MAX( H613:H1285) - (H613)</f>
        <v>57</v>
      </c>
      <c r="K613" s="3" t="s">
        <v>648</v>
      </c>
      <c r="L613" s="4">
        <v>45556</v>
      </c>
      <c r="M613" s="3" t="s">
        <v>724</v>
      </c>
      <c r="N613" s="3" t="s">
        <v>729</v>
      </c>
      <c r="O613" s="3" t="s">
        <v>732</v>
      </c>
      <c r="P613" s="3" t="s">
        <v>746</v>
      </c>
      <c r="Q613" s="3" t="s">
        <v>754</v>
      </c>
      <c r="R613" s="3">
        <v>28062.76</v>
      </c>
      <c r="S613" s="3" t="s">
        <v>760</v>
      </c>
      <c r="T613" s="8"/>
    </row>
    <row r="614" spans="3:20" x14ac:dyDescent="0.3">
      <c r="C614" s="7">
        <v>7710</v>
      </c>
      <c r="D614" s="3" t="s">
        <v>22</v>
      </c>
      <c r="E614" s="3" t="s">
        <v>31</v>
      </c>
      <c r="F614" s="3" t="str">
        <f t="shared" si="19"/>
        <v>mercy.kamau@email.com</v>
      </c>
      <c r="G614" s="3" t="s">
        <v>44</v>
      </c>
      <c r="H614" s="3">
        <v>33</v>
      </c>
      <c r="I614" s="3" t="str">
        <f t="shared" si="20"/>
        <v>Adult</v>
      </c>
      <c r="J614" s="3">
        <f>MAX( H614:H1286) - (H614)</f>
        <v>51</v>
      </c>
      <c r="K614" s="3" t="s">
        <v>649</v>
      </c>
      <c r="L614" s="4">
        <v>44184</v>
      </c>
      <c r="M614" s="3" t="s">
        <v>720</v>
      </c>
      <c r="N614" s="3" t="s">
        <v>729</v>
      </c>
      <c r="O614" s="3" t="s">
        <v>733</v>
      </c>
      <c r="P614" s="3" t="s">
        <v>748</v>
      </c>
      <c r="Q614" s="3" t="s">
        <v>755</v>
      </c>
      <c r="R614" s="3">
        <v>48616.07</v>
      </c>
      <c r="S614" s="3" t="s">
        <v>759</v>
      </c>
      <c r="T614" s="8"/>
    </row>
    <row r="615" spans="3:20" x14ac:dyDescent="0.3">
      <c r="C615" s="7">
        <v>6873</v>
      </c>
      <c r="D615" s="3" t="s">
        <v>19</v>
      </c>
      <c r="E615" s="3" t="s">
        <v>35</v>
      </c>
      <c r="F615" s="3" t="str">
        <f t="shared" si="19"/>
        <v>michael.mugambi@email.com</v>
      </c>
      <c r="G615" s="3" t="s">
        <v>44</v>
      </c>
      <c r="H615" s="3">
        <v>59</v>
      </c>
      <c r="I615" s="3" t="str">
        <f t="shared" si="20"/>
        <v>Adult</v>
      </c>
      <c r="J615" s="3">
        <f>MAX( H615:H1287) - (H615)</f>
        <v>25</v>
      </c>
      <c r="K615" s="3" t="s">
        <v>650</v>
      </c>
      <c r="L615" s="4">
        <v>45383</v>
      </c>
      <c r="M615" s="3" t="s">
        <v>720</v>
      </c>
      <c r="N615" s="3" t="s">
        <v>730</v>
      </c>
      <c r="O615" s="3" t="s">
        <v>738</v>
      </c>
      <c r="P615" s="3" t="s">
        <v>751</v>
      </c>
      <c r="Q615" s="3" t="s">
        <v>756</v>
      </c>
      <c r="R615" s="3">
        <v>41084.519999999997</v>
      </c>
      <c r="S615" s="3" t="s">
        <v>760</v>
      </c>
      <c r="T615" s="8"/>
    </row>
    <row r="616" spans="3:20" x14ac:dyDescent="0.3">
      <c r="C616" s="7">
        <v>9468</v>
      </c>
      <c r="D616" s="3" t="s">
        <v>22</v>
      </c>
      <c r="E616" s="3" t="s">
        <v>41</v>
      </c>
      <c r="F616" s="3" t="str">
        <f t="shared" si="19"/>
        <v>mercy.obuya@email.com</v>
      </c>
      <c r="G616" s="3" t="s">
        <v>45</v>
      </c>
      <c r="H616" s="3">
        <v>80</v>
      </c>
      <c r="I616" s="3" t="str">
        <f t="shared" si="20"/>
        <v>Senior</v>
      </c>
      <c r="J616" s="3">
        <f>MAX( H616:H1288) - (H616)</f>
        <v>4</v>
      </c>
      <c r="K616" s="3" t="s">
        <v>651</v>
      </c>
      <c r="L616" s="4">
        <v>44410</v>
      </c>
      <c r="M616" s="3" t="s">
        <v>722</v>
      </c>
      <c r="N616" s="3" t="s">
        <v>726</v>
      </c>
      <c r="O616" s="3" t="s">
        <v>732</v>
      </c>
      <c r="P616" s="3" t="s">
        <v>752</v>
      </c>
      <c r="Q616" s="3" t="s">
        <v>753</v>
      </c>
      <c r="R616" s="3">
        <v>18626.98</v>
      </c>
      <c r="S616" s="3" t="s">
        <v>761</v>
      </c>
      <c r="T616" s="8"/>
    </row>
    <row r="617" spans="3:20" x14ac:dyDescent="0.3">
      <c r="C617" s="7">
        <v>1092</v>
      </c>
      <c r="D617" s="3" t="s">
        <v>16</v>
      </c>
      <c r="E617" s="3" t="s">
        <v>30</v>
      </c>
      <c r="F617" s="3" t="str">
        <f t="shared" si="19"/>
        <v>john.atieno@email.com</v>
      </c>
      <c r="G617" s="3" t="s">
        <v>44</v>
      </c>
      <c r="H617" s="3">
        <v>9</v>
      </c>
      <c r="I617" s="3" t="str">
        <f t="shared" si="20"/>
        <v>Child</v>
      </c>
      <c r="J617" s="3">
        <f>MAX( H617:H1289) - (H617)</f>
        <v>75</v>
      </c>
      <c r="K617" s="3" t="s">
        <v>652</v>
      </c>
      <c r="L617" s="4">
        <v>45746</v>
      </c>
      <c r="M617" s="3" t="s">
        <v>722</v>
      </c>
      <c r="N617" s="3" t="s">
        <v>727</v>
      </c>
      <c r="O617" s="3" t="s">
        <v>737</v>
      </c>
      <c r="P617" s="3" t="s">
        <v>749</v>
      </c>
      <c r="Q617" s="3" t="s">
        <v>754</v>
      </c>
      <c r="R617" s="3">
        <v>29484.26</v>
      </c>
      <c r="S617" s="3" t="s">
        <v>760</v>
      </c>
      <c r="T617" s="8"/>
    </row>
    <row r="618" spans="3:20" x14ac:dyDescent="0.3">
      <c r="C618" s="7">
        <v>4776</v>
      </c>
      <c r="D618" s="3" t="s">
        <v>25</v>
      </c>
      <c r="E618" s="3" t="s">
        <v>35</v>
      </c>
      <c r="F618" s="3" t="str">
        <f t="shared" si="19"/>
        <v>paul.mugambi@email.com</v>
      </c>
      <c r="G618" s="3" t="s">
        <v>45</v>
      </c>
      <c r="H618" s="3">
        <v>66</v>
      </c>
      <c r="I618" s="3" t="str">
        <f t="shared" si="20"/>
        <v>Senior</v>
      </c>
      <c r="J618" s="3">
        <f>MAX( H618:H1290) - (H618)</f>
        <v>18</v>
      </c>
      <c r="K618" s="3" t="s">
        <v>653</v>
      </c>
      <c r="L618" s="4">
        <v>45583</v>
      </c>
      <c r="M618" s="3" t="s">
        <v>724</v>
      </c>
      <c r="N618" s="3" t="s">
        <v>726</v>
      </c>
      <c r="O618" s="3" t="s">
        <v>734</v>
      </c>
      <c r="P618" s="3" t="s">
        <v>750</v>
      </c>
      <c r="Q618" s="3" t="s">
        <v>758</v>
      </c>
      <c r="R618" s="3">
        <v>1942.52</v>
      </c>
      <c r="S618" s="3" t="s">
        <v>760</v>
      </c>
      <c r="T618" s="8"/>
    </row>
    <row r="619" spans="3:20" x14ac:dyDescent="0.3">
      <c r="C619" s="7">
        <v>2307</v>
      </c>
      <c r="D619" s="3" t="s">
        <v>18</v>
      </c>
      <c r="E619" s="3" t="s">
        <v>34</v>
      </c>
      <c r="F619" s="3" t="str">
        <f t="shared" si="19"/>
        <v>susan.cherono@email.com</v>
      </c>
      <c r="G619" s="3" t="s">
        <v>45</v>
      </c>
      <c r="H619" s="3">
        <v>10</v>
      </c>
      <c r="I619" s="3" t="str">
        <f t="shared" si="20"/>
        <v>Child</v>
      </c>
      <c r="J619" s="3">
        <f>MAX( H619:H1291) - (H619)</f>
        <v>74</v>
      </c>
      <c r="K619" s="3" t="s">
        <v>654</v>
      </c>
      <c r="L619" s="4">
        <v>44698</v>
      </c>
      <c r="M619" s="3" t="s">
        <v>718</v>
      </c>
      <c r="N619" s="3" t="s">
        <v>728</v>
      </c>
      <c r="O619" s="3" t="s">
        <v>735</v>
      </c>
      <c r="P619" s="3" t="s">
        <v>749</v>
      </c>
      <c r="Q619" s="3" t="s">
        <v>754</v>
      </c>
      <c r="R619" s="3">
        <v>48048.4</v>
      </c>
      <c r="S619" s="3" t="s">
        <v>760</v>
      </c>
      <c r="T619" s="8"/>
    </row>
    <row r="620" spans="3:20" x14ac:dyDescent="0.3">
      <c r="C620" s="7">
        <v>9046</v>
      </c>
      <c r="D620" s="3" t="s">
        <v>25</v>
      </c>
      <c r="E620" s="3" t="s">
        <v>36</v>
      </c>
      <c r="F620" s="3" t="str">
        <f t="shared" si="19"/>
        <v>paul.mwangi@email.com</v>
      </c>
      <c r="G620" s="3" t="s">
        <v>45</v>
      </c>
      <c r="H620" s="3">
        <v>32</v>
      </c>
      <c r="I620" s="3" t="str">
        <f t="shared" si="20"/>
        <v>Adult</v>
      </c>
      <c r="J620" s="3">
        <f>MAX( H620:H1292) - (H620)</f>
        <v>52</v>
      </c>
      <c r="K620" s="3" t="s">
        <v>655</v>
      </c>
      <c r="L620" s="4">
        <v>45369</v>
      </c>
      <c r="M620" s="3" t="s">
        <v>724</v>
      </c>
      <c r="N620" s="3" t="s">
        <v>729</v>
      </c>
      <c r="O620" s="3" t="s">
        <v>731</v>
      </c>
      <c r="P620" s="3" t="s">
        <v>748</v>
      </c>
      <c r="Q620" s="3" t="s">
        <v>753</v>
      </c>
      <c r="R620" s="3">
        <v>22087.62</v>
      </c>
      <c r="S620" s="3" t="s">
        <v>761</v>
      </c>
      <c r="T620" s="8"/>
    </row>
    <row r="621" spans="3:20" x14ac:dyDescent="0.3">
      <c r="C621" s="7">
        <v>4094</v>
      </c>
      <c r="D621" s="3" t="s">
        <v>26</v>
      </c>
      <c r="E621" s="3" t="s">
        <v>37</v>
      </c>
      <c r="F621" s="3" t="str">
        <f t="shared" si="19"/>
        <v>brian.otieno@email.com</v>
      </c>
      <c r="G621" s="3" t="s">
        <v>44</v>
      </c>
      <c r="H621" s="3">
        <v>34</v>
      </c>
      <c r="I621" s="3" t="str">
        <f t="shared" si="20"/>
        <v>Adult</v>
      </c>
      <c r="J621" s="3">
        <f>MAX( H621:H1293) - (H621)</f>
        <v>50</v>
      </c>
      <c r="K621" s="3" t="s">
        <v>656</v>
      </c>
      <c r="L621" s="4">
        <v>44776</v>
      </c>
      <c r="M621" s="3" t="s">
        <v>722</v>
      </c>
      <c r="N621" s="3" t="s">
        <v>727</v>
      </c>
      <c r="O621" s="3" t="s">
        <v>744</v>
      </c>
      <c r="P621" s="3" t="s">
        <v>750</v>
      </c>
      <c r="Q621" s="3" t="s">
        <v>755</v>
      </c>
      <c r="R621" s="3">
        <v>37031.050000000003</v>
      </c>
      <c r="S621" s="3" t="s">
        <v>759</v>
      </c>
      <c r="T621" s="8"/>
    </row>
    <row r="622" spans="3:20" x14ac:dyDescent="0.3">
      <c r="C622" s="7">
        <v>3308</v>
      </c>
      <c r="D622" s="3" t="s">
        <v>19</v>
      </c>
      <c r="E622" s="3" t="s">
        <v>34</v>
      </c>
      <c r="F622" s="3" t="str">
        <f t="shared" si="19"/>
        <v>michael.cherono@email.com</v>
      </c>
      <c r="G622" s="3" t="s">
        <v>45</v>
      </c>
      <c r="H622" s="3">
        <v>73</v>
      </c>
      <c r="I622" s="3" t="str">
        <f t="shared" si="20"/>
        <v>Senior</v>
      </c>
      <c r="J622" s="3">
        <f>MAX( H622:H1294) - (H622)</f>
        <v>11</v>
      </c>
      <c r="K622" s="3" t="s">
        <v>657</v>
      </c>
      <c r="L622" s="4">
        <v>45023</v>
      </c>
      <c r="M622" s="3" t="s">
        <v>719</v>
      </c>
      <c r="N622" s="3" t="s">
        <v>730</v>
      </c>
      <c r="O622" s="3" t="s">
        <v>744</v>
      </c>
      <c r="P622" s="3" t="s">
        <v>750</v>
      </c>
      <c r="Q622" s="3" t="s">
        <v>757</v>
      </c>
      <c r="R622" s="3">
        <v>5175.1899999999996</v>
      </c>
      <c r="S622" s="3" t="s">
        <v>759</v>
      </c>
      <c r="T622" s="8"/>
    </row>
    <row r="623" spans="3:20" x14ac:dyDescent="0.3">
      <c r="C623" s="7">
        <v>6886</v>
      </c>
      <c r="D623" s="3" t="s">
        <v>21</v>
      </c>
      <c r="E623" s="3" t="s">
        <v>35</v>
      </c>
      <c r="F623" s="3" t="str">
        <f t="shared" si="19"/>
        <v>grace.mugambi@email.com</v>
      </c>
      <c r="G623" s="3" t="s">
        <v>44</v>
      </c>
      <c r="H623" s="3">
        <v>2</v>
      </c>
      <c r="I623" s="3" t="str">
        <f t="shared" si="20"/>
        <v>Child</v>
      </c>
      <c r="J623" s="3">
        <f>MAX( H623:H1295) - (H623)</f>
        <v>82</v>
      </c>
      <c r="K623" s="3" t="s">
        <v>658</v>
      </c>
      <c r="L623" s="4">
        <v>45707</v>
      </c>
      <c r="M623" s="3" t="s">
        <v>718</v>
      </c>
      <c r="N623" s="3" t="s">
        <v>727</v>
      </c>
      <c r="O623" s="3" t="s">
        <v>732</v>
      </c>
      <c r="P623" s="3" t="s">
        <v>749</v>
      </c>
      <c r="Q623" s="3" t="s">
        <v>755</v>
      </c>
      <c r="R623" s="3">
        <v>40141.64</v>
      </c>
      <c r="S623" s="3" t="s">
        <v>760</v>
      </c>
      <c r="T623" s="8"/>
    </row>
    <row r="624" spans="3:20" x14ac:dyDescent="0.3">
      <c r="C624" s="7">
        <v>1566</v>
      </c>
      <c r="D624" s="3" t="s">
        <v>14</v>
      </c>
      <c r="E624" s="3" t="s">
        <v>30</v>
      </c>
      <c r="F624" s="3" t="str">
        <f t="shared" si="19"/>
        <v>jane.atieno@email.com</v>
      </c>
      <c r="G624" s="3" t="s">
        <v>45</v>
      </c>
      <c r="H624" s="3">
        <v>67</v>
      </c>
      <c r="I624" s="3" t="str">
        <f t="shared" si="20"/>
        <v>Senior</v>
      </c>
      <c r="J624" s="3">
        <f>MAX( H624:H1296) - (H624)</f>
        <v>17</v>
      </c>
      <c r="K624" s="3" t="s">
        <v>659</v>
      </c>
      <c r="L624" s="4">
        <v>45661</v>
      </c>
      <c r="M624" s="3" t="s">
        <v>723</v>
      </c>
      <c r="N624" s="3" t="s">
        <v>729</v>
      </c>
      <c r="O624" s="3" t="s">
        <v>731</v>
      </c>
      <c r="P624" s="3" t="s">
        <v>751</v>
      </c>
      <c r="Q624" s="3" t="s">
        <v>753</v>
      </c>
      <c r="R624" s="3">
        <v>32542.92</v>
      </c>
      <c r="S624" s="3" t="s">
        <v>759</v>
      </c>
      <c r="T624" s="8"/>
    </row>
    <row r="625" spans="3:20" x14ac:dyDescent="0.3">
      <c r="C625" s="7">
        <v>7934</v>
      </c>
      <c r="D625" s="3" t="s">
        <v>24</v>
      </c>
      <c r="E625" s="3" t="s">
        <v>42</v>
      </c>
      <c r="F625" s="3" t="str">
        <f t="shared" si="19"/>
        <v>esther.ouma@email.com</v>
      </c>
      <c r="G625" s="3" t="s">
        <v>44</v>
      </c>
      <c r="H625" s="3">
        <v>52</v>
      </c>
      <c r="I625" s="3" t="str">
        <f t="shared" si="20"/>
        <v>Adult</v>
      </c>
      <c r="J625" s="3">
        <f>MAX( H625:H1297) - (H625)</f>
        <v>32</v>
      </c>
      <c r="K625" s="3" t="s">
        <v>660</v>
      </c>
      <c r="L625" s="4">
        <v>43936</v>
      </c>
      <c r="M625" s="3" t="s">
        <v>720</v>
      </c>
      <c r="N625" s="3" t="s">
        <v>728</v>
      </c>
      <c r="O625" s="3" t="s">
        <v>732</v>
      </c>
      <c r="P625" s="3" t="s">
        <v>751</v>
      </c>
      <c r="Q625" s="3" t="s">
        <v>754</v>
      </c>
      <c r="R625" s="3">
        <v>4834.57</v>
      </c>
      <c r="S625" s="3" t="s">
        <v>761</v>
      </c>
      <c r="T625" s="8"/>
    </row>
    <row r="626" spans="3:20" x14ac:dyDescent="0.3">
      <c r="C626" s="7">
        <v>1366</v>
      </c>
      <c r="D626" s="3" t="s">
        <v>18</v>
      </c>
      <c r="E626" s="3" t="s">
        <v>32</v>
      </c>
      <c r="F626" s="3" t="str">
        <f t="shared" si="19"/>
        <v>susan.odhiambo@email.com</v>
      </c>
      <c r="G626" s="3" t="s">
        <v>45</v>
      </c>
      <c r="H626" s="3">
        <v>71</v>
      </c>
      <c r="I626" s="3" t="str">
        <f t="shared" si="20"/>
        <v>Senior</v>
      </c>
      <c r="J626" s="3">
        <f>MAX( H626:H1298) - (H626)</f>
        <v>13</v>
      </c>
      <c r="K626" s="3" t="s">
        <v>661</v>
      </c>
      <c r="L626" s="4">
        <v>45400</v>
      </c>
      <c r="M626" s="3" t="s">
        <v>718</v>
      </c>
      <c r="N626" s="3" t="s">
        <v>727</v>
      </c>
      <c r="O626" s="3" t="s">
        <v>732</v>
      </c>
      <c r="P626" s="3" t="s">
        <v>747</v>
      </c>
      <c r="Q626" s="3" t="s">
        <v>755</v>
      </c>
      <c r="R626" s="3">
        <v>10715.24</v>
      </c>
      <c r="S626" s="3" t="s">
        <v>760</v>
      </c>
      <c r="T626" s="8"/>
    </row>
    <row r="627" spans="3:20" x14ac:dyDescent="0.3">
      <c r="C627" s="7">
        <v>7976</v>
      </c>
      <c r="D627" s="3" t="s">
        <v>22</v>
      </c>
      <c r="E627" s="3" t="s">
        <v>31</v>
      </c>
      <c r="F627" s="3" t="str">
        <f t="shared" si="19"/>
        <v>mercy.kamau@email.com</v>
      </c>
      <c r="G627" s="3" t="s">
        <v>44</v>
      </c>
      <c r="H627" s="3">
        <v>6</v>
      </c>
      <c r="I627" s="3" t="str">
        <f t="shared" si="20"/>
        <v>Child</v>
      </c>
      <c r="J627" s="3">
        <f>MAX( H627:H1299) - (H627)</f>
        <v>78</v>
      </c>
      <c r="K627" s="3" t="s">
        <v>662</v>
      </c>
      <c r="L627" s="4">
        <v>45089</v>
      </c>
      <c r="M627" s="3" t="s">
        <v>722</v>
      </c>
      <c r="N627" s="3" t="s">
        <v>729</v>
      </c>
      <c r="O627" s="3" t="s">
        <v>742</v>
      </c>
      <c r="P627" s="3" t="s">
        <v>751</v>
      </c>
      <c r="Q627" s="3" t="s">
        <v>753</v>
      </c>
      <c r="R627" s="3">
        <v>10232.59</v>
      </c>
      <c r="S627" s="3" t="s">
        <v>759</v>
      </c>
      <c r="T627" s="8"/>
    </row>
    <row r="628" spans="3:20" x14ac:dyDescent="0.3">
      <c r="C628" s="7">
        <v>8044</v>
      </c>
      <c r="D628" s="3" t="s">
        <v>20</v>
      </c>
      <c r="E628" s="3" t="s">
        <v>35</v>
      </c>
      <c r="F628" s="3" t="str">
        <f t="shared" si="19"/>
        <v>kevin.mugambi@email.com</v>
      </c>
      <c r="G628" s="3" t="s">
        <v>45</v>
      </c>
      <c r="H628" s="3">
        <v>34</v>
      </c>
      <c r="I628" s="3" t="str">
        <f t="shared" si="20"/>
        <v>Adult</v>
      </c>
      <c r="J628" s="3">
        <f>MAX( H628:H1300) - (H628)</f>
        <v>50</v>
      </c>
      <c r="K628" s="3" t="s">
        <v>663</v>
      </c>
      <c r="L628" s="4">
        <v>45025</v>
      </c>
      <c r="M628" s="3" t="s">
        <v>720</v>
      </c>
      <c r="N628" s="3" t="s">
        <v>727</v>
      </c>
      <c r="O628" s="3" t="s">
        <v>743</v>
      </c>
      <c r="P628" s="3" t="s">
        <v>751</v>
      </c>
      <c r="Q628" s="3" t="s">
        <v>753</v>
      </c>
      <c r="R628" s="3">
        <v>7375.68</v>
      </c>
      <c r="S628" s="3" t="s">
        <v>759</v>
      </c>
      <c r="T628" s="8"/>
    </row>
    <row r="629" spans="3:20" x14ac:dyDescent="0.3">
      <c r="C629" s="7">
        <v>4060</v>
      </c>
      <c r="D629" s="3" t="s">
        <v>19</v>
      </c>
      <c r="E629" s="3" t="s">
        <v>31</v>
      </c>
      <c r="F629" s="3" t="str">
        <f t="shared" si="19"/>
        <v>michael.kamau@email.com</v>
      </c>
      <c r="G629" s="3" t="s">
        <v>44</v>
      </c>
      <c r="H629" s="3">
        <v>26</v>
      </c>
      <c r="I629" s="3" t="str">
        <f t="shared" si="20"/>
        <v>Adult</v>
      </c>
      <c r="J629" s="3">
        <f>MAX( H629:H1301) - (H629)</f>
        <v>58</v>
      </c>
      <c r="K629" s="3" t="s">
        <v>664</v>
      </c>
      <c r="L629" s="4">
        <v>44047</v>
      </c>
      <c r="M629" s="3" t="s">
        <v>720</v>
      </c>
      <c r="N629" s="3" t="s">
        <v>730</v>
      </c>
      <c r="O629" s="3" t="s">
        <v>738</v>
      </c>
      <c r="P629" s="3" t="s">
        <v>748</v>
      </c>
      <c r="Q629" s="3" t="s">
        <v>757</v>
      </c>
      <c r="R629" s="3">
        <v>19577.04</v>
      </c>
      <c r="S629" s="3" t="s">
        <v>761</v>
      </c>
      <c r="T629" s="8"/>
    </row>
    <row r="630" spans="3:20" x14ac:dyDescent="0.3">
      <c r="C630" s="7">
        <v>5359</v>
      </c>
      <c r="D630" s="3" t="s">
        <v>26</v>
      </c>
      <c r="E630" s="3" t="s">
        <v>40</v>
      </c>
      <c r="F630" s="3" t="str">
        <f t="shared" si="19"/>
        <v>brian.wanjiru@email.com</v>
      </c>
      <c r="G630" s="3" t="s">
        <v>44</v>
      </c>
      <c r="H630" s="3">
        <v>59</v>
      </c>
      <c r="I630" s="3" t="str">
        <f t="shared" si="20"/>
        <v>Adult</v>
      </c>
      <c r="J630" s="3">
        <f>MAX( H630:H1302) - (H630)</f>
        <v>25</v>
      </c>
      <c r="K630" s="3" t="s">
        <v>665</v>
      </c>
      <c r="L630" s="4">
        <v>45737</v>
      </c>
      <c r="M630" s="3" t="s">
        <v>720</v>
      </c>
      <c r="N630" s="3" t="s">
        <v>728</v>
      </c>
      <c r="O630" s="3" t="s">
        <v>740</v>
      </c>
      <c r="P630" s="3" t="s">
        <v>751</v>
      </c>
      <c r="Q630" s="3" t="s">
        <v>755</v>
      </c>
      <c r="R630" s="3">
        <v>36571.06</v>
      </c>
      <c r="S630" s="3" t="s">
        <v>760</v>
      </c>
      <c r="T630" s="8"/>
    </row>
    <row r="631" spans="3:20" x14ac:dyDescent="0.3">
      <c r="C631" s="7">
        <v>1341</v>
      </c>
      <c r="D631" s="3" t="s">
        <v>21</v>
      </c>
      <c r="E631" s="3" t="s">
        <v>41</v>
      </c>
      <c r="F631" s="3" t="str">
        <f t="shared" si="19"/>
        <v>grace.obuya@email.com</v>
      </c>
      <c r="G631" s="3" t="s">
        <v>44</v>
      </c>
      <c r="H631" s="3">
        <v>68</v>
      </c>
      <c r="I631" s="3" t="str">
        <f t="shared" si="20"/>
        <v>Senior</v>
      </c>
      <c r="J631" s="3">
        <f>MAX( H631:H1303) - (H631)</f>
        <v>16</v>
      </c>
      <c r="K631" s="3" t="s">
        <v>666</v>
      </c>
      <c r="L631" s="4">
        <v>45650</v>
      </c>
      <c r="M631" s="3" t="s">
        <v>724</v>
      </c>
      <c r="N631" s="3" t="s">
        <v>725</v>
      </c>
      <c r="O631" s="3" t="s">
        <v>737</v>
      </c>
      <c r="P631" s="3" t="s">
        <v>748</v>
      </c>
      <c r="Q631" s="3" t="s">
        <v>756</v>
      </c>
      <c r="R631" s="3">
        <v>27115.63</v>
      </c>
      <c r="S631" s="3" t="s">
        <v>760</v>
      </c>
      <c r="T631" s="8"/>
    </row>
    <row r="632" spans="3:20" x14ac:dyDescent="0.3">
      <c r="C632" s="7">
        <v>9112</v>
      </c>
      <c r="D632" s="3" t="s">
        <v>18</v>
      </c>
      <c r="E632" s="3" t="s">
        <v>30</v>
      </c>
      <c r="F632" s="3" t="str">
        <f t="shared" si="19"/>
        <v>susan.atieno@email.com</v>
      </c>
      <c r="G632" s="3" t="s">
        <v>45</v>
      </c>
      <c r="H632" s="3">
        <v>65</v>
      </c>
      <c r="I632" s="3" t="str">
        <f t="shared" si="20"/>
        <v>Senior</v>
      </c>
      <c r="J632" s="3">
        <f>MAX( H632:H1304) - (H632)</f>
        <v>19</v>
      </c>
      <c r="K632" s="3" t="s">
        <v>667</v>
      </c>
      <c r="L632" s="4">
        <v>44433</v>
      </c>
      <c r="M632" s="3" t="s">
        <v>722</v>
      </c>
      <c r="N632" s="3" t="s">
        <v>729</v>
      </c>
      <c r="O632" s="3" t="s">
        <v>742</v>
      </c>
      <c r="P632" s="3" t="s">
        <v>746</v>
      </c>
      <c r="Q632" s="3" t="s">
        <v>758</v>
      </c>
      <c r="R632" s="3">
        <v>9249.02</v>
      </c>
      <c r="S632" s="3" t="s">
        <v>759</v>
      </c>
      <c r="T632" s="8"/>
    </row>
    <row r="633" spans="3:20" x14ac:dyDescent="0.3">
      <c r="C633" s="7">
        <v>3693</v>
      </c>
      <c r="D633" s="3" t="s">
        <v>20</v>
      </c>
      <c r="E633" s="3" t="s">
        <v>31</v>
      </c>
      <c r="F633" s="3" t="str">
        <f t="shared" si="19"/>
        <v>kevin.kamau@email.com</v>
      </c>
      <c r="G633" s="3" t="s">
        <v>45</v>
      </c>
      <c r="H633" s="3">
        <v>71</v>
      </c>
      <c r="I633" s="3" t="str">
        <f t="shared" si="20"/>
        <v>Senior</v>
      </c>
      <c r="J633" s="3">
        <f>MAX( H633:H1305) - (H633)</f>
        <v>13</v>
      </c>
      <c r="K633" s="3" t="s">
        <v>668</v>
      </c>
      <c r="L633" s="4">
        <v>43960</v>
      </c>
      <c r="M633" s="3" t="s">
        <v>720</v>
      </c>
      <c r="N633" s="3" t="s">
        <v>729</v>
      </c>
      <c r="O633" s="3" t="s">
        <v>738</v>
      </c>
      <c r="P633" s="3" t="s">
        <v>751</v>
      </c>
      <c r="Q633" s="3" t="s">
        <v>754</v>
      </c>
      <c r="R633" s="3">
        <v>43920.480000000003</v>
      </c>
      <c r="S633" s="3" t="s">
        <v>761</v>
      </c>
      <c r="T633" s="8"/>
    </row>
    <row r="634" spans="3:20" x14ac:dyDescent="0.3">
      <c r="C634" s="7">
        <v>8036</v>
      </c>
      <c r="D634" s="3" t="s">
        <v>20</v>
      </c>
      <c r="E634" s="3" t="s">
        <v>41</v>
      </c>
      <c r="F634" s="3" t="str">
        <f t="shared" si="19"/>
        <v>kevin.obuya@email.com</v>
      </c>
      <c r="G634" s="3" t="s">
        <v>45</v>
      </c>
      <c r="H634" s="3">
        <v>36</v>
      </c>
      <c r="I634" s="3" t="str">
        <f t="shared" si="20"/>
        <v>Adult</v>
      </c>
      <c r="J634" s="3">
        <f>MAX( H634:H1306) - (H634)</f>
        <v>48</v>
      </c>
      <c r="K634" s="3" t="s">
        <v>669</v>
      </c>
      <c r="L634" s="4">
        <v>44498</v>
      </c>
      <c r="M634" s="3" t="s">
        <v>721</v>
      </c>
      <c r="N634" s="3" t="s">
        <v>726</v>
      </c>
      <c r="O634" s="3" t="s">
        <v>733</v>
      </c>
      <c r="P634" s="3" t="s">
        <v>746</v>
      </c>
      <c r="Q634" s="3" t="s">
        <v>756</v>
      </c>
      <c r="R634" s="3">
        <v>24574.04</v>
      </c>
      <c r="S634" s="3" t="s">
        <v>759</v>
      </c>
      <c r="T634" s="8"/>
    </row>
    <row r="635" spans="3:20" x14ac:dyDescent="0.3">
      <c r="C635" s="7">
        <v>2877</v>
      </c>
      <c r="D635" s="3" t="s">
        <v>18</v>
      </c>
      <c r="E635" s="3" t="s">
        <v>34</v>
      </c>
      <c r="F635" s="3" t="str">
        <f t="shared" si="19"/>
        <v>susan.cherono@email.com</v>
      </c>
      <c r="G635" s="3" t="s">
        <v>45</v>
      </c>
      <c r="H635" s="3">
        <v>50</v>
      </c>
      <c r="I635" s="3" t="str">
        <f t="shared" si="20"/>
        <v>Adult</v>
      </c>
      <c r="J635" s="3">
        <f>MAX( H635:H1307) - (H635)</f>
        <v>34</v>
      </c>
      <c r="K635" s="3" t="s">
        <v>670</v>
      </c>
      <c r="L635" s="4">
        <v>45099</v>
      </c>
      <c r="M635" s="3" t="s">
        <v>723</v>
      </c>
      <c r="N635" s="3" t="s">
        <v>727</v>
      </c>
      <c r="O635" s="3" t="s">
        <v>740</v>
      </c>
      <c r="P635" s="3" t="s">
        <v>749</v>
      </c>
      <c r="Q635" s="3" t="s">
        <v>754</v>
      </c>
      <c r="R635" s="3">
        <v>7540.9</v>
      </c>
      <c r="S635" s="3" t="s">
        <v>760</v>
      </c>
      <c r="T635" s="8"/>
    </row>
    <row r="636" spans="3:20" x14ac:dyDescent="0.3">
      <c r="C636" s="7">
        <v>4595</v>
      </c>
      <c r="D636" s="3" t="s">
        <v>18</v>
      </c>
      <c r="E636" s="3" t="s">
        <v>33</v>
      </c>
      <c r="F636" s="3" t="str">
        <f t="shared" si="19"/>
        <v>susan.kiplagat@email.com</v>
      </c>
      <c r="G636" s="3" t="s">
        <v>44</v>
      </c>
      <c r="H636" s="3">
        <v>70</v>
      </c>
      <c r="I636" s="3" t="str">
        <f t="shared" si="20"/>
        <v>Senior</v>
      </c>
      <c r="J636" s="3">
        <f>MAX( H636:H1308) - (H636)</f>
        <v>14</v>
      </c>
      <c r="K636" s="3" t="s">
        <v>671</v>
      </c>
      <c r="L636" s="4">
        <v>44162</v>
      </c>
      <c r="M636" s="3" t="s">
        <v>718</v>
      </c>
      <c r="N636" s="3" t="s">
        <v>729</v>
      </c>
      <c r="O636" s="3" t="s">
        <v>740</v>
      </c>
      <c r="P636" s="3" t="s">
        <v>747</v>
      </c>
      <c r="Q636" s="3" t="s">
        <v>755</v>
      </c>
      <c r="R636" s="3">
        <v>43958.83</v>
      </c>
      <c r="S636" s="3" t="s">
        <v>760</v>
      </c>
      <c r="T636" s="8"/>
    </row>
    <row r="637" spans="3:20" x14ac:dyDescent="0.3">
      <c r="C637" s="7">
        <v>6553</v>
      </c>
      <c r="D637" s="3" t="s">
        <v>21</v>
      </c>
      <c r="E637" s="3" t="s">
        <v>34</v>
      </c>
      <c r="F637" s="3" t="str">
        <f t="shared" si="19"/>
        <v>grace.cherono@email.com</v>
      </c>
      <c r="G637" s="3" t="s">
        <v>45</v>
      </c>
      <c r="H637" s="3">
        <v>78</v>
      </c>
      <c r="I637" s="3" t="str">
        <f t="shared" si="20"/>
        <v>Senior</v>
      </c>
      <c r="J637" s="3">
        <f>MAX( H637:H1309) - (H637)</f>
        <v>6</v>
      </c>
      <c r="K637" s="3" t="s">
        <v>672</v>
      </c>
      <c r="L637" s="4">
        <v>45089</v>
      </c>
      <c r="M637" s="3" t="s">
        <v>723</v>
      </c>
      <c r="N637" s="3" t="s">
        <v>729</v>
      </c>
      <c r="O637" s="3" t="s">
        <v>734</v>
      </c>
      <c r="P637" s="3" t="s">
        <v>747</v>
      </c>
      <c r="Q637" s="3" t="s">
        <v>756</v>
      </c>
      <c r="R637" s="3">
        <v>21517.119999999999</v>
      </c>
      <c r="S637" s="3" t="s">
        <v>760</v>
      </c>
      <c r="T637" s="8"/>
    </row>
    <row r="638" spans="3:20" x14ac:dyDescent="0.3">
      <c r="C638" s="7">
        <v>2509</v>
      </c>
      <c r="D638" s="3" t="s">
        <v>17</v>
      </c>
      <c r="E638" s="3" t="s">
        <v>36</v>
      </c>
      <c r="F638" s="3" t="str">
        <f t="shared" si="19"/>
        <v>anne.mwangi@email.com</v>
      </c>
      <c r="G638" s="3" t="s">
        <v>45</v>
      </c>
      <c r="H638" s="3">
        <v>54</v>
      </c>
      <c r="I638" s="3" t="str">
        <f t="shared" si="20"/>
        <v>Adult</v>
      </c>
      <c r="J638" s="3">
        <f>MAX( H638:H1310) - (H638)</f>
        <v>30</v>
      </c>
      <c r="K638" s="3" t="s">
        <v>673</v>
      </c>
      <c r="L638" s="4">
        <v>44180</v>
      </c>
      <c r="M638" s="3" t="s">
        <v>721</v>
      </c>
      <c r="N638" s="3" t="s">
        <v>725</v>
      </c>
      <c r="O638" s="3" t="s">
        <v>738</v>
      </c>
      <c r="P638" s="3" t="s">
        <v>746</v>
      </c>
      <c r="Q638" s="3" t="s">
        <v>756</v>
      </c>
      <c r="R638" s="3">
        <v>33808.160000000003</v>
      </c>
      <c r="S638" s="3" t="s">
        <v>761</v>
      </c>
      <c r="T638" s="8"/>
    </row>
    <row r="639" spans="3:20" x14ac:dyDescent="0.3">
      <c r="C639" s="7">
        <v>1489</v>
      </c>
      <c r="D639" s="3" t="s">
        <v>23</v>
      </c>
      <c r="E639" s="3" t="s">
        <v>38</v>
      </c>
      <c r="F639" s="3" t="str">
        <f t="shared" si="19"/>
        <v>peter.njeri@email.com</v>
      </c>
      <c r="G639" s="3" t="s">
        <v>45</v>
      </c>
      <c r="H639" s="3">
        <v>14</v>
      </c>
      <c r="I639" s="3" t="str">
        <f t="shared" si="20"/>
        <v>Teenager</v>
      </c>
      <c r="J639" s="3">
        <f>MAX( H639:H1311) - (H639)</f>
        <v>70</v>
      </c>
      <c r="K639" s="3" t="s">
        <v>674</v>
      </c>
      <c r="L639" s="4">
        <v>44759</v>
      </c>
      <c r="M639" s="3" t="s">
        <v>721</v>
      </c>
      <c r="N639" s="3" t="s">
        <v>725</v>
      </c>
      <c r="O639" s="3" t="s">
        <v>743</v>
      </c>
      <c r="P639" s="3" t="s">
        <v>748</v>
      </c>
      <c r="Q639" s="3" t="s">
        <v>755</v>
      </c>
      <c r="R639" s="3">
        <v>29129.58</v>
      </c>
      <c r="S639" s="3" t="s">
        <v>759</v>
      </c>
      <c r="T639" s="8"/>
    </row>
    <row r="640" spans="3:20" x14ac:dyDescent="0.3">
      <c r="C640" s="7">
        <v>5233</v>
      </c>
      <c r="D640" s="3" t="s">
        <v>23</v>
      </c>
      <c r="E640" s="3" t="s">
        <v>42</v>
      </c>
      <c r="F640" s="3" t="str">
        <f t="shared" si="19"/>
        <v>peter.ouma@email.com</v>
      </c>
      <c r="G640" s="3" t="s">
        <v>45</v>
      </c>
      <c r="H640" s="3">
        <v>25</v>
      </c>
      <c r="I640" s="3" t="str">
        <f t="shared" si="20"/>
        <v>Adult</v>
      </c>
      <c r="J640" s="3">
        <f>MAX( H640:H1312) - (H640)</f>
        <v>59</v>
      </c>
      <c r="K640" s="3" t="s">
        <v>675</v>
      </c>
      <c r="L640" s="4">
        <v>45681</v>
      </c>
      <c r="M640" s="3" t="s">
        <v>719</v>
      </c>
      <c r="N640" s="3" t="s">
        <v>726</v>
      </c>
      <c r="O640" s="3" t="s">
        <v>736</v>
      </c>
      <c r="P640" s="3" t="s">
        <v>749</v>
      </c>
      <c r="Q640" s="3" t="s">
        <v>758</v>
      </c>
      <c r="R640" s="3">
        <v>49855.09</v>
      </c>
      <c r="S640" s="3" t="s">
        <v>759</v>
      </c>
      <c r="T640" s="8"/>
    </row>
    <row r="641" spans="3:20" x14ac:dyDescent="0.3">
      <c r="C641" s="7">
        <v>7658</v>
      </c>
      <c r="D641" s="3" t="s">
        <v>28</v>
      </c>
      <c r="E641" s="3" t="s">
        <v>31</v>
      </c>
      <c r="F641" s="3" t="str">
        <f t="shared" si="19"/>
        <v>mary.kamau@email.com</v>
      </c>
      <c r="G641" s="3" t="s">
        <v>44</v>
      </c>
      <c r="H641" s="3">
        <v>44</v>
      </c>
      <c r="I641" s="3" t="str">
        <f t="shared" si="20"/>
        <v>Adult</v>
      </c>
      <c r="J641" s="3">
        <f>MAX( H641:H1313) - (H641)</f>
        <v>40</v>
      </c>
      <c r="K641" s="3" t="s">
        <v>676</v>
      </c>
      <c r="L641" s="4">
        <v>45066</v>
      </c>
      <c r="M641" s="3" t="s">
        <v>721</v>
      </c>
      <c r="N641" s="3" t="s">
        <v>729</v>
      </c>
      <c r="O641" s="3" t="s">
        <v>742</v>
      </c>
      <c r="P641" s="3" t="s">
        <v>751</v>
      </c>
      <c r="Q641" s="3" t="s">
        <v>753</v>
      </c>
      <c r="R641" s="3">
        <v>45433.93</v>
      </c>
      <c r="S641" s="3" t="s">
        <v>760</v>
      </c>
      <c r="T641" s="8"/>
    </row>
    <row r="642" spans="3:20" x14ac:dyDescent="0.3">
      <c r="C642" s="7">
        <v>8861</v>
      </c>
      <c r="D642" s="3" t="s">
        <v>17</v>
      </c>
      <c r="E642" s="3" t="s">
        <v>43</v>
      </c>
      <c r="F642" s="3" t="str">
        <f t="shared" si="19"/>
        <v>anne.chebet@email.com</v>
      </c>
      <c r="G642" s="3" t="s">
        <v>44</v>
      </c>
      <c r="H642" s="3">
        <v>8</v>
      </c>
      <c r="I642" s="3" t="str">
        <f t="shared" si="20"/>
        <v>Child</v>
      </c>
      <c r="J642" s="3">
        <f>MAX( H642:H1314) - (H642)</f>
        <v>76</v>
      </c>
      <c r="K642" s="3" t="s">
        <v>677</v>
      </c>
      <c r="L642" s="4">
        <v>44255</v>
      </c>
      <c r="M642" s="3" t="s">
        <v>724</v>
      </c>
      <c r="N642" s="3" t="s">
        <v>725</v>
      </c>
      <c r="O642" s="3" t="s">
        <v>732</v>
      </c>
      <c r="P642" s="3" t="s">
        <v>749</v>
      </c>
      <c r="Q642" s="3" t="s">
        <v>755</v>
      </c>
      <c r="R642" s="3">
        <v>634.98</v>
      </c>
      <c r="S642" s="3" t="s">
        <v>760</v>
      </c>
      <c r="T642" s="8"/>
    </row>
    <row r="643" spans="3:20" x14ac:dyDescent="0.3">
      <c r="C643" s="7">
        <v>7349</v>
      </c>
      <c r="D643" s="3" t="s">
        <v>21</v>
      </c>
      <c r="E643" s="3" t="s">
        <v>43</v>
      </c>
      <c r="F643" s="3" t="str">
        <f t="shared" si="19"/>
        <v>grace.chebet@email.com</v>
      </c>
      <c r="G643" s="3" t="s">
        <v>45</v>
      </c>
      <c r="H643" s="3">
        <v>16</v>
      </c>
      <c r="I643" s="3" t="str">
        <f t="shared" si="20"/>
        <v>Teenager</v>
      </c>
      <c r="J643" s="3">
        <f>MAX( H643:H1315) - (H643)</f>
        <v>68</v>
      </c>
      <c r="K643" s="3" t="s">
        <v>678</v>
      </c>
      <c r="L643" s="4">
        <v>44823</v>
      </c>
      <c r="M643" s="3" t="s">
        <v>724</v>
      </c>
      <c r="N643" s="3" t="s">
        <v>725</v>
      </c>
      <c r="O643" s="3" t="s">
        <v>744</v>
      </c>
      <c r="P643" s="3" t="s">
        <v>750</v>
      </c>
      <c r="Q643" s="3" t="s">
        <v>756</v>
      </c>
      <c r="R643" s="3">
        <v>26177.71</v>
      </c>
      <c r="S643" s="3" t="s">
        <v>760</v>
      </c>
      <c r="T643" s="8"/>
    </row>
    <row r="644" spans="3:20" x14ac:dyDescent="0.3">
      <c r="C644" s="7">
        <v>4598</v>
      </c>
      <c r="D644" s="3" t="s">
        <v>20</v>
      </c>
      <c r="E644" s="3" t="s">
        <v>40</v>
      </c>
      <c r="F644" s="3" t="str">
        <f t="shared" si="19"/>
        <v>kevin.wanjiru@email.com</v>
      </c>
      <c r="G644" s="3" t="s">
        <v>44</v>
      </c>
      <c r="H644" s="3">
        <v>36</v>
      </c>
      <c r="I644" s="3" t="str">
        <f t="shared" si="20"/>
        <v>Adult</v>
      </c>
      <c r="J644" s="3">
        <f>MAX( H644:H1316) - (H644)</f>
        <v>48</v>
      </c>
      <c r="K644" s="3" t="s">
        <v>679</v>
      </c>
      <c r="L644" s="4">
        <v>44168</v>
      </c>
      <c r="M644" s="3" t="s">
        <v>720</v>
      </c>
      <c r="N644" s="3" t="s">
        <v>730</v>
      </c>
      <c r="O644" s="3" t="s">
        <v>738</v>
      </c>
      <c r="P644" s="3" t="s">
        <v>748</v>
      </c>
      <c r="Q644" s="3" t="s">
        <v>756</v>
      </c>
      <c r="R644" s="3">
        <v>5792.24</v>
      </c>
      <c r="S644" s="3" t="s">
        <v>761</v>
      </c>
      <c r="T644" s="8"/>
    </row>
    <row r="645" spans="3:20" x14ac:dyDescent="0.3">
      <c r="C645" s="7">
        <v>9548</v>
      </c>
      <c r="D645" s="3" t="s">
        <v>26</v>
      </c>
      <c r="E645" s="3" t="s">
        <v>39</v>
      </c>
      <c r="F645" s="3" t="str">
        <f t="shared" si="19"/>
        <v>brian.kuria@email.com</v>
      </c>
      <c r="G645" s="3" t="s">
        <v>44</v>
      </c>
      <c r="H645" s="3">
        <v>8</v>
      </c>
      <c r="I645" s="3" t="str">
        <f t="shared" si="20"/>
        <v>Child</v>
      </c>
      <c r="J645" s="3">
        <f>MAX( H645:H1317) - (H645)</f>
        <v>76</v>
      </c>
      <c r="K645" s="3" t="s">
        <v>680</v>
      </c>
      <c r="L645" s="4">
        <v>44863</v>
      </c>
      <c r="M645" s="3" t="s">
        <v>718</v>
      </c>
      <c r="N645" s="3" t="s">
        <v>730</v>
      </c>
      <c r="O645" s="3" t="s">
        <v>732</v>
      </c>
      <c r="P645" s="3" t="s">
        <v>749</v>
      </c>
      <c r="Q645" s="3" t="s">
        <v>754</v>
      </c>
      <c r="R645" s="3">
        <v>3827.28</v>
      </c>
      <c r="S645" s="3" t="s">
        <v>760</v>
      </c>
      <c r="T645" s="8"/>
    </row>
    <row r="646" spans="3:20" x14ac:dyDescent="0.3">
      <c r="C646" s="7">
        <v>1382</v>
      </c>
      <c r="D646" s="3" t="s">
        <v>16</v>
      </c>
      <c r="E646" s="3" t="s">
        <v>31</v>
      </c>
      <c r="F646" s="3" t="str">
        <f t="shared" si="19"/>
        <v>john.kamau@email.com</v>
      </c>
      <c r="G646" s="3" t="s">
        <v>44</v>
      </c>
      <c r="H646" s="3">
        <v>74</v>
      </c>
      <c r="I646" s="3" t="str">
        <f t="shared" si="20"/>
        <v>Senior</v>
      </c>
      <c r="J646" s="3">
        <f>MAX( H646:H1318) - (H646)</f>
        <v>10</v>
      </c>
      <c r="K646" s="3" t="s">
        <v>681</v>
      </c>
      <c r="L646" s="4">
        <v>44056</v>
      </c>
      <c r="M646" s="3" t="s">
        <v>724</v>
      </c>
      <c r="N646" s="3" t="s">
        <v>729</v>
      </c>
      <c r="O646" s="3" t="s">
        <v>739</v>
      </c>
      <c r="P646" s="3" t="s">
        <v>750</v>
      </c>
      <c r="Q646" s="3" t="s">
        <v>758</v>
      </c>
      <c r="R646" s="3">
        <v>45575.98</v>
      </c>
      <c r="S646" s="3" t="s">
        <v>760</v>
      </c>
      <c r="T646" s="8"/>
    </row>
    <row r="647" spans="3:20" x14ac:dyDescent="0.3">
      <c r="C647" s="7">
        <v>6493</v>
      </c>
      <c r="D647" s="3" t="s">
        <v>25</v>
      </c>
      <c r="E647" s="3" t="s">
        <v>33</v>
      </c>
      <c r="F647" s="3" t="str">
        <f t="shared" si="19"/>
        <v>paul.kiplagat@email.com</v>
      </c>
      <c r="G647" s="3" t="s">
        <v>44</v>
      </c>
      <c r="H647" s="3">
        <v>70</v>
      </c>
      <c r="I647" s="3" t="str">
        <f t="shared" si="20"/>
        <v>Senior</v>
      </c>
      <c r="J647" s="3">
        <f>MAX( H647:H1319) - (H647)</f>
        <v>14</v>
      </c>
      <c r="K647" s="3" t="s">
        <v>682</v>
      </c>
      <c r="L647" s="4">
        <v>44019</v>
      </c>
      <c r="M647" s="3" t="s">
        <v>718</v>
      </c>
      <c r="N647" s="3" t="s">
        <v>725</v>
      </c>
      <c r="O647" s="3" t="s">
        <v>744</v>
      </c>
      <c r="P647" s="3" t="s">
        <v>746</v>
      </c>
      <c r="Q647" s="3" t="s">
        <v>754</v>
      </c>
      <c r="R647" s="3">
        <v>31467.01</v>
      </c>
      <c r="S647" s="3" t="s">
        <v>760</v>
      </c>
      <c r="T647" s="8"/>
    </row>
    <row r="648" spans="3:20" x14ac:dyDescent="0.3">
      <c r="C648" s="7">
        <v>1310</v>
      </c>
      <c r="D648" s="3" t="s">
        <v>15</v>
      </c>
      <c r="E648" s="3" t="s">
        <v>40</v>
      </c>
      <c r="F648" s="3" t="str">
        <f t="shared" si="19"/>
        <v>james.wanjiru@email.com</v>
      </c>
      <c r="G648" s="3" t="s">
        <v>44</v>
      </c>
      <c r="H648" s="3">
        <v>27</v>
      </c>
      <c r="I648" s="3" t="str">
        <f t="shared" si="20"/>
        <v>Adult</v>
      </c>
      <c r="J648" s="3">
        <f>MAX( H648:H1320) - (H648)</f>
        <v>57</v>
      </c>
      <c r="K648" s="3" t="s">
        <v>683</v>
      </c>
      <c r="L648" s="4">
        <v>44678</v>
      </c>
      <c r="M648" s="3" t="s">
        <v>724</v>
      </c>
      <c r="N648" s="3" t="s">
        <v>727</v>
      </c>
      <c r="O648" s="3" t="s">
        <v>731</v>
      </c>
      <c r="P648" s="3" t="s">
        <v>752</v>
      </c>
      <c r="Q648" s="3" t="s">
        <v>755</v>
      </c>
      <c r="R648" s="3">
        <v>13610.74</v>
      </c>
      <c r="S648" s="3" t="s">
        <v>761</v>
      </c>
      <c r="T648" s="8"/>
    </row>
    <row r="649" spans="3:20" x14ac:dyDescent="0.3">
      <c r="C649" s="7">
        <v>4117</v>
      </c>
      <c r="D649" s="3" t="s">
        <v>14</v>
      </c>
      <c r="E649" s="3" t="s">
        <v>39</v>
      </c>
      <c r="F649" s="3" t="str">
        <f t="shared" si="19"/>
        <v>jane.kuria@email.com</v>
      </c>
      <c r="G649" s="3" t="s">
        <v>44</v>
      </c>
      <c r="H649" s="3">
        <v>84</v>
      </c>
      <c r="I649" s="3" t="str">
        <f t="shared" si="20"/>
        <v>Senior</v>
      </c>
      <c r="J649" s="3">
        <f>MAX( H649:H1321) - (H649)</f>
        <v>0</v>
      </c>
      <c r="K649" s="3" t="s">
        <v>684</v>
      </c>
      <c r="L649" s="4">
        <v>44232</v>
      </c>
      <c r="M649" s="3" t="s">
        <v>718</v>
      </c>
      <c r="N649" s="3" t="s">
        <v>727</v>
      </c>
      <c r="O649" s="3" t="s">
        <v>731</v>
      </c>
      <c r="P649" s="3" t="s">
        <v>747</v>
      </c>
      <c r="Q649" s="3" t="s">
        <v>753</v>
      </c>
      <c r="R649" s="3">
        <v>37195.519999999997</v>
      </c>
      <c r="S649" s="3" t="s">
        <v>761</v>
      </c>
      <c r="T649" s="8"/>
    </row>
    <row r="650" spans="3:20" x14ac:dyDescent="0.3">
      <c r="C650" s="7">
        <v>4537</v>
      </c>
      <c r="D650" s="3" t="s">
        <v>22</v>
      </c>
      <c r="E650" s="3" t="s">
        <v>40</v>
      </c>
      <c r="F650" s="3" t="str">
        <f t="shared" si="19"/>
        <v>mercy.wanjiru@email.com</v>
      </c>
      <c r="G650" s="3" t="s">
        <v>45</v>
      </c>
      <c r="H650" s="3">
        <v>9</v>
      </c>
      <c r="I650" s="3" t="str">
        <f t="shared" si="20"/>
        <v>Child</v>
      </c>
      <c r="J650" s="3">
        <f>MAX( H650:H1322) - (H650)</f>
        <v>75</v>
      </c>
      <c r="K650" s="3" t="s">
        <v>685</v>
      </c>
      <c r="L650" s="4">
        <v>44598</v>
      </c>
      <c r="M650" s="3" t="s">
        <v>722</v>
      </c>
      <c r="N650" s="3" t="s">
        <v>730</v>
      </c>
      <c r="O650" s="3" t="s">
        <v>745</v>
      </c>
      <c r="P650" s="3" t="s">
        <v>747</v>
      </c>
      <c r="Q650" s="3" t="s">
        <v>755</v>
      </c>
      <c r="R650" s="3">
        <v>40811.29</v>
      </c>
      <c r="S650" s="3" t="s">
        <v>759</v>
      </c>
      <c r="T650" s="8"/>
    </row>
    <row r="651" spans="3:20" x14ac:dyDescent="0.3">
      <c r="C651" s="7">
        <v>5973</v>
      </c>
      <c r="D651" s="3" t="s">
        <v>22</v>
      </c>
      <c r="E651" s="3" t="s">
        <v>43</v>
      </c>
      <c r="F651" s="3" t="str">
        <f t="shared" si="19"/>
        <v>mercy.chebet@email.com</v>
      </c>
      <c r="G651" s="3" t="s">
        <v>44</v>
      </c>
      <c r="H651" s="3">
        <v>8</v>
      </c>
      <c r="I651" s="3" t="str">
        <f t="shared" si="20"/>
        <v>Child</v>
      </c>
      <c r="J651" s="3">
        <f>MAX( H651:H1323) - (H651)</f>
        <v>76</v>
      </c>
      <c r="K651" s="3" t="s">
        <v>686</v>
      </c>
      <c r="L651" s="4">
        <v>45362</v>
      </c>
      <c r="M651" s="3" t="s">
        <v>723</v>
      </c>
      <c r="N651" s="3" t="s">
        <v>726</v>
      </c>
      <c r="O651" s="3" t="s">
        <v>742</v>
      </c>
      <c r="P651" s="3" t="s">
        <v>752</v>
      </c>
      <c r="Q651" s="3" t="s">
        <v>754</v>
      </c>
      <c r="R651" s="3">
        <v>44862.25</v>
      </c>
      <c r="S651" s="3" t="s">
        <v>761</v>
      </c>
      <c r="T651" s="8"/>
    </row>
    <row r="652" spans="3:20" x14ac:dyDescent="0.3">
      <c r="C652" s="7">
        <v>5413</v>
      </c>
      <c r="D652" s="3" t="s">
        <v>21</v>
      </c>
      <c r="E652" s="3" t="s">
        <v>32</v>
      </c>
      <c r="F652" s="3" t="str">
        <f t="shared" ref="F652:F682" si="21">LOWER(CONCATENATE(D652,".",E652,"@email.com"))</f>
        <v>grace.odhiambo@email.com</v>
      </c>
      <c r="G652" s="3" t="s">
        <v>45</v>
      </c>
      <c r="H652" s="3">
        <v>45</v>
      </c>
      <c r="I652" s="3" t="str">
        <f t="shared" ref="I652:I682" si="22">IF(H652&lt;=12,"Child",IF(H652&lt;=19,"Teenager",IF(H652&lt;=60,"Adult","Senior")))</f>
        <v>Adult</v>
      </c>
      <c r="J652" s="3">
        <f>MAX( H652:H1324) - (H652)</f>
        <v>39</v>
      </c>
      <c r="K652" s="3" t="s">
        <v>687</v>
      </c>
      <c r="L652" s="4">
        <v>45274</v>
      </c>
      <c r="M652" s="3" t="s">
        <v>721</v>
      </c>
      <c r="N652" s="3" t="s">
        <v>725</v>
      </c>
      <c r="O652" s="3" t="s">
        <v>745</v>
      </c>
      <c r="P652" s="3" t="s">
        <v>751</v>
      </c>
      <c r="Q652" s="3" t="s">
        <v>757</v>
      </c>
      <c r="R652" s="3">
        <v>41497.360000000001</v>
      </c>
      <c r="S652" s="3" t="s">
        <v>760</v>
      </c>
      <c r="T652" s="8"/>
    </row>
    <row r="653" spans="3:20" x14ac:dyDescent="0.3">
      <c r="C653" s="7">
        <v>2184</v>
      </c>
      <c r="D653" s="3" t="s">
        <v>17</v>
      </c>
      <c r="E653" s="3" t="s">
        <v>39</v>
      </c>
      <c r="F653" s="3" t="str">
        <f t="shared" si="21"/>
        <v>anne.kuria@email.com</v>
      </c>
      <c r="G653" s="3" t="s">
        <v>45</v>
      </c>
      <c r="H653" s="3">
        <v>26</v>
      </c>
      <c r="I653" s="3" t="str">
        <f t="shared" si="22"/>
        <v>Adult</v>
      </c>
      <c r="J653" s="3">
        <f>MAX( H653:H1325) - (H653)</f>
        <v>58</v>
      </c>
      <c r="K653" s="3" t="s">
        <v>688</v>
      </c>
      <c r="L653" s="4">
        <v>44371</v>
      </c>
      <c r="M653" s="3" t="s">
        <v>720</v>
      </c>
      <c r="N653" s="3" t="s">
        <v>726</v>
      </c>
      <c r="O653" s="3" t="s">
        <v>737</v>
      </c>
      <c r="P653" s="3" t="s">
        <v>746</v>
      </c>
      <c r="Q653" s="3" t="s">
        <v>757</v>
      </c>
      <c r="R653" s="3">
        <v>47700.97</v>
      </c>
      <c r="S653" s="3" t="s">
        <v>761</v>
      </c>
      <c r="T653" s="8"/>
    </row>
    <row r="654" spans="3:20" x14ac:dyDescent="0.3">
      <c r="C654" s="7">
        <v>1322</v>
      </c>
      <c r="D654" s="3" t="s">
        <v>14</v>
      </c>
      <c r="E654" s="3" t="s">
        <v>31</v>
      </c>
      <c r="F654" s="3" t="str">
        <f t="shared" si="21"/>
        <v>jane.kamau@email.com</v>
      </c>
      <c r="G654" s="3" t="s">
        <v>45</v>
      </c>
      <c r="H654" s="3">
        <v>12</v>
      </c>
      <c r="I654" s="3" t="str">
        <f t="shared" si="22"/>
        <v>Child</v>
      </c>
      <c r="J654" s="3">
        <f>MAX( H654:H1326) - (H654)</f>
        <v>72</v>
      </c>
      <c r="K654" s="3" t="s">
        <v>689</v>
      </c>
      <c r="L654" s="4">
        <v>45243</v>
      </c>
      <c r="M654" s="3" t="s">
        <v>724</v>
      </c>
      <c r="N654" s="3" t="s">
        <v>730</v>
      </c>
      <c r="O654" s="3" t="s">
        <v>733</v>
      </c>
      <c r="P654" s="3" t="s">
        <v>746</v>
      </c>
      <c r="Q654" s="3" t="s">
        <v>754</v>
      </c>
      <c r="R654" s="3">
        <v>30187.19</v>
      </c>
      <c r="S654" s="3" t="s">
        <v>760</v>
      </c>
      <c r="T654" s="8"/>
    </row>
    <row r="655" spans="3:20" x14ac:dyDescent="0.3">
      <c r="C655" s="7">
        <v>1690</v>
      </c>
      <c r="D655" s="3" t="s">
        <v>20</v>
      </c>
      <c r="E655" s="3" t="s">
        <v>33</v>
      </c>
      <c r="F655" s="3" t="str">
        <f t="shared" si="21"/>
        <v>kevin.kiplagat@email.com</v>
      </c>
      <c r="G655" s="3" t="s">
        <v>44</v>
      </c>
      <c r="H655" s="3">
        <v>84</v>
      </c>
      <c r="I655" s="3" t="str">
        <f t="shared" si="22"/>
        <v>Senior</v>
      </c>
      <c r="J655" s="3">
        <f>MAX( H655:H1327) - (H655)</f>
        <v>0</v>
      </c>
      <c r="K655" s="3" t="s">
        <v>690</v>
      </c>
      <c r="L655" s="4">
        <v>44512</v>
      </c>
      <c r="M655" s="3" t="s">
        <v>719</v>
      </c>
      <c r="N655" s="3" t="s">
        <v>725</v>
      </c>
      <c r="O655" s="3" t="s">
        <v>741</v>
      </c>
      <c r="P655" s="3" t="s">
        <v>750</v>
      </c>
      <c r="Q655" s="3" t="s">
        <v>757</v>
      </c>
      <c r="R655" s="3">
        <v>9139.81</v>
      </c>
      <c r="S655" s="3" t="s">
        <v>760</v>
      </c>
      <c r="T655" s="8"/>
    </row>
    <row r="656" spans="3:20" x14ac:dyDescent="0.3">
      <c r="C656" s="7">
        <v>1145</v>
      </c>
      <c r="D656" s="3" t="s">
        <v>16</v>
      </c>
      <c r="E656" s="3" t="s">
        <v>42</v>
      </c>
      <c r="F656" s="3" t="str">
        <f t="shared" si="21"/>
        <v>john.ouma@email.com</v>
      </c>
      <c r="G656" s="3" t="s">
        <v>44</v>
      </c>
      <c r="H656" s="3">
        <v>22</v>
      </c>
      <c r="I656" s="3" t="str">
        <f t="shared" si="22"/>
        <v>Adult</v>
      </c>
      <c r="J656" s="3">
        <f>MAX( H656:H1328) - (H656)</f>
        <v>61</v>
      </c>
      <c r="K656" s="3" t="s">
        <v>691</v>
      </c>
      <c r="L656" s="4">
        <v>43982</v>
      </c>
      <c r="M656" s="3" t="s">
        <v>718</v>
      </c>
      <c r="N656" s="3" t="s">
        <v>725</v>
      </c>
      <c r="O656" s="3" t="s">
        <v>744</v>
      </c>
      <c r="P656" s="3" t="s">
        <v>748</v>
      </c>
      <c r="Q656" s="3" t="s">
        <v>755</v>
      </c>
      <c r="R656" s="3">
        <v>25073.07</v>
      </c>
      <c r="S656" s="3" t="s">
        <v>760</v>
      </c>
      <c r="T656" s="8"/>
    </row>
    <row r="657" spans="3:20" x14ac:dyDescent="0.3">
      <c r="C657" s="7">
        <v>3865</v>
      </c>
      <c r="D657" s="3" t="s">
        <v>14</v>
      </c>
      <c r="E657" s="3" t="s">
        <v>33</v>
      </c>
      <c r="F657" s="3" t="str">
        <f t="shared" si="21"/>
        <v>jane.kiplagat@email.com</v>
      </c>
      <c r="G657" s="3" t="s">
        <v>45</v>
      </c>
      <c r="H657" s="3">
        <v>29</v>
      </c>
      <c r="I657" s="3" t="str">
        <f t="shared" si="22"/>
        <v>Adult</v>
      </c>
      <c r="J657" s="3">
        <f>MAX( H657:H1329) - (H657)</f>
        <v>54</v>
      </c>
      <c r="K657" s="3" t="s">
        <v>692</v>
      </c>
      <c r="L657" s="4">
        <v>44172</v>
      </c>
      <c r="M657" s="3" t="s">
        <v>718</v>
      </c>
      <c r="N657" s="3" t="s">
        <v>729</v>
      </c>
      <c r="O657" s="3" t="s">
        <v>732</v>
      </c>
      <c r="P657" s="3" t="s">
        <v>748</v>
      </c>
      <c r="Q657" s="3" t="s">
        <v>753</v>
      </c>
      <c r="R657" s="3">
        <v>10355.31</v>
      </c>
      <c r="S657" s="3" t="s">
        <v>759</v>
      </c>
      <c r="T657" s="8"/>
    </row>
    <row r="658" spans="3:20" x14ac:dyDescent="0.3">
      <c r="C658" s="7">
        <v>8231</v>
      </c>
      <c r="D658" s="3" t="s">
        <v>19</v>
      </c>
      <c r="E658" s="3" t="s">
        <v>38</v>
      </c>
      <c r="F658" s="3" t="str">
        <f t="shared" si="21"/>
        <v>michael.njeri@email.com</v>
      </c>
      <c r="G658" s="3" t="s">
        <v>44</v>
      </c>
      <c r="H658" s="3">
        <v>72</v>
      </c>
      <c r="I658" s="3" t="str">
        <f t="shared" si="22"/>
        <v>Senior</v>
      </c>
      <c r="J658" s="3">
        <f>MAX( H658:H1330) - (H658)</f>
        <v>11</v>
      </c>
      <c r="K658" s="3" t="s">
        <v>693</v>
      </c>
      <c r="L658" s="4">
        <v>44628</v>
      </c>
      <c r="M658" s="3" t="s">
        <v>718</v>
      </c>
      <c r="N658" s="3" t="s">
        <v>725</v>
      </c>
      <c r="O658" s="3" t="s">
        <v>731</v>
      </c>
      <c r="P658" s="3" t="s">
        <v>749</v>
      </c>
      <c r="Q658" s="3" t="s">
        <v>758</v>
      </c>
      <c r="R658" s="3">
        <v>28113.25</v>
      </c>
      <c r="S658" s="3" t="s">
        <v>759</v>
      </c>
      <c r="T658" s="8"/>
    </row>
    <row r="659" spans="3:20" x14ac:dyDescent="0.3">
      <c r="C659" s="7">
        <v>9068</v>
      </c>
      <c r="D659" s="3" t="s">
        <v>17</v>
      </c>
      <c r="E659" s="3" t="s">
        <v>29</v>
      </c>
      <c r="F659" s="3" t="str">
        <f t="shared" si="21"/>
        <v>anne.mutua@email.com</v>
      </c>
      <c r="G659" s="3" t="s">
        <v>44</v>
      </c>
      <c r="H659" s="3">
        <v>4</v>
      </c>
      <c r="I659" s="3" t="str">
        <f t="shared" si="22"/>
        <v>Child</v>
      </c>
      <c r="J659" s="3">
        <f>MAX( H659:H1331) - (H659)</f>
        <v>79</v>
      </c>
      <c r="K659" s="3" t="s">
        <v>694</v>
      </c>
      <c r="L659" s="4">
        <v>45289</v>
      </c>
      <c r="M659" s="3" t="s">
        <v>724</v>
      </c>
      <c r="N659" s="3" t="s">
        <v>728</v>
      </c>
      <c r="O659" s="3" t="s">
        <v>737</v>
      </c>
      <c r="P659" s="3" t="s">
        <v>750</v>
      </c>
      <c r="Q659" s="3" t="s">
        <v>753</v>
      </c>
      <c r="R659" s="3">
        <v>35443.58</v>
      </c>
      <c r="S659" s="3" t="s">
        <v>760</v>
      </c>
      <c r="T659" s="8"/>
    </row>
    <row r="660" spans="3:20" x14ac:dyDescent="0.3">
      <c r="C660" s="7">
        <v>3195</v>
      </c>
      <c r="D660" s="3" t="s">
        <v>27</v>
      </c>
      <c r="E660" s="3" t="s">
        <v>40</v>
      </c>
      <c r="F660" s="3" t="str">
        <f t="shared" si="21"/>
        <v>david.wanjiru@email.com</v>
      </c>
      <c r="G660" s="3" t="s">
        <v>44</v>
      </c>
      <c r="H660" s="3">
        <v>48</v>
      </c>
      <c r="I660" s="3" t="str">
        <f t="shared" si="22"/>
        <v>Adult</v>
      </c>
      <c r="J660" s="3">
        <f>MAX( H660:H1332) - (H660)</f>
        <v>35</v>
      </c>
      <c r="K660" s="3" t="s">
        <v>695</v>
      </c>
      <c r="L660" s="4">
        <v>45398</v>
      </c>
      <c r="M660" s="3" t="s">
        <v>723</v>
      </c>
      <c r="N660" s="3" t="s">
        <v>729</v>
      </c>
      <c r="O660" s="3" t="s">
        <v>733</v>
      </c>
      <c r="P660" s="3" t="s">
        <v>752</v>
      </c>
      <c r="Q660" s="3" t="s">
        <v>753</v>
      </c>
      <c r="R660" s="3">
        <v>11631.58</v>
      </c>
      <c r="S660" s="3" t="s">
        <v>759</v>
      </c>
      <c r="T660" s="8"/>
    </row>
    <row r="661" spans="3:20" x14ac:dyDescent="0.3">
      <c r="C661" s="7">
        <v>6018</v>
      </c>
      <c r="D661" s="3" t="s">
        <v>24</v>
      </c>
      <c r="E661" s="3" t="s">
        <v>33</v>
      </c>
      <c r="F661" s="3" t="str">
        <f t="shared" si="21"/>
        <v>esther.kiplagat@email.com</v>
      </c>
      <c r="G661" s="3" t="s">
        <v>44</v>
      </c>
      <c r="H661" s="3">
        <v>33</v>
      </c>
      <c r="I661" s="3" t="str">
        <f t="shared" si="22"/>
        <v>Adult</v>
      </c>
      <c r="J661" s="3">
        <f>MAX( H661:H1333) - (H661)</f>
        <v>50</v>
      </c>
      <c r="K661" s="3" t="s">
        <v>696</v>
      </c>
      <c r="L661" s="4">
        <v>44220</v>
      </c>
      <c r="M661" s="3" t="s">
        <v>718</v>
      </c>
      <c r="N661" s="3" t="s">
        <v>728</v>
      </c>
      <c r="O661" s="3" t="s">
        <v>742</v>
      </c>
      <c r="P661" s="3" t="s">
        <v>747</v>
      </c>
      <c r="Q661" s="3" t="s">
        <v>757</v>
      </c>
      <c r="R661" s="3">
        <v>10314.209999999999</v>
      </c>
      <c r="S661" s="3" t="s">
        <v>761</v>
      </c>
      <c r="T661" s="8"/>
    </row>
    <row r="662" spans="3:20" x14ac:dyDescent="0.3">
      <c r="C662" s="7">
        <v>5678</v>
      </c>
      <c r="D662" s="3" t="s">
        <v>14</v>
      </c>
      <c r="E662" s="3" t="s">
        <v>30</v>
      </c>
      <c r="F662" s="3" t="str">
        <f t="shared" si="21"/>
        <v>jane.atieno@email.com</v>
      </c>
      <c r="G662" s="3" t="s">
        <v>44</v>
      </c>
      <c r="H662" s="3">
        <v>54</v>
      </c>
      <c r="I662" s="3" t="str">
        <f t="shared" si="22"/>
        <v>Adult</v>
      </c>
      <c r="J662" s="3">
        <f>MAX( H662:H1334) - (H662)</f>
        <v>29</v>
      </c>
      <c r="K662" s="3" t="s">
        <v>697</v>
      </c>
      <c r="L662" s="4">
        <v>44479</v>
      </c>
      <c r="M662" s="3" t="s">
        <v>719</v>
      </c>
      <c r="N662" s="3" t="s">
        <v>726</v>
      </c>
      <c r="O662" s="3" t="s">
        <v>739</v>
      </c>
      <c r="P662" s="3" t="s">
        <v>750</v>
      </c>
      <c r="Q662" s="3" t="s">
        <v>756</v>
      </c>
      <c r="R662" s="3">
        <v>1304.53</v>
      </c>
      <c r="S662" s="3" t="s">
        <v>760</v>
      </c>
      <c r="T662" s="8"/>
    </row>
    <row r="663" spans="3:20" x14ac:dyDescent="0.3">
      <c r="C663" s="7">
        <v>2004</v>
      </c>
      <c r="D663" s="3" t="s">
        <v>15</v>
      </c>
      <c r="E663" s="3" t="s">
        <v>29</v>
      </c>
      <c r="F663" s="3" t="str">
        <f t="shared" si="21"/>
        <v>james.mutua@email.com</v>
      </c>
      <c r="G663" s="3" t="s">
        <v>45</v>
      </c>
      <c r="H663" s="3">
        <v>71</v>
      </c>
      <c r="I663" s="3" t="str">
        <f t="shared" si="22"/>
        <v>Senior</v>
      </c>
      <c r="J663" s="3">
        <f>MAX( H663:H1335) - (H663)</f>
        <v>12</v>
      </c>
      <c r="K663" s="3" t="s">
        <v>698</v>
      </c>
      <c r="L663" s="4">
        <v>44811</v>
      </c>
      <c r="M663" s="3" t="s">
        <v>721</v>
      </c>
      <c r="N663" s="3" t="s">
        <v>725</v>
      </c>
      <c r="O663" s="3" t="s">
        <v>741</v>
      </c>
      <c r="P663" s="3" t="s">
        <v>746</v>
      </c>
      <c r="Q663" s="3" t="s">
        <v>758</v>
      </c>
      <c r="R663" s="3">
        <v>36952.49</v>
      </c>
      <c r="S663" s="3" t="s">
        <v>759</v>
      </c>
      <c r="T663" s="8"/>
    </row>
    <row r="664" spans="3:20" x14ac:dyDescent="0.3">
      <c r="C664" s="7">
        <v>2862</v>
      </c>
      <c r="D664" s="3" t="s">
        <v>20</v>
      </c>
      <c r="E664" s="3" t="s">
        <v>29</v>
      </c>
      <c r="F664" s="3" t="str">
        <f t="shared" si="21"/>
        <v>kevin.mutua@email.com</v>
      </c>
      <c r="G664" s="3" t="s">
        <v>45</v>
      </c>
      <c r="H664" s="3">
        <v>67</v>
      </c>
      <c r="I664" s="3" t="str">
        <f t="shared" si="22"/>
        <v>Senior</v>
      </c>
      <c r="J664" s="3">
        <f>MAX( H664:H1336) - (H664)</f>
        <v>16</v>
      </c>
      <c r="K664" s="3" t="s">
        <v>699</v>
      </c>
      <c r="L664" s="4">
        <v>44085</v>
      </c>
      <c r="M664" s="3" t="s">
        <v>723</v>
      </c>
      <c r="N664" s="3" t="s">
        <v>725</v>
      </c>
      <c r="O664" s="3" t="s">
        <v>735</v>
      </c>
      <c r="P664" s="3" t="s">
        <v>750</v>
      </c>
      <c r="Q664" s="3" t="s">
        <v>754</v>
      </c>
      <c r="R664" s="3">
        <v>13660.49</v>
      </c>
      <c r="S664" s="3" t="s">
        <v>760</v>
      </c>
      <c r="T664" s="8"/>
    </row>
    <row r="665" spans="3:20" x14ac:dyDescent="0.3">
      <c r="C665" s="7">
        <v>9451</v>
      </c>
      <c r="D665" s="3" t="s">
        <v>18</v>
      </c>
      <c r="E665" s="3" t="s">
        <v>43</v>
      </c>
      <c r="F665" s="3" t="str">
        <f t="shared" si="21"/>
        <v>susan.chebet@email.com</v>
      </c>
      <c r="G665" s="3" t="s">
        <v>44</v>
      </c>
      <c r="H665" s="3">
        <v>42</v>
      </c>
      <c r="I665" s="3" t="str">
        <f t="shared" si="22"/>
        <v>Adult</v>
      </c>
      <c r="J665" s="3">
        <f>MAX( H665:H1337) - (H665)</f>
        <v>41</v>
      </c>
      <c r="K665" s="3" t="s">
        <v>700</v>
      </c>
      <c r="L665" s="4">
        <v>44743</v>
      </c>
      <c r="M665" s="3" t="s">
        <v>722</v>
      </c>
      <c r="N665" s="3" t="s">
        <v>729</v>
      </c>
      <c r="O665" s="3" t="s">
        <v>745</v>
      </c>
      <c r="P665" s="3" t="s">
        <v>750</v>
      </c>
      <c r="Q665" s="3" t="s">
        <v>754</v>
      </c>
      <c r="R665" s="3">
        <v>39795.26</v>
      </c>
      <c r="S665" s="3" t="s">
        <v>761</v>
      </c>
      <c r="T665" s="8"/>
    </row>
    <row r="666" spans="3:20" x14ac:dyDescent="0.3">
      <c r="C666" s="7">
        <v>2436</v>
      </c>
      <c r="D666" s="3" t="s">
        <v>24</v>
      </c>
      <c r="E666" s="3" t="s">
        <v>39</v>
      </c>
      <c r="F666" s="3" t="str">
        <f t="shared" si="21"/>
        <v>esther.kuria@email.com</v>
      </c>
      <c r="G666" s="3" t="s">
        <v>45</v>
      </c>
      <c r="H666" s="3">
        <v>56</v>
      </c>
      <c r="I666" s="3" t="str">
        <f t="shared" si="22"/>
        <v>Adult</v>
      </c>
      <c r="J666" s="3">
        <f>MAX( H666:H1338) - (H666)</f>
        <v>27</v>
      </c>
      <c r="K666" s="3" t="s">
        <v>701</v>
      </c>
      <c r="L666" s="4">
        <v>45012</v>
      </c>
      <c r="M666" s="3" t="s">
        <v>719</v>
      </c>
      <c r="N666" s="3" t="s">
        <v>727</v>
      </c>
      <c r="O666" s="3" t="s">
        <v>735</v>
      </c>
      <c r="P666" s="3" t="s">
        <v>749</v>
      </c>
      <c r="Q666" s="3" t="s">
        <v>753</v>
      </c>
      <c r="R666" s="3">
        <v>41439.919999999998</v>
      </c>
      <c r="S666" s="3" t="s">
        <v>760</v>
      </c>
      <c r="T666" s="8"/>
    </row>
    <row r="667" spans="3:20" x14ac:dyDescent="0.3">
      <c r="C667" s="7">
        <v>3931</v>
      </c>
      <c r="D667" s="3" t="s">
        <v>14</v>
      </c>
      <c r="E667" s="3" t="s">
        <v>35</v>
      </c>
      <c r="F667" s="3" t="str">
        <f t="shared" si="21"/>
        <v>jane.mugambi@email.com</v>
      </c>
      <c r="G667" s="3" t="s">
        <v>44</v>
      </c>
      <c r="H667" s="3">
        <v>11</v>
      </c>
      <c r="I667" s="3" t="str">
        <f t="shared" si="22"/>
        <v>Child</v>
      </c>
      <c r="J667" s="3">
        <f>MAX( H667:H1339) - (H667)</f>
        <v>72</v>
      </c>
      <c r="K667" s="3" t="s">
        <v>702</v>
      </c>
      <c r="L667" s="4">
        <v>45016</v>
      </c>
      <c r="M667" s="3" t="s">
        <v>723</v>
      </c>
      <c r="N667" s="3" t="s">
        <v>730</v>
      </c>
      <c r="O667" s="3" t="s">
        <v>737</v>
      </c>
      <c r="P667" s="3" t="s">
        <v>752</v>
      </c>
      <c r="Q667" s="3" t="s">
        <v>755</v>
      </c>
      <c r="R667" s="3">
        <v>41351.19</v>
      </c>
      <c r="S667" s="3" t="s">
        <v>759</v>
      </c>
      <c r="T667" s="8"/>
    </row>
    <row r="668" spans="3:20" x14ac:dyDescent="0.3">
      <c r="C668" s="7">
        <v>7512</v>
      </c>
      <c r="D668" s="3" t="s">
        <v>14</v>
      </c>
      <c r="E668" s="3" t="s">
        <v>36</v>
      </c>
      <c r="F668" s="3" t="str">
        <f t="shared" si="21"/>
        <v>jane.mwangi@email.com</v>
      </c>
      <c r="G668" s="3" t="s">
        <v>45</v>
      </c>
      <c r="H668" s="3">
        <v>59</v>
      </c>
      <c r="I668" s="3" t="str">
        <f t="shared" si="22"/>
        <v>Adult</v>
      </c>
      <c r="J668" s="3">
        <f>MAX( H668:H1340) - (H668)</f>
        <v>24</v>
      </c>
      <c r="K668" s="3" t="s">
        <v>703</v>
      </c>
      <c r="L668" s="4">
        <v>45441</v>
      </c>
      <c r="M668" s="3" t="s">
        <v>720</v>
      </c>
      <c r="N668" s="3" t="s">
        <v>725</v>
      </c>
      <c r="O668" s="3" t="s">
        <v>743</v>
      </c>
      <c r="P668" s="3" t="s">
        <v>752</v>
      </c>
      <c r="Q668" s="3" t="s">
        <v>755</v>
      </c>
      <c r="R668" s="3">
        <v>41691.379999999997</v>
      </c>
      <c r="S668" s="3" t="s">
        <v>759</v>
      </c>
      <c r="T668" s="8"/>
    </row>
    <row r="669" spans="3:20" x14ac:dyDescent="0.3">
      <c r="C669" s="7">
        <v>8360</v>
      </c>
      <c r="D669" s="3" t="s">
        <v>21</v>
      </c>
      <c r="E669" s="3" t="s">
        <v>37</v>
      </c>
      <c r="F669" s="3" t="str">
        <f t="shared" si="21"/>
        <v>grace.otieno@email.com</v>
      </c>
      <c r="G669" s="3" t="s">
        <v>45</v>
      </c>
      <c r="H669" s="3">
        <v>73</v>
      </c>
      <c r="I669" s="3" t="str">
        <f t="shared" si="22"/>
        <v>Senior</v>
      </c>
      <c r="J669" s="3">
        <f>MAX( H669:H1341) - (H669)</f>
        <v>10</v>
      </c>
      <c r="K669" s="3" t="s">
        <v>704</v>
      </c>
      <c r="L669" s="4">
        <v>44541</v>
      </c>
      <c r="M669" s="3" t="s">
        <v>723</v>
      </c>
      <c r="N669" s="3" t="s">
        <v>727</v>
      </c>
      <c r="O669" s="3" t="s">
        <v>731</v>
      </c>
      <c r="P669" s="3" t="s">
        <v>749</v>
      </c>
      <c r="Q669" s="3" t="s">
        <v>756</v>
      </c>
      <c r="R669" s="3">
        <v>38613.21</v>
      </c>
      <c r="S669" s="3" t="s">
        <v>759</v>
      </c>
      <c r="T669" s="8"/>
    </row>
    <row r="670" spans="3:20" x14ac:dyDescent="0.3">
      <c r="C670" s="7">
        <v>1229</v>
      </c>
      <c r="D670" s="3" t="s">
        <v>21</v>
      </c>
      <c r="E670" s="3" t="s">
        <v>39</v>
      </c>
      <c r="F670" s="3" t="str">
        <f t="shared" si="21"/>
        <v>grace.kuria@email.com</v>
      </c>
      <c r="G670" s="3" t="s">
        <v>44</v>
      </c>
      <c r="H670" s="3">
        <v>36</v>
      </c>
      <c r="I670" s="3" t="str">
        <f t="shared" si="22"/>
        <v>Adult</v>
      </c>
      <c r="J670" s="3">
        <f>MAX( H670:H1342) - (H670)</f>
        <v>47</v>
      </c>
      <c r="K670" s="3" t="s">
        <v>705</v>
      </c>
      <c r="L670" s="4">
        <v>44139</v>
      </c>
      <c r="M670" s="3" t="s">
        <v>721</v>
      </c>
      <c r="N670" s="3" t="s">
        <v>729</v>
      </c>
      <c r="O670" s="3" t="s">
        <v>744</v>
      </c>
      <c r="P670" s="3" t="s">
        <v>748</v>
      </c>
      <c r="Q670" s="3" t="s">
        <v>755</v>
      </c>
      <c r="R670" s="3">
        <v>28391.71</v>
      </c>
      <c r="S670" s="3" t="s">
        <v>761</v>
      </c>
      <c r="T670" s="8"/>
    </row>
    <row r="671" spans="3:20" x14ac:dyDescent="0.3">
      <c r="C671" s="7">
        <v>8016</v>
      </c>
      <c r="D671" s="3" t="s">
        <v>22</v>
      </c>
      <c r="E671" s="3" t="s">
        <v>41</v>
      </c>
      <c r="F671" s="3" t="str">
        <f t="shared" si="21"/>
        <v>mercy.obuya@email.com</v>
      </c>
      <c r="G671" s="3" t="s">
        <v>45</v>
      </c>
      <c r="H671" s="3">
        <v>6</v>
      </c>
      <c r="I671" s="3" t="str">
        <f t="shared" si="22"/>
        <v>Child</v>
      </c>
      <c r="J671" s="3">
        <f>MAX( H671:H1343) - (H671)</f>
        <v>77</v>
      </c>
      <c r="K671" s="3" t="s">
        <v>706</v>
      </c>
      <c r="L671" s="4">
        <v>43882</v>
      </c>
      <c r="M671" s="3" t="s">
        <v>723</v>
      </c>
      <c r="N671" s="3" t="s">
        <v>727</v>
      </c>
      <c r="O671" s="3" t="s">
        <v>736</v>
      </c>
      <c r="P671" s="3" t="s">
        <v>751</v>
      </c>
      <c r="Q671" s="3" t="s">
        <v>753</v>
      </c>
      <c r="R671" s="3">
        <v>27626.799999999999</v>
      </c>
      <c r="S671" s="3" t="s">
        <v>761</v>
      </c>
      <c r="T671" s="8"/>
    </row>
    <row r="672" spans="3:20" x14ac:dyDescent="0.3">
      <c r="C672" s="7">
        <v>1054</v>
      </c>
      <c r="D672" s="3" t="s">
        <v>15</v>
      </c>
      <c r="E672" s="3" t="s">
        <v>39</v>
      </c>
      <c r="F672" s="3" t="str">
        <f t="shared" si="21"/>
        <v>james.kuria@email.com</v>
      </c>
      <c r="G672" s="3" t="s">
        <v>44</v>
      </c>
      <c r="H672" s="3">
        <v>83</v>
      </c>
      <c r="I672" s="3" t="str">
        <f t="shared" si="22"/>
        <v>Senior</v>
      </c>
      <c r="J672" s="3">
        <f>MAX( H672:H1344) - (H672)</f>
        <v>0</v>
      </c>
      <c r="K672" s="3" t="s">
        <v>707</v>
      </c>
      <c r="L672" s="4">
        <v>44433</v>
      </c>
      <c r="M672" s="3" t="s">
        <v>724</v>
      </c>
      <c r="N672" s="3" t="s">
        <v>727</v>
      </c>
      <c r="O672" s="3" t="s">
        <v>743</v>
      </c>
      <c r="P672" s="3" t="s">
        <v>750</v>
      </c>
      <c r="Q672" s="3" t="s">
        <v>754</v>
      </c>
      <c r="R672" s="3">
        <v>49218.73</v>
      </c>
      <c r="S672" s="3" t="s">
        <v>760</v>
      </c>
      <c r="T672" s="8"/>
    </row>
    <row r="673" spans="3:20" x14ac:dyDescent="0.3">
      <c r="C673" s="7">
        <v>4171</v>
      </c>
      <c r="D673" s="3" t="s">
        <v>19</v>
      </c>
      <c r="E673" s="3" t="s">
        <v>42</v>
      </c>
      <c r="F673" s="3" t="str">
        <f t="shared" si="21"/>
        <v>michael.ouma@email.com</v>
      </c>
      <c r="G673" s="3" t="s">
        <v>45</v>
      </c>
      <c r="H673" s="3">
        <v>23</v>
      </c>
      <c r="I673" s="3" t="str">
        <f t="shared" si="22"/>
        <v>Adult</v>
      </c>
      <c r="J673" s="3">
        <f>MAX( H673:H1345) - (H673)</f>
        <v>36</v>
      </c>
      <c r="K673" s="3" t="s">
        <v>708</v>
      </c>
      <c r="L673" s="4">
        <v>45374</v>
      </c>
      <c r="M673" s="3" t="s">
        <v>719</v>
      </c>
      <c r="N673" s="3" t="s">
        <v>727</v>
      </c>
      <c r="O673" s="3" t="s">
        <v>736</v>
      </c>
      <c r="P673" s="3" t="s">
        <v>752</v>
      </c>
      <c r="Q673" s="3" t="s">
        <v>756</v>
      </c>
      <c r="R673" s="3">
        <v>10446.41</v>
      </c>
      <c r="S673" s="3" t="s">
        <v>759</v>
      </c>
      <c r="T673" s="8"/>
    </row>
    <row r="674" spans="3:20" x14ac:dyDescent="0.3">
      <c r="C674" s="7">
        <v>1128</v>
      </c>
      <c r="D674" s="3" t="s">
        <v>16</v>
      </c>
      <c r="E674" s="3" t="s">
        <v>33</v>
      </c>
      <c r="F674" s="3" t="str">
        <f t="shared" si="21"/>
        <v>john.kiplagat@email.com</v>
      </c>
      <c r="G674" s="3" t="s">
        <v>44</v>
      </c>
      <c r="H674" s="3">
        <v>1</v>
      </c>
      <c r="I674" s="3" t="str">
        <f t="shared" si="22"/>
        <v>Child</v>
      </c>
      <c r="J674" s="3">
        <f>MAX( H674:H1346) - (H674)</f>
        <v>58</v>
      </c>
      <c r="K674" s="3" t="s">
        <v>709</v>
      </c>
      <c r="L674" s="4">
        <v>43966</v>
      </c>
      <c r="M674" s="3" t="s">
        <v>723</v>
      </c>
      <c r="N674" s="3" t="s">
        <v>729</v>
      </c>
      <c r="O674" s="3" t="s">
        <v>742</v>
      </c>
      <c r="P674" s="3" t="s">
        <v>746</v>
      </c>
      <c r="Q674" s="3" t="s">
        <v>758</v>
      </c>
      <c r="R674" s="3">
        <v>44241.85</v>
      </c>
      <c r="S674" s="3" t="s">
        <v>759</v>
      </c>
      <c r="T674" s="8"/>
    </row>
    <row r="675" spans="3:20" x14ac:dyDescent="0.3">
      <c r="C675" s="7">
        <v>2405</v>
      </c>
      <c r="D675" s="3" t="s">
        <v>28</v>
      </c>
      <c r="E675" s="3" t="s">
        <v>35</v>
      </c>
      <c r="F675" s="3" t="str">
        <f t="shared" si="21"/>
        <v>mary.mugambi@email.com</v>
      </c>
      <c r="G675" s="3" t="s">
        <v>44</v>
      </c>
      <c r="H675" s="3">
        <v>44</v>
      </c>
      <c r="I675" s="3" t="str">
        <f t="shared" si="22"/>
        <v>Adult</v>
      </c>
      <c r="J675" s="3">
        <f>MAX( H675:H1347) - (H675)</f>
        <v>15</v>
      </c>
      <c r="K675" s="3" t="s">
        <v>710</v>
      </c>
      <c r="L675" s="4">
        <v>45001</v>
      </c>
      <c r="M675" s="3" t="s">
        <v>720</v>
      </c>
      <c r="N675" s="3" t="s">
        <v>728</v>
      </c>
      <c r="O675" s="3" t="s">
        <v>733</v>
      </c>
      <c r="P675" s="3" t="s">
        <v>750</v>
      </c>
      <c r="Q675" s="3" t="s">
        <v>757</v>
      </c>
      <c r="R675" s="3">
        <v>38518.01</v>
      </c>
      <c r="S675" s="3" t="s">
        <v>760</v>
      </c>
      <c r="T675" s="8"/>
    </row>
    <row r="676" spans="3:20" x14ac:dyDescent="0.3">
      <c r="C676" s="7">
        <v>6539</v>
      </c>
      <c r="D676" s="3" t="s">
        <v>22</v>
      </c>
      <c r="E676" s="3" t="s">
        <v>40</v>
      </c>
      <c r="F676" s="3" t="str">
        <f t="shared" si="21"/>
        <v>mercy.wanjiru@email.com</v>
      </c>
      <c r="G676" s="3" t="s">
        <v>45</v>
      </c>
      <c r="H676" s="3">
        <v>59</v>
      </c>
      <c r="I676" s="3" t="str">
        <f t="shared" si="22"/>
        <v>Adult</v>
      </c>
      <c r="J676" s="3">
        <f>MAX( H676:H1348) - (H676)</f>
        <v>0</v>
      </c>
      <c r="K676" s="3" t="s">
        <v>711</v>
      </c>
      <c r="L676" s="4">
        <v>44494</v>
      </c>
      <c r="M676" s="3" t="s">
        <v>724</v>
      </c>
      <c r="N676" s="3" t="s">
        <v>726</v>
      </c>
      <c r="O676" s="3" t="s">
        <v>734</v>
      </c>
      <c r="P676" s="3" t="s">
        <v>751</v>
      </c>
      <c r="Q676" s="3" t="s">
        <v>756</v>
      </c>
      <c r="R676" s="3">
        <v>7056.04</v>
      </c>
      <c r="S676" s="3" t="s">
        <v>761</v>
      </c>
      <c r="T676" s="8"/>
    </row>
    <row r="677" spans="3:20" x14ac:dyDescent="0.3">
      <c r="C677" s="7">
        <v>6522</v>
      </c>
      <c r="D677" s="3" t="s">
        <v>27</v>
      </c>
      <c r="E677" s="3" t="s">
        <v>38</v>
      </c>
      <c r="F677" s="3" t="str">
        <f t="shared" si="21"/>
        <v>david.njeri@email.com</v>
      </c>
      <c r="G677" s="3" t="s">
        <v>44</v>
      </c>
      <c r="H677" s="3">
        <v>31</v>
      </c>
      <c r="I677" s="3" t="str">
        <f t="shared" si="22"/>
        <v>Adult</v>
      </c>
      <c r="J677" s="3">
        <f>MAX( H677:H1349) - (H677)</f>
        <v>22</v>
      </c>
      <c r="K677" s="3" t="s">
        <v>712</v>
      </c>
      <c r="L677" s="4">
        <v>45387</v>
      </c>
      <c r="M677" s="3" t="s">
        <v>721</v>
      </c>
      <c r="N677" s="3" t="s">
        <v>725</v>
      </c>
      <c r="O677" s="3" t="s">
        <v>735</v>
      </c>
      <c r="P677" s="3" t="s">
        <v>747</v>
      </c>
      <c r="Q677" s="3" t="s">
        <v>757</v>
      </c>
      <c r="R677" s="3">
        <v>17116.32</v>
      </c>
      <c r="S677" s="3" t="s">
        <v>760</v>
      </c>
      <c r="T677" s="8"/>
    </row>
    <row r="678" spans="3:20" x14ac:dyDescent="0.3">
      <c r="C678" s="7">
        <v>3888</v>
      </c>
      <c r="D678" s="3" t="s">
        <v>16</v>
      </c>
      <c r="E678" s="3" t="s">
        <v>38</v>
      </c>
      <c r="F678" s="3" t="str">
        <f t="shared" si="21"/>
        <v>john.njeri@email.com</v>
      </c>
      <c r="G678" s="3" t="s">
        <v>45</v>
      </c>
      <c r="H678" s="3">
        <v>5</v>
      </c>
      <c r="I678" s="3" t="str">
        <f t="shared" si="22"/>
        <v>Child</v>
      </c>
      <c r="J678" s="3">
        <f>MAX( H678:H1350) - (H678)</f>
        <v>48</v>
      </c>
      <c r="K678" s="3" t="s">
        <v>713</v>
      </c>
      <c r="L678" s="4">
        <v>44461</v>
      </c>
      <c r="M678" s="3" t="s">
        <v>720</v>
      </c>
      <c r="N678" s="3" t="s">
        <v>725</v>
      </c>
      <c r="O678" s="3" t="s">
        <v>733</v>
      </c>
      <c r="P678" s="3" t="s">
        <v>749</v>
      </c>
      <c r="Q678" s="3" t="s">
        <v>756</v>
      </c>
      <c r="R678" s="3">
        <v>8314.82</v>
      </c>
      <c r="S678" s="3" t="s">
        <v>759</v>
      </c>
      <c r="T678" s="8"/>
    </row>
    <row r="679" spans="3:20" x14ac:dyDescent="0.3">
      <c r="C679" s="7">
        <v>4290</v>
      </c>
      <c r="D679" s="3" t="s">
        <v>23</v>
      </c>
      <c r="E679" s="3" t="s">
        <v>29</v>
      </c>
      <c r="F679" s="3" t="str">
        <f t="shared" si="21"/>
        <v>peter.mutua@email.com</v>
      </c>
      <c r="G679" s="3" t="s">
        <v>44</v>
      </c>
      <c r="H679" s="3">
        <v>52</v>
      </c>
      <c r="I679" s="3" t="str">
        <f t="shared" si="22"/>
        <v>Adult</v>
      </c>
      <c r="J679" s="3">
        <f>MAX( H679:H1351) - (H679)</f>
        <v>1</v>
      </c>
      <c r="K679" s="3" t="s">
        <v>714</v>
      </c>
      <c r="L679" s="4">
        <v>45409</v>
      </c>
      <c r="M679" s="3" t="s">
        <v>721</v>
      </c>
      <c r="N679" s="3" t="s">
        <v>725</v>
      </c>
      <c r="O679" s="3" t="s">
        <v>731</v>
      </c>
      <c r="P679" s="3" t="s">
        <v>747</v>
      </c>
      <c r="Q679" s="3" t="s">
        <v>754</v>
      </c>
      <c r="R679" s="3">
        <v>6734.55</v>
      </c>
      <c r="S679" s="3" t="s">
        <v>759</v>
      </c>
      <c r="T679" s="8"/>
    </row>
    <row r="680" spans="3:20" x14ac:dyDescent="0.3">
      <c r="C680" s="7">
        <v>2129</v>
      </c>
      <c r="D680" s="3" t="s">
        <v>20</v>
      </c>
      <c r="E680" s="3" t="s">
        <v>30</v>
      </c>
      <c r="F680" s="3" t="str">
        <f t="shared" si="21"/>
        <v>kevin.atieno@email.com</v>
      </c>
      <c r="G680" s="3" t="s">
        <v>44</v>
      </c>
      <c r="H680" s="3">
        <v>45</v>
      </c>
      <c r="I680" s="3" t="str">
        <f t="shared" si="22"/>
        <v>Adult</v>
      </c>
      <c r="J680" s="3">
        <f>MAX( H680:H1352) - (H680)</f>
        <v>8</v>
      </c>
      <c r="K680" s="3" t="s">
        <v>715</v>
      </c>
      <c r="L680" s="4">
        <v>44963</v>
      </c>
      <c r="M680" s="3" t="s">
        <v>724</v>
      </c>
      <c r="N680" s="3" t="s">
        <v>730</v>
      </c>
      <c r="O680" s="3" t="s">
        <v>731</v>
      </c>
      <c r="P680" s="3" t="s">
        <v>749</v>
      </c>
      <c r="Q680" s="3" t="s">
        <v>758</v>
      </c>
      <c r="R680" s="3">
        <v>36120.370000000003</v>
      </c>
      <c r="S680" s="3" t="s">
        <v>760</v>
      </c>
      <c r="T680" s="8"/>
    </row>
    <row r="681" spans="3:20" x14ac:dyDescent="0.3">
      <c r="C681" s="7">
        <v>9903</v>
      </c>
      <c r="D681" s="3" t="s">
        <v>17</v>
      </c>
      <c r="E681" s="3" t="s">
        <v>42</v>
      </c>
      <c r="F681" s="3" t="str">
        <f t="shared" si="21"/>
        <v>anne.ouma@email.com</v>
      </c>
      <c r="G681" s="3" t="s">
        <v>44</v>
      </c>
      <c r="H681" s="3">
        <v>50</v>
      </c>
      <c r="I681" s="3" t="str">
        <f t="shared" si="22"/>
        <v>Adult</v>
      </c>
      <c r="J681" s="3">
        <f>MAX( H681:H1353) - (H681)</f>
        <v>3</v>
      </c>
      <c r="K681" s="3" t="s">
        <v>716</v>
      </c>
      <c r="L681" s="4">
        <v>44416</v>
      </c>
      <c r="M681" s="3" t="s">
        <v>723</v>
      </c>
      <c r="N681" s="3" t="s">
        <v>730</v>
      </c>
      <c r="O681" s="3" t="s">
        <v>744</v>
      </c>
      <c r="P681" s="3" t="s">
        <v>749</v>
      </c>
      <c r="Q681" s="3" t="s">
        <v>756</v>
      </c>
      <c r="R681" s="3">
        <v>49760.79</v>
      </c>
      <c r="S681" s="3" t="s">
        <v>760</v>
      </c>
      <c r="T681" s="8"/>
    </row>
    <row r="682" spans="3:20" x14ac:dyDescent="0.3">
      <c r="C682" s="12">
        <v>6986</v>
      </c>
      <c r="D682" s="13" t="s">
        <v>27</v>
      </c>
      <c r="E682" s="13" t="s">
        <v>37</v>
      </c>
      <c r="F682" s="13" t="str">
        <f t="shared" si="21"/>
        <v>david.otieno@email.com</v>
      </c>
      <c r="G682" s="13" t="s">
        <v>44</v>
      </c>
      <c r="H682" s="13">
        <v>53</v>
      </c>
      <c r="I682" s="13" t="str">
        <f t="shared" si="22"/>
        <v>Adult</v>
      </c>
      <c r="J682" s="13">
        <f>MAX( H682:H1354) - (H682)</f>
        <v>0</v>
      </c>
      <c r="K682" s="13" t="s">
        <v>717</v>
      </c>
      <c r="L682" s="14">
        <v>44225</v>
      </c>
      <c r="M682" s="13" t="s">
        <v>719</v>
      </c>
      <c r="N682" s="13" t="s">
        <v>726</v>
      </c>
      <c r="O682" s="13" t="s">
        <v>737</v>
      </c>
      <c r="P682" s="13" t="s">
        <v>750</v>
      </c>
      <c r="Q682" s="13" t="s">
        <v>757</v>
      </c>
      <c r="R682" s="13">
        <v>4029.61</v>
      </c>
      <c r="S682" s="13" t="s">
        <v>761</v>
      </c>
      <c r="T682" s="15"/>
    </row>
    <row r="683" spans="3:20" x14ac:dyDescent="0.3">
      <c r="C683" s="12">
        <f>SUBTOTAL(103,Table6[Patient ID])</f>
        <v>672</v>
      </c>
      <c r="D683" s="13"/>
      <c r="E683" s="13"/>
      <c r="F683" s="13"/>
      <c r="G683" s="13"/>
      <c r="H683" s="13"/>
      <c r="I683" s="13"/>
      <c r="J683" s="13"/>
      <c r="K683" s="13"/>
      <c r="L683" s="13"/>
      <c r="M683" s="13"/>
      <c r="N683" s="13"/>
      <c r="O683" s="13"/>
      <c r="P683" s="13"/>
      <c r="Q683" s="13"/>
      <c r="R683" s="13">
        <f>SUBTOTAL(109,Table6[Bill Amount (KES)])</f>
        <v>17596670.959999982</v>
      </c>
      <c r="S683" s="13"/>
      <c r="T683" s="15">
        <f>SUBTOTAL(103,Table6[feedback received])</f>
        <v>0</v>
      </c>
    </row>
    <row r="684" spans="3:20" x14ac:dyDescent="0.3">
      <c r="C684" s="3"/>
      <c r="D684" s="3"/>
      <c r="E684" s="3"/>
      <c r="F684" s="3"/>
      <c r="G684" s="3"/>
      <c r="H684" s="3"/>
      <c r="I684" s="3"/>
      <c r="J684" s="3"/>
      <c r="K684" s="3"/>
      <c r="L684" s="3"/>
      <c r="M684" s="3"/>
      <c r="N684" s="3"/>
      <c r="O684" s="3"/>
      <c r="P684" s="3"/>
      <c r="Q684" s="5"/>
      <c r="R684" s="5"/>
      <c r="S684" s="3"/>
      <c r="T684" s="3"/>
    </row>
    <row r="685" spans="3:20" x14ac:dyDescent="0.3">
      <c r="C685" s="3"/>
      <c r="D685" s="3"/>
      <c r="E685" s="3"/>
      <c r="F685" s="3"/>
      <c r="G685" s="3"/>
      <c r="H685" s="3"/>
      <c r="I685" s="3"/>
      <c r="J685" s="3"/>
      <c r="K685" s="3"/>
      <c r="L685" s="3"/>
      <c r="M685" s="3"/>
      <c r="N685" s="3"/>
      <c r="O685" s="3"/>
      <c r="P685" s="3"/>
      <c r="Q685" s="5"/>
      <c r="R685" s="3"/>
      <c r="S685" s="5"/>
      <c r="T685" s="5"/>
    </row>
    <row r="686" spans="3:20" x14ac:dyDescent="0.3">
      <c r="C686" s="3"/>
      <c r="D686" s="3"/>
      <c r="E686" s="3"/>
      <c r="F686" s="3"/>
      <c r="G686" s="3"/>
      <c r="H686" s="3"/>
      <c r="I686" s="3"/>
      <c r="J686" s="3"/>
      <c r="K686" s="3"/>
      <c r="L686" s="3"/>
      <c r="M686" s="3"/>
      <c r="N686" s="3"/>
      <c r="O686" s="3"/>
      <c r="P686" s="3"/>
      <c r="Q686" s="3"/>
      <c r="R686" s="3"/>
      <c r="S686" s="3"/>
      <c r="T686" s="3"/>
    </row>
    <row r="687" spans="3:20" x14ac:dyDescent="0.3">
      <c r="C687" s="3"/>
      <c r="D687" s="3"/>
      <c r="E687" s="3"/>
      <c r="F687" s="3"/>
      <c r="G687" s="3"/>
      <c r="H687" s="3"/>
      <c r="I687" s="3"/>
      <c r="J687" s="3"/>
      <c r="K687" s="3"/>
      <c r="L687" s="3"/>
      <c r="M687" s="3"/>
      <c r="N687" s="3"/>
      <c r="O687" s="3"/>
      <c r="P687" s="3"/>
      <c r="Q687" s="3"/>
      <c r="R687" s="3"/>
      <c r="S687" s="3"/>
      <c r="T687" s="3"/>
    </row>
    <row r="688" spans="3:20" x14ac:dyDescent="0.3">
      <c r="C688" s="3"/>
      <c r="D688" s="3"/>
      <c r="E688" s="3"/>
      <c r="F688" s="3"/>
      <c r="G688" s="3"/>
      <c r="H688" s="3"/>
      <c r="I688" s="3"/>
      <c r="J688" s="3"/>
      <c r="K688" s="3"/>
      <c r="L688" s="3"/>
      <c r="M688" s="3"/>
      <c r="N688" s="3"/>
      <c r="O688" s="3"/>
      <c r="P688" s="3"/>
      <c r="Q688" s="3"/>
      <c r="R688" s="3"/>
      <c r="S688" s="3"/>
      <c r="T688" s="3"/>
    </row>
    <row r="689" spans="3:20" x14ac:dyDescent="0.3">
      <c r="C689" s="3"/>
      <c r="D689" s="3"/>
      <c r="E689" s="3"/>
      <c r="F689" s="3"/>
      <c r="G689" s="3"/>
      <c r="H689" s="3"/>
      <c r="I689" s="3"/>
      <c r="J689" s="3"/>
      <c r="K689" s="3"/>
      <c r="L689" s="3"/>
      <c r="M689" s="3"/>
      <c r="N689" s="3"/>
      <c r="O689" s="3"/>
      <c r="P689" s="3"/>
      <c r="Q689" s="3"/>
      <c r="R689" s="3"/>
      <c r="S689" s="3"/>
      <c r="T689" s="3"/>
    </row>
    <row r="690" spans="3:20" x14ac:dyDescent="0.3">
      <c r="C690" s="3"/>
      <c r="D690" s="3"/>
      <c r="E690" s="3"/>
      <c r="F690" s="3"/>
      <c r="G690" s="3"/>
      <c r="H690" s="3"/>
      <c r="I690" s="3"/>
      <c r="J690" s="3"/>
      <c r="K690" s="3"/>
      <c r="L690" s="3"/>
      <c r="M690" s="3"/>
      <c r="N690" s="3"/>
      <c r="O690" s="3"/>
      <c r="P690" s="3"/>
      <c r="Q690" s="3"/>
      <c r="R690" s="3"/>
      <c r="S690" s="3"/>
      <c r="T690" s="3"/>
    </row>
    <row r="691" spans="3:20" x14ac:dyDescent="0.3">
      <c r="C691" s="3"/>
      <c r="D691" s="3"/>
      <c r="E691" s="3"/>
      <c r="F691" s="3"/>
      <c r="G691" s="3"/>
      <c r="H691" s="3"/>
      <c r="I691" s="3"/>
      <c r="J691" s="3"/>
      <c r="K691" s="3"/>
      <c r="L691" s="3"/>
      <c r="M691" s="3"/>
      <c r="N691" s="3"/>
      <c r="O691" s="3"/>
      <c r="P691" s="3"/>
      <c r="Q691" s="3"/>
      <c r="R691" s="3"/>
      <c r="S691" s="3"/>
      <c r="T691" s="3"/>
    </row>
    <row r="692" spans="3:20" x14ac:dyDescent="0.3">
      <c r="C692" s="3"/>
      <c r="D692" s="3"/>
      <c r="E692" s="3"/>
      <c r="F692" s="3"/>
      <c r="G692" s="3"/>
      <c r="H692" s="3"/>
      <c r="I692" s="3"/>
      <c r="J692" s="3"/>
      <c r="K692" s="3"/>
      <c r="L692" s="3"/>
      <c r="M692" s="3"/>
      <c r="N692" s="3"/>
      <c r="O692" s="3"/>
      <c r="P692" s="3"/>
      <c r="Q692" s="3"/>
      <c r="R692" s="3"/>
      <c r="S692" s="3"/>
      <c r="T692" s="3"/>
    </row>
  </sheetData>
  <conditionalFormatting sqref="S10:S682 S684">
    <cfRule type="containsText" dxfId="40" priority="1" operator="containsText" text="partially paid">
      <formula>NOT(ISERROR(SEARCH("partially paid",S10)))</formula>
    </cfRule>
    <cfRule type="containsText" dxfId="39" priority="2" operator="containsText" text="partially paid">
      <formula>NOT(ISERROR(SEARCH("partially paid",S10)))</formula>
    </cfRule>
    <cfRule type="containsText" dxfId="38" priority="3" operator="containsText" text="paid">
      <formula>NOT(ISERROR(SEARCH("paid",S10)))</formula>
    </cfRule>
    <cfRule type="containsText" dxfId="37" priority="4" operator="containsText" text="partially paid">
      <formula>NOT(ISERROR(SEARCH("partially paid",S10)))</formula>
    </cfRule>
    <cfRule type="containsText" dxfId="36" priority="5" operator="containsText" text="pending">
      <formula>NOT(ISERROR(SEARCH("pending",S10)))</formula>
    </cfRule>
    <cfRule type="containsText" dxfId="35" priority="6" operator="containsText" text="paid">
      <formula>NOT(ISERROR(SEARCH("paid",S10)))</formula>
    </cfRule>
  </conditionalFormatting>
  <conditionalFormatting sqref="R10:R682 R684:R692">
    <cfRule type="containsText" dxfId="34" priority="1" operator="containsText" text="2">
      <formula>NOT(ISERROR(SEARCH("2",R10)))</formula>
    </cfRule>
    <cfRule type="containsText" dxfId="33" priority="2" operator="containsText" text="2761610.6">
      <formula>NOT(ISERROR(SEARCH("2761610.6",R10)))</formula>
    </cfRule>
  </conditionalFormatting>
  <conditionalFormatting sqref="M10:M682 M684:M692">
    <cfRule type="containsText" dxfId="32" priority="1" operator="containsText" text="Diabetes">
      <formula>NOT(ISERROR(SEARCH("Diabetes",M10)))</formula>
    </cfRule>
  </conditionalFormatting>
  <conditionalFormatting sqref="P686:P692">
    <cfRule type="containsText" dxfId="31" priority="2" operator="containsText" text="p">
      <formula>NOT(ISERROR(SEARCH("p",P686)))</formula>
    </cfRule>
    <cfRule type="containsText" dxfId="30" priority="3" operator="containsText" text="o">
      <formula>NOT(ISERROR(SEARCH("o",P686)))</formula>
    </cfRule>
    <cfRule type="containsText" dxfId="29" priority="4" operator="containsText" text="n">
      <formula>NOT(ISERROR(SEARCH("n",P686)))</formula>
    </cfRule>
    <cfRule type="containsText" dxfId="28" priority="5" operator="containsText" text="gene">
      <formula>NOT(ISERROR(SEARCH("gene",P686)))</formula>
    </cfRule>
    <cfRule type="containsText" dxfId="27" priority="7" operator="containsText" text="dermatology">
      <formula>NOT(ISERROR(SEARCH("dermatology",P686)))</formula>
    </cfRule>
    <cfRule type="containsText" dxfId="26" priority="9" operator="containsText" text="cardiology">
      <formula>NOT(ISERROR(SEARCH("cardiology",P686)))</formula>
    </cfRule>
  </conditionalFormatting>
  <conditionalFormatting sqref="Q686:Q692">
    <cfRule type="containsText" dxfId="25" priority="6" operator="containsText" text="2">
      <formula>NOT(ISERROR(SEARCH("2",Q686)))</formula>
    </cfRule>
    <cfRule type="containsText" dxfId="24" priority="8" operator="containsText" text="2761610.6">
      <formula>NOT(ISERROR(SEARCH("2761610.6",Q686)))</formula>
    </cfRule>
  </conditionalFormatting>
  <dataValidations count="1">
    <dataValidation type="list" showInputMessage="1" showErrorMessage="1" sqref="T11:T682">
      <formula1>"Yes,No,Not Applicable"</formula1>
    </dataValidation>
  </dataValidations>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worksheet</vt:lpstr>
      <vt:lpstr>question 4</vt:lpstr>
      <vt:lpstr>QUESTION 5</vt:lpstr>
      <vt:lpstr>NUMBER OF PATIENTS @ DEPARTMENT</vt:lpstr>
      <vt:lpstr>QUESTION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Brigid Chepkemoi</dc:creator>
  <cp:lastModifiedBy>Mohamed Amin</cp:lastModifiedBy>
  <dcterms:created xsi:type="dcterms:W3CDTF">2025-04-05T20:07:24Z</dcterms:created>
  <dcterms:modified xsi:type="dcterms:W3CDTF">2025-04-07T10:52:00Z</dcterms:modified>
</cp:coreProperties>
</file>