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files\"/>
    </mc:Choice>
  </mc:AlternateContent>
  <xr:revisionPtr revIDLastSave="0" documentId="8_{1605171D-2FA6-46C3-B283-29FBD1B72CB4}" xr6:coauthVersionLast="47" xr6:coauthVersionMax="47" xr10:uidLastSave="{00000000-0000-0000-0000-000000000000}"/>
  <bookViews>
    <workbookView xWindow="-108" yWindow="-108" windowWidth="23256" windowHeight="12456" firstSheet="1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2" l="1"/>
  <c r="C24" i="12"/>
  <c r="C19" i="12"/>
  <c r="H21" i="11"/>
  <c r="H20" i="11"/>
  <c r="H18" i="11"/>
  <c r="H16" i="11"/>
  <c r="H15" i="11"/>
  <c r="C20" i="10"/>
  <c r="C16" i="10"/>
  <c r="C12" i="10"/>
  <c r="B9" i="9"/>
  <c r="B10" i="9"/>
  <c r="B8" i="9"/>
  <c r="C27" i="8"/>
  <c r="C23" i="8"/>
  <c r="C19" i="8"/>
  <c r="C10" i="6"/>
  <c r="C11" i="6"/>
  <c r="C12" i="6"/>
  <c r="C9" i="6"/>
  <c r="D12" i="5"/>
  <c r="D13" i="5"/>
  <c r="D14" i="5"/>
  <c r="D15" i="5"/>
  <c r="D16" i="5"/>
  <c r="D17" i="5"/>
  <c r="D11" i="5"/>
  <c r="F9" i="4"/>
  <c r="F10" i="4"/>
  <c r="F11" i="4"/>
  <c r="F12" i="4"/>
  <c r="F13" i="4"/>
  <c r="F14" i="4"/>
  <c r="F15" i="4"/>
  <c r="F16" i="4"/>
  <c r="E10" i="4"/>
  <c r="E11" i="4"/>
  <c r="E12" i="4"/>
  <c r="E13" i="4"/>
  <c r="E14" i="4"/>
  <c r="E15" i="4"/>
  <c r="E16" i="4"/>
  <c r="E9" i="4"/>
  <c r="D8" i="3"/>
  <c r="D9" i="3"/>
  <c r="D10" i="3"/>
  <c r="D7" i="3"/>
</calcChain>
</file>

<file path=xl/sharedStrings.xml><?xml version="1.0" encoding="utf-8"?>
<sst xmlns="http://schemas.openxmlformats.org/spreadsheetml/2006/main" count="336" uniqueCount="217">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</sst>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workbookViewId="0">
      <selection activeCell="C34" sqref="C34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">
        <v>10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">
        <v>5</v>
      </c>
      <c r="C24" s="1"/>
      <c r="D24" s="1"/>
      <c r="E24" s="1"/>
    </row>
    <row r="25" spans="1:5" x14ac:dyDescent="0.3">
      <c r="A25" s="6">
        <v>50217</v>
      </c>
      <c r="B25" s="13" t="s">
        <v>7</v>
      </c>
      <c r="C25" s="1"/>
      <c r="D25" s="1"/>
      <c r="E25" s="1"/>
    </row>
    <row r="26" spans="1:5" x14ac:dyDescent="0.3">
      <c r="A26" s="6">
        <v>50695</v>
      </c>
      <c r="B26" s="13" t="s">
        <v>9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v>18276</v>
      </c>
      <c r="C31" s="1"/>
      <c r="D31" s="1"/>
      <c r="E31" s="1"/>
    </row>
    <row r="32" spans="1:5" x14ac:dyDescent="0.3">
      <c r="A32" s="14" t="s">
        <v>33</v>
      </c>
      <c r="B32" s="13" t="s">
        <v>216</v>
      </c>
      <c r="C32" s="1"/>
      <c r="D32" s="1"/>
      <c r="E32" s="1"/>
    </row>
    <row r="33" spans="1:5" x14ac:dyDescent="0.3">
      <c r="A33" s="14" t="s">
        <v>27</v>
      </c>
      <c r="B33" s="13"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G7" sqref="G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7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>
        <f>SUMIF(D2:D11,D2,C2:C11)</f>
        <v>79000</v>
      </c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>
        <f>SUMIF(D2:D11,D4,C2:C11)</f>
        <v>27000</v>
      </c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>
        <f>SUMIF(C2:C11,"&gt;10000",E2:E11)</f>
        <v>1028</v>
      </c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>
        <f>SUMIF(C2:C11,"&gt;10000",C2:C11)</f>
        <v>65000</v>
      </c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>
        <f>SUMIF(C2:C11,"&lt;9500",C2:C11)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zoomScale="109" workbookViewId="0">
      <selection activeCell="C14" sqref="C14:D14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>
        <f>SUMIFS(G4:G9,C4:C9,5,D4:D9,"June")</f>
        <v>28500</v>
      </c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>
        <f>SUMIFS(G4:G9,C4:C9,"&gt;=4",D4:D9,"June")</f>
        <v>48500</v>
      </c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>
        <f>SUMIFS(E4:E9,C4:C9,"&gt;=4",F4:F9,"&gt;=800")</f>
        <v>36</v>
      </c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E7" sqref="E7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 t="str">
        <f>IF(B7=C7,"match","no match")</f>
        <v>no match</v>
      </c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 t="str">
        <f t="shared" ref="D8:D10" si="0">IF(B8=C8,"match","no match")</f>
        <v>no match</v>
      </c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 t="str">
        <f t="shared" si="0"/>
        <v>no match</v>
      </c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 t="str">
        <f t="shared" si="0"/>
        <v>no 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D14" sqref="D14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 t="str">
        <f>IF(D9&gt;=16,"eligible","not eligible")</f>
        <v>eligible</v>
      </c>
      <c r="F9" s="19" t="str">
        <f>IF(D9&lt;18,"minor","non minor")</f>
        <v>minor</v>
      </c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 t="str">
        <f t="shared" ref="E10:E16" si="0">IF(D10&gt;=16,"eligible","not eligible")</f>
        <v>eligible</v>
      </c>
      <c r="F10" s="19" t="str">
        <f t="shared" ref="F10:F16" si="1">IF(D10&lt;=18,"minor","non minor")</f>
        <v>minor</v>
      </c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 t="str">
        <f t="shared" si="0"/>
        <v>not eligible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 t="str">
        <f t="shared" si="0"/>
        <v>eligible</v>
      </c>
      <c r="F12" s="19" t="str">
        <f t="shared" si="1"/>
        <v>non minor</v>
      </c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 t="str">
        <f t="shared" si="0"/>
        <v>eligible</v>
      </c>
      <c r="F13" s="19" t="str">
        <f t="shared" si="1"/>
        <v>minor</v>
      </c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 t="str">
        <f t="shared" si="0"/>
        <v>eligible</v>
      </c>
      <c r="F15" s="19" t="str">
        <f t="shared" si="1"/>
        <v>minor</v>
      </c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8" sqref="G18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>
        <f>IF(B11="A+",C11,C11*0.5)</f>
        <v>46866</v>
      </c>
    </row>
    <row r="12" spans="1:4" x14ac:dyDescent="0.3">
      <c r="A12" s="18" t="s">
        <v>80</v>
      </c>
      <c r="B12" s="18" t="s">
        <v>73</v>
      </c>
      <c r="C12" s="26">
        <v>33495</v>
      </c>
      <c r="D12" s="19">
        <f t="shared" ref="D12:D17" si="0">IF(B12="A+",C12,C12*0.5)</f>
        <v>16747.5</v>
      </c>
    </row>
    <row r="13" spans="1:4" x14ac:dyDescent="0.3">
      <c r="A13" s="18" t="s">
        <v>81</v>
      </c>
      <c r="B13" s="18" t="s">
        <v>73</v>
      </c>
      <c r="C13" s="26">
        <v>35087</v>
      </c>
      <c r="D13" s="19">
        <f t="shared" si="0"/>
        <v>17543.5</v>
      </c>
    </row>
    <row r="14" spans="1:4" x14ac:dyDescent="0.3">
      <c r="A14" s="18" t="s">
        <v>82</v>
      </c>
      <c r="B14" s="18" t="s">
        <v>72</v>
      </c>
      <c r="C14" s="26">
        <v>42603</v>
      </c>
      <c r="D14" s="19">
        <f t="shared" si="0"/>
        <v>42603</v>
      </c>
    </row>
    <row r="15" spans="1:4" x14ac:dyDescent="0.3">
      <c r="A15" s="18" t="s">
        <v>66</v>
      </c>
      <c r="B15" s="18" t="s">
        <v>73</v>
      </c>
      <c r="C15" s="26">
        <v>36971</v>
      </c>
      <c r="D15" s="19">
        <f t="shared" si="0"/>
        <v>18485.5</v>
      </c>
    </row>
    <row r="16" spans="1:4" x14ac:dyDescent="0.3">
      <c r="A16" s="18" t="s">
        <v>83</v>
      </c>
      <c r="B16" s="18" t="s">
        <v>72</v>
      </c>
      <c r="C16" s="26">
        <v>41286</v>
      </c>
      <c r="D16" s="19">
        <f t="shared" si="0"/>
        <v>41286</v>
      </c>
    </row>
    <row r="17" spans="1:4" x14ac:dyDescent="0.3">
      <c r="A17" s="18" t="s">
        <v>84</v>
      </c>
      <c r="B17" s="18" t="s">
        <v>73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C9" sqref="C9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94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95</v>
      </c>
      <c r="B11" s="28">
        <v>44</v>
      </c>
      <c r="C11" s="29" t="str">
        <f t="shared" si="0"/>
        <v>failed</v>
      </c>
    </row>
    <row r="12" spans="1:3" x14ac:dyDescent="0.3">
      <c r="A12" s="28" t="s">
        <v>96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12" workbookViewId="0">
      <selection activeCell="C33" sqref="C33"/>
    </sheetView>
  </sheetViews>
  <sheetFormatPr defaultRowHeight="14.4" x14ac:dyDescent="0.3"/>
  <cols>
    <col min="3" max="3" width="15.88671875" bestFit="1" customWidth="1"/>
    <col min="4" max="4" width="21.44140625" customWidth="1"/>
    <col min="5" max="5" width="13.33203125" bestFit="1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 t="s">
        <v>10</v>
      </c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>
        <v>30</v>
      </c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 t="s">
        <v>5</v>
      </c>
      <c r="D24" s="1"/>
      <c r="E24" s="1"/>
      <c r="F24" s="1"/>
    </row>
    <row r="25" spans="1:6" x14ac:dyDescent="0.3">
      <c r="A25" s="3"/>
      <c r="B25" s="6">
        <v>50217</v>
      </c>
      <c r="C25" s="13" t="s">
        <v>7</v>
      </c>
      <c r="D25" s="1"/>
      <c r="E25" s="1"/>
      <c r="F25" s="1"/>
    </row>
    <row r="26" spans="1:6" x14ac:dyDescent="0.3">
      <c r="A26" s="3"/>
      <c r="B26" s="6">
        <v>50695</v>
      </c>
      <c r="C26" s="13" t="s">
        <v>9</v>
      </c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8">
        <v>18276</v>
      </c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8">
        <v>10959</v>
      </c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K16" sqref="K16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 t="str">
        <f>VLOOKUP("Jane Doe",B3:E12,4,FALSE)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>
        <f>VLOOKUP("Mike Lee",B3:E12,2,FALSE)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 t="str">
        <f>VLOOKUP("Bob Johnson",B3:E12,4,FALSE)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D5" sqref="D5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 t="str">
        <f>VLOOKUP(G9,G7:H14,2,FALSE)</f>
        <v xml:space="preserve">$1.3624 </v>
      </c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 t="str">
        <f t="shared" ref="B9:B10" si="0">VLOOKUP(G10,G8:H15,2,FALSE)</f>
        <v xml:space="preserve">$1.3607 </v>
      </c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 t="str">
        <f t="shared" si="0"/>
        <v xml:space="preserve">$1.3563 </v>
      </c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ht="28.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zoomScale="106" workbookViewId="0">
      <selection activeCell="C9" sqref="C9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 t="str">
        <f>INDEX(C5:L5,MATCH(102,C3:L3,0))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>
        <f>INDEX(C6:L6,MATCH(105,C3:L3,0))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>
        <f>INDEX(C8:L8,MATCH(107,C3:L3,0))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Faid abd</cp:lastModifiedBy>
  <dcterms:created xsi:type="dcterms:W3CDTF">2024-07-16T06:00:49Z</dcterms:created>
  <dcterms:modified xsi:type="dcterms:W3CDTF">2025-05-27T06:38:51Z</dcterms:modified>
</cp:coreProperties>
</file>