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ad Gurbanov\Desktop\İngilis dilində tapşırıqlar\Practise#1\"/>
    </mc:Choice>
  </mc:AlternateContent>
  <xr:revisionPtr revIDLastSave="0" documentId="13_ncr:1_{5E646C1B-F38A-4AC1-99A6-E84BBF43480C}" xr6:coauthVersionLast="47" xr6:coauthVersionMax="47" xr10:uidLastSave="{00000000-0000-0000-0000-000000000000}"/>
  <bookViews>
    <workbookView xWindow="-103" yWindow="-103" windowWidth="24892" windowHeight="14914" xr2:uid="{E183066F-F503-45E6-8AFC-075B2373C642}"/>
  </bookViews>
  <sheets>
    <sheet name="Student Enrollment" sheetId="4" r:id="rId1"/>
    <sheet name="Subtotals" sheetId="5" r:id="rId2"/>
    <sheet name="Weekend Classes" sheetId="6" r:id="rId3"/>
    <sheet name="Availability" sheetId="7" r:id="rId4"/>
    <sheet name="Profit Analysis." sheetId="31" r:id="rId5"/>
    <sheet name="Proctors" sheetId="11" r:id="rId6"/>
    <sheet name="Wendy's" sheetId="2" r:id="rId7"/>
    <sheet name="Hours" sheetId="8" r:id="rId8"/>
    <sheet name="Craig's Cookies" sheetId="14" r:id="rId9"/>
    <sheet name="2024 Craig's Cookies" sheetId="15" r:id="rId10"/>
    <sheet name="Car Loan" sheetId="16" r:id="rId11"/>
    <sheet name="NHLPlayers  " sheetId="17" r:id="rId12"/>
    <sheet name="About last week" sheetId="19" r:id="rId13"/>
    <sheet name="Champions" sheetId="20" r:id="rId14"/>
    <sheet name="Abbreviation" sheetId="21" r:id="rId15"/>
    <sheet name="Recent Wins" sheetId="22" r:id="rId16"/>
    <sheet name="Profit Analysis" sheetId="9" r:id="rId17"/>
    <sheet name="Revenue per Lesson" sheetId="10" r:id="rId18"/>
    <sheet name="Advertising" sheetId="25" r:id="rId19"/>
    <sheet name="Family Memberships" sheetId="27" r:id="rId20"/>
    <sheet name="Family Memberships Filter" sheetId="28" r:id="rId21"/>
    <sheet name="Enrollment Change" sheetId="29" r:id="rId22"/>
    <sheet name="Enrollment Trend" sheetId="30" r:id="rId23"/>
  </sheets>
  <definedNames>
    <definedName name="_xlnm._FilterDatabase" localSheetId="14" hidden="1">Abbreviation!$A$1:$C$1</definedName>
    <definedName name="_xlnm._FilterDatabase" localSheetId="12" hidden="1">'About last week'!$A$2:$F$83</definedName>
    <definedName name="_xlnm._FilterDatabase" localSheetId="11" hidden="1">'NHLPlayers  '!$A$1:$F$35</definedName>
    <definedName name="NewData" localSheetId="12">#REF!</definedName>
    <definedName name="NewData" localSheetId="11">#REF!</definedName>
    <definedName name="NewData">#REF!</definedName>
    <definedName name="origData" localSheetId="12">'About last week'!$B$2:$B$79</definedName>
    <definedName name="origData" localSheetId="11">'NHLPlayers  '!$B$2:$C$35</definedName>
    <definedName name="origData">#REF!</definedName>
  </definedNames>
  <calcPr calcId="191029"/>
  <pivotCaches>
    <pivotCache cacheId="1" r:id="rId24"/>
    <pivotCache cacheId="2" r:id="rId25"/>
    <pivotCache cacheId="3" r:id="rId26"/>
    <pivotCache cacheId="4" r:id="rId2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9" l="1"/>
  <c r="D4" i="19"/>
  <c r="D3" i="19"/>
  <c r="D2" i="19"/>
  <c r="E11" i="14"/>
  <c r="C11" i="14"/>
  <c r="E10" i="14"/>
  <c r="C10" i="14"/>
  <c r="E9" i="14"/>
  <c r="C9" i="14"/>
  <c r="E8" i="14"/>
  <c r="C8" i="14"/>
  <c r="E7" i="14"/>
  <c r="C7" i="14"/>
  <c r="E6" i="14"/>
  <c r="C6" i="14"/>
  <c r="E5" i="14"/>
  <c r="C5" i="14"/>
  <c r="E4" i="14"/>
  <c r="C4" i="14"/>
  <c r="F13" i="11"/>
  <c r="F12" i="11"/>
  <c r="F11" i="11"/>
  <c r="F10" i="11"/>
  <c r="F9" i="11"/>
  <c r="F8" i="11"/>
  <c r="F7" i="11"/>
  <c r="F6" i="11"/>
  <c r="F5" i="11"/>
  <c r="F4" i="11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F8" i="4"/>
  <c r="E8" i="4"/>
  <c r="D8" i="4"/>
  <c r="C8" i="4"/>
  <c r="B8" i="4"/>
  <c r="H23" i="2" l="1"/>
  <c r="I23" i="2" s="1"/>
  <c r="G23" i="2"/>
  <c r="F23" i="2"/>
  <c r="H22" i="2"/>
  <c r="I22" i="2" s="1"/>
  <c r="G22" i="2"/>
  <c r="F22" i="2"/>
  <c r="H21" i="2"/>
  <c r="I21" i="2" s="1"/>
  <c r="G21" i="2"/>
  <c r="F21" i="2"/>
  <c r="H20" i="2"/>
  <c r="I20" i="2" s="1"/>
  <c r="G20" i="2"/>
  <c r="F20" i="2"/>
  <c r="H19" i="2"/>
  <c r="I19" i="2" s="1"/>
  <c r="G19" i="2"/>
  <c r="F19" i="2"/>
  <c r="H18" i="2"/>
  <c r="I18" i="2" s="1"/>
  <c r="G18" i="2"/>
  <c r="F18" i="2"/>
  <c r="H17" i="2"/>
  <c r="I17" i="2" s="1"/>
  <c r="G17" i="2"/>
  <c r="F17" i="2"/>
  <c r="H16" i="2"/>
  <c r="I16" i="2" s="1"/>
  <c r="G16" i="2"/>
  <c r="F16" i="2"/>
  <c r="H15" i="2"/>
  <c r="I15" i="2" s="1"/>
  <c r="G15" i="2"/>
  <c r="F15" i="2"/>
  <c r="H14" i="2"/>
  <c r="I14" i="2" s="1"/>
  <c r="G14" i="2"/>
  <c r="F14" i="2"/>
  <c r="H13" i="2"/>
  <c r="I13" i="2" s="1"/>
  <c r="G13" i="2"/>
  <c r="F13" i="2"/>
  <c r="H12" i="2"/>
  <c r="G12" i="2"/>
  <c r="F12" i="2"/>
  <c r="H11" i="2"/>
  <c r="I11" i="2" s="1"/>
  <c r="G11" i="2"/>
  <c r="F11" i="2"/>
  <c r="H10" i="2"/>
  <c r="I10" i="2" s="1"/>
  <c r="G10" i="2"/>
  <c r="F10" i="2"/>
  <c r="H9" i="2"/>
  <c r="I9" i="2" s="1"/>
  <c r="G9" i="2"/>
  <c r="F9" i="2"/>
  <c r="H8" i="2"/>
  <c r="I8" i="2" s="1"/>
  <c r="G8" i="2"/>
  <c r="F8" i="2"/>
  <c r="H7" i="2"/>
  <c r="I7" i="2" s="1"/>
  <c r="G7" i="2"/>
  <c r="F7" i="2"/>
  <c r="H6" i="2"/>
  <c r="I6" i="2" s="1"/>
  <c r="G6" i="2"/>
  <c r="F6" i="2"/>
  <c r="H5" i="2"/>
  <c r="I5" i="2" s="1"/>
  <c r="G5" i="2"/>
  <c r="F5" i="2"/>
  <c r="H4" i="2"/>
  <c r="I4" i="2" s="1"/>
  <c r="G4" i="2"/>
  <c r="F4" i="2"/>
  <c r="H3" i="2"/>
  <c r="I3" i="2" s="1"/>
  <c r="G3" i="2"/>
  <c r="F3" i="2"/>
  <c r="I12" i="2" l="1"/>
</calcChain>
</file>

<file path=xl/sharedStrings.xml><?xml version="1.0" encoding="utf-8"?>
<sst xmlns="http://schemas.openxmlformats.org/spreadsheetml/2006/main" count="1430" uniqueCount="781">
  <si>
    <t>Wendy's®  2018 Franchise Sales</t>
  </si>
  <si>
    <t>HST</t>
  </si>
  <si>
    <t>Store No</t>
  </si>
  <si>
    <t>Province</t>
  </si>
  <si>
    <t>City</t>
  </si>
  <si>
    <t>Rapido/lleno</t>
  </si>
  <si>
    <t>Sales
Revenue</t>
  </si>
  <si>
    <t>Total Revenue</t>
  </si>
  <si>
    <t>Royalty %</t>
  </si>
  <si>
    <t>Royalty Fee</t>
  </si>
  <si>
    <t>Invite to 
Annual Awards</t>
  </si>
  <si>
    <t>Sales Revenue Target</t>
  </si>
  <si>
    <t>BC</t>
  </si>
  <si>
    <t>Vancouver</t>
  </si>
  <si>
    <t>lleno</t>
  </si>
  <si>
    <t xml:space="preserve">Franchise Royalty Rate </t>
  </si>
  <si>
    <t>Royalty  %</t>
  </si>
  <si>
    <t>based on Sales Revenue</t>
  </si>
  <si>
    <t>Ontario</t>
  </si>
  <si>
    <t>Toronto</t>
  </si>
  <si>
    <t>Rapido</t>
  </si>
  <si>
    <t>Quebec</t>
  </si>
  <si>
    <t>Montreal</t>
  </si>
  <si>
    <t>SALES REVENUE SUMMARY</t>
  </si>
  <si>
    <t>Sales Revenue</t>
  </si>
  <si>
    <t># of Franchises</t>
  </si>
  <si>
    <t>Average Sales</t>
  </si>
  <si>
    <t>Alberta</t>
  </si>
  <si>
    <t>Calgary</t>
  </si>
  <si>
    <t>TOTALS</t>
  </si>
  <si>
    <t>Grand Total</t>
  </si>
  <si>
    <t>Row Labels</t>
  </si>
  <si>
    <t>GS Aquatics
Total Students by Class</t>
  </si>
  <si>
    <t>Exam</t>
  </si>
  <si>
    <t>First-Year
Enrollments</t>
  </si>
  <si>
    <t>Second-Year
Enrollments</t>
  </si>
  <si>
    <t>Third-Year
Enrollments</t>
  </si>
  <si>
    <t>Fourth-Year
Enrollments</t>
  </si>
  <si>
    <t>Fifth-Year
Enrollments</t>
  </si>
  <si>
    <t>Aqua Fit</t>
  </si>
  <si>
    <t>Swim Kids</t>
  </si>
  <si>
    <t>Tots Swim</t>
  </si>
  <si>
    <t>Private lessons</t>
  </si>
  <si>
    <t>Total</t>
  </si>
  <si>
    <r>
      <rPr>
        <b/>
        <sz val="20"/>
        <color rgb="FFFF0000"/>
        <rFont val="Calibri"/>
        <family val="2"/>
        <scheme val="minor"/>
      </rPr>
      <t>G.S. Aquatics</t>
    </r>
    <r>
      <rPr>
        <b/>
        <sz val="20"/>
        <color rgb="FF0070C0"/>
        <rFont val="Calibri"/>
        <family val="2"/>
        <scheme val="minor"/>
      </rPr>
      <t xml:space="preserve">
The Top-Tier Swim School</t>
    </r>
  </si>
  <si>
    <t>Student Name</t>
  </si>
  <si>
    <t>Age Group</t>
  </si>
  <si>
    <t>Program</t>
  </si>
  <si>
    <t>Price</t>
  </si>
  <si>
    <t>Instructor</t>
  </si>
  <si>
    <t>Number of Lessons</t>
  </si>
  <si>
    <t>Total Due</t>
  </si>
  <si>
    <t>Day</t>
  </si>
  <si>
    <t>Hours</t>
  </si>
  <si>
    <t>Easton, Wiley</t>
  </si>
  <si>
    <t>Adult</t>
  </si>
  <si>
    <t>Aqua fit</t>
  </si>
  <si>
    <t>Garrett Payne</t>
  </si>
  <si>
    <t>Saturday</t>
  </si>
  <si>
    <t>9-10 a.m.</t>
  </si>
  <si>
    <t>Beckett, Charter</t>
  </si>
  <si>
    <t>Blake, Winehouse</t>
  </si>
  <si>
    <t>Cole, Colbyson</t>
  </si>
  <si>
    <t>Evelyn, Cooper</t>
  </si>
  <si>
    <t>Brielle, Watson</t>
  </si>
  <si>
    <t>Swim levels 1-10</t>
  </si>
  <si>
    <t>10-11 a.g.</t>
  </si>
  <si>
    <t>Wyatt, Gulliani</t>
  </si>
  <si>
    <t>Harper, Pickerson</t>
  </si>
  <si>
    <t>Mike Carter</t>
  </si>
  <si>
    <t>10-11 a.m.</t>
  </si>
  <si>
    <t>Jamal, Myers</t>
  </si>
  <si>
    <t>Teen</t>
  </si>
  <si>
    <t>Duncan, Smith</t>
  </si>
  <si>
    <t>Tobias, Everson</t>
  </si>
  <si>
    <t>Julie, Lee</t>
  </si>
  <si>
    <t>Sunday</t>
  </si>
  <si>
    <t>Howard, Yang</t>
  </si>
  <si>
    <t>Kid</t>
  </si>
  <si>
    <t>Julien Laveau</t>
  </si>
  <si>
    <t>Tamitha, Green</t>
  </si>
  <si>
    <t>Emma, Hassanpour</t>
  </si>
  <si>
    <t>Steven, Chau</t>
  </si>
  <si>
    <t>Michaela, Barron</t>
  </si>
  <si>
    <t>Toddler</t>
  </si>
  <si>
    <t>Tots swim</t>
  </si>
  <si>
    <t>Sangitha, Beckrum</t>
  </si>
  <si>
    <t>Erica, Spenny</t>
  </si>
  <si>
    <t>Riley, Waterson</t>
  </si>
  <si>
    <t>Ace, McCabe</t>
  </si>
  <si>
    <t>Instructor name</t>
  </si>
  <si>
    <t>Availability</t>
  </si>
  <si>
    <t>Mike, Carter</t>
  </si>
  <si>
    <t>Weekdays</t>
  </si>
  <si>
    <t>Garrett, Payne</t>
  </si>
  <si>
    <t>Julien, Laveau</t>
  </si>
  <si>
    <t>Every day</t>
  </si>
  <si>
    <t>Sarah, Shaw</t>
  </si>
  <si>
    <t>Stef, Lim</t>
  </si>
  <si>
    <t>Weekends</t>
  </si>
  <si>
    <t>Rebecca, Greenberg</t>
  </si>
  <si>
    <t>Nadia, Smith</t>
  </si>
  <si>
    <t>Days</t>
  </si>
  <si>
    <t>Monday through Fridays</t>
  </si>
  <si>
    <t>9 a.m.-11a.m.</t>
  </si>
  <si>
    <t>12 p.m.-2p.m.</t>
  </si>
  <si>
    <t>4 p.m.-7 p.m</t>
  </si>
  <si>
    <t>10 a.m.-12 p.m.</t>
  </si>
  <si>
    <t>12p.m.-2p.m.</t>
  </si>
  <si>
    <t>Swim school begins:</t>
  </si>
  <si>
    <t>Salary</t>
  </si>
  <si>
    <t>Revenue Generated</t>
  </si>
  <si>
    <t xml:space="preserve">Total Number of Lessons </t>
  </si>
  <si>
    <t>Massacheusets Testing Center
 Exam Information</t>
  </si>
  <si>
    <t>Sign-up Information</t>
  </si>
  <si>
    <t>PowerPoint</t>
  </si>
  <si>
    <t>Word</t>
  </si>
  <si>
    <t xml:space="preserve">Excel </t>
  </si>
  <si>
    <t>Excel Expert</t>
  </si>
  <si>
    <t>Sign-up Number</t>
  </si>
  <si>
    <t>Student First Name</t>
  </si>
  <si>
    <t>Last Name</t>
  </si>
  <si>
    <t>Email</t>
  </si>
  <si>
    <t>Proctor</t>
  </si>
  <si>
    <t>Siavash h.</t>
  </si>
  <si>
    <t>Bill W.</t>
  </si>
  <si>
    <t>Pauline C.</t>
  </si>
  <si>
    <t>Joan A.</t>
  </si>
  <si>
    <t>Hamil</t>
  </si>
  <si>
    <t>Hamid</t>
  </si>
  <si>
    <t>647-304-3340</t>
  </si>
  <si>
    <t>416-290-3030</t>
  </si>
  <si>
    <t>905-449-2030</t>
  </si>
  <si>
    <t>419-029-3045</t>
  </si>
  <si>
    <t>Inka</t>
  </si>
  <si>
    <t>Tatwonie</t>
  </si>
  <si>
    <t xml:space="preserve">Kenneth </t>
  </si>
  <si>
    <t>Edhammer</t>
  </si>
  <si>
    <t xml:space="preserve">Kathryn </t>
  </si>
  <si>
    <t>Shaw</t>
  </si>
  <si>
    <t xml:space="preserve">Rana </t>
  </si>
  <si>
    <t>Rebel</t>
  </si>
  <si>
    <t xml:space="preserve">Angel </t>
  </si>
  <si>
    <t>Reyes</t>
  </si>
  <si>
    <t>Sam</t>
  </si>
  <si>
    <t>Oh</t>
  </si>
  <si>
    <t xml:space="preserve">Alexy </t>
  </si>
  <si>
    <t>George</t>
  </si>
  <si>
    <t>Troy</t>
  </si>
  <si>
    <t>Wesheimer</t>
  </si>
  <si>
    <t xml:space="preserve">Zacy </t>
  </si>
  <si>
    <t>Myers</t>
  </si>
  <si>
    <t>Sales in 2018</t>
  </si>
  <si>
    <t>Rank</t>
  </si>
  <si>
    <t>Sales in 2019</t>
  </si>
  <si>
    <t>Sales in 2020</t>
  </si>
  <si>
    <t>Edmonton</t>
  </si>
  <si>
    <t>Winnipeg</t>
  </si>
  <si>
    <t>Moncton</t>
  </si>
  <si>
    <t>Halifax</t>
  </si>
  <si>
    <t>Dream Car</t>
  </si>
  <si>
    <t>NPER</t>
  </si>
  <si>
    <t>Loan Amount</t>
  </si>
  <si>
    <t>Annual Interest Rate</t>
  </si>
  <si>
    <t>Payment due at end of the month</t>
  </si>
  <si>
    <t>Payments Per Year</t>
  </si>
  <si>
    <t>Total Number of Payments</t>
  </si>
  <si>
    <t>PMT</t>
  </si>
  <si>
    <t>Payment due at the end of the month</t>
  </si>
  <si>
    <t>First Name</t>
  </si>
  <si>
    <t xml:space="preserve">Position </t>
  </si>
  <si>
    <t>Team</t>
  </si>
  <si>
    <t>Division</t>
  </si>
  <si>
    <t>Mitchell</t>
  </si>
  <si>
    <t>Marner</t>
  </si>
  <si>
    <t>RW</t>
  </si>
  <si>
    <t>Maple Leafs</t>
  </si>
  <si>
    <t>Atlantic</t>
  </si>
  <si>
    <t>Auston</t>
  </si>
  <si>
    <t>Matthews</t>
  </si>
  <si>
    <t>C</t>
  </si>
  <si>
    <t xml:space="preserve">John </t>
  </si>
  <si>
    <t>Tavares</t>
  </si>
  <si>
    <t xml:space="preserve">William </t>
  </si>
  <si>
    <t>Nylander</t>
  </si>
  <si>
    <t xml:space="preserve">Connor </t>
  </si>
  <si>
    <t>McDavid</t>
  </si>
  <si>
    <t>Edmonton Oilers</t>
  </si>
  <si>
    <t>Pacific</t>
  </si>
  <si>
    <t>Carey</t>
  </si>
  <si>
    <t>G</t>
  </si>
  <si>
    <t>Montreal Canadiens</t>
  </si>
  <si>
    <t>Artemi</t>
  </si>
  <si>
    <t>Panarin</t>
  </si>
  <si>
    <t>LW</t>
  </si>
  <si>
    <t>New York Rangers</t>
  </si>
  <si>
    <t>Metropolitan</t>
  </si>
  <si>
    <t xml:space="preserve">Tyler </t>
  </si>
  <si>
    <t>Seguin</t>
  </si>
  <si>
    <t>Dallas Stars</t>
  </si>
  <si>
    <t>Central</t>
  </si>
  <si>
    <t>www.hockey-reference.com</t>
  </si>
  <si>
    <t>Jamie</t>
  </si>
  <si>
    <t>Benn</t>
  </si>
  <si>
    <t>Drew</t>
  </si>
  <si>
    <t>Doughty</t>
  </si>
  <si>
    <t>D</t>
  </si>
  <si>
    <t>L.A. Kings</t>
  </si>
  <si>
    <t>Nikita</t>
  </si>
  <si>
    <t>Kucherov</t>
  </si>
  <si>
    <t>Tampa Bay Lightning</t>
  </si>
  <si>
    <t>Sebastia</t>
  </si>
  <si>
    <t>Aho</t>
  </si>
  <si>
    <t>Carolina Hurricanes</t>
  </si>
  <si>
    <t>Jacob</t>
  </si>
  <si>
    <t>Trouba</t>
  </si>
  <si>
    <t>Mark</t>
  </si>
  <si>
    <t>Stone</t>
  </si>
  <si>
    <t>Vegas Golden Knights</t>
  </si>
  <si>
    <t>John</t>
  </si>
  <si>
    <t>Carlson</t>
  </si>
  <si>
    <t>Washington Capitals</t>
  </si>
  <si>
    <t>Sergei</t>
  </si>
  <si>
    <t>Bobrovski</t>
  </si>
  <si>
    <t>Florida Panthers</t>
  </si>
  <si>
    <t>Anze</t>
  </si>
  <si>
    <t>Kopitar</t>
  </si>
  <si>
    <t>Max</t>
  </si>
  <si>
    <t>Pacioretty</t>
  </si>
  <si>
    <t xml:space="preserve">Alex </t>
  </si>
  <si>
    <t>Ovechkin</t>
  </si>
  <si>
    <t>P.K.</t>
  </si>
  <si>
    <t>Subban</t>
  </si>
  <si>
    <t>New Jersey Devils</t>
  </si>
  <si>
    <t xml:space="preserve">Brent </t>
  </si>
  <si>
    <t>Burns</t>
  </si>
  <si>
    <t>San Jose Sharks</t>
  </si>
  <si>
    <t>Jeff</t>
  </si>
  <si>
    <t>Skinner</t>
  </si>
  <si>
    <t>Buffalo Sabres</t>
  </si>
  <si>
    <t>Jack</t>
  </si>
  <si>
    <t>Eichel</t>
  </si>
  <si>
    <t>Matt</t>
  </si>
  <si>
    <t>Duchene</t>
  </si>
  <si>
    <t>Nashville Predators</t>
  </si>
  <si>
    <t>Blake</t>
  </si>
  <si>
    <t>Wheeler</t>
  </si>
  <si>
    <t>Winnipeg Jets</t>
  </si>
  <si>
    <t>Patrick</t>
  </si>
  <si>
    <t>Kane</t>
  </si>
  <si>
    <t>Chicago Blackhawks</t>
  </si>
  <si>
    <t>Jonathan</t>
  </si>
  <si>
    <t>Toews</t>
  </si>
  <si>
    <t>Steven</t>
  </si>
  <si>
    <t>Stamkos</t>
  </si>
  <si>
    <t>Evgeni</t>
  </si>
  <si>
    <t>Malkin</t>
  </si>
  <si>
    <t>Pittsburgh Penguins</t>
  </si>
  <si>
    <t>Jakub</t>
  </si>
  <si>
    <t>Voracek</t>
  </si>
  <si>
    <t>Philadelphia Flyers</t>
  </si>
  <si>
    <t>Aaron</t>
  </si>
  <si>
    <t>Ekblad</t>
  </si>
  <si>
    <t>Leon</t>
  </si>
  <si>
    <t>Draisaitl</t>
  </si>
  <si>
    <t>Sidney</t>
  </si>
  <si>
    <t>Crosby</t>
  </si>
  <si>
    <t xml:space="preserve">Ryan </t>
  </si>
  <si>
    <t>Suter</t>
  </si>
  <si>
    <t>Minnesota Wild</t>
  </si>
  <si>
    <t>Leafs Players</t>
  </si>
  <si>
    <t>Goals</t>
  </si>
  <si>
    <t>Assists</t>
  </si>
  <si>
    <t>Points</t>
  </si>
  <si>
    <t>Mitchell Marner</t>
  </si>
  <si>
    <t>Auston Matthews</t>
  </si>
  <si>
    <t>John Tavares</t>
  </si>
  <si>
    <t>William Nylander</t>
  </si>
  <si>
    <t>Are they worth it?</t>
  </si>
  <si>
    <t>STANLEY CUP CHAMPIONS</t>
  </si>
  <si>
    <t>Year</t>
  </si>
  <si>
    <t>Winning Team</t>
  </si>
  <si>
    <t>Abbreviation</t>
  </si>
  <si>
    <t>How long ago</t>
  </si>
  <si>
    <t>Coach</t>
  </si>
  <si>
    <t>Games</t>
  </si>
  <si>
    <t>Losing Team</t>
  </si>
  <si>
    <t>Cup winning goal</t>
  </si>
  <si>
    <t>Ottawa Senators</t>
  </si>
  <si>
    <t>Dave Gill</t>
  </si>
  <si>
    <t>2–0–2</t>
  </si>
  <si>
    <t>Boston Bruins (A) (1, 0–1)</t>
  </si>
  <si>
    <t>Art Ross</t>
  </si>
  <si>
    <t>Cy Denneny (7:30, second)</t>
  </si>
  <si>
    <t>Lester Patrick-playing</t>
  </si>
  <si>
    <t>3–2</t>
  </si>
  <si>
    <t>Montreal Maroons (C) (2, 1–1)</t>
  </si>
  <si>
    <t>Eddie Gerard</t>
  </si>
  <si>
    <t>Frank Boucher (3:35, third)</t>
  </si>
  <si>
    <t>Boston Bruins (A) (2, 1–1)</t>
  </si>
  <si>
    <t>Cy Denneny-playing</t>
  </si>
  <si>
    <t>2–0</t>
  </si>
  <si>
    <t>New York Rangers (A) (2, 1–1)</t>
  </si>
  <si>
    <t>Lester Patrick</t>
  </si>
  <si>
    <t>Bill Carson (18:02, third)</t>
  </si>
  <si>
    <t>Montreal Canadiens (C) (6, 3–2)</t>
  </si>
  <si>
    <t>Cecil Hart</t>
  </si>
  <si>
    <t>Boston Bruins (A) (3, 1–2)</t>
  </si>
  <si>
    <t>Howie Morenz (1:00, second)</t>
  </si>
  <si>
    <t>Montreal Canadiens (C) (7, 4–2)</t>
  </si>
  <si>
    <t>Chicago Black Hawks (A) (1, 0–1)</t>
  </si>
  <si>
    <t>Dick Irvin</t>
  </si>
  <si>
    <t>Johnny Gagnon (9:59, second)</t>
  </si>
  <si>
    <t>Toronto Maple Leafs (C) (3, 3–0)</t>
  </si>
  <si>
    <t>3–0</t>
  </si>
  <si>
    <t>New York Rangers (A) (3, 1–2)</t>
  </si>
  <si>
    <t>Ace Bailey (15:07, third)</t>
  </si>
  <si>
    <t>New York Rangers (A) (4, 2–2)</t>
  </si>
  <si>
    <t>3–1</t>
  </si>
  <si>
    <t>Toronto Maple Leafs (C) (4, 3–1)</t>
  </si>
  <si>
    <t>Bill Cook (7:34, OT)</t>
  </si>
  <si>
    <t>Chicago Black Hawks (A) (2, 1–1)</t>
  </si>
  <si>
    <t>Tommy Gorman</t>
  </si>
  <si>
    <t>Detroit Red Wings (A) (1, 0–1)</t>
  </si>
  <si>
    <t>Jack Adams</t>
  </si>
  <si>
    <t>Mush March (10:05, second OT)</t>
  </si>
  <si>
    <t>Montreal Maroons (C) (2, 2–1)</t>
  </si>
  <si>
    <t>Toronto Maple Leafs (C) (5, 3–2)</t>
  </si>
  <si>
    <t>Baldy Northcott (16:18, second)</t>
  </si>
  <si>
    <t>Detroit Red Wings (A) (2, 1–1)</t>
  </si>
  <si>
    <t>Toronto Maple Leafs (C) (6, 3–3)</t>
  </si>
  <si>
    <t>Pete Kelly (9:45, third)</t>
  </si>
  <si>
    <t>Detroit Red Wings (A) (3, 2–1)</t>
  </si>
  <si>
    <t>New York Rangers (A) (5, 2–3)</t>
  </si>
  <si>
    <t>Marty Barry (19:22, first)</t>
  </si>
  <si>
    <t>Chicago Black Hawks (A) (3, 2–1)</t>
  </si>
  <si>
    <t>Bill Stewart</t>
  </si>
  <si>
    <t>Toronto Maple Leafs (C) (7, 3–4)</t>
  </si>
  <si>
    <t>Carl Voss (16:45, second)</t>
  </si>
  <si>
    <t>Boston Bruins (4, 2–2)</t>
  </si>
  <si>
    <t>4–1</t>
  </si>
  <si>
    <t>Toronto Maple Leafs (8, 3–5)</t>
  </si>
  <si>
    <t>Roy Conacher (17:54, second)</t>
  </si>
  <si>
    <t>New York Rangers (6, 3–3)</t>
  </si>
  <si>
    <t>Frank Boucher</t>
  </si>
  <si>
    <t>4–2</t>
  </si>
  <si>
    <t>Toronto Maple Leafs (9, 3–6)</t>
  </si>
  <si>
    <t>Bryan Hextall (2:07, OT)</t>
  </si>
  <si>
    <t>Boston Bruins (5, 3–2)</t>
  </si>
  <si>
    <t>Cooney Weiland</t>
  </si>
  <si>
    <t>4–0</t>
  </si>
  <si>
    <t>Detroit Red Wings (4, 2–2)</t>
  </si>
  <si>
    <t>Bobby Bauer (8:43, second)</t>
  </si>
  <si>
    <t>Toronto Maple Leafs (10, 4–6)</t>
  </si>
  <si>
    <t>Hap Day</t>
  </si>
  <si>
    <t>4–3</t>
  </si>
  <si>
    <t>Detroit Red Wings (5, 2–3)</t>
  </si>
  <si>
    <t>Pete Langelle (9:48, third)</t>
  </si>
  <si>
    <t>Detroit Red Wings (6, 3–3)</t>
  </si>
  <si>
    <t>Boston Bruins (6, 3–3)</t>
  </si>
  <si>
    <t>Joe Carveth (12:09, first)</t>
  </si>
  <si>
    <t>Montreal Canadiens (8, 5–2)</t>
  </si>
  <si>
    <t>Chicago Black Hawks (4, 2–2)</t>
  </si>
  <si>
    <t>Paul Thompson</t>
  </si>
  <si>
    <t>Toe Blake (9:12, OT)</t>
  </si>
  <si>
    <t>Toronto Maple Leafs (11, 5–6)</t>
  </si>
  <si>
    <t>Detroit Red Wings (7, 3–4)</t>
  </si>
  <si>
    <t>Babe Pratt (12:14, third)</t>
  </si>
  <si>
    <t>Montreal Canadiens (9, 6–2)</t>
  </si>
  <si>
    <t>Boston Bruins (7, 3–4)</t>
  </si>
  <si>
    <t>Dit Clapper</t>
  </si>
  <si>
    <t>Toe Blake (11:06, third)</t>
  </si>
  <si>
    <t>Toronto Maple Leafs (12, 6–6)</t>
  </si>
  <si>
    <t>Montreal Canadiens (10, 6–3)</t>
  </si>
  <si>
    <t>Ted Kennedy (14:39, third)</t>
  </si>
  <si>
    <t>Toronto Maple Leafs (13, 7–6)</t>
  </si>
  <si>
    <t>Detroit Red Wings (8, 3–5)</t>
  </si>
  <si>
    <t>Tommy Ivan</t>
  </si>
  <si>
    <t>Harry Watson (11:13, first)</t>
  </si>
  <si>
    <t>Toronto Maple Leafs (14, 8–6)</t>
  </si>
  <si>
    <t>Detroit Red Wings (9, 3–6)</t>
  </si>
  <si>
    <t>Cal Gardner (19:45, second)</t>
  </si>
  <si>
    <t>Detroit Red Wings (10, 4–6)</t>
  </si>
  <si>
    <t>New York Rangers (7, 3–4)</t>
  </si>
  <si>
    <t>Lynn Patrick</t>
  </si>
  <si>
    <t>Pete Babando (8:31, second OT)</t>
  </si>
  <si>
    <t>Toronto Maple Leafs (15, 9–6)</t>
  </si>
  <si>
    <t>Joe Primeau</t>
  </si>
  <si>
    <t>Montreal Canadiens (11, 6–4)</t>
  </si>
  <si>
    <t>Bill Barilko (2:53, OT)</t>
  </si>
  <si>
    <t>Detroit Red Wings (11, 5–6)</t>
  </si>
  <si>
    <t>Montreal Canadiens (12, 6–5)</t>
  </si>
  <si>
    <t>Metro Prystai (6:50, first)</t>
  </si>
  <si>
    <t>Montreal Canadiens (13, 7–5)</t>
  </si>
  <si>
    <t>Boston Bruins (8, 3–5)</t>
  </si>
  <si>
    <t>Elmer Lach (1:22, OT)</t>
  </si>
  <si>
    <t>Detroit Red Wings (12, 6–6)</t>
  </si>
  <si>
    <t>Montreal Canadiens (14, 7–6)</t>
  </si>
  <si>
    <t>Tony Leswick (4:20, OT)</t>
  </si>
  <si>
    <t>Detroit Red Wings (13, 7–6)</t>
  </si>
  <si>
    <t>Jimmy Skinner</t>
  </si>
  <si>
    <t>Montreal Canadiens (15, 7–7)</t>
  </si>
  <si>
    <t>Gordie Howe (19:49, second)</t>
  </si>
  <si>
    <t>Montreal Canadiens (16, 8–7)</t>
  </si>
  <si>
    <t>Toe Blake</t>
  </si>
  <si>
    <t>Detroit Red Wings (14, 7–7)</t>
  </si>
  <si>
    <t>Maurice Richard (15:08, second)</t>
  </si>
  <si>
    <t>Montreal Canadiens (17, 9–7)</t>
  </si>
  <si>
    <t>Boston Bruins (9, 3–6)</t>
  </si>
  <si>
    <t>Milt Schmidt</t>
  </si>
  <si>
    <t>Dickie Moore (0:14, second)</t>
  </si>
  <si>
    <t>Montreal Canadiens (18, 10–7)</t>
  </si>
  <si>
    <t>Boston Bruins (10, 3–7)</t>
  </si>
  <si>
    <t>Bernie Geoffrion (19:26, second)</t>
  </si>
  <si>
    <t>Montreal Canadiens (19, 11–7)</t>
  </si>
  <si>
    <t>Toronto Maple Leafs (16, 9–7)</t>
  </si>
  <si>
    <t>Punch Imlach</t>
  </si>
  <si>
    <t>Marcel Bonin (9:55, second)</t>
  </si>
  <si>
    <t>Montreal Canadiens (20, 12–7)</t>
  </si>
  <si>
    <t>Toronto Maple Leafs (17, 9–8)</t>
  </si>
  <si>
    <t>Jean Beliveau (8:16, first)</t>
  </si>
  <si>
    <t>Chicago Black Hawks (5, 3–2)</t>
  </si>
  <si>
    <t>Rudy Pilous</t>
  </si>
  <si>
    <t>Detroit Red Wings (15, 7–8)</t>
  </si>
  <si>
    <t>Sid Abel</t>
  </si>
  <si>
    <t>Ab McDonald (18:49, second)</t>
  </si>
  <si>
    <t>Toronto Maple Leafs (18, 10–8)</t>
  </si>
  <si>
    <t>Chicago Black Hawks (6, 3–3)</t>
  </si>
  <si>
    <t>Dick Duff (14:14, third)</t>
  </si>
  <si>
    <t>Toronto Maple Leafs (19, 11–8)</t>
  </si>
  <si>
    <t>Detroit Red Wings (16, 7–9)</t>
  </si>
  <si>
    <t>Eddie Shack (13:28, third)</t>
  </si>
  <si>
    <t>Toronto Maple Leafs (20, 12–8)</t>
  </si>
  <si>
    <t>Detroit Red Wings (17, 7–10)</t>
  </si>
  <si>
    <t>Andy Bathgate (3:04, first)</t>
  </si>
  <si>
    <t>Montreal Canadiens (21, 13–7)</t>
  </si>
  <si>
    <t>Chicago Black Hawks (7, 3–4)</t>
  </si>
  <si>
    <t>Billy Reay</t>
  </si>
  <si>
    <t>Jean Beliveau (0:14, first)</t>
  </si>
  <si>
    <t>Montreal Canadiens (22, 14–7)</t>
  </si>
  <si>
    <t>Detroit Red Wings (18, 7–11)</t>
  </si>
  <si>
    <t>Henri Richard (2:20, OT)</t>
  </si>
  <si>
    <t>Toronto Maple Leafs (21, 13–8)</t>
  </si>
  <si>
    <t>Montreal Canadiens (23, 14–8)</t>
  </si>
  <si>
    <t>Jim Pappin (19:24, second)</t>
  </si>
  <si>
    <t>Montreal Canadiens (E) (24, 15–8)</t>
  </si>
  <si>
    <t>St. Louis Blues (W) (1, 0–1)</t>
  </si>
  <si>
    <t>Scotty Bowman</t>
  </si>
  <si>
    <t>J. C. Tremblay (11:40, third)</t>
  </si>
  <si>
    <t>Montreal Canadiens (E) (25, 16–8)</t>
  </si>
  <si>
    <t>Claude Ruel</t>
  </si>
  <si>
    <t>St. Louis Blues (W) (2, 0–2)</t>
  </si>
  <si>
    <t>John Ferguson (3:02, third)</t>
  </si>
  <si>
    <t>Boston Bruins (E) (11, 4–7)</t>
  </si>
  <si>
    <t>Harry Sinden</t>
  </si>
  <si>
    <t>St. Louis Blues (W) (3, 0–3)</t>
  </si>
  <si>
    <t>Bobby Orr (0:40, OT)</t>
  </si>
  <si>
    <t>Montreal Canadiens (E) (26, 17–8)</t>
  </si>
  <si>
    <t>Al MacNeil</t>
  </si>
  <si>
    <t>Chicago Black Hawks (W) (8, 3–5)</t>
  </si>
  <si>
    <t>Henri Richard (2:34, third)</t>
  </si>
  <si>
    <t>Boston Bruins (E) (12, 5–7)</t>
  </si>
  <si>
    <t>Tom Johnson</t>
  </si>
  <si>
    <t>New York Rangers (E) (8, 3–5)</t>
  </si>
  <si>
    <t>Emile Francis</t>
  </si>
  <si>
    <t>Bobby Orr (11:18, first)</t>
  </si>
  <si>
    <t>Montreal Canadiens (E) (27, 18–8)</t>
  </si>
  <si>
    <t>Chicago Black Hawks (W) (9, 3–6)</t>
  </si>
  <si>
    <t>Yvan Cournoyer (8:13, third)</t>
  </si>
  <si>
    <t>Philadelphia Flyers (W) (1, 1–0)</t>
  </si>
  <si>
    <t>Fred Shero</t>
  </si>
  <si>
    <t>Boston Bruins (E) (13, 5–8)</t>
  </si>
  <si>
    <t>Bep Guidolin</t>
  </si>
  <si>
    <t>Rick MacLeish (14:48, first)</t>
  </si>
  <si>
    <t>Philadelphia Flyers (CC) (2, 2–0)</t>
  </si>
  <si>
    <t>Buffalo Sabres (PW) (1, 0–1)</t>
  </si>
  <si>
    <t>Floyd Smith</t>
  </si>
  <si>
    <t>Bob Kelly (0:11, third)</t>
  </si>
  <si>
    <t>Montreal Canadiens (PW) (28, 19–8)</t>
  </si>
  <si>
    <t>Philadelphia Flyers (CC) (3, 2–1)</t>
  </si>
  <si>
    <t>Guy Lafleur (14:18, third)</t>
  </si>
  <si>
    <t>Montreal Canadiens (PW) (29, 20–8)</t>
  </si>
  <si>
    <t>Boston Bruins (PW) (14, 5–9)</t>
  </si>
  <si>
    <t>Don Cherry</t>
  </si>
  <si>
    <t>Jacques Lemaire (4:32, OT)</t>
  </si>
  <si>
    <t>Montreal Canadiens (PW) (30, 21–8)</t>
  </si>
  <si>
    <t>Boston Bruins (PW) (15, 5–10)</t>
  </si>
  <si>
    <t>Mario Tremblay (9:20, first)</t>
  </si>
  <si>
    <t>Montreal Canadiens (PW) (31, 22–8)</t>
  </si>
  <si>
    <t>New York Rangers (CC) (9, 3–6)</t>
  </si>
  <si>
    <t>Jacques Lemaire (1:02, second)</t>
  </si>
  <si>
    <t>New York Islanders (CC) (1, 1–0)</t>
  </si>
  <si>
    <t>Al Arbour</t>
  </si>
  <si>
    <t>Philadelphia Flyers (CC) (4, 2–2)</t>
  </si>
  <si>
    <t>Pat Quinn</t>
  </si>
  <si>
    <t>Bob Nystrom (7:11, OT)</t>
  </si>
  <si>
    <t>New York Islanders (CC) (2, 2–0)</t>
  </si>
  <si>
    <t>Minnesota North Stars (PW) (1, 0–1)</t>
  </si>
  <si>
    <t>Glen Sonmor</t>
  </si>
  <si>
    <t>Wayne Merrick (5:37, first)</t>
  </si>
  <si>
    <t>New York Islanders (PW) (3, 3–0)</t>
  </si>
  <si>
    <t>Vancouver Canucks (CC) (1, 0–1)</t>
  </si>
  <si>
    <t>Roger Neilson</t>
  </si>
  <si>
    <t>Mike Bossy (5:00, second)</t>
  </si>
  <si>
    <t>New York Islanders (PW) (4, 4–0)</t>
  </si>
  <si>
    <t>Edmonton Oilers (CC) (1, 0–1)</t>
  </si>
  <si>
    <t>Glen Sather</t>
  </si>
  <si>
    <t>Mike Bossy (12:39, first)</t>
  </si>
  <si>
    <t>Edmonton Oilers (CC) (2, 1–1)</t>
  </si>
  <si>
    <t>New York Islanders (PW) (5, 4–1)</t>
  </si>
  <si>
    <t>Ken Linseman (0:38, second)</t>
  </si>
  <si>
    <t>Edmonton Oilers (CC) (3, 2–1)</t>
  </si>
  <si>
    <t>Philadelphia Flyers (PW) (5, 2–3)</t>
  </si>
  <si>
    <t>Mike Keenan</t>
  </si>
  <si>
    <t>Paul Coffey (17:57, first)</t>
  </si>
  <si>
    <t>Montreal Canadiens (PW) (32, 23–8)</t>
  </si>
  <si>
    <t>Jean Perron</t>
  </si>
  <si>
    <t>Calgary Flames (CC) (1, 0–1)</t>
  </si>
  <si>
    <t>Bob Johnson</t>
  </si>
  <si>
    <t>Bobby Smith (10:30, third)</t>
  </si>
  <si>
    <t>Edmonton Oilers (CC) (4, 3–1)</t>
  </si>
  <si>
    <t>Philadelphia Flyers (PW) (6, 2–4)</t>
  </si>
  <si>
    <t>Jari Kurri (14:59, second)</t>
  </si>
  <si>
    <t>Edmonton Oilers (CC) (5, 4–1)</t>
  </si>
  <si>
    <t>Boston Bruins (PW) (16, 5–11)</t>
  </si>
  <si>
    <t>Terry O'Reilly</t>
  </si>
  <si>
    <t>Wayne Gretzky (9:44, second)</t>
  </si>
  <si>
    <t>Calgary Flames (CC) (2, 1–1)</t>
  </si>
  <si>
    <t>Terry Crisp</t>
  </si>
  <si>
    <t>Montreal Canadiens (PW) (33, 23–9)</t>
  </si>
  <si>
    <t>Pat Burns</t>
  </si>
  <si>
    <t>Doug Gilmour (11:02, third)</t>
  </si>
  <si>
    <t>Edmonton Oilers (CC) (6, 5–1)</t>
  </si>
  <si>
    <t>John Muckler</t>
  </si>
  <si>
    <t>Boston Bruins (PW) (17, 5–12)</t>
  </si>
  <si>
    <t>Mike Milbury</t>
  </si>
  <si>
    <t>Craig Simpson (9:31, second)</t>
  </si>
  <si>
    <t>Pittsburgh Penguins (PW) (1, 1–0)</t>
  </si>
  <si>
    <t>Minnesota North Stars (CC) (2, 0–2)</t>
  </si>
  <si>
    <t>Bob Gainey</t>
  </si>
  <si>
    <t>Ulf Samuelsson (2:00, first)</t>
  </si>
  <si>
    <t>Pittsburgh Penguins (PW) (2, 2–0)</t>
  </si>
  <si>
    <t>Chicago Blackhawks (CC) (10, 3–7)</t>
  </si>
  <si>
    <t>Ron Francis (7:59, third)</t>
  </si>
  <si>
    <t>Montreal Canadiens (PW) (34, 24–9)</t>
  </si>
  <si>
    <t>Jacques Demers</t>
  </si>
  <si>
    <t>Los Angeles Kings (CC) (1, 0–1)</t>
  </si>
  <si>
    <t>Barry Melrose</t>
  </si>
  <si>
    <t>Kirk Muller (3:51, second)</t>
  </si>
  <si>
    <t>New York Rangers (EC) (10, 4–6)</t>
  </si>
  <si>
    <t>Vancouver Canucks (WC) (2, 0–2)</t>
  </si>
  <si>
    <t>Mark Messier (13:29, second)</t>
  </si>
  <si>
    <t>New Jersey Devils (EC) (1, 1–0)</t>
  </si>
  <si>
    <t>Jacques Lemaire</t>
  </si>
  <si>
    <t>Detroit Red Wings (WC) (19, 7–12)</t>
  </si>
  <si>
    <t>Neal Broten (7:56, second)</t>
  </si>
  <si>
    <t>Colorado Avalanche (WC) (1, 1–0)</t>
  </si>
  <si>
    <t>Marc Crawford</t>
  </si>
  <si>
    <t>Florida Panthers (EC) (1, 0–1)</t>
  </si>
  <si>
    <t>Doug MacLean</t>
  </si>
  <si>
    <t>Uwe Krupp (4:31, third OT)</t>
  </si>
  <si>
    <t>Detroit Red Wings (WC) (20, 8–12)</t>
  </si>
  <si>
    <t>Philadelphia Flyers (EC) (7, 2–5)</t>
  </si>
  <si>
    <t>Terry Murray</t>
  </si>
  <si>
    <t>Darren McCarty (13:02, second)</t>
  </si>
  <si>
    <t>Detroit Red Wings (WC) (21, 9–12)</t>
  </si>
  <si>
    <t>Washington Capitals (EC) (1, 0–1)</t>
  </si>
  <si>
    <t>Ron Wilson</t>
  </si>
  <si>
    <t>Martin Lapointe (2:26, second)</t>
  </si>
  <si>
    <t>Dallas Stars (WC) (3, 1–2)</t>
  </si>
  <si>
    <t>Ken Hitchcock</t>
  </si>
  <si>
    <t>Buffalo Sabres (EC) (2, 0–2)</t>
  </si>
  <si>
    <t>Lindy Ruff</t>
  </si>
  <si>
    <t>Brett Hull (14:51, third OT)</t>
  </si>
  <si>
    <t>New Jersey Devils (EC) (2, 2–0)</t>
  </si>
  <si>
    <t>Larry Robinson (interim)</t>
  </si>
  <si>
    <t>Dallas Stars (WC) (4, 1–3)</t>
  </si>
  <si>
    <t>Jason Arnott (8:20, second OT)</t>
  </si>
  <si>
    <t>Colorado Avalanche (WC) (2, 2–0)</t>
  </si>
  <si>
    <t>Bob Hartley</t>
  </si>
  <si>
    <t>New Jersey Devils (EC) (3, 2–1)</t>
  </si>
  <si>
    <t>Larry Robinson</t>
  </si>
  <si>
    <t>Alex Tanguay (4:57, second)</t>
  </si>
  <si>
    <t>Detroit Red Wings (WC) (22, 10–12)</t>
  </si>
  <si>
    <t>Carolina Hurricanes (EC) (1, 0–1)</t>
  </si>
  <si>
    <t>Paul Maurice</t>
  </si>
  <si>
    <t>Brendan Shanahan (14:04, second)</t>
  </si>
  <si>
    <t>New Jersey Devils (EC) (4, 3–1)</t>
  </si>
  <si>
    <t>Mighty Ducks of Anaheim (WC) (1, 0–1)</t>
  </si>
  <si>
    <t>Mike Babcock</t>
  </si>
  <si>
    <t>Michael Rupp (2:22, second)</t>
  </si>
  <si>
    <t>Tampa Bay Lightning (EC) (1, 1–0)</t>
  </si>
  <si>
    <t>John Tortorella</t>
  </si>
  <si>
    <t>Calgary Flames (WC) (3, 1–2)</t>
  </si>
  <si>
    <t>Darryl Sutter</t>
  </si>
  <si>
    <t>Ruslan Fedotenko (14:38, second)</t>
  </si>
  <si>
    <t>Season cancelled due to the 2004–05 NHL lockout</t>
  </si>
  <si>
    <t>Carolina Hurricanes (EC) (2, 1–1)</t>
  </si>
  <si>
    <t>Peter Laviolette</t>
  </si>
  <si>
    <t>Edmonton Oilers (WC) (7, 5–2)</t>
  </si>
  <si>
    <t>Craig MacTavish</t>
  </si>
  <si>
    <t>Frantisek Kaberle (4:18, second)</t>
  </si>
  <si>
    <t>Anaheim Ducks (WC) (2, 1–1)</t>
  </si>
  <si>
    <t>Randy Carlyle</t>
  </si>
  <si>
    <t>Ottawa Senators (EC) (1, 0–1)</t>
  </si>
  <si>
    <t>Bryan Murray</t>
  </si>
  <si>
    <t>Travis Moen (15:44, second)</t>
  </si>
  <si>
    <t>Detroit Red Wings (WC) (23, 11–12)</t>
  </si>
  <si>
    <t>Pittsburgh Penguins (EC) (3, 2–1)</t>
  </si>
  <si>
    <t>Michel Therrien</t>
  </si>
  <si>
    <t>Henrik Zetterberg (7:36, third)</t>
  </si>
  <si>
    <t>Pittsburgh Penguins (EC) (4, 3–1)</t>
  </si>
  <si>
    <t>Dan Bylsma</t>
  </si>
  <si>
    <t>Detroit Red Wings (WC) (24, 11–13)</t>
  </si>
  <si>
    <t>Maxime Talbot (10:07, second)</t>
  </si>
  <si>
    <t>Chicago Blackhawks (WC) (11, 4–7)</t>
  </si>
  <si>
    <t>Joel Quenneville</t>
  </si>
  <si>
    <t>Philadelphia Flyers (EC) (8, 2–6)</t>
  </si>
  <si>
    <t>Patrick Kane (4:06, OT)</t>
  </si>
  <si>
    <t>Boston Bruins (EC) (18, 6–12)</t>
  </si>
  <si>
    <t>Claude Julien</t>
  </si>
  <si>
    <t>Vancouver Canucks (WC) (3, 0–3)</t>
  </si>
  <si>
    <t>Alain Vigneault</t>
  </si>
  <si>
    <t>Patrice Bergeron (14:37, first)</t>
  </si>
  <si>
    <t>Los Angeles Kings (WC) (2, 1–1)</t>
  </si>
  <si>
    <t>New Jersey Devils (EC) (5, 3–2)</t>
  </si>
  <si>
    <t>Peter DeBoer</t>
  </si>
  <si>
    <t>Jeff Carter (12:45, first)</t>
  </si>
  <si>
    <t>Chicago Blackhawks (WC) (12, 5–7)</t>
  </si>
  <si>
    <t>Boston Bruins (EC) (19, 6–13)</t>
  </si>
  <si>
    <t>Dave Bolland (19:01, third)</t>
  </si>
  <si>
    <t>Los Angeles Kings (WC) (3, 2–1)</t>
  </si>
  <si>
    <t>New York Rangers (EC) (11, 4–7)</t>
  </si>
  <si>
    <t>Alec Martinez (14:43, second OT)</t>
  </si>
  <si>
    <t>Chicago Blackhawks (WC) (13, 6–7)</t>
  </si>
  <si>
    <t>Tampa Bay Lightning (EC) (2, 1–1)</t>
  </si>
  <si>
    <t>Jon Cooper</t>
  </si>
  <si>
    <t>Duncan Keith (17:13, second)</t>
  </si>
  <si>
    <t>Pittsburgh Penguins (EC) (5, 4–1)</t>
  </si>
  <si>
    <t>Mike Sullivan</t>
  </si>
  <si>
    <t>San Jose Sharks (WC) (1, 0–1)</t>
  </si>
  <si>
    <t>Kris Letang (7:46, second)</t>
  </si>
  <si>
    <t>Pittsburgh Penguins (EC) (6, 5–1)</t>
  </si>
  <si>
    <t>Nashville Predators (WC) (1, 0–1)</t>
  </si>
  <si>
    <t>Patric Hornqvist (18:25, third)</t>
  </si>
  <si>
    <t>Washington Capitals (EC) (2, 1–1)</t>
  </si>
  <si>
    <t>Barry Trotz</t>
  </si>
  <si>
    <t>Vegas Golden Knights (WC) (1, 0–1)</t>
  </si>
  <si>
    <t>Gerard Gallant</t>
  </si>
  <si>
    <t>Lars Eller (12:23, third)</t>
  </si>
  <si>
    <t>St. Louis Blues (WC) (4, 1–3)</t>
  </si>
  <si>
    <t>Craig Berube (interim)</t>
  </si>
  <si>
    <t>Boston Bruins (EC) (20, 6–14)</t>
  </si>
  <si>
    <t>Bruce Cassidy</t>
  </si>
  <si>
    <t>Alex Pietrangelo (19:52, first)</t>
  </si>
  <si>
    <t>Short</t>
  </si>
  <si>
    <t>Multiple Cup wins</t>
  </si>
  <si>
    <t>Atlanta Flames</t>
  </si>
  <si>
    <t>AFM</t>
  </si>
  <si>
    <t>Anaheim Ducks</t>
  </si>
  <si>
    <t>ANA</t>
  </si>
  <si>
    <t>Arizona Coyotes</t>
  </si>
  <si>
    <t>ARI</t>
  </si>
  <si>
    <t>Atlanta Thrashers</t>
  </si>
  <si>
    <t>ATL</t>
  </si>
  <si>
    <t>Boston Bruins</t>
  </si>
  <si>
    <t>BOS</t>
  </si>
  <si>
    <t>Brooklyn Americans</t>
  </si>
  <si>
    <t>BRK</t>
  </si>
  <si>
    <t>BUF</t>
  </si>
  <si>
    <t>CAR</t>
  </si>
  <si>
    <t>Bay Area Seals/California Golden Seals</t>
  </si>
  <si>
    <t>CGS</t>
  </si>
  <si>
    <t>Calgary Flames</t>
  </si>
  <si>
    <t>CGY</t>
  </si>
  <si>
    <t>CHI</t>
  </si>
  <si>
    <t>Columbus Blue Jackets</t>
  </si>
  <si>
    <t>CBJ</t>
  </si>
  <si>
    <t>Cleveland Barons</t>
  </si>
  <si>
    <t>CLE</t>
  </si>
  <si>
    <t>Colorado Rockies</t>
  </si>
  <si>
    <t>CLR</t>
  </si>
  <si>
    <t>Colorado Avalanche</t>
  </si>
  <si>
    <t>COL</t>
  </si>
  <si>
    <t>DAL</t>
  </si>
  <si>
    <t>Detroit Falcons</t>
  </si>
  <si>
    <t>DFL</t>
  </si>
  <si>
    <t>Detroit Cougars</t>
  </si>
  <si>
    <t>DCG</t>
  </si>
  <si>
    <t>Detroit Red Wings</t>
  </si>
  <si>
    <t>DET</t>
  </si>
  <si>
    <t>EDM</t>
  </si>
  <si>
    <t>FLA</t>
  </si>
  <si>
    <t>Hamilton Tigers</t>
  </si>
  <si>
    <t>HAM</t>
  </si>
  <si>
    <t>Hartford Whalers</t>
  </si>
  <si>
    <t>HFD</t>
  </si>
  <si>
    <t>Kansas City Scouts</t>
  </si>
  <si>
    <t>KCS</t>
  </si>
  <si>
    <t>Los Angeles Kings</t>
  </si>
  <si>
    <t>LAK</t>
  </si>
  <si>
    <t>MIN</t>
  </si>
  <si>
    <t>Montreal Maroons</t>
  </si>
  <si>
    <t>MMR</t>
  </si>
  <si>
    <t>Minnesota North Stars</t>
  </si>
  <si>
    <t>MNS</t>
  </si>
  <si>
    <t>MTL</t>
  </si>
  <si>
    <t>NSH</t>
  </si>
  <si>
    <t>NJD</t>
  </si>
  <si>
    <t>New York Americans</t>
  </si>
  <si>
    <t>NYA</t>
  </si>
  <si>
    <t>New York Islanders</t>
  </si>
  <si>
    <t>NYI</t>
  </si>
  <si>
    <t>NYR</t>
  </si>
  <si>
    <t>OAK – California Seals/Oakland Seals</t>
  </si>
  <si>
    <t>OAK</t>
  </si>
  <si>
    <t>OTT – Ottawa Senators</t>
  </si>
  <si>
    <t>OTT</t>
  </si>
  <si>
    <t>PHI – Philadelphia Flyers</t>
  </si>
  <si>
    <t>PHI</t>
  </si>
  <si>
    <t>PHX – Phoenix Coyotes</t>
  </si>
  <si>
    <t>PHX</t>
  </si>
  <si>
    <t>PIR – Pittsburgh Pirates</t>
  </si>
  <si>
    <t>PIR</t>
  </si>
  <si>
    <t>PIT – Pittsburgh Penguins</t>
  </si>
  <si>
    <t>PIT</t>
  </si>
  <si>
    <t>QUA – Philadelphia Quakers</t>
  </si>
  <si>
    <t>QUA</t>
  </si>
  <si>
    <t>QUE – Quebec Nordiques</t>
  </si>
  <si>
    <t>QUE</t>
  </si>
  <si>
    <t>QBD – Quebec Bulldogs</t>
  </si>
  <si>
    <t>QBD</t>
  </si>
  <si>
    <t>SEN – Ottawa Senators (original)</t>
  </si>
  <si>
    <t>SEN</t>
  </si>
  <si>
    <t>SJS – San Jose Sharks</t>
  </si>
  <si>
    <t>SJS</t>
  </si>
  <si>
    <t>SLE – St. Louis Eagles</t>
  </si>
  <si>
    <t>SLE</t>
  </si>
  <si>
    <t>STL – St. Louis Blues</t>
  </si>
  <si>
    <t>STL</t>
  </si>
  <si>
    <t>TAN – Toronto Arenas</t>
  </si>
  <si>
    <t>TAN</t>
  </si>
  <si>
    <t>TBL – Tampa Bay Lightning</t>
  </si>
  <si>
    <t>TBL</t>
  </si>
  <si>
    <t>TOR – Toronto Maple Leafs</t>
  </si>
  <si>
    <t>TOR</t>
  </si>
  <si>
    <t>TSP – Toronto St. Patricks</t>
  </si>
  <si>
    <t>TSP</t>
  </si>
  <si>
    <t>VAN – Vancouver Canucks</t>
  </si>
  <si>
    <t>VAN</t>
  </si>
  <si>
    <t>VGK – Vegas Golden Knights</t>
  </si>
  <si>
    <t>VGK</t>
  </si>
  <si>
    <t>WIN – Winnipeg Jets (original)</t>
  </si>
  <si>
    <t>WIN</t>
  </si>
  <si>
    <t>WPG – Winnipeg Jets</t>
  </si>
  <si>
    <t>WPG</t>
  </si>
  <si>
    <t>WSH</t>
  </si>
  <si>
    <t>Some Teams</t>
  </si>
  <si>
    <t>Entry</t>
  </si>
  <si>
    <t>Goals for Rank</t>
  </si>
  <si>
    <t>Goals Against Rank</t>
  </si>
  <si>
    <t>Goals per game</t>
  </si>
  <si>
    <t>Goals allowed average</t>
  </si>
  <si>
    <t>Offence and defence?</t>
  </si>
  <si>
    <t>Detroit Redwings</t>
  </si>
  <si>
    <t>re-enrollment</t>
  </si>
  <si>
    <t>Calls</t>
  </si>
  <si>
    <t>Website</t>
  </si>
  <si>
    <t>Flyers</t>
  </si>
  <si>
    <t>Enrollments</t>
  </si>
  <si>
    <t>Money spent</t>
  </si>
  <si>
    <t>Description</t>
  </si>
  <si>
    <t>Advertising Campaign</t>
  </si>
  <si>
    <t>Individual</t>
  </si>
  <si>
    <t>Sum of Memberships Purchased</t>
  </si>
  <si>
    <t>Prices</t>
  </si>
  <si>
    <t>(All)</t>
  </si>
  <si>
    <t>Enrollments 2020</t>
  </si>
  <si>
    <t>Enrollments 2019</t>
  </si>
  <si>
    <t>Values</t>
  </si>
  <si>
    <t>Aqua tots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</si>
</sst>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&quot;$&quot;#,##0_);\(&quot;$&quot;#,##0\)"/>
    <numFmt numFmtId="166" formatCode="&quot;$&quot;#,##0"/>
    <numFmt numFmtId="167" formatCode="_(* #,##0_);_(* \(#,##0\);_(* &quot;-&quot;??_);_(@_)"/>
    <numFmt numFmtId="168" formatCode="dddd"/>
    <numFmt numFmtId="169" formatCode="_(&quot;$&quot;* #,##0.00_);_(&quot;$&quot;* \(#,##0.00\);_(&quot;$&quot;* &quot;-&quot;??_);_(@_)"/>
    <numFmt numFmtId="170" formatCode="_(&quot;$&quot;* #,##0_);_(&quot;$&quot;* \(#,##0\);_(&quot;$&quot;* &quot;-&quot;??_);_(@_)"/>
    <numFmt numFmtId="171" formatCode="&quot;$&quot;#,##0.00_);[Red]\(&quot;$&quot;#,##0.00\)"/>
    <numFmt numFmtId="172" formatCode="&quot;$&quot;#,##0_);[Red]\(&quot;$&quot;#,##0\)"/>
    <numFmt numFmtId="173" formatCode="yyyy"/>
  </numFmts>
  <fonts count="14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23">
    <xf numFmtId="0" fontId="0" fillId="0" borderId="0" xfId="0"/>
    <xf numFmtId="0" fontId="1" fillId="0" borderId="0" xfId="1"/>
    <xf numFmtId="0" fontId="3" fillId="2" borderId="4" xfId="1" applyFont="1" applyFill="1" applyBorder="1" applyAlignment="1">
      <alignment horizontal="center" wrapText="1"/>
    </xf>
    <xf numFmtId="9" fontId="1" fillId="3" borderId="5" xfId="1" applyNumberFormat="1" applyFill="1" applyBorder="1"/>
    <xf numFmtId="0" fontId="4" fillId="4" borderId="6" xfId="1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 wrapText="1"/>
    </xf>
    <xf numFmtId="0" fontId="4" fillId="4" borderId="8" xfId="1" applyFont="1" applyFill="1" applyBorder="1" applyAlignment="1">
      <alignment horizontal="center" wrapText="1"/>
    </xf>
    <xf numFmtId="0" fontId="3" fillId="2" borderId="6" xfId="1" applyFont="1" applyFill="1" applyBorder="1" applyAlignment="1">
      <alignment horizontal="center" wrapText="1"/>
    </xf>
    <xf numFmtId="165" fontId="0" fillId="3" borderId="9" xfId="2" applyNumberFormat="1" applyFont="1" applyFill="1" applyBorder="1"/>
    <xf numFmtId="0" fontId="1" fillId="3" borderId="10" xfId="1" applyFill="1" applyBorder="1" applyAlignment="1">
      <alignment horizontal="center"/>
    </xf>
    <xf numFmtId="0" fontId="1" fillId="3" borderId="0" xfId="1" applyFill="1"/>
    <xf numFmtId="0" fontId="1" fillId="3" borderId="0" xfId="1" applyFill="1" applyAlignment="1">
      <alignment horizontal="left"/>
    </xf>
    <xf numFmtId="165" fontId="0" fillId="3" borderId="0" xfId="2" applyNumberFormat="1" applyFont="1" applyFill="1" applyBorder="1"/>
    <xf numFmtId="166" fontId="0" fillId="3" borderId="0" xfId="2" applyNumberFormat="1" applyFont="1" applyFill="1" applyBorder="1"/>
    <xf numFmtId="9" fontId="0" fillId="3" borderId="0" xfId="3" applyFont="1" applyFill="1" applyBorder="1"/>
    <xf numFmtId="166" fontId="1" fillId="3" borderId="0" xfId="1" applyNumberFormat="1" applyFill="1"/>
    <xf numFmtId="0" fontId="1" fillId="3" borderId="11" xfId="1" applyFill="1" applyBorder="1"/>
    <xf numFmtId="0" fontId="1" fillId="0" borderId="0" xfId="1" applyAlignment="1">
      <alignment horizontal="center"/>
    </xf>
    <xf numFmtId="165" fontId="0" fillId="3" borderId="10" xfId="2" applyNumberFormat="1" applyFont="1" applyFill="1" applyBorder="1" applyAlignment="1"/>
    <xf numFmtId="9" fontId="0" fillId="3" borderId="13" xfId="3" applyFont="1" applyFill="1" applyBorder="1" applyAlignment="1">
      <alignment horizontal="center"/>
    </xf>
    <xf numFmtId="165" fontId="0" fillId="3" borderId="10" xfId="2" applyNumberFormat="1" applyFont="1" applyFill="1" applyBorder="1"/>
    <xf numFmtId="9" fontId="1" fillId="3" borderId="13" xfId="1" applyNumberFormat="1" applyFill="1" applyBorder="1" applyAlignment="1">
      <alignment horizontal="center"/>
    </xf>
    <xf numFmtId="167" fontId="0" fillId="0" borderId="0" xfId="2" applyNumberFormat="1" applyFont="1"/>
    <xf numFmtId="165" fontId="0" fillId="3" borderId="6" xfId="2" applyNumberFormat="1" applyFont="1" applyFill="1" applyBorder="1"/>
    <xf numFmtId="9" fontId="1" fillId="3" borderId="9" xfId="1" applyNumberFormat="1" applyFill="1" applyBorder="1" applyAlignment="1">
      <alignment horizontal="center"/>
    </xf>
    <xf numFmtId="0" fontId="3" fillId="4" borderId="6" xfId="1" applyFont="1" applyFill="1" applyBorder="1" applyAlignment="1">
      <alignment horizontal="center"/>
    </xf>
    <xf numFmtId="0" fontId="3" fillId="4" borderId="5" xfId="1" applyFont="1" applyFill="1" applyBorder="1" applyAlignment="1">
      <alignment horizontal="center"/>
    </xf>
    <xf numFmtId="0" fontId="3" fillId="4" borderId="14" xfId="1" applyFont="1" applyFill="1" applyBorder="1" applyAlignment="1">
      <alignment horizontal="center"/>
    </xf>
    <xf numFmtId="0" fontId="3" fillId="4" borderId="15" xfId="1" applyFont="1" applyFill="1" applyBorder="1" applyAlignment="1">
      <alignment horizontal="center"/>
    </xf>
    <xf numFmtId="0" fontId="1" fillId="3" borderId="10" xfId="1" applyFill="1" applyBorder="1" applyAlignment="1">
      <alignment horizontal="left"/>
    </xf>
    <xf numFmtId="166" fontId="1" fillId="3" borderId="13" xfId="1" applyNumberFormat="1" applyFill="1" applyBorder="1"/>
    <xf numFmtId="0" fontId="1" fillId="3" borderId="13" xfId="1" applyFill="1" applyBorder="1" applyAlignment="1">
      <alignment horizontal="center"/>
    </xf>
    <xf numFmtId="0" fontId="1" fillId="3" borderId="6" xfId="1" applyFill="1" applyBorder="1" applyAlignment="1">
      <alignment horizontal="left"/>
    </xf>
    <xf numFmtId="166" fontId="1" fillId="3" borderId="9" xfId="1" applyNumberFormat="1" applyFill="1" applyBorder="1"/>
    <xf numFmtId="0" fontId="1" fillId="3" borderId="9" xfId="1" applyFill="1" applyBorder="1" applyAlignment="1">
      <alignment horizontal="center"/>
    </xf>
    <xf numFmtId="166" fontId="1" fillId="0" borderId="0" xfId="1" applyNumberFormat="1"/>
    <xf numFmtId="0" fontId="1" fillId="3" borderId="7" xfId="1" applyFill="1" applyBorder="1"/>
    <xf numFmtId="0" fontId="1" fillId="3" borderId="7" xfId="1" applyFill="1" applyBorder="1" applyAlignment="1">
      <alignment horizontal="left"/>
    </xf>
    <xf numFmtId="165" fontId="0" fillId="3" borderId="7" xfId="2" applyNumberFormat="1" applyFont="1" applyFill="1" applyBorder="1"/>
    <xf numFmtId="0" fontId="6" fillId="5" borderId="4" xfId="1" applyFont="1" applyFill="1" applyBorder="1"/>
    <xf numFmtId="0" fontId="1" fillId="5" borderId="16" xfId="1" applyFill="1" applyBorder="1"/>
    <xf numFmtId="166" fontId="6" fillId="5" borderId="16" xfId="1" applyNumberFormat="1" applyFont="1" applyFill="1" applyBorder="1"/>
    <xf numFmtId="166" fontId="6" fillId="5" borderId="12" xfId="1" applyNumberFormat="1" applyFont="1" applyFill="1" applyBorder="1"/>
    <xf numFmtId="9" fontId="1" fillId="0" borderId="0" xfId="1" applyNumberFormat="1"/>
    <xf numFmtId="0" fontId="1" fillId="0" borderId="0" xfId="1" applyAlignment="1">
      <alignment horizontal="left"/>
    </xf>
    <xf numFmtId="0" fontId="1" fillId="0" borderId="0" xfId="1" pivotButton="1"/>
    <xf numFmtId="0" fontId="6" fillId="0" borderId="17" xfId="1" applyFont="1" applyBorder="1" applyAlignment="1">
      <alignment horizontal="center" vertical="center"/>
    </xf>
    <xf numFmtId="0" fontId="1" fillId="0" borderId="17" xfId="1" applyBorder="1" applyAlignment="1">
      <alignment horizontal="center" vertical="center" wrapText="1"/>
    </xf>
    <xf numFmtId="0" fontId="1" fillId="0" borderId="18" xfId="1" applyBorder="1"/>
    <xf numFmtId="0" fontId="1" fillId="0" borderId="19" xfId="1" applyBorder="1"/>
    <xf numFmtId="0" fontId="7" fillId="0" borderId="0" xfId="1" applyFont="1"/>
    <xf numFmtId="0" fontId="6" fillId="0" borderId="20" xfId="1" applyFont="1" applyBorder="1"/>
    <xf numFmtId="0" fontId="7" fillId="0" borderId="0" xfId="1" applyFont="1" applyAlignment="1">
      <alignment horizontal="left" wrapText="1"/>
    </xf>
    <xf numFmtId="0" fontId="1" fillId="6" borderId="20" xfId="1" applyFill="1" applyBorder="1"/>
    <xf numFmtId="20" fontId="1" fillId="0" borderId="0" xfId="1" applyNumberFormat="1"/>
    <xf numFmtId="0" fontId="1" fillId="6" borderId="22" xfId="1" applyFill="1" applyBorder="1"/>
    <xf numFmtId="14" fontId="1" fillId="6" borderId="24" xfId="1" applyNumberFormat="1" applyFill="1" applyBorder="1"/>
    <xf numFmtId="168" fontId="1" fillId="0" borderId="0" xfId="1" applyNumberFormat="1"/>
    <xf numFmtId="0" fontId="6" fillId="0" borderId="0" xfId="1" applyFont="1"/>
    <xf numFmtId="170" fontId="0" fillId="0" borderId="0" xfId="4" applyNumberFormat="1" applyFont="1"/>
    <xf numFmtId="0" fontId="0" fillId="0" borderId="0" xfId="4" applyNumberFormat="1" applyFont="1"/>
    <xf numFmtId="0" fontId="1" fillId="8" borderId="0" xfId="1" applyFill="1"/>
    <xf numFmtId="0" fontId="1" fillId="0" borderId="25" xfId="1" applyBorder="1"/>
    <xf numFmtId="0" fontId="1" fillId="0" borderId="15" xfId="1" applyBorder="1"/>
    <xf numFmtId="169" fontId="0" fillId="0" borderId="0" xfId="4" applyFont="1"/>
    <xf numFmtId="0" fontId="10" fillId="0" borderId="0" xfId="1" applyFont="1"/>
    <xf numFmtId="169" fontId="0" fillId="0" borderId="0" xfId="4" applyFont="1" applyBorder="1"/>
    <xf numFmtId="10" fontId="0" fillId="0" borderId="0" xfId="3" applyNumberFormat="1" applyFont="1" applyBorder="1"/>
    <xf numFmtId="0" fontId="1" fillId="0" borderId="20" xfId="1" applyBorder="1"/>
    <xf numFmtId="1" fontId="1" fillId="0" borderId="0" xfId="1" applyNumberFormat="1"/>
    <xf numFmtId="0" fontId="11" fillId="0" borderId="0" xfId="1" applyFont="1"/>
    <xf numFmtId="0" fontId="0" fillId="0" borderId="0" xfId="4" applyNumberFormat="1" applyFont="1" applyBorder="1"/>
    <xf numFmtId="171" fontId="1" fillId="0" borderId="0" xfId="1" applyNumberFormat="1"/>
    <xf numFmtId="0" fontId="3" fillId="9" borderId="0" xfId="1" applyFont="1" applyFill="1"/>
    <xf numFmtId="0" fontId="3" fillId="9" borderId="26" xfId="1" applyFont="1" applyFill="1" applyBorder="1"/>
    <xf numFmtId="0" fontId="1" fillId="10" borderId="27" xfId="1" applyFill="1" applyBorder="1"/>
    <xf numFmtId="0" fontId="1" fillId="10" borderId="28" xfId="1" applyFill="1" applyBorder="1"/>
    <xf numFmtId="170" fontId="1" fillId="10" borderId="28" xfId="1" applyNumberFormat="1" applyFill="1" applyBorder="1" applyAlignment="1">
      <alignment vertical="center" wrapText="1"/>
    </xf>
    <xf numFmtId="0" fontId="1" fillId="11" borderId="29" xfId="1" applyFill="1" applyBorder="1"/>
    <xf numFmtId="0" fontId="1" fillId="11" borderId="30" xfId="1" applyFill="1" applyBorder="1"/>
    <xf numFmtId="170" fontId="1" fillId="11" borderId="30" xfId="1" applyNumberFormat="1" applyFill="1" applyBorder="1" applyAlignment="1">
      <alignment vertical="center" wrapText="1"/>
    </xf>
    <xf numFmtId="0" fontId="1" fillId="10" borderId="29" xfId="1" applyFill="1" applyBorder="1"/>
    <xf numFmtId="0" fontId="1" fillId="10" borderId="30" xfId="1" applyFill="1" applyBorder="1"/>
    <xf numFmtId="170" fontId="1" fillId="10" borderId="30" xfId="1" applyNumberFormat="1" applyFill="1" applyBorder="1" applyAlignment="1">
      <alignment vertical="center" wrapText="1"/>
    </xf>
    <xf numFmtId="170" fontId="0" fillId="11" borderId="30" xfId="4" applyNumberFormat="1" applyFont="1" applyFill="1" applyBorder="1"/>
    <xf numFmtId="170" fontId="0" fillId="10" borderId="30" xfId="4" applyNumberFormat="1" applyFont="1" applyFill="1" applyBorder="1"/>
    <xf numFmtId="0" fontId="1" fillId="11" borderId="29" xfId="1" applyFill="1" applyBorder="1" applyAlignment="1">
      <alignment vertical="center" wrapText="1"/>
    </xf>
    <xf numFmtId="0" fontId="1" fillId="11" borderId="30" xfId="1" applyFill="1" applyBorder="1" applyAlignment="1">
      <alignment vertical="center" wrapText="1"/>
    </xf>
    <xf numFmtId="170" fontId="0" fillId="11" borderId="30" xfId="4" applyNumberFormat="1" applyFont="1" applyFill="1" applyBorder="1" applyAlignment="1">
      <alignment vertical="center" wrapText="1"/>
    </xf>
    <xf numFmtId="172" fontId="1" fillId="11" borderId="30" xfId="1" applyNumberFormat="1" applyFill="1" applyBorder="1" applyAlignment="1">
      <alignment vertical="center" wrapText="1"/>
    </xf>
    <xf numFmtId="0" fontId="1" fillId="8" borderId="15" xfId="1" applyFill="1" applyBorder="1"/>
    <xf numFmtId="0" fontId="1" fillId="0" borderId="31" xfId="1" applyBorder="1"/>
    <xf numFmtId="172" fontId="1" fillId="0" borderId="0" xfId="1" applyNumberFormat="1" applyAlignment="1">
      <alignment vertical="center" wrapText="1"/>
    </xf>
    <xf numFmtId="0" fontId="1" fillId="0" borderId="0" xfId="1" applyAlignment="1">
      <alignment vertical="center" wrapText="1"/>
    </xf>
    <xf numFmtId="173" fontId="1" fillId="0" borderId="0" xfId="1" applyNumberFormat="1" applyAlignment="1">
      <alignment horizontal="right"/>
    </xf>
    <xf numFmtId="14" fontId="1" fillId="0" borderId="0" xfId="1" applyNumberFormat="1"/>
    <xf numFmtId="0" fontId="1" fillId="0" borderId="0" xfId="1" applyAlignment="1">
      <alignment horizontal="right"/>
    </xf>
    <xf numFmtId="169" fontId="1" fillId="0" borderId="0" xfId="1" applyNumberFormat="1" applyAlignment="1">
      <alignment horizontal="left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3" fillId="2" borderId="12" xfId="1" applyFont="1" applyFill="1" applyBorder="1" applyAlignment="1">
      <alignment horizontal="center"/>
    </xf>
    <xf numFmtId="0" fontId="5" fillId="4" borderId="10" xfId="1" applyFont="1" applyFill="1" applyBorder="1" applyAlignment="1">
      <alignment horizontal="center" wrapText="1"/>
    </xf>
    <xf numFmtId="0" fontId="5" fillId="4" borderId="11" xfId="1" applyFont="1" applyFill="1" applyBorder="1" applyAlignment="1">
      <alignment horizontal="center" wrapText="1"/>
    </xf>
    <xf numFmtId="0" fontId="5" fillId="4" borderId="6" xfId="1" applyFont="1" applyFill="1" applyBorder="1" applyAlignment="1">
      <alignment horizontal="center" wrapText="1"/>
    </xf>
    <xf numFmtId="0" fontId="5" fillId="4" borderId="8" xfId="1" applyFont="1" applyFill="1" applyBorder="1" applyAlignment="1">
      <alignment horizontal="center" wrapText="1"/>
    </xf>
    <xf numFmtId="0" fontId="5" fillId="2" borderId="10" xfId="1" applyFont="1" applyFill="1" applyBorder="1" applyAlignment="1">
      <alignment horizontal="center" wrapText="1"/>
    </xf>
    <xf numFmtId="0" fontId="5" fillId="2" borderId="0" xfId="1" applyFont="1" applyFill="1" applyAlignment="1">
      <alignment horizontal="center" wrapText="1"/>
    </xf>
    <xf numFmtId="0" fontId="6" fillId="6" borderId="0" xfId="1" applyFont="1" applyFill="1" applyAlignment="1">
      <alignment horizontal="center" wrapText="1"/>
    </xf>
    <xf numFmtId="0" fontId="6" fillId="6" borderId="0" xfId="1" applyFont="1" applyFill="1" applyAlignment="1">
      <alignment horizontal="center"/>
    </xf>
    <xf numFmtId="0" fontId="7" fillId="7" borderId="0" xfId="1" applyFont="1" applyFill="1" applyAlignment="1">
      <alignment horizontal="center" wrapText="1"/>
    </xf>
    <xf numFmtId="0" fontId="1" fillId="6" borderId="21" xfId="1" applyFill="1" applyBorder="1" applyAlignment="1">
      <alignment horizontal="center"/>
    </xf>
    <xf numFmtId="0" fontId="1" fillId="6" borderId="23" xfId="1" applyFill="1" applyBorder="1" applyAlignment="1">
      <alignment horizontal="center"/>
    </xf>
    <xf numFmtId="0" fontId="1" fillId="6" borderId="0" xfId="1" applyFill="1" applyAlignment="1">
      <alignment horizontal="center"/>
    </xf>
    <xf numFmtId="0" fontId="9" fillId="0" borderId="0" xfId="1" applyFont="1" applyAlignment="1">
      <alignment horizontal="center" wrapText="1"/>
    </xf>
    <xf numFmtId="0" fontId="12" fillId="0" borderId="0" xfId="5" applyAlignment="1">
      <alignment horizontal="center"/>
    </xf>
    <xf numFmtId="0" fontId="1" fillId="0" borderId="0" xfId="1" applyAlignment="1">
      <alignment horizontal="center"/>
    </xf>
    <xf numFmtId="0" fontId="11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" fillId="12" borderId="0" xfId="1" applyFill="1" applyAlignment="1">
      <alignment horizontal="center"/>
    </xf>
    <xf numFmtId="0" fontId="13" fillId="0" borderId="0" xfId="1" applyFont="1" applyAlignment="1">
      <alignment horizontal="center" wrapText="1"/>
    </xf>
  </cellXfs>
  <cellStyles count="6">
    <cellStyle name="Comma 2" xfId="2" xr:uid="{CAAAC1BE-6B5F-4508-A10E-B5D6909FE328}"/>
    <cellStyle name="Currency 2" xfId="4" xr:uid="{7499AA17-DCA4-462B-9A62-894090321FAB}"/>
    <cellStyle name="Hyperlink 2" xfId="5" xr:uid="{6A35E864-9102-43C3-9E75-55C95921C544}"/>
    <cellStyle name="Normal" xfId="0" builtinId="0"/>
    <cellStyle name="Normal 2" xfId="1" xr:uid="{47C84B12-BEBE-4487-985A-7F9D4F8A0076}"/>
    <cellStyle name="Percent 2" xfId="3" xr:uid="{E84929DD-A8C8-4B62-8C29-1AB3DE0E094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4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per Lesson'!$C$3</c:f>
              <c:strCache>
                <c:ptCount val="1"/>
                <c:pt idx="0">
                  <c:v>Total Number of Lessons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per Lesson'!$B$4:$B$10</c:f>
              <c:strCache>
                <c:ptCount val="7"/>
                <c:pt idx="0">
                  <c:v>Mike, Carter</c:v>
                </c:pt>
                <c:pt idx="1">
                  <c:v>Garrett, Payne</c:v>
                </c:pt>
                <c:pt idx="2">
                  <c:v>Julien, Laveau</c:v>
                </c:pt>
                <c:pt idx="3">
                  <c:v>Sarah, Shaw</c:v>
                </c:pt>
                <c:pt idx="4">
                  <c:v>Stef, Lim</c:v>
                </c:pt>
                <c:pt idx="5">
                  <c:v>Rebecca, Greenberg</c:v>
                </c:pt>
                <c:pt idx="6">
                  <c:v>Nadia, Smith</c:v>
                </c:pt>
              </c:strCache>
            </c:strRef>
          </c:cat>
          <c:val>
            <c:numRef>
              <c:f>'Revenue per Lesson'!$C$4:$C$10</c:f>
              <c:numCache>
                <c:formatCode>General</c:formatCode>
                <c:ptCount val="7"/>
                <c:pt idx="0">
                  <c:v>127</c:v>
                </c:pt>
                <c:pt idx="1">
                  <c:v>180</c:v>
                </c:pt>
                <c:pt idx="2">
                  <c:v>180</c:v>
                </c:pt>
                <c:pt idx="3">
                  <c:v>216</c:v>
                </c:pt>
                <c:pt idx="4">
                  <c:v>200</c:v>
                </c:pt>
                <c:pt idx="5">
                  <c:v>50</c:v>
                </c:pt>
                <c:pt idx="6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6-48EB-8292-CA3903D3B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8515840"/>
        <c:axId val="648513216"/>
      </c:barChart>
      <c:lineChart>
        <c:grouping val="standard"/>
        <c:varyColors val="0"/>
        <c:ser>
          <c:idx val="1"/>
          <c:order val="1"/>
          <c:tx>
            <c:strRef>
              <c:f>'Revenue per Lesson'!$D$3</c:f>
              <c:strCache>
                <c:ptCount val="1"/>
                <c:pt idx="0">
                  <c:v>Revenue Generated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'Revenue per Lesson'!$B$4:$B$10</c:f>
              <c:strCache>
                <c:ptCount val="7"/>
                <c:pt idx="0">
                  <c:v>Mike, Carter</c:v>
                </c:pt>
                <c:pt idx="1">
                  <c:v>Garrett, Payne</c:v>
                </c:pt>
                <c:pt idx="2">
                  <c:v>Julien, Laveau</c:v>
                </c:pt>
                <c:pt idx="3">
                  <c:v>Sarah, Shaw</c:v>
                </c:pt>
                <c:pt idx="4">
                  <c:v>Stef, Lim</c:v>
                </c:pt>
                <c:pt idx="5">
                  <c:v>Rebecca, Greenberg</c:v>
                </c:pt>
                <c:pt idx="6">
                  <c:v>Nadia, Smith</c:v>
                </c:pt>
              </c:strCache>
            </c:strRef>
          </c:cat>
          <c:val>
            <c:numRef>
              <c:f>'Revenue per Lesson'!$D$4:$D$10</c:f>
              <c:numCache>
                <c:formatCode>_("$"* #,##0_);_("$"* \(#,##0\);_("$"* "-"??_);_(@_)</c:formatCode>
                <c:ptCount val="7"/>
                <c:pt idx="0">
                  <c:v>9304</c:v>
                </c:pt>
                <c:pt idx="1">
                  <c:v>11023</c:v>
                </c:pt>
                <c:pt idx="2">
                  <c:v>10304</c:v>
                </c:pt>
                <c:pt idx="3">
                  <c:v>4032</c:v>
                </c:pt>
                <c:pt idx="4">
                  <c:v>10000</c:v>
                </c:pt>
                <c:pt idx="5">
                  <c:v>10393</c:v>
                </c:pt>
                <c:pt idx="6">
                  <c:v>10394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6-48EB-8292-CA3903D3B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569952"/>
        <c:axId val="506561752"/>
      </c:lineChart>
      <c:catAx>
        <c:axId val="64851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13216"/>
        <c:crosses val="autoZero"/>
        <c:auto val="1"/>
        <c:lblAlgn val="ctr"/>
        <c:lblOffset val="100"/>
        <c:noMultiLvlLbl val="0"/>
      </c:catAx>
      <c:valAx>
        <c:axId val="6485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15840"/>
        <c:crosses val="autoZero"/>
        <c:crossBetween val="between"/>
      </c:valAx>
      <c:valAx>
        <c:axId val="506561752"/>
        <c:scaling>
          <c:orientation val="minMax"/>
        </c:scaling>
        <c:delete val="0"/>
        <c:axPos val="r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69952"/>
        <c:crosses val="max"/>
        <c:crossBetween val="between"/>
      </c:valAx>
      <c:catAx>
        <c:axId val="50656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6561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National_Hockey_League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3403</xdr:colOff>
      <xdr:row>0</xdr:row>
      <xdr:rowOff>103189</xdr:rowOff>
    </xdr:from>
    <xdr:ext cx="1179285" cy="1352282"/>
    <xdr:pic>
      <xdr:nvPicPr>
        <xdr:cNvPr id="2" name="Picture 1">
          <a:extLst>
            <a:ext uri="{FF2B5EF4-FFF2-40B4-BE49-F238E27FC236}">
              <a16:creationId xmlns:a16="http://schemas.microsoft.com/office/drawing/2014/main" id="{8F5102A9-56C0-4A23-80BC-018923CE6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804503" y="103189"/>
          <a:ext cx="1179285" cy="135228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424743</xdr:colOff>
      <xdr:row>0</xdr:row>
      <xdr:rowOff>0</xdr:rowOff>
    </xdr:from>
    <xdr:to>
      <xdr:col>13</xdr:col>
      <xdr:colOff>138993</xdr:colOff>
      <xdr:row>13</xdr:row>
      <xdr:rowOff>38928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EFC55-4315-4E57-9B72-865298FB2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1.Manage%20Workbook%20Options%20and%20Setting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istrator/Documents/2019%20Excel%20Expert/Manage%20Advanced%20Charts%20and%20Tables-demo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ashad/Desktop/Manage+Advanced+Charts+and+Table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istrator/Documents/2019%20Excel%20Expert/Manage%20Advanced%20Charts%20and%20Tables-demo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Carter" refreshedDate="44204.551194675929" createdVersion="6" refreshedVersion="6" minRefreshableVersion="3" recordCount="7" xr:uid="{63FA141B-C87D-4EDD-8E3D-E4DA6400D43C}">
  <cacheSource type="worksheet">
    <worksheetSource ref="B3:D10" sheet="Membership Plans" r:id="rId2"/>
  </cacheSource>
  <cacheFields count="3">
    <cacheField name="Description" numFmtId="0">
      <sharedItems count="7">
        <s v="Individual"/>
        <s v="Couple"/>
        <s v="Family with newborn"/>
        <s v="Family of three"/>
        <s v="Family of four"/>
        <s v="Family of five"/>
        <s v="Family five plus"/>
      </sharedItems>
    </cacheField>
    <cacheField name="Price" numFmtId="169">
      <sharedItems containsSemiMixedTypes="0" containsString="0" containsNumber="1" containsInteger="1" minValue="80" maxValue="129" count="7">
        <n v="80"/>
        <n v="89"/>
        <n v="95"/>
        <n v="99"/>
        <n v="105"/>
        <n v="112"/>
        <n v="129"/>
      </sharedItems>
    </cacheField>
    <cacheField name="Memberships Purchased" numFmtId="167">
      <sharedItems containsSemiMixedTypes="0" containsString="0" containsNumber="1" containsInteger="1" minValue="6583" maxValue="49203" count="7">
        <n v="6583"/>
        <n v="12345"/>
        <n v="13459"/>
        <n v="49203"/>
        <n v="9304"/>
        <n v="8394"/>
        <n v="41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Carter" refreshedDate="44204.551194675929" createdVersion="6" refreshedVersion="6" minRefreshableVersion="3" recordCount="7" xr:uid="{8AE7FC4F-4942-483C-85C9-55C9A7D9BA40}">
  <cacheSource type="worksheet">
    <worksheetSource ref="B3:D10" sheet="Membership Plans" r:id="rId2"/>
  </cacheSource>
  <cacheFields count="3">
    <cacheField name="Description" numFmtId="0">
      <sharedItems count="7">
        <s v="Individual"/>
        <s v="Couple"/>
        <s v="Family with newborn"/>
        <s v="Family of three"/>
        <s v="Family of four"/>
        <s v="Family of five"/>
        <s v="Family five plus"/>
      </sharedItems>
    </cacheField>
    <cacheField name="Price" numFmtId="169">
      <sharedItems containsSemiMixedTypes="0" containsString="0" containsNumber="1" containsInteger="1" minValue="80" maxValue="129" count="7">
        <n v="80"/>
        <n v="89"/>
        <n v="95"/>
        <n v="99"/>
        <n v="105"/>
        <n v="112"/>
        <n v="129"/>
      </sharedItems>
    </cacheField>
    <cacheField name="Memberships Purchased" numFmtId="167">
      <sharedItems containsSemiMixedTypes="0" containsString="0" containsNumber="1" containsInteger="1" minValue="6583" maxValue="49203" count="7">
        <n v="6583"/>
        <n v="12345"/>
        <n v="13459"/>
        <n v="49203"/>
        <n v="9304"/>
        <n v="8394"/>
        <n v="41023"/>
      </sharedItems>
    </cacheField>
  </cacheFields>
  <extLst>
    <ext xmlns:x14="http://schemas.microsoft.com/office/spreadsheetml/2009/9/main" uri="{725AE2AE-9491-48be-B2B4-4EB974FC3084}">
      <x14:pivotCacheDefinition pivotCacheId="216848003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Carter" refreshedDate="44207.447731481479" createdVersion="6" refreshedVersion="6" minRefreshableVersion="3" recordCount="4" xr:uid="{50E9921C-B7B4-4F23-9DAD-3A66DE300982}">
  <cacheSource type="worksheet">
    <worksheetSource ref="B2:D6" sheet="Enrollments" r:id="rId2"/>
  </cacheSource>
  <cacheFields count="3">
    <cacheField name="Program" numFmtId="0">
      <sharedItems count="4">
        <s v="Aqua tots"/>
        <s v="Swim Kids"/>
        <s v="Aqua fit"/>
        <s v="Individual"/>
      </sharedItems>
    </cacheField>
    <cacheField name="2019" numFmtId="0">
      <sharedItems containsSemiMixedTypes="0" containsString="0" containsNumber="1" containsInteger="1" minValue="34" maxValue="300"/>
    </cacheField>
    <cacheField name="2020" numFmtId="0">
      <sharedItems containsSemiMixedTypes="0" containsString="0" containsNumber="1" containsInteger="1" minValue="70" maxValue="5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Carter" refreshedDate="44207.447731481479" createdVersion="6" refreshedVersion="6" minRefreshableVersion="3" recordCount="4" xr:uid="{77D4BCD6-5C5D-4ABF-B3D2-F0D03499457F}">
  <cacheSource type="worksheet">
    <worksheetSource ref="B2:D6" sheet="Enrollments" r:id="rId2"/>
  </cacheSource>
  <cacheFields count="3">
    <cacheField name="Program" numFmtId="0">
      <sharedItems count="4">
        <s v="Aqua tots"/>
        <s v="Swim Kids"/>
        <s v="Aqua fit"/>
        <s v="Individual"/>
      </sharedItems>
    </cacheField>
    <cacheField name="2019" numFmtId="0">
      <sharedItems containsSemiMixedTypes="0" containsString="0" containsNumber="1" containsInteger="1" minValue="34" maxValue="300"/>
    </cacheField>
    <cacheField name="2020" numFmtId="0">
      <sharedItems containsSemiMixedTypes="0" containsString="0" containsNumber="1" containsInteger="1" minValue="70" maxValue="5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300"/>
    <n v="450"/>
  </r>
  <r>
    <x v="1"/>
    <n v="230"/>
    <n v="560"/>
  </r>
  <r>
    <x v="2"/>
    <n v="201"/>
    <n v="260"/>
  </r>
  <r>
    <x v="3"/>
    <n v="34"/>
    <n v="7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300"/>
    <n v="450"/>
  </r>
  <r>
    <x v="1"/>
    <n v="230"/>
    <n v="560"/>
  </r>
  <r>
    <x v="2"/>
    <n v="201"/>
    <n v="260"/>
  </r>
  <r>
    <x v="3"/>
    <n v="34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B9448F-BE2D-4F05-99E5-AE7D45ADFA3C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ices">
  <location ref="A3:B11" firstHeaderRow="1" firstDataRow="1" firstDataCol="1" rowPageCount="1" colPageCount="1"/>
  <pivotFields count="3">
    <pivotField axis="axisPage" showAll="0">
      <items count="8">
        <item x="1"/>
        <item x="6"/>
        <item x="5"/>
        <item x="4"/>
        <item x="3"/>
        <item x="2"/>
        <item x="0"/>
        <item t="default"/>
      </items>
    </pivotField>
    <pivotField axis="axisRow" numFmtId="169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67" showAll="0">
      <items count="8">
        <item x="0"/>
        <item x="5"/>
        <item x="4"/>
        <item x="1"/>
        <item x="2"/>
        <item x="6"/>
        <item x="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0" hier="-1"/>
  </pageFields>
  <dataFields count="1">
    <dataField name="Sum of Memberships Purchas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F7F6E-5E1D-4D45-B644-4786DAF0B5FF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ices">
  <location ref="A3:B11" firstHeaderRow="1" firstDataRow="1" firstDataCol="1" rowPageCount="1" colPageCount="1"/>
  <pivotFields count="3">
    <pivotField axis="axisPage" showAll="0">
      <items count="8">
        <item x="1"/>
        <item x="6"/>
        <item x="5"/>
        <item x="4"/>
        <item x="3"/>
        <item x="2"/>
        <item x="0"/>
        <item t="default"/>
      </items>
    </pivotField>
    <pivotField axis="axisRow" numFmtId="169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67" showAll="0">
      <items count="8">
        <item x="0"/>
        <item x="5"/>
        <item x="4"/>
        <item x="1"/>
        <item x="2"/>
        <item x="6"/>
        <item x="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0" hier="-1"/>
  </pageFields>
  <dataFields count="1">
    <dataField name="Sum of Memberships Purchas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6D6AE-27B3-4768-B949-429C03D8C8BB}" name="PivotTable1" cacheId="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5" firstHeaderRow="1" firstDataRow="1" firstDataCol="1" rowPageCount="1" colPageCount="1"/>
  <pivotFields count="3">
    <pivotField axis="axisPage" showAll="0">
      <items count="5">
        <item x="2"/>
        <item x="0"/>
        <item x="3"/>
        <item x="1"/>
        <item t="default"/>
      </items>
    </pivotField>
    <pivotField dataField="1" showAll="0"/>
    <pivotField dataField="1" showAll="0"/>
  </pivotFields>
  <rowFields count="1">
    <field x="-2"/>
  </rowFields>
  <rowItems count="2">
    <i>
      <x/>
    </i>
    <i i="1">
      <x v="1"/>
    </i>
  </rowItems>
  <colItems count="1">
    <i/>
  </colItems>
  <pageFields count="1">
    <pageField fld="0" hier="-1"/>
  </pageFields>
  <dataFields count="2">
    <dataField name="Enrollments 2019" fld="1" baseField="0" baseItem="0"/>
    <dataField name="Enrollments 2020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76A41-148D-462D-8841-88B41BC380F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C8" firstHeaderRow="0" firstDataRow="1" firstDataCol="1"/>
  <pivotFields count="3">
    <pivotField axis="axisRow" multipleItemSelectionAllowed="1" showAll="0">
      <items count="5">
        <item x="2"/>
        <item x="0"/>
        <item x="3"/>
        <item x="1"/>
        <item t="default"/>
      </items>
    </pivotField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Enrollments 2019" fld="1" baseField="0" baseItem="0"/>
    <dataField name="Enrollments 2020" fld="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hockey-reference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EA558-272C-4B3D-A6E7-B0AACB5A8B52}">
  <sheetPr>
    <tabColor rgb="FF00B050"/>
  </sheetPr>
  <dimension ref="A1:F9"/>
  <sheetViews>
    <sheetView tabSelected="1" zoomScale="170" zoomScaleNormal="170" workbookViewId="0">
      <selection activeCell="C12" sqref="C12"/>
    </sheetView>
  </sheetViews>
  <sheetFormatPr defaultColWidth="9.15234375" defaultRowHeight="14.6" x14ac:dyDescent="0.4"/>
  <cols>
    <col min="1" max="1" width="14.3828125" style="1" bestFit="1" customWidth="1"/>
    <col min="2" max="2" width="11.69140625" style="1" bestFit="1" customWidth="1"/>
    <col min="3" max="3" width="12" style="1" bestFit="1" customWidth="1"/>
    <col min="4" max="6" width="11.69140625" style="1" bestFit="1" customWidth="1"/>
    <col min="7" max="16384" width="9.15234375" style="1"/>
  </cols>
  <sheetData>
    <row r="1" spans="1:6" x14ac:dyDescent="0.4">
      <c r="A1" s="110" t="s">
        <v>32</v>
      </c>
      <c r="B1" s="111"/>
      <c r="C1" s="111"/>
      <c r="D1" s="111"/>
      <c r="E1" s="111"/>
      <c r="F1" s="111"/>
    </row>
    <row r="2" spans="1:6" x14ac:dyDescent="0.4">
      <c r="A2" s="111"/>
      <c r="B2" s="111"/>
      <c r="C2" s="111"/>
      <c r="D2" s="111"/>
      <c r="E2" s="111"/>
      <c r="F2" s="111"/>
    </row>
    <row r="3" spans="1:6" ht="29.6" thickBot="1" x14ac:dyDescent="0.45">
      <c r="A3" s="47" t="s">
        <v>33</v>
      </c>
      <c r="B3" s="48" t="s">
        <v>34</v>
      </c>
      <c r="C3" s="48" t="s">
        <v>35</v>
      </c>
      <c r="D3" s="48" t="s">
        <v>36</v>
      </c>
      <c r="E3" s="48" t="s">
        <v>37</v>
      </c>
      <c r="F3" s="48" t="s">
        <v>38</v>
      </c>
    </row>
    <row r="4" spans="1:6" ht="15" thickTop="1" x14ac:dyDescent="0.4">
      <c r="A4" s="1" t="s">
        <v>39</v>
      </c>
      <c r="B4" s="1">
        <v>200</v>
      </c>
      <c r="C4" s="1">
        <v>300</v>
      </c>
    </row>
    <row r="5" spans="1:6" x14ac:dyDescent="0.4">
      <c r="A5" s="1" t="s">
        <v>40</v>
      </c>
      <c r="B5" s="1">
        <v>150</v>
      </c>
      <c r="C5" s="1">
        <v>250</v>
      </c>
    </row>
    <row r="6" spans="1:6" x14ac:dyDescent="0.4">
      <c r="A6" s="1" t="s">
        <v>41</v>
      </c>
      <c r="B6" s="1">
        <v>124</v>
      </c>
      <c r="C6" s="1">
        <v>224</v>
      </c>
    </row>
    <row r="7" spans="1:6" ht="15" thickBot="1" x14ac:dyDescent="0.45">
      <c r="A7" s="49" t="s">
        <v>42</v>
      </c>
      <c r="B7" s="49">
        <v>70</v>
      </c>
      <c r="C7" s="49">
        <v>170</v>
      </c>
      <c r="D7" s="49"/>
      <c r="E7" s="49"/>
      <c r="F7" s="49"/>
    </row>
    <row r="8" spans="1:6" ht="15.45" thickTop="1" thickBot="1" x14ac:dyDescent="0.45">
      <c r="A8" s="50" t="s">
        <v>43</v>
      </c>
      <c r="B8" s="50">
        <f>SUM(B4:B7)</f>
        <v>544</v>
      </c>
      <c r="C8" s="50">
        <f>SUM(C4:C7)</f>
        <v>944</v>
      </c>
      <c r="D8" s="50">
        <f>SUM(D4:D7)</f>
        <v>0</v>
      </c>
      <c r="E8" s="50">
        <f>SUM(E4:E7)</f>
        <v>0</v>
      </c>
      <c r="F8" s="50">
        <f>SUM(F4:F7)</f>
        <v>0</v>
      </c>
    </row>
    <row r="9" spans="1:6" ht="15" thickTop="1" x14ac:dyDescent="0.4"/>
  </sheetData>
  <mergeCells count="1">
    <mergeCell ref="A1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AE3AA-E55A-4755-A830-D3573C86A2AD}">
  <sheetPr>
    <tabColor rgb="FFFF0000"/>
  </sheetPr>
  <dimension ref="A3:B11"/>
  <sheetViews>
    <sheetView workbookViewId="0">
      <selection activeCell="G33" sqref="G33"/>
    </sheetView>
  </sheetViews>
  <sheetFormatPr defaultColWidth="9.15234375" defaultRowHeight="14.6" x14ac:dyDescent="0.4"/>
  <cols>
    <col min="1" max="1" width="10.3828125" style="1" bestFit="1" customWidth="1"/>
    <col min="2" max="2" width="15.69140625" style="1" customWidth="1"/>
    <col min="3" max="16384" width="9.15234375" style="1"/>
  </cols>
  <sheetData>
    <row r="3" spans="1:2" x14ac:dyDescent="0.4">
      <c r="A3" s="1" t="s">
        <v>4</v>
      </c>
      <c r="B3" s="1">
        <v>2024</v>
      </c>
    </row>
    <row r="4" spans="1:2" x14ac:dyDescent="0.4">
      <c r="A4" s="1" t="s">
        <v>13</v>
      </c>
      <c r="B4" s="65">
        <v>6050404</v>
      </c>
    </row>
    <row r="5" spans="1:2" x14ac:dyDescent="0.4">
      <c r="A5" s="1" t="s">
        <v>19</v>
      </c>
      <c r="B5" s="65">
        <v>3405065</v>
      </c>
    </row>
    <row r="6" spans="1:2" x14ac:dyDescent="0.4">
      <c r="A6" s="1" t="s">
        <v>22</v>
      </c>
      <c r="B6" s="65">
        <v>3450640</v>
      </c>
    </row>
    <row r="7" spans="1:2" x14ac:dyDescent="0.4">
      <c r="A7" s="1" t="s">
        <v>28</v>
      </c>
      <c r="B7" s="65">
        <v>8039040</v>
      </c>
    </row>
    <row r="8" spans="1:2" x14ac:dyDescent="0.4">
      <c r="A8" s="1" t="s">
        <v>156</v>
      </c>
      <c r="B8" s="65">
        <v>9304954</v>
      </c>
    </row>
    <row r="9" spans="1:2" x14ac:dyDescent="0.4">
      <c r="A9" s="1" t="s">
        <v>157</v>
      </c>
      <c r="B9" s="65">
        <v>6394950</v>
      </c>
    </row>
    <row r="10" spans="1:2" x14ac:dyDescent="0.4">
      <c r="A10" s="1" t="s">
        <v>158</v>
      </c>
      <c r="B10" s="65">
        <v>4506940</v>
      </c>
    </row>
    <row r="11" spans="1:2" x14ac:dyDescent="0.4">
      <c r="A11" s="1" t="s">
        <v>159</v>
      </c>
      <c r="B11" s="65">
        <v>4506054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36C46-8E1F-4450-AD27-49AD0684FF6F}">
  <sheetPr>
    <tabColor rgb="FFFF0000"/>
  </sheetPr>
  <dimension ref="A1:D16"/>
  <sheetViews>
    <sheetView zoomScale="85" zoomScaleNormal="85" workbookViewId="0">
      <selection activeCell="G33" sqref="G33"/>
    </sheetView>
  </sheetViews>
  <sheetFormatPr defaultColWidth="9.15234375" defaultRowHeight="14.6" x14ac:dyDescent="0.4"/>
  <cols>
    <col min="1" max="1" width="35" style="1" bestFit="1" customWidth="1"/>
    <col min="2" max="2" width="15.15234375" style="1" customWidth="1"/>
    <col min="3" max="16384" width="9.15234375" style="1"/>
  </cols>
  <sheetData>
    <row r="1" spans="1:4" x14ac:dyDescent="0.4">
      <c r="A1" s="116" t="s">
        <v>160</v>
      </c>
      <c r="B1" s="116"/>
      <c r="C1" s="116"/>
      <c r="D1" s="116"/>
    </row>
    <row r="2" spans="1:4" x14ac:dyDescent="0.4">
      <c r="A2" s="116"/>
      <c r="B2" s="116"/>
      <c r="C2" s="116"/>
      <c r="D2" s="116"/>
    </row>
    <row r="3" spans="1:4" ht="20.6" x14ac:dyDescent="0.55000000000000004">
      <c r="A3" s="66" t="s">
        <v>161</v>
      </c>
    </row>
    <row r="4" spans="1:4" x14ac:dyDescent="0.4">
      <c r="A4" s="1" t="s">
        <v>162</v>
      </c>
      <c r="B4" s="67">
        <v>125000</v>
      </c>
    </row>
    <row r="5" spans="1:4" x14ac:dyDescent="0.4">
      <c r="A5" s="1" t="s">
        <v>163</v>
      </c>
      <c r="B5" s="68">
        <v>5.5E-2</v>
      </c>
    </row>
    <row r="6" spans="1:4" x14ac:dyDescent="0.4">
      <c r="A6" s="1" t="s">
        <v>164</v>
      </c>
      <c r="B6" s="67">
        <v>-1356.58</v>
      </c>
    </row>
    <row r="7" spans="1:4" x14ac:dyDescent="0.4">
      <c r="A7" s="69" t="s">
        <v>165</v>
      </c>
      <c r="B7" s="69">
        <v>12</v>
      </c>
    </row>
    <row r="8" spans="1:4" x14ac:dyDescent="0.4">
      <c r="A8" s="1" t="s">
        <v>166</v>
      </c>
      <c r="B8" s="70"/>
    </row>
    <row r="11" spans="1:4" ht="26.15" x14ac:dyDescent="0.7">
      <c r="A11" s="71" t="s">
        <v>167</v>
      </c>
    </row>
    <row r="12" spans="1:4" x14ac:dyDescent="0.4">
      <c r="A12" s="1" t="s">
        <v>162</v>
      </c>
      <c r="B12" s="67">
        <v>125000</v>
      </c>
    </row>
    <row r="13" spans="1:4" x14ac:dyDescent="0.4">
      <c r="A13" s="1" t="s">
        <v>163</v>
      </c>
      <c r="B13" s="68">
        <v>5.5E-2</v>
      </c>
    </row>
    <row r="14" spans="1:4" x14ac:dyDescent="0.4">
      <c r="A14" s="1" t="s">
        <v>166</v>
      </c>
      <c r="B14" s="72">
        <v>120</v>
      </c>
    </row>
    <row r="15" spans="1:4" x14ac:dyDescent="0.4">
      <c r="A15" s="69" t="s">
        <v>165</v>
      </c>
      <c r="B15" s="69">
        <v>12</v>
      </c>
    </row>
    <row r="16" spans="1:4" x14ac:dyDescent="0.4">
      <c r="A16" s="1" t="s">
        <v>168</v>
      </c>
      <c r="B16" s="73"/>
    </row>
  </sheetData>
  <mergeCells count="1">
    <mergeCell ref="A1:D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AF2F-A318-46CC-A065-2E5FFDA69A89}">
  <sheetPr>
    <tabColor rgb="FFFF0000"/>
  </sheetPr>
  <dimension ref="A1:L35"/>
  <sheetViews>
    <sheetView zoomScaleNormal="100" workbookViewId="0">
      <selection activeCell="G33" sqref="G33"/>
    </sheetView>
  </sheetViews>
  <sheetFormatPr defaultColWidth="9.15234375" defaultRowHeight="14.6" x14ac:dyDescent="0.4"/>
  <cols>
    <col min="1" max="2" width="18.3828125" style="1" customWidth="1"/>
    <col min="3" max="3" width="17.84375" style="1" bestFit="1" customWidth="1"/>
    <col min="4" max="4" width="10.15234375" style="1" customWidth="1"/>
    <col min="5" max="5" width="19.3046875" style="1" bestFit="1" customWidth="1"/>
    <col min="6" max="6" width="12.84375" style="1" bestFit="1" customWidth="1"/>
    <col min="7" max="16384" width="9.15234375" style="1"/>
  </cols>
  <sheetData>
    <row r="1" spans="1:12" ht="15" thickBot="1" x14ac:dyDescent="0.45">
      <c r="A1" s="74" t="s">
        <v>169</v>
      </c>
      <c r="B1" s="75" t="s">
        <v>121</v>
      </c>
      <c r="C1" s="75" t="s">
        <v>110</v>
      </c>
      <c r="D1" s="75" t="s">
        <v>170</v>
      </c>
      <c r="E1" s="75" t="s">
        <v>171</v>
      </c>
      <c r="F1" s="75" t="s">
        <v>172</v>
      </c>
    </row>
    <row r="2" spans="1:12" ht="15" thickTop="1" x14ac:dyDescent="0.4">
      <c r="A2" s="76" t="s">
        <v>173</v>
      </c>
      <c r="B2" s="77" t="s">
        <v>174</v>
      </c>
      <c r="C2" s="78">
        <v>10893000</v>
      </c>
      <c r="D2" s="77" t="s">
        <v>175</v>
      </c>
      <c r="E2" s="77" t="s">
        <v>176</v>
      </c>
      <c r="F2" s="77" t="s">
        <v>177</v>
      </c>
    </row>
    <row r="3" spans="1:12" x14ac:dyDescent="0.4">
      <c r="A3" s="79" t="s">
        <v>178</v>
      </c>
      <c r="B3" s="80" t="s">
        <v>179</v>
      </c>
      <c r="C3" s="81">
        <v>11643000</v>
      </c>
      <c r="D3" s="80" t="s">
        <v>180</v>
      </c>
      <c r="E3" s="80" t="s">
        <v>176</v>
      </c>
      <c r="F3" s="80" t="s">
        <v>177</v>
      </c>
    </row>
    <row r="4" spans="1:12" x14ac:dyDescent="0.4">
      <c r="A4" s="82" t="s">
        <v>181</v>
      </c>
      <c r="B4" s="83" t="s">
        <v>182</v>
      </c>
      <c r="C4" s="84">
        <v>11000000</v>
      </c>
      <c r="D4" s="83" t="s">
        <v>180</v>
      </c>
      <c r="E4" s="83" t="s">
        <v>176</v>
      </c>
      <c r="F4" s="83" t="s">
        <v>177</v>
      </c>
    </row>
    <row r="5" spans="1:12" x14ac:dyDescent="0.4">
      <c r="A5" s="79" t="s">
        <v>183</v>
      </c>
      <c r="B5" s="80" t="s">
        <v>184</v>
      </c>
      <c r="C5" s="81">
        <v>6962366</v>
      </c>
      <c r="D5" s="80" t="s">
        <v>175</v>
      </c>
      <c r="E5" s="80" t="s">
        <v>176</v>
      </c>
      <c r="F5" s="80" t="s">
        <v>177</v>
      </c>
    </row>
    <row r="6" spans="1:12" x14ac:dyDescent="0.4">
      <c r="A6" s="82" t="s">
        <v>185</v>
      </c>
      <c r="B6" s="83" t="s">
        <v>186</v>
      </c>
      <c r="C6" s="84">
        <v>12500000</v>
      </c>
      <c r="D6" s="83" t="s">
        <v>180</v>
      </c>
      <c r="E6" s="83" t="s">
        <v>187</v>
      </c>
      <c r="F6" s="83" t="s">
        <v>188</v>
      </c>
    </row>
    <row r="7" spans="1:12" x14ac:dyDescent="0.4">
      <c r="A7" s="79" t="s">
        <v>189</v>
      </c>
      <c r="B7" s="80" t="s">
        <v>48</v>
      </c>
      <c r="C7" s="81">
        <v>10500000</v>
      </c>
      <c r="D7" s="80" t="s">
        <v>190</v>
      </c>
      <c r="E7" s="80" t="s">
        <v>191</v>
      </c>
      <c r="F7" s="80" t="s">
        <v>177</v>
      </c>
    </row>
    <row r="8" spans="1:12" x14ac:dyDescent="0.4">
      <c r="A8" s="82" t="s">
        <v>192</v>
      </c>
      <c r="B8" s="83" t="s">
        <v>193</v>
      </c>
      <c r="C8" s="84">
        <v>11642857</v>
      </c>
      <c r="D8" s="83" t="s">
        <v>194</v>
      </c>
      <c r="E8" s="83" t="s">
        <v>195</v>
      </c>
      <c r="F8" s="83" t="s">
        <v>196</v>
      </c>
    </row>
    <row r="9" spans="1:12" x14ac:dyDescent="0.4">
      <c r="A9" s="79" t="s">
        <v>197</v>
      </c>
      <c r="B9" s="80" t="s">
        <v>198</v>
      </c>
      <c r="C9" s="85">
        <v>9850000</v>
      </c>
      <c r="D9" s="80" t="s">
        <v>180</v>
      </c>
      <c r="E9" s="80" t="s">
        <v>199</v>
      </c>
      <c r="F9" s="80" t="s">
        <v>200</v>
      </c>
      <c r="I9" s="117" t="s">
        <v>201</v>
      </c>
      <c r="J9" s="118"/>
      <c r="K9" s="118"/>
      <c r="L9" s="118"/>
    </row>
    <row r="10" spans="1:12" x14ac:dyDescent="0.4">
      <c r="A10" s="82" t="s">
        <v>202</v>
      </c>
      <c r="B10" s="83" t="s">
        <v>203</v>
      </c>
      <c r="C10" s="86">
        <v>9500000</v>
      </c>
      <c r="D10" s="83" t="s">
        <v>194</v>
      </c>
      <c r="E10" s="83" t="s">
        <v>199</v>
      </c>
      <c r="F10" s="83" t="s">
        <v>200</v>
      </c>
      <c r="I10" s="118"/>
      <c r="J10" s="118"/>
      <c r="K10" s="118"/>
      <c r="L10" s="118"/>
    </row>
    <row r="11" spans="1:12" x14ac:dyDescent="0.4">
      <c r="A11" s="79" t="s">
        <v>204</v>
      </c>
      <c r="B11" s="80" t="s">
        <v>205</v>
      </c>
      <c r="C11" s="85">
        <v>11000000</v>
      </c>
      <c r="D11" s="80" t="s">
        <v>206</v>
      </c>
      <c r="E11" s="80" t="s">
        <v>207</v>
      </c>
      <c r="F11" s="80" t="s">
        <v>188</v>
      </c>
    </row>
    <row r="12" spans="1:12" x14ac:dyDescent="0.4">
      <c r="A12" s="82" t="s">
        <v>208</v>
      </c>
      <c r="B12" s="83" t="s">
        <v>209</v>
      </c>
      <c r="C12" s="86">
        <v>9500000</v>
      </c>
      <c r="D12" s="83" t="s">
        <v>175</v>
      </c>
      <c r="E12" s="83" t="s">
        <v>210</v>
      </c>
      <c r="F12" s="83" t="s">
        <v>177</v>
      </c>
    </row>
    <row r="13" spans="1:12" x14ac:dyDescent="0.4">
      <c r="A13" s="79" t="s">
        <v>211</v>
      </c>
      <c r="B13" s="80" t="s">
        <v>212</v>
      </c>
      <c r="C13" s="85">
        <v>8454000</v>
      </c>
      <c r="D13" s="80" t="s">
        <v>194</v>
      </c>
      <c r="E13" s="80" t="s">
        <v>213</v>
      </c>
      <c r="F13" s="80" t="s">
        <v>196</v>
      </c>
    </row>
    <row r="14" spans="1:12" x14ac:dyDescent="0.4">
      <c r="A14" s="82" t="s">
        <v>214</v>
      </c>
      <c r="B14" s="83" t="s">
        <v>215</v>
      </c>
      <c r="C14" s="86">
        <v>8000000</v>
      </c>
      <c r="D14" s="83" t="s">
        <v>206</v>
      </c>
      <c r="E14" s="83" t="s">
        <v>195</v>
      </c>
      <c r="F14" s="83" t="s">
        <v>196</v>
      </c>
    </row>
    <row r="15" spans="1:12" x14ac:dyDescent="0.4">
      <c r="A15" s="79" t="s">
        <v>216</v>
      </c>
      <c r="B15" s="80" t="s">
        <v>217</v>
      </c>
      <c r="C15" s="85">
        <v>9500000</v>
      </c>
      <c r="D15" s="80" t="s">
        <v>175</v>
      </c>
      <c r="E15" s="80" t="s">
        <v>218</v>
      </c>
      <c r="F15" s="80" t="s">
        <v>188</v>
      </c>
    </row>
    <row r="16" spans="1:12" x14ac:dyDescent="0.4">
      <c r="A16" s="82" t="s">
        <v>219</v>
      </c>
      <c r="B16" s="83" t="s">
        <v>220</v>
      </c>
      <c r="C16" s="86">
        <v>8000000</v>
      </c>
      <c r="D16" s="83" t="s">
        <v>206</v>
      </c>
      <c r="E16" s="83" t="s">
        <v>221</v>
      </c>
      <c r="F16" s="83" t="s">
        <v>196</v>
      </c>
    </row>
    <row r="17" spans="1:6" x14ac:dyDescent="0.4">
      <c r="A17" s="79" t="s">
        <v>222</v>
      </c>
      <c r="B17" s="80" t="s">
        <v>223</v>
      </c>
      <c r="C17" s="85">
        <v>10000000</v>
      </c>
      <c r="D17" s="80" t="s">
        <v>190</v>
      </c>
      <c r="E17" s="80" t="s">
        <v>224</v>
      </c>
      <c r="F17" s="80" t="s">
        <v>177</v>
      </c>
    </row>
    <row r="18" spans="1:6" x14ac:dyDescent="0.4">
      <c r="A18" s="82" t="s">
        <v>225</v>
      </c>
      <c r="B18" s="83" t="s">
        <v>226</v>
      </c>
      <c r="C18" s="86">
        <v>10000000</v>
      </c>
      <c r="D18" s="83" t="s">
        <v>180</v>
      </c>
      <c r="E18" s="83" t="s">
        <v>207</v>
      </c>
      <c r="F18" s="83" t="s">
        <v>188</v>
      </c>
    </row>
    <row r="19" spans="1:6" x14ac:dyDescent="0.4">
      <c r="A19" s="79" t="s">
        <v>227</v>
      </c>
      <c r="B19" s="80" t="s">
        <v>228</v>
      </c>
      <c r="C19" s="85">
        <v>7000000</v>
      </c>
      <c r="D19" s="80" t="s">
        <v>180</v>
      </c>
      <c r="E19" s="80" t="s">
        <v>218</v>
      </c>
      <c r="F19" s="80" t="s">
        <v>188</v>
      </c>
    </row>
    <row r="20" spans="1:6" x14ac:dyDescent="0.4">
      <c r="A20" s="82" t="s">
        <v>229</v>
      </c>
      <c r="B20" s="83" t="s">
        <v>230</v>
      </c>
      <c r="C20" s="86">
        <v>9538462</v>
      </c>
      <c r="D20" s="83" t="s">
        <v>194</v>
      </c>
      <c r="E20" s="83" t="s">
        <v>221</v>
      </c>
      <c r="F20" s="83" t="s">
        <v>196</v>
      </c>
    </row>
    <row r="21" spans="1:6" x14ac:dyDescent="0.4">
      <c r="A21" s="79" t="s">
        <v>231</v>
      </c>
      <c r="B21" s="80" t="s">
        <v>232</v>
      </c>
      <c r="C21" s="85">
        <v>9000000</v>
      </c>
      <c r="D21" s="80" t="s">
        <v>206</v>
      </c>
      <c r="E21" s="80" t="s">
        <v>233</v>
      </c>
      <c r="F21" s="80" t="s">
        <v>196</v>
      </c>
    </row>
    <row r="22" spans="1:6" x14ac:dyDescent="0.4">
      <c r="A22" s="82" t="s">
        <v>234</v>
      </c>
      <c r="B22" s="83" t="s">
        <v>235</v>
      </c>
      <c r="C22" s="86">
        <v>8000000</v>
      </c>
      <c r="D22" s="83" t="s">
        <v>206</v>
      </c>
      <c r="E22" s="83" t="s">
        <v>236</v>
      </c>
      <c r="F22" s="83" t="s">
        <v>188</v>
      </c>
    </row>
    <row r="23" spans="1:6" x14ac:dyDescent="0.4">
      <c r="A23" s="79" t="s">
        <v>237</v>
      </c>
      <c r="B23" s="80" t="s">
        <v>238</v>
      </c>
      <c r="C23" s="85">
        <v>9000000</v>
      </c>
      <c r="D23" s="80" t="s">
        <v>194</v>
      </c>
      <c r="E23" s="80" t="s">
        <v>239</v>
      </c>
      <c r="F23" s="80" t="s">
        <v>177</v>
      </c>
    </row>
    <row r="24" spans="1:6" x14ac:dyDescent="0.4">
      <c r="A24" s="82" t="s">
        <v>240</v>
      </c>
      <c r="B24" s="83" t="s">
        <v>241</v>
      </c>
      <c r="C24" s="86">
        <v>10000000</v>
      </c>
      <c r="D24" s="83" t="s">
        <v>180</v>
      </c>
      <c r="E24" s="83" t="s">
        <v>239</v>
      </c>
      <c r="F24" s="83" t="s">
        <v>177</v>
      </c>
    </row>
    <row r="25" spans="1:6" x14ac:dyDescent="0.4">
      <c r="A25" s="79" t="s">
        <v>242</v>
      </c>
      <c r="B25" s="80" t="s">
        <v>243</v>
      </c>
      <c r="C25" s="85">
        <v>8000000</v>
      </c>
      <c r="D25" s="80" t="s">
        <v>180</v>
      </c>
      <c r="E25" s="80" t="s">
        <v>244</v>
      </c>
      <c r="F25" s="80" t="s">
        <v>200</v>
      </c>
    </row>
    <row r="26" spans="1:6" x14ac:dyDescent="0.4">
      <c r="A26" s="82" t="s">
        <v>245</v>
      </c>
      <c r="B26" s="83" t="s">
        <v>246</v>
      </c>
      <c r="C26" s="86">
        <v>8250000</v>
      </c>
      <c r="D26" s="83" t="s">
        <v>175</v>
      </c>
      <c r="E26" s="83" t="s">
        <v>247</v>
      </c>
      <c r="F26" s="83" t="s">
        <v>200</v>
      </c>
    </row>
    <row r="27" spans="1:6" x14ac:dyDescent="0.4">
      <c r="A27" s="79" t="s">
        <v>248</v>
      </c>
      <c r="B27" s="80" t="s">
        <v>249</v>
      </c>
      <c r="C27" s="85">
        <v>10500000</v>
      </c>
      <c r="D27" s="80" t="s">
        <v>175</v>
      </c>
      <c r="E27" s="80" t="s">
        <v>250</v>
      </c>
      <c r="F27" s="80" t="s">
        <v>200</v>
      </c>
    </row>
    <row r="28" spans="1:6" ht="15" customHeight="1" x14ac:dyDescent="0.4">
      <c r="A28" s="82" t="s">
        <v>251</v>
      </c>
      <c r="B28" s="83" t="s">
        <v>252</v>
      </c>
      <c r="C28" s="86">
        <v>10500000</v>
      </c>
      <c r="D28" s="83" t="s">
        <v>180</v>
      </c>
      <c r="E28" s="83" t="s">
        <v>250</v>
      </c>
      <c r="F28" s="83" t="s">
        <v>200</v>
      </c>
    </row>
    <row r="29" spans="1:6" x14ac:dyDescent="0.4">
      <c r="A29" s="79" t="s">
        <v>253</v>
      </c>
      <c r="B29" s="80" t="s">
        <v>254</v>
      </c>
      <c r="C29" s="85">
        <v>8500000</v>
      </c>
      <c r="D29" s="80" t="s">
        <v>180</v>
      </c>
      <c r="E29" s="80" t="s">
        <v>210</v>
      </c>
      <c r="F29" s="80" t="s">
        <v>177</v>
      </c>
    </row>
    <row r="30" spans="1:6" x14ac:dyDescent="0.4">
      <c r="A30" s="82" t="s">
        <v>255</v>
      </c>
      <c r="B30" s="83" t="s">
        <v>256</v>
      </c>
      <c r="C30" s="86">
        <v>9500000</v>
      </c>
      <c r="D30" s="83" t="s">
        <v>180</v>
      </c>
      <c r="E30" s="83" t="s">
        <v>257</v>
      </c>
      <c r="F30" s="83" t="s">
        <v>196</v>
      </c>
    </row>
    <row r="31" spans="1:6" x14ac:dyDescent="0.4">
      <c r="A31" s="79" t="s">
        <v>258</v>
      </c>
      <c r="B31" s="80" t="s">
        <v>259</v>
      </c>
      <c r="C31" s="85">
        <v>8250000</v>
      </c>
      <c r="D31" s="80" t="s">
        <v>175</v>
      </c>
      <c r="E31" s="80" t="s">
        <v>260</v>
      </c>
      <c r="F31" s="80" t="s">
        <v>196</v>
      </c>
    </row>
    <row r="32" spans="1:6" x14ac:dyDescent="0.4">
      <c r="A32" s="82" t="s">
        <v>261</v>
      </c>
      <c r="B32" s="83" t="s">
        <v>262</v>
      </c>
      <c r="C32" s="86">
        <v>7500000</v>
      </c>
      <c r="D32" s="83" t="s">
        <v>206</v>
      </c>
      <c r="E32" s="83" t="s">
        <v>224</v>
      </c>
      <c r="F32" s="83" t="s">
        <v>177</v>
      </c>
    </row>
    <row r="33" spans="1:6" x14ac:dyDescent="0.4">
      <c r="A33" s="87" t="s">
        <v>263</v>
      </c>
      <c r="B33" s="88" t="s">
        <v>264</v>
      </c>
      <c r="C33" s="89">
        <v>8500000</v>
      </c>
      <c r="D33" s="80" t="s">
        <v>180</v>
      </c>
      <c r="E33" s="90" t="s">
        <v>187</v>
      </c>
      <c r="F33" s="90" t="s">
        <v>188</v>
      </c>
    </row>
    <row r="34" spans="1:6" x14ac:dyDescent="0.4">
      <c r="A34" s="82" t="s">
        <v>265</v>
      </c>
      <c r="B34" s="83" t="s">
        <v>266</v>
      </c>
      <c r="C34" s="86">
        <v>8700000</v>
      </c>
      <c r="D34" s="83" t="s">
        <v>180</v>
      </c>
      <c r="E34" s="83" t="s">
        <v>257</v>
      </c>
      <c r="F34" s="83" t="s">
        <v>177</v>
      </c>
    </row>
    <row r="35" spans="1:6" x14ac:dyDescent="0.4">
      <c r="A35" s="79" t="s">
        <v>267</v>
      </c>
      <c r="B35" s="80" t="s">
        <v>268</v>
      </c>
      <c r="C35" s="85">
        <v>7538461</v>
      </c>
      <c r="D35" s="80" t="s">
        <v>206</v>
      </c>
      <c r="E35" s="80" t="s">
        <v>269</v>
      </c>
      <c r="F35" s="80" t="s">
        <v>200</v>
      </c>
    </row>
  </sheetData>
  <mergeCells count="1">
    <mergeCell ref="I9:L10"/>
  </mergeCells>
  <hyperlinks>
    <hyperlink ref="I9" r:id="rId1" xr:uid="{ABBA1E7A-C67E-419D-A809-6A41A17361FF}"/>
  </hyperlinks>
  <pageMargins left="0.7" right="0.7" top="0.75" bottom="0.75" header="0.3" footer="0.3"/>
  <pageSetup orientation="landscape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8E635-BF41-4E11-9FAA-7200831A4FD1}">
  <sheetPr>
    <tabColor rgb="FFFF0000"/>
  </sheetPr>
  <dimension ref="A1:F74"/>
  <sheetViews>
    <sheetView zoomScale="180" zoomScaleNormal="180" workbookViewId="0">
      <selection activeCell="G33" sqref="G33"/>
    </sheetView>
  </sheetViews>
  <sheetFormatPr defaultColWidth="9.15234375" defaultRowHeight="14.6" x14ac:dyDescent="0.4"/>
  <cols>
    <col min="1" max="3" width="18.3828125" style="1" customWidth="1"/>
    <col min="4" max="4" width="9.15234375" style="1"/>
    <col min="5" max="5" width="18.15234375" style="1" bestFit="1" customWidth="1"/>
    <col min="6" max="6" width="10.3828125" style="1" bestFit="1" customWidth="1"/>
    <col min="7" max="16384" width="9.15234375" style="1"/>
  </cols>
  <sheetData>
    <row r="1" spans="1:4" x14ac:dyDescent="0.4">
      <c r="A1" s="1" t="s">
        <v>270</v>
      </c>
      <c r="B1" s="1" t="s">
        <v>271</v>
      </c>
      <c r="C1" s="1" t="s">
        <v>272</v>
      </c>
      <c r="D1" s="1" t="s">
        <v>273</v>
      </c>
    </row>
    <row r="2" spans="1:4" x14ac:dyDescent="0.4">
      <c r="A2" s="1" t="s">
        <v>274</v>
      </c>
      <c r="B2" s="91">
        <v>0</v>
      </c>
      <c r="C2" s="64">
        <v>2</v>
      </c>
      <c r="D2" s="64">
        <f>B2+C2</f>
        <v>2</v>
      </c>
    </row>
    <row r="3" spans="1:4" x14ac:dyDescent="0.4">
      <c r="A3" s="1" t="s">
        <v>275</v>
      </c>
      <c r="B3" s="91">
        <v>1</v>
      </c>
      <c r="C3" s="64">
        <v>2</v>
      </c>
      <c r="D3" s="64">
        <f>B3+C3</f>
        <v>3</v>
      </c>
    </row>
    <row r="4" spans="1:4" x14ac:dyDescent="0.4">
      <c r="A4" s="1" t="s">
        <v>276</v>
      </c>
      <c r="B4" s="91">
        <v>3</v>
      </c>
      <c r="C4" s="64">
        <v>1</v>
      </c>
      <c r="D4" s="64">
        <f>B4+C4</f>
        <v>4</v>
      </c>
    </row>
    <row r="5" spans="1:4" x14ac:dyDescent="0.4">
      <c r="A5" s="1" t="s">
        <v>277</v>
      </c>
      <c r="B5" s="91">
        <v>2</v>
      </c>
      <c r="C5" s="64">
        <v>1</v>
      </c>
      <c r="D5" s="64">
        <f>B5+C5</f>
        <v>3</v>
      </c>
    </row>
    <row r="6" spans="1:4" x14ac:dyDescent="0.4">
      <c r="A6" s="92" t="s">
        <v>278</v>
      </c>
    </row>
    <row r="26" spans="1:6" x14ac:dyDescent="0.4">
      <c r="D26" s="93"/>
    </row>
    <row r="27" spans="1:6" ht="15" customHeight="1" x14ac:dyDescent="0.4">
      <c r="D27" s="93"/>
    </row>
    <row r="32" spans="1:6" x14ac:dyDescent="0.4">
      <c r="A32" s="94"/>
      <c r="B32" s="94"/>
      <c r="C32" s="94"/>
      <c r="E32" s="93"/>
      <c r="F32" s="93"/>
    </row>
    <row r="35" spans="1:6" x14ac:dyDescent="0.4">
      <c r="A35" s="94"/>
      <c r="B35" s="94"/>
      <c r="C35" s="94"/>
      <c r="E35" s="93"/>
      <c r="F35" s="93"/>
    </row>
    <row r="42" spans="1:6" x14ac:dyDescent="0.4">
      <c r="A42" s="94"/>
      <c r="B42" s="94"/>
      <c r="C42" s="94"/>
      <c r="E42" s="93"/>
      <c r="F42" s="93"/>
    </row>
    <row r="50" spans="4:4" x14ac:dyDescent="0.4">
      <c r="D50" s="93"/>
    </row>
    <row r="73" spans="1:6" x14ac:dyDescent="0.4">
      <c r="A73" s="94"/>
      <c r="B73" s="94"/>
      <c r="C73" s="94"/>
      <c r="E73" s="94"/>
      <c r="F73" s="93"/>
    </row>
    <row r="74" spans="1:6" x14ac:dyDescent="0.4">
      <c r="D74" s="93"/>
    </row>
  </sheetData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C436E-4573-4B31-B062-0671C6C11523}">
  <sheetPr>
    <tabColor rgb="FFFF0000"/>
  </sheetPr>
  <dimension ref="A1:I95"/>
  <sheetViews>
    <sheetView workbookViewId="0">
      <selection activeCell="G33" sqref="G33"/>
    </sheetView>
  </sheetViews>
  <sheetFormatPr defaultColWidth="9.15234375" defaultRowHeight="14.6" x14ac:dyDescent="0.4"/>
  <cols>
    <col min="1" max="1" width="9.69140625" style="1" bestFit="1" customWidth="1"/>
    <col min="2" max="2" width="45.3046875" style="1" bestFit="1" customWidth="1"/>
    <col min="3" max="3" width="12.53515625" style="1" bestFit="1" customWidth="1"/>
    <col min="4" max="4" width="12.84375" style="1" bestFit="1" customWidth="1"/>
    <col min="5" max="5" width="22.84375" style="1" bestFit="1" customWidth="1"/>
    <col min="6" max="6" width="7" style="1" bestFit="1" customWidth="1"/>
    <col min="7" max="7" width="36" style="1" bestFit="1" customWidth="1"/>
    <col min="8" max="8" width="22.53515625" style="1" bestFit="1" customWidth="1"/>
    <col min="9" max="9" width="31.84375" style="1" bestFit="1" customWidth="1"/>
    <col min="10" max="16384" width="9.15234375" style="1"/>
  </cols>
  <sheetData>
    <row r="1" spans="1:9" ht="36" customHeight="1" x14ac:dyDescent="0.4">
      <c r="A1" s="119" t="s">
        <v>279</v>
      </c>
      <c r="B1" s="120"/>
      <c r="C1" s="120"/>
      <c r="D1" s="120"/>
      <c r="E1" s="120"/>
      <c r="F1" s="120"/>
      <c r="G1" s="120"/>
      <c r="H1" s="120"/>
    </row>
    <row r="2" spans="1:9" s="59" customFormat="1" x14ac:dyDescent="0.4">
      <c r="A2" s="59" t="s">
        <v>280</v>
      </c>
      <c r="B2" s="59" t="s">
        <v>281</v>
      </c>
      <c r="C2" s="59" t="s">
        <v>282</v>
      </c>
      <c r="D2" s="59" t="s">
        <v>283</v>
      </c>
      <c r="E2" s="59" t="s">
        <v>284</v>
      </c>
      <c r="F2" s="59" t="s">
        <v>285</v>
      </c>
      <c r="G2" s="59" t="s">
        <v>286</v>
      </c>
      <c r="H2" s="59" t="s">
        <v>284</v>
      </c>
      <c r="I2" s="59" t="s">
        <v>287</v>
      </c>
    </row>
    <row r="3" spans="1:9" x14ac:dyDescent="0.4">
      <c r="A3" s="95">
        <v>9863</v>
      </c>
      <c r="B3" s="1" t="s">
        <v>288</v>
      </c>
      <c r="E3" s="1" t="s">
        <v>289</v>
      </c>
      <c r="F3" s="1" t="s">
        <v>290</v>
      </c>
      <c r="G3" s="1" t="s">
        <v>291</v>
      </c>
      <c r="H3" s="70" t="s">
        <v>292</v>
      </c>
      <c r="I3" s="1" t="s">
        <v>293</v>
      </c>
    </row>
    <row r="4" spans="1:9" x14ac:dyDescent="0.4">
      <c r="A4" s="95">
        <v>10228</v>
      </c>
      <c r="B4" s="1" t="s">
        <v>195</v>
      </c>
      <c r="E4" s="1" t="s">
        <v>294</v>
      </c>
      <c r="F4" s="1" t="s">
        <v>295</v>
      </c>
      <c r="G4" s="1" t="s">
        <v>296</v>
      </c>
      <c r="H4" s="70" t="s">
        <v>297</v>
      </c>
      <c r="I4" s="1" t="s">
        <v>298</v>
      </c>
    </row>
    <row r="5" spans="1:9" x14ac:dyDescent="0.4">
      <c r="A5" s="95">
        <v>10594</v>
      </c>
      <c r="B5" s="1" t="s">
        <v>299</v>
      </c>
      <c r="E5" s="1" t="s">
        <v>300</v>
      </c>
      <c r="F5" s="1" t="s">
        <v>301</v>
      </c>
      <c r="G5" s="1" t="s">
        <v>302</v>
      </c>
      <c r="H5" s="70" t="s">
        <v>303</v>
      </c>
      <c r="I5" s="1" t="s">
        <v>304</v>
      </c>
    </row>
    <row r="6" spans="1:9" x14ac:dyDescent="0.4">
      <c r="A6" s="95">
        <v>10959</v>
      </c>
      <c r="B6" s="1" t="s">
        <v>305</v>
      </c>
      <c r="E6" s="1" t="s">
        <v>306</v>
      </c>
      <c r="F6" s="1" t="s">
        <v>301</v>
      </c>
      <c r="G6" s="1" t="s">
        <v>307</v>
      </c>
      <c r="H6" s="70" t="s">
        <v>292</v>
      </c>
      <c r="I6" s="1" t="s">
        <v>308</v>
      </c>
    </row>
    <row r="7" spans="1:9" x14ac:dyDescent="0.4">
      <c r="A7" s="95">
        <v>11324</v>
      </c>
      <c r="B7" s="1" t="s">
        <v>309</v>
      </c>
      <c r="E7" s="1" t="s">
        <v>306</v>
      </c>
      <c r="F7" s="1" t="s">
        <v>295</v>
      </c>
      <c r="G7" s="1" t="s">
        <v>310</v>
      </c>
      <c r="H7" s="70" t="s">
        <v>311</v>
      </c>
      <c r="I7" s="1" t="s">
        <v>312</v>
      </c>
    </row>
    <row r="8" spans="1:9" x14ac:dyDescent="0.4">
      <c r="A8" s="95">
        <v>11689</v>
      </c>
      <c r="B8" s="1" t="s">
        <v>313</v>
      </c>
      <c r="E8" s="1" t="s">
        <v>311</v>
      </c>
      <c r="F8" s="1" t="s">
        <v>314</v>
      </c>
      <c r="G8" s="1" t="s">
        <v>315</v>
      </c>
      <c r="H8" s="70" t="s">
        <v>303</v>
      </c>
      <c r="I8" s="1" t="s">
        <v>316</v>
      </c>
    </row>
    <row r="9" spans="1:9" x14ac:dyDescent="0.4">
      <c r="A9" s="95">
        <v>12055</v>
      </c>
      <c r="B9" s="1" t="s">
        <v>317</v>
      </c>
      <c r="E9" s="1" t="s">
        <v>303</v>
      </c>
      <c r="F9" s="1" t="s">
        <v>318</v>
      </c>
      <c r="G9" s="1" t="s">
        <v>319</v>
      </c>
      <c r="H9" s="70" t="s">
        <v>311</v>
      </c>
      <c r="I9" s="1" t="s">
        <v>320</v>
      </c>
    </row>
    <row r="10" spans="1:9" x14ac:dyDescent="0.4">
      <c r="A10" s="95">
        <v>12420</v>
      </c>
      <c r="B10" s="1" t="s">
        <v>321</v>
      </c>
      <c r="E10" s="1" t="s">
        <v>322</v>
      </c>
      <c r="F10" s="1" t="s">
        <v>318</v>
      </c>
      <c r="G10" s="1" t="s">
        <v>323</v>
      </c>
      <c r="H10" s="70" t="s">
        <v>324</v>
      </c>
      <c r="I10" s="1" t="s">
        <v>325</v>
      </c>
    </row>
    <row r="11" spans="1:9" x14ac:dyDescent="0.4">
      <c r="A11" s="95">
        <v>12785</v>
      </c>
      <c r="B11" s="1" t="s">
        <v>326</v>
      </c>
      <c r="F11" s="1" t="s">
        <v>314</v>
      </c>
      <c r="G11" s="1" t="s">
        <v>327</v>
      </c>
      <c r="H11" s="70" t="s">
        <v>311</v>
      </c>
      <c r="I11" s="1" t="s">
        <v>328</v>
      </c>
    </row>
    <row r="12" spans="1:9" x14ac:dyDescent="0.4">
      <c r="A12" s="95">
        <v>13150</v>
      </c>
      <c r="B12" s="1" t="s">
        <v>329</v>
      </c>
      <c r="E12" s="1" t="s">
        <v>324</v>
      </c>
      <c r="F12" s="1" t="s">
        <v>318</v>
      </c>
      <c r="G12" s="1" t="s">
        <v>330</v>
      </c>
      <c r="H12" s="70"/>
      <c r="I12" s="1" t="s">
        <v>331</v>
      </c>
    </row>
    <row r="13" spans="1:9" x14ac:dyDescent="0.4">
      <c r="A13" s="95">
        <v>13516</v>
      </c>
      <c r="B13" s="1" t="s">
        <v>332</v>
      </c>
      <c r="E13" s="1" t="s">
        <v>324</v>
      </c>
      <c r="F13" s="1" t="s">
        <v>295</v>
      </c>
      <c r="G13" s="1" t="s">
        <v>333</v>
      </c>
      <c r="H13" s="70" t="s">
        <v>303</v>
      </c>
      <c r="I13" s="1" t="s">
        <v>334</v>
      </c>
    </row>
    <row r="14" spans="1:9" x14ac:dyDescent="0.4">
      <c r="A14" s="95">
        <v>13881</v>
      </c>
      <c r="B14" s="1" t="s">
        <v>335</v>
      </c>
      <c r="E14" s="1" t="s">
        <v>336</v>
      </c>
      <c r="F14" s="1" t="s">
        <v>318</v>
      </c>
      <c r="G14" s="1" t="s">
        <v>337</v>
      </c>
      <c r="H14" s="1" t="s">
        <v>311</v>
      </c>
      <c r="I14" s="1" t="s">
        <v>338</v>
      </c>
    </row>
    <row r="15" spans="1:9" x14ac:dyDescent="0.4">
      <c r="A15" s="95">
        <v>14246</v>
      </c>
      <c r="B15" s="1" t="s">
        <v>339</v>
      </c>
      <c r="E15" s="1" t="s">
        <v>292</v>
      </c>
      <c r="F15" s="1" t="s">
        <v>340</v>
      </c>
      <c r="G15" s="1" t="s">
        <v>341</v>
      </c>
      <c r="I15" s="1" t="s">
        <v>342</v>
      </c>
    </row>
    <row r="16" spans="1:9" x14ac:dyDescent="0.4">
      <c r="A16" s="95">
        <v>14611</v>
      </c>
      <c r="B16" s="1" t="s">
        <v>343</v>
      </c>
      <c r="E16" s="1" t="s">
        <v>344</v>
      </c>
      <c r="F16" s="1" t="s">
        <v>345</v>
      </c>
      <c r="G16" s="1" t="s">
        <v>346</v>
      </c>
      <c r="I16" s="1" t="s">
        <v>347</v>
      </c>
    </row>
    <row r="17" spans="1:9" x14ac:dyDescent="0.4">
      <c r="A17" s="95">
        <v>14977</v>
      </c>
      <c r="B17" s="1" t="s">
        <v>348</v>
      </c>
      <c r="E17" s="1" t="s">
        <v>349</v>
      </c>
      <c r="F17" s="1" t="s">
        <v>350</v>
      </c>
      <c r="G17" s="1" t="s">
        <v>351</v>
      </c>
      <c r="H17" s="1" t="s">
        <v>324</v>
      </c>
      <c r="I17" s="1" t="s">
        <v>352</v>
      </c>
    </row>
    <row r="18" spans="1:9" x14ac:dyDescent="0.4">
      <c r="A18" s="95">
        <v>15342</v>
      </c>
      <c r="B18" s="1" t="s">
        <v>353</v>
      </c>
      <c r="E18" s="1" t="s">
        <v>354</v>
      </c>
      <c r="F18" s="1" t="s">
        <v>355</v>
      </c>
      <c r="G18" s="1" t="s">
        <v>356</v>
      </c>
      <c r="H18" s="1" t="s">
        <v>324</v>
      </c>
      <c r="I18" s="1" t="s">
        <v>357</v>
      </c>
    </row>
    <row r="19" spans="1:9" x14ac:dyDescent="0.4">
      <c r="A19" s="95">
        <v>15707</v>
      </c>
      <c r="B19" s="1" t="s">
        <v>358</v>
      </c>
      <c r="E19" s="1" t="s">
        <v>324</v>
      </c>
      <c r="F19" s="1" t="s">
        <v>350</v>
      </c>
      <c r="G19" s="1" t="s">
        <v>359</v>
      </c>
      <c r="H19" s="1" t="s">
        <v>292</v>
      </c>
      <c r="I19" s="1" t="s">
        <v>360</v>
      </c>
    </row>
    <row r="20" spans="1:9" x14ac:dyDescent="0.4">
      <c r="A20" s="95">
        <v>16072</v>
      </c>
      <c r="B20" s="1" t="s">
        <v>361</v>
      </c>
      <c r="E20" s="1" t="s">
        <v>311</v>
      </c>
      <c r="F20" s="1" t="s">
        <v>350</v>
      </c>
      <c r="G20" s="1" t="s">
        <v>362</v>
      </c>
      <c r="H20" s="1" t="s">
        <v>363</v>
      </c>
      <c r="I20" s="1" t="s">
        <v>364</v>
      </c>
    </row>
    <row r="21" spans="1:9" x14ac:dyDescent="0.4">
      <c r="A21" s="95">
        <v>16438</v>
      </c>
      <c r="B21" s="1" t="s">
        <v>365</v>
      </c>
      <c r="E21" s="1" t="s">
        <v>354</v>
      </c>
      <c r="F21" s="1" t="s">
        <v>355</v>
      </c>
      <c r="G21" s="1" t="s">
        <v>366</v>
      </c>
      <c r="H21" s="1" t="s">
        <v>324</v>
      </c>
      <c r="I21" s="1" t="s">
        <v>367</v>
      </c>
    </row>
    <row r="22" spans="1:9" x14ac:dyDescent="0.4">
      <c r="A22" s="95">
        <v>16803</v>
      </c>
      <c r="B22" s="1" t="s">
        <v>368</v>
      </c>
      <c r="E22" s="1" t="s">
        <v>311</v>
      </c>
      <c r="F22" s="1" t="s">
        <v>340</v>
      </c>
      <c r="G22" s="1" t="s">
        <v>369</v>
      </c>
      <c r="H22" s="1" t="s">
        <v>370</v>
      </c>
      <c r="I22" s="1" t="s">
        <v>371</v>
      </c>
    </row>
    <row r="23" spans="1:9" x14ac:dyDescent="0.4">
      <c r="A23" s="95">
        <v>17168</v>
      </c>
      <c r="B23" s="1" t="s">
        <v>372</v>
      </c>
      <c r="E23" s="1" t="s">
        <v>354</v>
      </c>
      <c r="F23" s="1" t="s">
        <v>345</v>
      </c>
      <c r="G23" s="1" t="s">
        <v>373</v>
      </c>
      <c r="H23" s="1" t="s">
        <v>311</v>
      </c>
      <c r="I23" s="1" t="s">
        <v>374</v>
      </c>
    </row>
    <row r="24" spans="1:9" x14ac:dyDescent="0.4">
      <c r="A24" s="95">
        <v>17533</v>
      </c>
      <c r="B24" s="1" t="s">
        <v>375</v>
      </c>
      <c r="E24" s="1" t="s">
        <v>354</v>
      </c>
      <c r="F24" s="1" t="s">
        <v>350</v>
      </c>
      <c r="G24" s="1" t="s">
        <v>376</v>
      </c>
      <c r="H24" s="1" t="s">
        <v>377</v>
      </c>
      <c r="I24" s="1" t="s">
        <v>378</v>
      </c>
    </row>
    <row r="25" spans="1:9" x14ac:dyDescent="0.4">
      <c r="A25" s="95">
        <v>17899</v>
      </c>
      <c r="B25" s="1" t="s">
        <v>379</v>
      </c>
      <c r="E25" s="1" t="s">
        <v>354</v>
      </c>
      <c r="F25" s="1" t="s">
        <v>350</v>
      </c>
      <c r="G25" s="1" t="s">
        <v>380</v>
      </c>
      <c r="I25" s="1" t="s">
        <v>381</v>
      </c>
    </row>
    <row r="26" spans="1:9" x14ac:dyDescent="0.4">
      <c r="A26" s="95">
        <v>18264</v>
      </c>
      <c r="B26" s="1" t="s">
        <v>382</v>
      </c>
      <c r="E26" s="1" t="s">
        <v>377</v>
      </c>
      <c r="F26" s="1" t="s">
        <v>355</v>
      </c>
      <c r="G26" s="1" t="s">
        <v>383</v>
      </c>
      <c r="H26" s="1" t="s">
        <v>384</v>
      </c>
      <c r="I26" s="1" t="s">
        <v>385</v>
      </c>
    </row>
    <row r="27" spans="1:9" x14ac:dyDescent="0.4">
      <c r="A27" s="95">
        <v>18629</v>
      </c>
      <c r="B27" s="1" t="s">
        <v>386</v>
      </c>
      <c r="E27" s="1" t="s">
        <v>387</v>
      </c>
      <c r="F27" s="1" t="s">
        <v>340</v>
      </c>
      <c r="G27" s="1" t="s">
        <v>388</v>
      </c>
      <c r="H27" s="1" t="s">
        <v>311</v>
      </c>
      <c r="I27" s="1" t="s">
        <v>389</v>
      </c>
    </row>
    <row r="28" spans="1:9" x14ac:dyDescent="0.4">
      <c r="A28" s="95">
        <v>18994</v>
      </c>
      <c r="B28" s="1" t="s">
        <v>390</v>
      </c>
      <c r="E28" s="1" t="s">
        <v>377</v>
      </c>
      <c r="F28" s="1" t="s">
        <v>350</v>
      </c>
      <c r="G28" s="1" t="s">
        <v>391</v>
      </c>
      <c r="I28" s="1" t="s">
        <v>392</v>
      </c>
    </row>
    <row r="29" spans="1:9" x14ac:dyDescent="0.4">
      <c r="A29" s="95">
        <v>19360</v>
      </c>
      <c r="B29" s="1" t="s">
        <v>393</v>
      </c>
      <c r="E29" s="1" t="s">
        <v>311</v>
      </c>
      <c r="F29" s="1" t="s">
        <v>340</v>
      </c>
      <c r="G29" s="1" t="s">
        <v>394</v>
      </c>
      <c r="H29" s="1" t="s">
        <v>384</v>
      </c>
      <c r="I29" s="1" t="s">
        <v>395</v>
      </c>
    </row>
    <row r="30" spans="1:9" x14ac:dyDescent="0.4">
      <c r="A30" s="95">
        <v>19725</v>
      </c>
      <c r="B30" s="1" t="s">
        <v>396</v>
      </c>
      <c r="E30" s="1" t="s">
        <v>377</v>
      </c>
      <c r="F30" s="1" t="s">
        <v>355</v>
      </c>
      <c r="G30" s="1" t="s">
        <v>397</v>
      </c>
      <c r="H30" s="1" t="s">
        <v>311</v>
      </c>
      <c r="I30" s="1" t="s">
        <v>398</v>
      </c>
    </row>
    <row r="31" spans="1:9" x14ac:dyDescent="0.4">
      <c r="A31" s="95">
        <v>20090</v>
      </c>
      <c r="B31" s="1" t="s">
        <v>399</v>
      </c>
      <c r="E31" s="1" t="s">
        <v>400</v>
      </c>
      <c r="F31" s="1" t="s">
        <v>355</v>
      </c>
      <c r="G31" s="1" t="s">
        <v>401</v>
      </c>
      <c r="I31" s="1" t="s">
        <v>402</v>
      </c>
    </row>
    <row r="32" spans="1:9" x14ac:dyDescent="0.4">
      <c r="A32" s="95">
        <v>20455</v>
      </c>
      <c r="B32" s="1" t="s">
        <v>403</v>
      </c>
      <c r="E32" s="1" t="s">
        <v>404</v>
      </c>
      <c r="F32" s="1" t="s">
        <v>340</v>
      </c>
      <c r="G32" s="1" t="s">
        <v>405</v>
      </c>
      <c r="H32" s="1" t="s">
        <v>400</v>
      </c>
      <c r="I32" s="1" t="s">
        <v>406</v>
      </c>
    </row>
    <row r="33" spans="1:9" x14ac:dyDescent="0.4">
      <c r="A33" s="95">
        <v>20821</v>
      </c>
      <c r="B33" s="1" t="s">
        <v>407</v>
      </c>
      <c r="E33" s="1" t="s">
        <v>404</v>
      </c>
      <c r="F33" s="1" t="s">
        <v>340</v>
      </c>
      <c r="G33" s="1" t="s">
        <v>408</v>
      </c>
      <c r="H33" s="1" t="s">
        <v>409</v>
      </c>
      <c r="I33" s="1" t="s">
        <v>410</v>
      </c>
    </row>
    <row r="34" spans="1:9" x14ac:dyDescent="0.4">
      <c r="A34" s="95">
        <v>21186</v>
      </c>
      <c r="B34" s="1" t="s">
        <v>411</v>
      </c>
      <c r="E34" s="1" t="s">
        <v>404</v>
      </c>
      <c r="F34" s="1" t="s">
        <v>345</v>
      </c>
      <c r="G34" s="1" t="s">
        <v>412</v>
      </c>
      <c r="I34" s="1" t="s">
        <v>413</v>
      </c>
    </row>
    <row r="35" spans="1:9" x14ac:dyDescent="0.4">
      <c r="A35" s="95">
        <v>21551</v>
      </c>
      <c r="B35" s="1" t="s">
        <v>414</v>
      </c>
      <c r="E35" s="1" t="s">
        <v>404</v>
      </c>
      <c r="F35" s="1" t="s">
        <v>340</v>
      </c>
      <c r="G35" s="1" t="s">
        <v>415</v>
      </c>
      <c r="H35" s="1" t="s">
        <v>416</v>
      </c>
      <c r="I35" s="1" t="s">
        <v>417</v>
      </c>
    </row>
    <row r="36" spans="1:9" x14ac:dyDescent="0.4">
      <c r="A36" s="95">
        <v>21916</v>
      </c>
      <c r="B36" s="1" t="s">
        <v>418</v>
      </c>
      <c r="E36" s="1" t="s">
        <v>404</v>
      </c>
      <c r="F36" s="1" t="s">
        <v>350</v>
      </c>
      <c r="G36" s="1" t="s">
        <v>419</v>
      </c>
      <c r="I36" s="1" t="s">
        <v>420</v>
      </c>
    </row>
    <row r="37" spans="1:9" x14ac:dyDescent="0.4">
      <c r="A37" s="95">
        <v>22282</v>
      </c>
      <c r="B37" s="1" t="s">
        <v>421</v>
      </c>
      <c r="E37" s="1" t="s">
        <v>422</v>
      </c>
      <c r="F37" s="1" t="s">
        <v>345</v>
      </c>
      <c r="G37" s="1" t="s">
        <v>423</v>
      </c>
      <c r="H37" s="1" t="s">
        <v>424</v>
      </c>
      <c r="I37" s="1" t="s">
        <v>425</v>
      </c>
    </row>
    <row r="38" spans="1:9" x14ac:dyDescent="0.4">
      <c r="A38" s="95">
        <v>22647</v>
      </c>
      <c r="B38" s="1" t="s">
        <v>426</v>
      </c>
      <c r="E38" s="1" t="s">
        <v>416</v>
      </c>
      <c r="F38" s="1" t="s">
        <v>345</v>
      </c>
      <c r="G38" s="1" t="s">
        <v>427</v>
      </c>
      <c r="H38" s="1" t="s">
        <v>422</v>
      </c>
      <c r="I38" s="1" t="s">
        <v>428</v>
      </c>
    </row>
    <row r="39" spans="1:9" x14ac:dyDescent="0.4">
      <c r="A39" s="95">
        <v>23012</v>
      </c>
      <c r="B39" s="1" t="s">
        <v>429</v>
      </c>
      <c r="E39" s="1" t="s">
        <v>416</v>
      </c>
      <c r="F39" s="1" t="s">
        <v>340</v>
      </c>
      <c r="G39" s="1" t="s">
        <v>430</v>
      </c>
      <c r="H39" s="1" t="s">
        <v>424</v>
      </c>
      <c r="I39" s="1" t="s">
        <v>431</v>
      </c>
    </row>
    <row r="40" spans="1:9" x14ac:dyDescent="0.4">
      <c r="A40" s="95">
        <v>23377</v>
      </c>
      <c r="B40" s="1" t="s">
        <v>432</v>
      </c>
      <c r="E40" s="1" t="s">
        <v>416</v>
      </c>
      <c r="F40" s="1" t="s">
        <v>355</v>
      </c>
      <c r="G40" s="1" t="s">
        <v>433</v>
      </c>
      <c r="I40" s="1" t="s">
        <v>434</v>
      </c>
    </row>
    <row r="41" spans="1:9" x14ac:dyDescent="0.4">
      <c r="A41" s="95">
        <v>23743</v>
      </c>
      <c r="B41" s="1" t="s">
        <v>435</v>
      </c>
      <c r="E41" s="1" t="s">
        <v>404</v>
      </c>
      <c r="F41" s="1" t="s">
        <v>355</v>
      </c>
      <c r="G41" s="1" t="s">
        <v>436</v>
      </c>
      <c r="H41" s="1" t="s">
        <v>437</v>
      </c>
      <c r="I41" s="1" t="s">
        <v>438</v>
      </c>
    </row>
    <row r="42" spans="1:9" x14ac:dyDescent="0.4">
      <c r="A42" s="95">
        <v>24108</v>
      </c>
      <c r="B42" s="1" t="s">
        <v>439</v>
      </c>
      <c r="D42" s="96"/>
      <c r="E42" s="1" t="s">
        <v>404</v>
      </c>
      <c r="F42" s="1" t="s">
        <v>345</v>
      </c>
      <c r="G42" s="1" t="s">
        <v>440</v>
      </c>
      <c r="H42" s="1" t="s">
        <v>424</v>
      </c>
      <c r="I42" s="1" t="s">
        <v>441</v>
      </c>
    </row>
    <row r="43" spans="1:9" x14ac:dyDescent="0.4">
      <c r="A43" s="95">
        <v>24473</v>
      </c>
      <c r="B43" s="1" t="s">
        <v>442</v>
      </c>
      <c r="E43" s="1" t="s">
        <v>416</v>
      </c>
      <c r="F43" s="1" t="s">
        <v>345</v>
      </c>
      <c r="G43" s="1" t="s">
        <v>443</v>
      </c>
      <c r="H43" s="1" t="s">
        <v>404</v>
      </c>
      <c r="I43" s="1" t="s">
        <v>444</v>
      </c>
    </row>
    <row r="44" spans="1:9" x14ac:dyDescent="0.4">
      <c r="A44" s="95">
        <v>24838</v>
      </c>
      <c r="B44" s="1" t="s">
        <v>445</v>
      </c>
      <c r="E44" s="1" t="s">
        <v>404</v>
      </c>
      <c r="F44" s="1" t="s">
        <v>350</v>
      </c>
      <c r="G44" s="1" t="s">
        <v>446</v>
      </c>
      <c r="H44" s="1" t="s">
        <v>447</v>
      </c>
      <c r="I44" s="1" t="s">
        <v>448</v>
      </c>
    </row>
    <row r="45" spans="1:9" x14ac:dyDescent="0.4">
      <c r="A45" s="95">
        <v>25204</v>
      </c>
      <c r="B45" s="1" t="s">
        <v>449</v>
      </c>
      <c r="E45" s="1" t="s">
        <v>450</v>
      </c>
      <c r="F45" s="1" t="s">
        <v>350</v>
      </c>
      <c r="G45" s="1" t="s">
        <v>451</v>
      </c>
      <c r="I45" s="1" t="s">
        <v>452</v>
      </c>
    </row>
    <row r="46" spans="1:9" x14ac:dyDescent="0.4">
      <c r="A46" s="95">
        <v>25569</v>
      </c>
      <c r="B46" s="1" t="s">
        <v>453</v>
      </c>
      <c r="E46" s="1" t="s">
        <v>454</v>
      </c>
      <c r="F46" s="1" t="s">
        <v>350</v>
      </c>
      <c r="G46" s="1" t="s">
        <v>455</v>
      </c>
      <c r="I46" s="1" t="s">
        <v>456</v>
      </c>
    </row>
    <row r="47" spans="1:9" x14ac:dyDescent="0.4">
      <c r="A47" s="95">
        <v>25934</v>
      </c>
      <c r="B47" s="1" t="s">
        <v>457</v>
      </c>
      <c r="E47" s="1" t="s">
        <v>458</v>
      </c>
      <c r="F47" s="1" t="s">
        <v>355</v>
      </c>
      <c r="G47" s="1" t="s">
        <v>459</v>
      </c>
      <c r="H47" s="1" t="s">
        <v>437</v>
      </c>
      <c r="I47" s="1" t="s">
        <v>460</v>
      </c>
    </row>
    <row r="48" spans="1:9" x14ac:dyDescent="0.4">
      <c r="A48" s="95">
        <v>26299</v>
      </c>
      <c r="B48" s="1" t="s">
        <v>461</v>
      </c>
      <c r="E48" s="1" t="s">
        <v>462</v>
      </c>
      <c r="F48" s="1" t="s">
        <v>345</v>
      </c>
      <c r="G48" s="1" t="s">
        <v>463</v>
      </c>
      <c r="H48" s="1" t="s">
        <v>464</v>
      </c>
      <c r="I48" s="1" t="s">
        <v>465</v>
      </c>
    </row>
    <row r="49" spans="1:9" x14ac:dyDescent="0.4">
      <c r="A49" s="95">
        <v>26665</v>
      </c>
      <c r="B49" s="1" t="s">
        <v>466</v>
      </c>
      <c r="E49" s="1" t="s">
        <v>447</v>
      </c>
      <c r="F49" s="1" t="s">
        <v>345</v>
      </c>
      <c r="G49" s="1" t="s">
        <v>467</v>
      </c>
      <c r="H49" s="1" t="s">
        <v>437</v>
      </c>
      <c r="I49" s="1" t="s">
        <v>468</v>
      </c>
    </row>
    <row r="50" spans="1:9" x14ac:dyDescent="0.4">
      <c r="A50" s="95">
        <v>27030</v>
      </c>
      <c r="B50" s="1" t="s">
        <v>469</v>
      </c>
      <c r="E50" s="1" t="s">
        <v>470</v>
      </c>
      <c r="F50" s="1" t="s">
        <v>345</v>
      </c>
      <c r="G50" s="1" t="s">
        <v>471</v>
      </c>
      <c r="H50" s="1" t="s">
        <v>472</v>
      </c>
      <c r="I50" s="1" t="s">
        <v>473</v>
      </c>
    </row>
    <row r="51" spans="1:9" x14ac:dyDescent="0.4">
      <c r="A51" s="95">
        <v>27395</v>
      </c>
      <c r="B51" s="1" t="s">
        <v>474</v>
      </c>
      <c r="E51" s="1" t="s">
        <v>470</v>
      </c>
      <c r="F51" s="1" t="s">
        <v>345</v>
      </c>
      <c r="G51" s="1" t="s">
        <v>475</v>
      </c>
      <c r="H51" s="1" t="s">
        <v>476</v>
      </c>
      <c r="I51" s="1" t="s">
        <v>477</v>
      </c>
    </row>
    <row r="52" spans="1:9" x14ac:dyDescent="0.4">
      <c r="A52" s="95">
        <v>27760</v>
      </c>
      <c r="B52" s="1" t="s">
        <v>478</v>
      </c>
      <c r="E52" s="1" t="s">
        <v>447</v>
      </c>
      <c r="F52" s="1" t="s">
        <v>350</v>
      </c>
      <c r="G52" s="1" t="s">
        <v>479</v>
      </c>
      <c r="H52" s="1" t="s">
        <v>470</v>
      </c>
      <c r="I52" s="1" t="s">
        <v>480</v>
      </c>
    </row>
    <row r="53" spans="1:9" x14ac:dyDescent="0.4">
      <c r="A53" s="95">
        <v>28126</v>
      </c>
      <c r="B53" s="1" t="s">
        <v>481</v>
      </c>
      <c r="E53" s="1" t="s">
        <v>447</v>
      </c>
      <c r="F53" s="1" t="s">
        <v>350</v>
      </c>
      <c r="G53" s="1" t="s">
        <v>482</v>
      </c>
      <c r="H53" s="1" t="s">
        <v>483</v>
      </c>
      <c r="I53" s="1" t="s">
        <v>484</v>
      </c>
    </row>
    <row r="54" spans="1:9" x14ac:dyDescent="0.4">
      <c r="A54" s="95">
        <v>28491</v>
      </c>
      <c r="B54" s="1" t="s">
        <v>485</v>
      </c>
      <c r="E54" s="1" t="s">
        <v>447</v>
      </c>
      <c r="F54" s="1" t="s">
        <v>345</v>
      </c>
      <c r="G54" s="1" t="s">
        <v>486</v>
      </c>
      <c r="I54" s="1" t="s">
        <v>487</v>
      </c>
    </row>
    <row r="55" spans="1:9" x14ac:dyDescent="0.4">
      <c r="A55" s="95">
        <v>28856</v>
      </c>
      <c r="B55" s="1" t="s">
        <v>488</v>
      </c>
      <c r="E55" s="1" t="s">
        <v>447</v>
      </c>
      <c r="F55" s="1" t="s">
        <v>340</v>
      </c>
      <c r="G55" s="1" t="s">
        <v>489</v>
      </c>
      <c r="H55" s="1" t="s">
        <v>470</v>
      </c>
      <c r="I55" s="1" t="s">
        <v>490</v>
      </c>
    </row>
    <row r="56" spans="1:9" x14ac:dyDescent="0.4">
      <c r="A56" s="95">
        <v>29221</v>
      </c>
      <c r="B56" s="1" t="s">
        <v>491</v>
      </c>
      <c r="E56" s="1" t="s">
        <v>492</v>
      </c>
      <c r="F56" s="1" t="s">
        <v>345</v>
      </c>
      <c r="G56" s="1" t="s">
        <v>493</v>
      </c>
      <c r="H56" s="1" t="s">
        <v>494</v>
      </c>
      <c r="I56" s="1" t="s">
        <v>495</v>
      </c>
    </row>
    <row r="57" spans="1:9" x14ac:dyDescent="0.4">
      <c r="A57" s="95">
        <v>29587</v>
      </c>
      <c r="B57" s="1" t="s">
        <v>496</v>
      </c>
      <c r="E57" s="1" t="s">
        <v>492</v>
      </c>
      <c r="F57" s="1" t="s">
        <v>340</v>
      </c>
      <c r="G57" s="1" t="s">
        <v>497</v>
      </c>
      <c r="H57" s="1" t="s">
        <v>498</v>
      </c>
      <c r="I57" s="1" t="s">
        <v>499</v>
      </c>
    </row>
    <row r="58" spans="1:9" x14ac:dyDescent="0.4">
      <c r="A58" s="95">
        <v>29952</v>
      </c>
      <c r="B58" s="1" t="s">
        <v>500</v>
      </c>
      <c r="E58" s="1" t="s">
        <v>492</v>
      </c>
      <c r="F58" s="1" t="s">
        <v>350</v>
      </c>
      <c r="G58" s="1" t="s">
        <v>501</v>
      </c>
      <c r="H58" s="1" t="s">
        <v>502</v>
      </c>
      <c r="I58" s="1" t="s">
        <v>503</v>
      </c>
    </row>
    <row r="59" spans="1:9" x14ac:dyDescent="0.4">
      <c r="A59" s="95">
        <v>30317</v>
      </c>
      <c r="B59" s="1" t="s">
        <v>504</v>
      </c>
      <c r="E59" s="1" t="s">
        <v>492</v>
      </c>
      <c r="F59" s="1" t="s">
        <v>350</v>
      </c>
      <c r="G59" s="1" t="s">
        <v>505</v>
      </c>
      <c r="H59" s="1" t="s">
        <v>506</v>
      </c>
      <c r="I59" s="1" t="s">
        <v>507</v>
      </c>
    </row>
    <row r="60" spans="1:9" x14ac:dyDescent="0.4">
      <c r="A60" s="95">
        <v>30682</v>
      </c>
      <c r="B60" s="1" t="s">
        <v>508</v>
      </c>
      <c r="E60" s="1" t="s">
        <v>506</v>
      </c>
      <c r="F60" s="1" t="s">
        <v>340</v>
      </c>
      <c r="G60" s="1" t="s">
        <v>509</v>
      </c>
      <c r="H60" s="1" t="s">
        <v>492</v>
      </c>
      <c r="I60" s="1" t="s">
        <v>510</v>
      </c>
    </row>
    <row r="61" spans="1:9" x14ac:dyDescent="0.4">
      <c r="A61" s="95">
        <v>31048</v>
      </c>
      <c r="B61" s="1" t="s">
        <v>511</v>
      </c>
      <c r="E61" s="1" t="s">
        <v>506</v>
      </c>
      <c r="F61" s="1" t="s">
        <v>340</v>
      </c>
      <c r="G61" s="1" t="s">
        <v>512</v>
      </c>
      <c r="H61" s="1" t="s">
        <v>513</v>
      </c>
      <c r="I61" s="1" t="s">
        <v>514</v>
      </c>
    </row>
    <row r="62" spans="1:9" x14ac:dyDescent="0.4">
      <c r="A62" s="95">
        <v>31413</v>
      </c>
      <c r="B62" s="1" t="s">
        <v>515</v>
      </c>
      <c r="E62" s="1" t="s">
        <v>516</v>
      </c>
      <c r="F62" s="1" t="s">
        <v>340</v>
      </c>
      <c r="G62" s="1" t="s">
        <v>517</v>
      </c>
      <c r="H62" s="1" t="s">
        <v>518</v>
      </c>
      <c r="I62" s="1" t="s">
        <v>519</v>
      </c>
    </row>
    <row r="63" spans="1:9" x14ac:dyDescent="0.4">
      <c r="A63" s="95">
        <v>31778</v>
      </c>
      <c r="B63" s="1" t="s">
        <v>520</v>
      </c>
      <c r="E63" s="1" t="s">
        <v>506</v>
      </c>
      <c r="F63" s="1" t="s">
        <v>355</v>
      </c>
      <c r="G63" s="1" t="s">
        <v>521</v>
      </c>
      <c r="H63" s="1" t="s">
        <v>513</v>
      </c>
      <c r="I63" s="1" t="s">
        <v>522</v>
      </c>
    </row>
    <row r="64" spans="1:9" x14ac:dyDescent="0.4">
      <c r="A64" s="95">
        <v>32143</v>
      </c>
      <c r="B64" s="1" t="s">
        <v>523</v>
      </c>
      <c r="E64" s="1" t="s">
        <v>506</v>
      </c>
      <c r="F64" s="1" t="s">
        <v>350</v>
      </c>
      <c r="G64" s="1" t="s">
        <v>524</v>
      </c>
      <c r="H64" s="1" t="s">
        <v>525</v>
      </c>
      <c r="I64" s="1" t="s">
        <v>526</v>
      </c>
    </row>
    <row r="65" spans="1:9" x14ac:dyDescent="0.4">
      <c r="A65" s="95">
        <v>32509</v>
      </c>
      <c r="B65" s="1" t="s">
        <v>527</v>
      </c>
      <c r="E65" s="1" t="s">
        <v>528</v>
      </c>
      <c r="F65" s="1" t="s">
        <v>345</v>
      </c>
      <c r="G65" s="1" t="s">
        <v>529</v>
      </c>
      <c r="H65" s="1" t="s">
        <v>530</v>
      </c>
      <c r="I65" s="1" t="s">
        <v>531</v>
      </c>
    </row>
    <row r="66" spans="1:9" x14ac:dyDescent="0.4">
      <c r="A66" s="95">
        <v>32874</v>
      </c>
      <c r="B66" s="1" t="s">
        <v>532</v>
      </c>
      <c r="E66" s="1" t="s">
        <v>533</v>
      </c>
      <c r="F66" s="1" t="s">
        <v>340</v>
      </c>
      <c r="G66" s="1" t="s">
        <v>534</v>
      </c>
      <c r="H66" s="1" t="s">
        <v>535</v>
      </c>
      <c r="I66" s="1" t="s">
        <v>536</v>
      </c>
    </row>
    <row r="67" spans="1:9" x14ac:dyDescent="0.4">
      <c r="A67" s="95">
        <v>33239</v>
      </c>
      <c r="B67" s="1" t="s">
        <v>537</v>
      </c>
      <c r="E67" s="1" t="s">
        <v>518</v>
      </c>
      <c r="F67" s="1" t="s">
        <v>345</v>
      </c>
      <c r="G67" s="1" t="s">
        <v>538</v>
      </c>
      <c r="H67" s="1" t="s">
        <v>539</v>
      </c>
      <c r="I67" s="1" t="s">
        <v>540</v>
      </c>
    </row>
    <row r="68" spans="1:9" x14ac:dyDescent="0.4">
      <c r="A68" s="95">
        <v>33604</v>
      </c>
      <c r="B68" s="1" t="s">
        <v>541</v>
      </c>
      <c r="E68" s="1" t="s">
        <v>447</v>
      </c>
      <c r="F68" s="1" t="s">
        <v>350</v>
      </c>
      <c r="G68" s="1" t="s">
        <v>542</v>
      </c>
      <c r="H68" s="1" t="s">
        <v>513</v>
      </c>
      <c r="I68" s="1" t="s">
        <v>543</v>
      </c>
    </row>
    <row r="69" spans="1:9" x14ac:dyDescent="0.4">
      <c r="A69" s="95">
        <v>33970</v>
      </c>
      <c r="B69" s="1" t="s">
        <v>544</v>
      </c>
      <c r="E69" s="1" t="s">
        <v>545</v>
      </c>
      <c r="F69" s="1" t="s">
        <v>340</v>
      </c>
      <c r="G69" s="1" t="s">
        <v>546</v>
      </c>
      <c r="H69" s="1" t="s">
        <v>547</v>
      </c>
      <c r="I69" s="1" t="s">
        <v>548</v>
      </c>
    </row>
    <row r="70" spans="1:9" x14ac:dyDescent="0.4">
      <c r="A70" s="95">
        <v>34335</v>
      </c>
      <c r="B70" s="1" t="s">
        <v>549</v>
      </c>
      <c r="E70" s="1" t="s">
        <v>513</v>
      </c>
      <c r="F70" s="1" t="s">
        <v>355</v>
      </c>
      <c r="G70" s="1" t="s">
        <v>550</v>
      </c>
      <c r="H70" s="1" t="s">
        <v>494</v>
      </c>
      <c r="I70" s="1" t="s">
        <v>551</v>
      </c>
    </row>
    <row r="71" spans="1:9" x14ac:dyDescent="0.4">
      <c r="A71" s="95">
        <v>34700</v>
      </c>
      <c r="B71" s="1" t="s">
        <v>552</v>
      </c>
      <c r="E71" s="1" t="s">
        <v>553</v>
      </c>
      <c r="F71" s="1" t="s">
        <v>350</v>
      </c>
      <c r="G71" s="1" t="s">
        <v>554</v>
      </c>
      <c r="H71" s="1" t="s">
        <v>447</v>
      </c>
      <c r="I71" s="1" t="s">
        <v>555</v>
      </c>
    </row>
    <row r="72" spans="1:9" x14ac:dyDescent="0.4">
      <c r="A72" s="95">
        <v>35065</v>
      </c>
      <c r="B72" s="1" t="s">
        <v>556</v>
      </c>
      <c r="E72" s="1" t="s">
        <v>557</v>
      </c>
      <c r="F72" s="1" t="s">
        <v>350</v>
      </c>
      <c r="G72" s="1" t="s">
        <v>558</v>
      </c>
      <c r="H72" s="1" t="s">
        <v>559</v>
      </c>
      <c r="I72" s="1" t="s">
        <v>560</v>
      </c>
    </row>
    <row r="73" spans="1:9" x14ac:dyDescent="0.4">
      <c r="A73" s="95">
        <v>35431</v>
      </c>
      <c r="B73" s="1" t="s">
        <v>561</v>
      </c>
      <c r="E73" s="1" t="s">
        <v>447</v>
      </c>
      <c r="F73" s="1" t="s">
        <v>350</v>
      </c>
      <c r="G73" s="1" t="s">
        <v>562</v>
      </c>
      <c r="H73" s="1" t="s">
        <v>563</v>
      </c>
      <c r="I73" s="1" t="s">
        <v>564</v>
      </c>
    </row>
    <row r="74" spans="1:9" x14ac:dyDescent="0.4">
      <c r="A74" s="95">
        <v>35796</v>
      </c>
      <c r="B74" s="1" t="s">
        <v>565</v>
      </c>
      <c r="E74" s="1" t="s">
        <v>447</v>
      </c>
      <c r="F74" s="1" t="s">
        <v>350</v>
      </c>
      <c r="G74" s="1" t="s">
        <v>566</v>
      </c>
      <c r="H74" s="1" t="s">
        <v>567</v>
      </c>
      <c r="I74" s="1" t="s">
        <v>568</v>
      </c>
    </row>
    <row r="75" spans="1:9" x14ac:dyDescent="0.4">
      <c r="A75" s="95">
        <v>36161</v>
      </c>
      <c r="B75" s="1" t="s">
        <v>569</v>
      </c>
      <c r="E75" s="1" t="s">
        <v>570</v>
      </c>
      <c r="F75" s="1" t="s">
        <v>345</v>
      </c>
      <c r="G75" s="1" t="s">
        <v>571</v>
      </c>
      <c r="H75" s="1" t="s">
        <v>572</v>
      </c>
      <c r="I75" s="1" t="s">
        <v>573</v>
      </c>
    </row>
    <row r="76" spans="1:9" x14ac:dyDescent="0.4">
      <c r="A76" s="95">
        <v>36526</v>
      </c>
      <c r="B76" s="1" t="s">
        <v>574</v>
      </c>
      <c r="E76" s="1" t="s">
        <v>575</v>
      </c>
      <c r="F76" s="1" t="s">
        <v>345</v>
      </c>
      <c r="G76" s="1" t="s">
        <v>576</v>
      </c>
      <c r="H76" s="1" t="s">
        <v>570</v>
      </c>
      <c r="I76" s="1" t="s">
        <v>577</v>
      </c>
    </row>
    <row r="77" spans="1:9" x14ac:dyDescent="0.4">
      <c r="A77" s="95">
        <v>36892</v>
      </c>
      <c r="B77" s="1" t="s">
        <v>578</v>
      </c>
      <c r="E77" s="1" t="s">
        <v>579</v>
      </c>
      <c r="F77" s="1" t="s">
        <v>355</v>
      </c>
      <c r="G77" s="1" t="s">
        <v>580</v>
      </c>
      <c r="H77" s="1" t="s">
        <v>581</v>
      </c>
      <c r="I77" s="1" t="s">
        <v>582</v>
      </c>
    </row>
    <row r="78" spans="1:9" x14ac:dyDescent="0.4">
      <c r="A78" s="95">
        <v>37257</v>
      </c>
      <c r="B78" s="1" t="s">
        <v>583</v>
      </c>
      <c r="E78" s="1" t="s">
        <v>447</v>
      </c>
      <c r="F78" s="1" t="s">
        <v>340</v>
      </c>
      <c r="G78" s="1" t="s">
        <v>584</v>
      </c>
      <c r="H78" s="1" t="s">
        <v>585</v>
      </c>
      <c r="I78" s="1" t="s">
        <v>586</v>
      </c>
    </row>
    <row r="79" spans="1:9" x14ac:dyDescent="0.4">
      <c r="A79" s="95">
        <v>37622</v>
      </c>
      <c r="B79" s="1" t="s">
        <v>587</v>
      </c>
      <c r="E79" s="1" t="s">
        <v>530</v>
      </c>
      <c r="F79" s="1" t="s">
        <v>355</v>
      </c>
      <c r="G79" s="1" t="s">
        <v>588</v>
      </c>
      <c r="H79" s="1" t="s">
        <v>589</v>
      </c>
      <c r="I79" s="1" t="s">
        <v>590</v>
      </c>
    </row>
    <row r="80" spans="1:9" x14ac:dyDescent="0.4">
      <c r="A80" s="95">
        <v>37987</v>
      </c>
      <c r="B80" s="1" t="s">
        <v>591</v>
      </c>
      <c r="E80" s="1" t="s">
        <v>592</v>
      </c>
      <c r="F80" s="1" t="s">
        <v>355</v>
      </c>
      <c r="G80" s="1" t="s">
        <v>593</v>
      </c>
      <c r="H80" s="1" t="s">
        <v>594</v>
      </c>
      <c r="I80" s="1" t="s">
        <v>595</v>
      </c>
    </row>
    <row r="81" spans="1:9" x14ac:dyDescent="0.4">
      <c r="A81" s="95">
        <v>38353</v>
      </c>
      <c r="B81" s="121" t="s">
        <v>596</v>
      </c>
      <c r="C81" s="121"/>
      <c r="D81" s="121"/>
      <c r="E81" s="121"/>
      <c r="F81" s="121"/>
      <c r="G81" s="121"/>
      <c r="H81" s="121"/>
      <c r="I81" s="121"/>
    </row>
    <row r="82" spans="1:9" x14ac:dyDescent="0.4">
      <c r="A82" s="95">
        <v>38718</v>
      </c>
      <c r="B82" s="1" t="s">
        <v>597</v>
      </c>
      <c r="E82" s="1" t="s">
        <v>598</v>
      </c>
      <c r="F82" s="1" t="s">
        <v>355</v>
      </c>
      <c r="G82" s="1" t="s">
        <v>599</v>
      </c>
      <c r="H82" s="1" t="s">
        <v>600</v>
      </c>
      <c r="I82" s="1" t="s">
        <v>601</v>
      </c>
    </row>
    <row r="83" spans="1:9" x14ac:dyDescent="0.4">
      <c r="A83" s="95">
        <v>39083</v>
      </c>
      <c r="B83" s="1" t="s">
        <v>602</v>
      </c>
      <c r="E83" s="1" t="s">
        <v>603</v>
      </c>
      <c r="F83" s="1" t="s">
        <v>340</v>
      </c>
      <c r="G83" s="1" t="s">
        <v>604</v>
      </c>
      <c r="H83" s="1" t="s">
        <v>605</v>
      </c>
      <c r="I83" s="1" t="s">
        <v>606</v>
      </c>
    </row>
    <row r="84" spans="1:9" x14ac:dyDescent="0.4">
      <c r="A84" s="95">
        <v>39448</v>
      </c>
      <c r="B84" s="1" t="s">
        <v>607</v>
      </c>
      <c r="E84" s="1" t="s">
        <v>589</v>
      </c>
      <c r="F84" s="1" t="s">
        <v>345</v>
      </c>
      <c r="G84" s="1" t="s">
        <v>608</v>
      </c>
      <c r="H84" s="1" t="s">
        <v>609</v>
      </c>
      <c r="I84" s="1" t="s">
        <v>610</v>
      </c>
    </row>
    <row r="85" spans="1:9" x14ac:dyDescent="0.4">
      <c r="A85" s="95">
        <v>39814</v>
      </c>
      <c r="B85" s="1" t="s">
        <v>611</v>
      </c>
      <c r="E85" s="1" t="s">
        <v>612</v>
      </c>
      <c r="F85" s="1" t="s">
        <v>355</v>
      </c>
      <c r="G85" s="1" t="s">
        <v>613</v>
      </c>
      <c r="H85" s="1" t="s">
        <v>589</v>
      </c>
      <c r="I85" s="1" t="s">
        <v>614</v>
      </c>
    </row>
    <row r="86" spans="1:9" x14ac:dyDescent="0.4">
      <c r="A86" s="95">
        <v>40179</v>
      </c>
      <c r="B86" s="1" t="s">
        <v>615</v>
      </c>
      <c r="E86" s="1" t="s">
        <v>616</v>
      </c>
      <c r="F86" s="1" t="s">
        <v>345</v>
      </c>
      <c r="G86" s="1" t="s">
        <v>617</v>
      </c>
      <c r="H86" s="1" t="s">
        <v>598</v>
      </c>
      <c r="I86" s="1" t="s">
        <v>618</v>
      </c>
    </row>
    <row r="87" spans="1:9" x14ac:dyDescent="0.4">
      <c r="A87" s="95">
        <v>40544</v>
      </c>
      <c r="B87" s="1" t="s">
        <v>619</v>
      </c>
      <c r="E87" s="1" t="s">
        <v>620</v>
      </c>
      <c r="F87" s="1" t="s">
        <v>355</v>
      </c>
      <c r="G87" s="1" t="s">
        <v>621</v>
      </c>
      <c r="H87" s="1" t="s">
        <v>622</v>
      </c>
      <c r="I87" s="1" t="s">
        <v>623</v>
      </c>
    </row>
    <row r="88" spans="1:9" x14ac:dyDescent="0.4">
      <c r="A88" s="95">
        <v>40909</v>
      </c>
      <c r="B88" s="1" t="s">
        <v>624</v>
      </c>
      <c r="E88" s="1" t="s">
        <v>594</v>
      </c>
      <c r="F88" s="1" t="s">
        <v>345</v>
      </c>
      <c r="G88" s="1" t="s">
        <v>625</v>
      </c>
      <c r="H88" s="1" t="s">
        <v>626</v>
      </c>
      <c r="I88" s="1" t="s">
        <v>627</v>
      </c>
    </row>
    <row r="89" spans="1:9" x14ac:dyDescent="0.4">
      <c r="A89" s="95">
        <v>41275</v>
      </c>
      <c r="B89" s="1" t="s">
        <v>628</v>
      </c>
      <c r="E89" s="1" t="s">
        <v>616</v>
      </c>
      <c r="F89" s="1" t="s">
        <v>345</v>
      </c>
      <c r="G89" s="1" t="s">
        <v>629</v>
      </c>
      <c r="H89" s="1" t="s">
        <v>620</v>
      </c>
      <c r="I89" s="1" t="s">
        <v>630</v>
      </c>
    </row>
    <row r="90" spans="1:9" x14ac:dyDescent="0.4">
      <c r="A90" s="95">
        <v>41640</v>
      </c>
      <c r="B90" s="1" t="s">
        <v>631</v>
      </c>
      <c r="E90" s="1" t="s">
        <v>594</v>
      </c>
      <c r="F90" s="1" t="s">
        <v>340</v>
      </c>
      <c r="G90" s="1" t="s">
        <v>632</v>
      </c>
      <c r="H90" s="1" t="s">
        <v>622</v>
      </c>
      <c r="I90" s="1" t="s">
        <v>633</v>
      </c>
    </row>
    <row r="91" spans="1:9" x14ac:dyDescent="0.4">
      <c r="A91" s="95">
        <v>42005</v>
      </c>
      <c r="B91" s="1" t="s">
        <v>634</v>
      </c>
      <c r="E91" s="1" t="s">
        <v>616</v>
      </c>
      <c r="F91" s="1" t="s">
        <v>345</v>
      </c>
      <c r="G91" s="1" t="s">
        <v>635</v>
      </c>
      <c r="H91" s="1" t="s">
        <v>636</v>
      </c>
      <c r="I91" s="1" t="s">
        <v>637</v>
      </c>
    </row>
    <row r="92" spans="1:9" x14ac:dyDescent="0.4">
      <c r="A92" s="95">
        <v>42370</v>
      </c>
      <c r="B92" s="1" t="s">
        <v>638</v>
      </c>
      <c r="E92" s="1" t="s">
        <v>639</v>
      </c>
      <c r="F92" s="1" t="s">
        <v>345</v>
      </c>
      <c r="G92" s="1" t="s">
        <v>640</v>
      </c>
      <c r="H92" s="1" t="s">
        <v>626</v>
      </c>
      <c r="I92" s="1" t="s">
        <v>641</v>
      </c>
    </row>
    <row r="93" spans="1:9" x14ac:dyDescent="0.4">
      <c r="A93" s="95">
        <v>42736</v>
      </c>
      <c r="B93" s="1" t="s">
        <v>642</v>
      </c>
      <c r="F93" s="1" t="s">
        <v>345</v>
      </c>
      <c r="G93" s="1" t="s">
        <v>643</v>
      </c>
      <c r="H93" s="1" t="s">
        <v>598</v>
      </c>
      <c r="I93" s="1" t="s">
        <v>644</v>
      </c>
    </row>
    <row r="94" spans="1:9" x14ac:dyDescent="0.4">
      <c r="A94" s="95">
        <v>43101</v>
      </c>
      <c r="B94" s="1" t="s">
        <v>645</v>
      </c>
      <c r="E94" s="1" t="s">
        <v>646</v>
      </c>
      <c r="F94" s="1" t="s">
        <v>340</v>
      </c>
      <c r="G94" s="1" t="s">
        <v>647</v>
      </c>
      <c r="H94" s="1" t="s">
        <v>648</v>
      </c>
      <c r="I94" s="1" t="s">
        <v>649</v>
      </c>
    </row>
    <row r="95" spans="1:9" x14ac:dyDescent="0.4">
      <c r="A95" s="95">
        <v>43466</v>
      </c>
      <c r="B95" s="1" t="s">
        <v>650</v>
      </c>
      <c r="E95" s="1" t="s">
        <v>651</v>
      </c>
      <c r="F95" s="1" t="s">
        <v>355</v>
      </c>
      <c r="G95" s="1" t="s">
        <v>652</v>
      </c>
      <c r="H95" s="1" t="s">
        <v>653</v>
      </c>
      <c r="I95" s="1" t="s">
        <v>654</v>
      </c>
    </row>
  </sheetData>
  <mergeCells count="2">
    <mergeCell ref="A1:H1"/>
    <mergeCell ref="B81:I8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49A4-D75D-40D9-81E0-1E4EC40C956A}">
  <sheetPr>
    <tabColor rgb="FFFF0000"/>
  </sheetPr>
  <dimension ref="A1:C57"/>
  <sheetViews>
    <sheetView workbookViewId="0">
      <selection activeCell="G33" sqref="G33"/>
    </sheetView>
  </sheetViews>
  <sheetFormatPr defaultColWidth="9.15234375" defaultRowHeight="14.6" x14ac:dyDescent="0.4"/>
  <cols>
    <col min="1" max="1" width="41.3046875" style="1" bestFit="1" customWidth="1"/>
    <col min="2" max="2" width="11.3828125" style="1" bestFit="1" customWidth="1"/>
    <col min="3" max="3" width="19.69140625" style="1" customWidth="1"/>
    <col min="4" max="16384" width="9.15234375" style="1"/>
  </cols>
  <sheetData>
    <row r="1" spans="1:3" x14ac:dyDescent="0.4">
      <c r="A1" s="1" t="s">
        <v>171</v>
      </c>
      <c r="B1" s="1" t="s">
        <v>655</v>
      </c>
      <c r="C1" s="1" t="s">
        <v>656</v>
      </c>
    </row>
    <row r="2" spans="1:3" x14ac:dyDescent="0.4">
      <c r="A2" s="1" t="s">
        <v>673</v>
      </c>
      <c r="B2" s="1" t="s">
        <v>674</v>
      </c>
    </row>
    <row r="3" spans="1:3" x14ac:dyDescent="0.4">
      <c r="A3" s="1" t="s">
        <v>704</v>
      </c>
      <c r="B3" s="1" t="s">
        <v>705</v>
      </c>
    </row>
    <row r="4" spans="1:3" x14ac:dyDescent="0.4">
      <c r="A4" s="1" t="s">
        <v>702</v>
      </c>
      <c r="B4" s="1" t="s">
        <v>703</v>
      </c>
    </row>
    <row r="5" spans="1:3" x14ac:dyDescent="0.4">
      <c r="A5" s="1" t="s">
        <v>667</v>
      </c>
      <c r="B5" s="1" t="s">
        <v>668</v>
      </c>
    </row>
    <row r="6" spans="1:3" x14ac:dyDescent="0.4">
      <c r="A6" s="1" t="s">
        <v>697</v>
      </c>
      <c r="B6" s="1" t="s">
        <v>698</v>
      </c>
    </row>
    <row r="7" spans="1:3" x14ac:dyDescent="0.4">
      <c r="A7" s="1" t="s">
        <v>744</v>
      </c>
      <c r="B7" s="1" t="s">
        <v>745</v>
      </c>
    </row>
    <row r="8" spans="1:3" x14ac:dyDescent="0.4">
      <c r="A8" s="1" t="s">
        <v>269</v>
      </c>
      <c r="B8" s="1" t="s">
        <v>701</v>
      </c>
    </row>
    <row r="9" spans="1:3" x14ac:dyDescent="0.4">
      <c r="A9" s="1" t="s">
        <v>682</v>
      </c>
      <c r="B9" s="1" t="s">
        <v>683</v>
      </c>
    </row>
    <row r="10" spans="1:3" x14ac:dyDescent="0.4">
      <c r="A10" s="1" t="s">
        <v>750</v>
      </c>
      <c r="B10" s="1" t="s">
        <v>751</v>
      </c>
    </row>
    <row r="11" spans="1:3" x14ac:dyDescent="0.4">
      <c r="A11" s="1" t="s">
        <v>722</v>
      </c>
      <c r="B11" s="1" t="s">
        <v>723</v>
      </c>
    </row>
    <row r="12" spans="1:3" x14ac:dyDescent="0.4">
      <c r="A12" s="1" t="s">
        <v>689</v>
      </c>
      <c r="B12" s="1" t="s">
        <v>690</v>
      </c>
    </row>
    <row r="13" spans="1:3" x14ac:dyDescent="0.4">
      <c r="A13" s="1" t="s">
        <v>187</v>
      </c>
      <c r="B13" s="1" t="s">
        <v>691</v>
      </c>
    </row>
    <row r="14" spans="1:3" x14ac:dyDescent="0.4">
      <c r="A14" s="1" t="s">
        <v>693</v>
      </c>
      <c r="B14" s="1" t="s">
        <v>694</v>
      </c>
    </row>
    <row r="15" spans="1:3" x14ac:dyDescent="0.4">
      <c r="A15" s="1" t="s">
        <v>239</v>
      </c>
      <c r="B15" s="1" t="s">
        <v>669</v>
      </c>
    </row>
    <row r="16" spans="1:3" x14ac:dyDescent="0.4">
      <c r="A16" s="1" t="s">
        <v>657</v>
      </c>
      <c r="B16" s="1" t="s">
        <v>658</v>
      </c>
    </row>
    <row r="17" spans="1:2" x14ac:dyDescent="0.4">
      <c r="A17" s="1" t="s">
        <v>250</v>
      </c>
      <c r="B17" s="1" t="s">
        <v>675</v>
      </c>
    </row>
    <row r="18" spans="1:2" x14ac:dyDescent="0.4">
      <c r="A18" s="1" t="s">
        <v>716</v>
      </c>
      <c r="B18" s="1" t="s">
        <v>717</v>
      </c>
    </row>
    <row r="19" spans="1:2" x14ac:dyDescent="0.4">
      <c r="A19" s="1" t="s">
        <v>678</v>
      </c>
      <c r="B19" s="1" t="s">
        <v>679</v>
      </c>
    </row>
    <row r="20" spans="1:2" x14ac:dyDescent="0.4">
      <c r="A20" s="1" t="s">
        <v>724</v>
      </c>
      <c r="B20" s="1" t="s">
        <v>725</v>
      </c>
    </row>
    <row r="21" spans="1:2" x14ac:dyDescent="0.4">
      <c r="A21" s="1" t="s">
        <v>718</v>
      </c>
      <c r="B21" s="1" t="s">
        <v>719</v>
      </c>
    </row>
    <row r="22" spans="1:2" x14ac:dyDescent="0.4">
      <c r="A22" s="1" t="s">
        <v>191</v>
      </c>
      <c r="B22" s="1" t="s">
        <v>706</v>
      </c>
    </row>
    <row r="23" spans="1:2" x14ac:dyDescent="0.4">
      <c r="A23" s="1" t="s">
        <v>736</v>
      </c>
      <c r="B23" s="1" t="s">
        <v>737</v>
      </c>
    </row>
    <row r="24" spans="1:2" x14ac:dyDescent="0.4">
      <c r="A24" s="1" t="s">
        <v>730</v>
      </c>
      <c r="B24" s="1" t="s">
        <v>731</v>
      </c>
    </row>
    <row r="25" spans="1:2" x14ac:dyDescent="0.4">
      <c r="A25" s="1" t="s">
        <v>661</v>
      </c>
      <c r="B25" s="1" t="s">
        <v>662</v>
      </c>
    </row>
    <row r="26" spans="1:2" x14ac:dyDescent="0.4">
      <c r="A26" s="1" t="s">
        <v>734</v>
      </c>
      <c r="B26" s="1" t="s">
        <v>735</v>
      </c>
    </row>
    <row r="27" spans="1:2" x14ac:dyDescent="0.4">
      <c r="A27" s="1" t="s">
        <v>732</v>
      </c>
      <c r="B27" s="1" t="s">
        <v>733</v>
      </c>
    </row>
    <row r="28" spans="1:2" x14ac:dyDescent="0.4">
      <c r="A28" s="1" t="s">
        <v>738</v>
      </c>
      <c r="B28" s="1" t="s">
        <v>739</v>
      </c>
    </row>
    <row r="29" spans="1:2" x14ac:dyDescent="0.4">
      <c r="A29" s="1" t="s">
        <v>728</v>
      </c>
      <c r="B29" s="1" t="s">
        <v>729</v>
      </c>
    </row>
    <row r="30" spans="1:2" x14ac:dyDescent="0.4">
      <c r="A30" s="1" t="s">
        <v>754</v>
      </c>
      <c r="B30" s="1" t="s">
        <v>755</v>
      </c>
    </row>
    <row r="31" spans="1:2" x14ac:dyDescent="0.4">
      <c r="A31" s="1" t="s">
        <v>663</v>
      </c>
      <c r="B31" s="1" t="s">
        <v>664</v>
      </c>
    </row>
    <row r="32" spans="1:2" x14ac:dyDescent="0.4">
      <c r="A32" s="1" t="s">
        <v>709</v>
      </c>
      <c r="B32" s="1" t="s">
        <v>710</v>
      </c>
    </row>
    <row r="33" spans="1:2" x14ac:dyDescent="0.4">
      <c r="A33" s="1" t="s">
        <v>720</v>
      </c>
      <c r="B33" s="1" t="s">
        <v>721</v>
      </c>
    </row>
    <row r="34" spans="1:2" x14ac:dyDescent="0.4">
      <c r="A34" s="1" t="s">
        <v>742</v>
      </c>
      <c r="B34" s="1" t="s">
        <v>743</v>
      </c>
    </row>
    <row r="35" spans="1:2" x14ac:dyDescent="0.4">
      <c r="A35" s="1" t="s">
        <v>671</v>
      </c>
      <c r="B35" s="1" t="s">
        <v>672</v>
      </c>
    </row>
    <row r="36" spans="1:2" x14ac:dyDescent="0.4">
      <c r="A36" s="1" t="s">
        <v>221</v>
      </c>
      <c r="B36" s="1" t="s">
        <v>756</v>
      </c>
    </row>
    <row r="37" spans="1:2" x14ac:dyDescent="0.4">
      <c r="A37" s="1" t="s">
        <v>659</v>
      </c>
      <c r="B37" s="1" t="s">
        <v>660</v>
      </c>
    </row>
    <row r="38" spans="1:2" x14ac:dyDescent="0.4">
      <c r="A38" s="1" t="s">
        <v>711</v>
      </c>
      <c r="B38" s="1" t="s">
        <v>712</v>
      </c>
    </row>
    <row r="39" spans="1:2" x14ac:dyDescent="0.4">
      <c r="A39" s="1" t="s">
        <v>740</v>
      </c>
      <c r="B39" s="1" t="s">
        <v>741</v>
      </c>
    </row>
    <row r="40" spans="1:2" x14ac:dyDescent="0.4">
      <c r="A40" s="1" t="s">
        <v>714</v>
      </c>
      <c r="B40" s="1" t="s">
        <v>715</v>
      </c>
    </row>
    <row r="41" spans="1:2" x14ac:dyDescent="0.4">
      <c r="A41" s="1" t="s">
        <v>233</v>
      </c>
      <c r="B41" s="1" t="s">
        <v>708</v>
      </c>
    </row>
    <row r="42" spans="1:2" x14ac:dyDescent="0.4">
      <c r="A42" s="1" t="s">
        <v>680</v>
      </c>
      <c r="B42" s="1" t="s">
        <v>681</v>
      </c>
    </row>
    <row r="43" spans="1:2" x14ac:dyDescent="0.4">
      <c r="A43" s="1" t="s">
        <v>224</v>
      </c>
      <c r="B43" s="1" t="s">
        <v>692</v>
      </c>
    </row>
    <row r="44" spans="1:2" x14ac:dyDescent="0.4">
      <c r="A44" s="1" t="s">
        <v>685</v>
      </c>
      <c r="B44" s="1" t="s">
        <v>686</v>
      </c>
    </row>
    <row r="45" spans="1:2" x14ac:dyDescent="0.4">
      <c r="A45" s="1" t="s">
        <v>244</v>
      </c>
      <c r="B45" s="1" t="s">
        <v>707</v>
      </c>
    </row>
    <row r="46" spans="1:2" x14ac:dyDescent="0.4">
      <c r="A46" s="1" t="s">
        <v>695</v>
      </c>
      <c r="B46" s="1" t="s">
        <v>696</v>
      </c>
    </row>
    <row r="47" spans="1:2" x14ac:dyDescent="0.4">
      <c r="A47" s="1" t="s">
        <v>752</v>
      </c>
      <c r="B47" s="1" t="s">
        <v>753</v>
      </c>
    </row>
    <row r="48" spans="1:2" x14ac:dyDescent="0.4">
      <c r="A48" s="1" t="s">
        <v>687</v>
      </c>
      <c r="B48" s="1" t="s">
        <v>688</v>
      </c>
    </row>
    <row r="49" spans="1:2" x14ac:dyDescent="0.4">
      <c r="A49" s="1" t="s">
        <v>199</v>
      </c>
      <c r="B49" s="1" t="s">
        <v>684</v>
      </c>
    </row>
    <row r="50" spans="1:2" x14ac:dyDescent="0.4">
      <c r="A50" s="1" t="s">
        <v>213</v>
      </c>
      <c r="B50" s="1" t="s">
        <v>670</v>
      </c>
    </row>
    <row r="51" spans="1:2" x14ac:dyDescent="0.4">
      <c r="A51" s="1" t="s">
        <v>195</v>
      </c>
      <c r="B51" s="1" t="s">
        <v>713</v>
      </c>
    </row>
    <row r="52" spans="1:2" x14ac:dyDescent="0.4">
      <c r="A52" s="1" t="s">
        <v>748</v>
      </c>
      <c r="B52" s="1" t="s">
        <v>749</v>
      </c>
    </row>
    <row r="53" spans="1:2" x14ac:dyDescent="0.4">
      <c r="A53" s="1" t="s">
        <v>665</v>
      </c>
      <c r="B53" s="1" t="s">
        <v>666</v>
      </c>
    </row>
    <row r="54" spans="1:2" x14ac:dyDescent="0.4">
      <c r="A54" s="1" t="s">
        <v>699</v>
      </c>
      <c r="B54" s="1" t="s">
        <v>700</v>
      </c>
    </row>
    <row r="55" spans="1:2" x14ac:dyDescent="0.4">
      <c r="A55" s="1" t="s">
        <v>676</v>
      </c>
      <c r="B55" s="1" t="s">
        <v>677</v>
      </c>
    </row>
    <row r="56" spans="1:2" x14ac:dyDescent="0.4">
      <c r="A56" s="1" t="s">
        <v>726</v>
      </c>
      <c r="B56" s="1" t="s">
        <v>727</v>
      </c>
    </row>
    <row r="57" spans="1:2" x14ac:dyDescent="0.4">
      <c r="A57" s="1" t="s">
        <v>746</v>
      </c>
      <c r="B57" s="1" t="s">
        <v>747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B7A9B-7EFE-4EF2-A5D6-295402D509ED}">
  <sheetPr>
    <tabColor rgb="FFFF0000"/>
  </sheetPr>
  <dimension ref="A1:G13"/>
  <sheetViews>
    <sheetView zoomScaleNormal="100" workbookViewId="0">
      <selection activeCell="G33" sqref="G33"/>
    </sheetView>
  </sheetViews>
  <sheetFormatPr defaultColWidth="9.15234375" defaultRowHeight="14.6" x14ac:dyDescent="0.4"/>
  <cols>
    <col min="1" max="1" width="9.15234375" style="1"/>
    <col min="2" max="2" width="22" style="1" bestFit="1" customWidth="1"/>
    <col min="3" max="3" width="13.69140625" style="1" bestFit="1" customWidth="1"/>
    <col min="4" max="4" width="17.84375" style="1" bestFit="1" customWidth="1"/>
    <col min="5" max="5" width="9.15234375" style="1"/>
    <col min="6" max="6" width="21.15234375" style="1" bestFit="1" customWidth="1"/>
    <col min="7" max="7" width="20.84375" style="1" bestFit="1" customWidth="1"/>
    <col min="8" max="16384" width="9.15234375" style="1"/>
  </cols>
  <sheetData>
    <row r="1" spans="1:7" x14ac:dyDescent="0.4">
      <c r="A1" s="120" t="s">
        <v>757</v>
      </c>
      <c r="B1" s="120"/>
      <c r="C1" s="120"/>
      <c r="D1" s="120"/>
      <c r="E1" s="120"/>
      <c r="F1" s="120"/>
    </row>
    <row r="2" spans="1:7" x14ac:dyDescent="0.4">
      <c r="A2" s="1" t="s">
        <v>758</v>
      </c>
      <c r="B2" s="1" t="s">
        <v>171</v>
      </c>
      <c r="C2" s="1" t="s">
        <v>759</v>
      </c>
      <c r="D2" s="1" t="s">
        <v>760</v>
      </c>
      <c r="E2" s="1" t="s">
        <v>761</v>
      </c>
      <c r="F2" s="1" t="s">
        <v>762</v>
      </c>
      <c r="G2" s="1" t="s">
        <v>763</v>
      </c>
    </row>
    <row r="3" spans="1:7" x14ac:dyDescent="0.4">
      <c r="A3" s="97">
        <v>1</v>
      </c>
      <c r="B3" s="1" t="s">
        <v>221</v>
      </c>
      <c r="C3" s="1">
        <v>3</v>
      </c>
      <c r="D3" s="1">
        <v>2</v>
      </c>
      <c r="E3" s="1">
        <v>222</v>
      </c>
      <c r="F3" s="70">
        <v>1.76</v>
      </c>
    </row>
    <row r="4" spans="1:7" x14ac:dyDescent="0.4">
      <c r="A4" s="97">
        <v>2</v>
      </c>
      <c r="B4" s="1" t="s">
        <v>257</v>
      </c>
      <c r="C4" s="1">
        <v>2</v>
      </c>
      <c r="D4" s="1">
        <v>18</v>
      </c>
      <c r="E4" s="1">
        <v>239</v>
      </c>
      <c r="F4" s="70">
        <v>3.4</v>
      </c>
    </row>
    <row r="5" spans="1:7" x14ac:dyDescent="0.4">
      <c r="A5" s="97">
        <v>3</v>
      </c>
      <c r="B5" s="1" t="s">
        <v>257</v>
      </c>
      <c r="C5" s="1">
        <v>2</v>
      </c>
      <c r="D5" s="1">
        <v>12</v>
      </c>
      <c r="E5" s="1">
        <v>259</v>
      </c>
      <c r="F5" s="70">
        <v>2.76</v>
      </c>
    </row>
    <row r="6" spans="1:7" x14ac:dyDescent="0.4">
      <c r="A6" s="97">
        <v>4</v>
      </c>
      <c r="B6" s="1" t="s">
        <v>250</v>
      </c>
      <c r="C6" s="1">
        <v>5</v>
      </c>
      <c r="D6" s="1">
        <v>11</v>
      </c>
      <c r="E6" s="1">
        <v>178</v>
      </c>
      <c r="F6" s="70">
        <v>2.34</v>
      </c>
    </row>
    <row r="7" spans="1:7" x14ac:dyDescent="0.4">
      <c r="A7" s="97">
        <v>5</v>
      </c>
      <c r="B7" s="1" t="s">
        <v>699</v>
      </c>
      <c r="C7" s="1">
        <v>14</v>
      </c>
      <c r="D7" s="1">
        <v>7</v>
      </c>
      <c r="E7" s="1">
        <v>140</v>
      </c>
      <c r="F7" s="70">
        <v>1.67</v>
      </c>
    </row>
    <row r="8" spans="1:7" x14ac:dyDescent="0.4">
      <c r="A8" s="97">
        <v>6</v>
      </c>
      <c r="B8" s="1" t="s">
        <v>250</v>
      </c>
      <c r="C8" s="1">
        <v>3</v>
      </c>
      <c r="D8" s="1">
        <v>7</v>
      </c>
      <c r="E8" s="1">
        <v>203</v>
      </c>
      <c r="F8" s="70">
        <v>2.34</v>
      </c>
    </row>
    <row r="9" spans="1:7" x14ac:dyDescent="0.4">
      <c r="A9" s="97">
        <v>7</v>
      </c>
      <c r="B9" s="1" t="s">
        <v>699</v>
      </c>
      <c r="C9" s="1">
        <v>14</v>
      </c>
      <c r="D9" s="1">
        <v>1</v>
      </c>
      <c r="E9" s="1">
        <v>187</v>
      </c>
      <c r="F9" s="70">
        <v>1.2</v>
      </c>
    </row>
    <row r="10" spans="1:7" x14ac:dyDescent="0.4">
      <c r="A10" s="97">
        <v>8</v>
      </c>
      <c r="B10" s="1" t="s">
        <v>665</v>
      </c>
      <c r="C10" s="1">
        <v>12</v>
      </c>
      <c r="D10" s="1">
        <v>8</v>
      </c>
      <c r="E10" s="1">
        <v>156</v>
      </c>
      <c r="F10" s="70">
        <v>1.9</v>
      </c>
    </row>
    <row r="11" spans="1:7" x14ac:dyDescent="0.4">
      <c r="A11" s="97">
        <v>9</v>
      </c>
      <c r="B11" s="1" t="s">
        <v>250</v>
      </c>
      <c r="C11" s="1">
        <v>2</v>
      </c>
      <c r="D11" s="1">
        <v>11</v>
      </c>
      <c r="E11" s="1">
        <v>210</v>
      </c>
      <c r="F11" s="70">
        <v>2.2999999999999998</v>
      </c>
    </row>
    <row r="12" spans="1:7" x14ac:dyDescent="0.4">
      <c r="A12" s="97">
        <v>10</v>
      </c>
      <c r="B12" s="1" t="s">
        <v>257</v>
      </c>
      <c r="C12" s="1">
        <v>3</v>
      </c>
      <c r="D12" s="1">
        <v>9</v>
      </c>
      <c r="E12" s="1">
        <v>230</v>
      </c>
      <c r="F12" s="70">
        <v>2.34</v>
      </c>
    </row>
    <row r="13" spans="1:7" x14ac:dyDescent="0.4">
      <c r="A13" s="97">
        <v>11</v>
      </c>
      <c r="B13" s="1" t="s">
        <v>764</v>
      </c>
      <c r="C13" s="1">
        <v>3</v>
      </c>
      <c r="D13" s="1">
        <v>8</v>
      </c>
      <c r="E13" s="1">
        <v>201</v>
      </c>
      <c r="F13" s="70">
        <v>1.67</v>
      </c>
    </row>
  </sheetData>
  <mergeCells count="1">
    <mergeCell ref="A1:F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CAF20-6D82-4519-82F2-B24283D4BF17}">
  <sheetPr>
    <tabColor theme="5"/>
  </sheetPr>
  <dimension ref="A1:E10"/>
  <sheetViews>
    <sheetView zoomScale="230" zoomScaleNormal="230" workbookViewId="0">
      <selection activeCell="B20" sqref="B20"/>
    </sheetView>
  </sheetViews>
  <sheetFormatPr defaultColWidth="9.15234375" defaultRowHeight="14.6" x14ac:dyDescent="0.4"/>
  <cols>
    <col min="1" max="1" width="2" style="1" customWidth="1"/>
    <col min="2" max="2" width="21.53515625" style="1" customWidth="1"/>
    <col min="3" max="3" width="16.3046875" style="1" customWidth="1"/>
    <col min="4" max="4" width="19" style="1" bestFit="1" customWidth="1"/>
    <col min="5" max="5" width="1.84375" style="1" customWidth="1"/>
    <col min="6" max="16384" width="9.15234375" style="1"/>
  </cols>
  <sheetData>
    <row r="1" spans="1:5" x14ac:dyDescent="0.4">
      <c r="A1" s="112" t="s">
        <v>44</v>
      </c>
      <c r="B1" s="112"/>
      <c r="C1" s="112"/>
      <c r="D1" s="112"/>
      <c r="E1" s="112"/>
    </row>
    <row r="2" spans="1:5" ht="33" customHeight="1" x14ac:dyDescent="0.4">
      <c r="A2" s="112"/>
      <c r="B2" s="112"/>
      <c r="C2" s="112"/>
      <c r="D2" s="112"/>
      <c r="E2" s="112"/>
    </row>
    <row r="3" spans="1:5" x14ac:dyDescent="0.4">
      <c r="B3" s="59" t="s">
        <v>49</v>
      </c>
      <c r="C3" s="59" t="s">
        <v>110</v>
      </c>
      <c r="D3" s="59" t="s">
        <v>111</v>
      </c>
    </row>
    <row r="4" spans="1:5" x14ac:dyDescent="0.4">
      <c r="B4" s="1" t="s">
        <v>92</v>
      </c>
      <c r="C4" s="60">
        <v>3500</v>
      </c>
      <c r="D4" s="60">
        <v>9304</v>
      </c>
    </row>
    <row r="5" spans="1:5" x14ac:dyDescent="0.4">
      <c r="B5" s="1" t="s">
        <v>94</v>
      </c>
      <c r="C5" s="60">
        <v>4000</v>
      </c>
      <c r="D5" s="60">
        <v>11023</v>
      </c>
    </row>
    <row r="6" spans="1:5" x14ac:dyDescent="0.4">
      <c r="B6" s="1" t="s">
        <v>95</v>
      </c>
      <c r="C6" s="60">
        <v>5000</v>
      </c>
      <c r="D6" s="60">
        <v>10304</v>
      </c>
    </row>
    <row r="7" spans="1:5" x14ac:dyDescent="0.4">
      <c r="B7" s="1" t="s">
        <v>97</v>
      </c>
      <c r="C7" s="60">
        <v>5000</v>
      </c>
      <c r="D7" s="60">
        <v>4032</v>
      </c>
    </row>
    <row r="8" spans="1:5" x14ac:dyDescent="0.4">
      <c r="B8" s="1" t="s">
        <v>98</v>
      </c>
      <c r="C8" s="60">
        <v>6000</v>
      </c>
      <c r="D8" s="60">
        <v>10000</v>
      </c>
    </row>
    <row r="9" spans="1:5" x14ac:dyDescent="0.4">
      <c r="B9" s="1" t="s">
        <v>100</v>
      </c>
      <c r="C9" s="60">
        <v>3000</v>
      </c>
      <c r="D9" s="60">
        <v>10393</v>
      </c>
    </row>
    <row r="10" spans="1:5" x14ac:dyDescent="0.4">
      <c r="B10" s="1" t="s">
        <v>101</v>
      </c>
      <c r="C10" s="60">
        <v>3000</v>
      </c>
      <c r="D10" s="60">
        <v>10394</v>
      </c>
    </row>
  </sheetData>
  <mergeCells count="1">
    <mergeCell ref="A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E85E-10A7-4B8C-B2B2-8F83A6856F8E}">
  <sheetPr>
    <tabColor theme="5"/>
  </sheetPr>
  <dimension ref="A1:E10"/>
  <sheetViews>
    <sheetView zoomScale="160" zoomScaleNormal="160" workbookViewId="0">
      <selection activeCell="B20" sqref="B20"/>
    </sheetView>
  </sheetViews>
  <sheetFormatPr defaultColWidth="9.15234375" defaultRowHeight="14.6" x14ac:dyDescent="0.4"/>
  <cols>
    <col min="1" max="1" width="2" style="1" customWidth="1"/>
    <col min="2" max="2" width="21.53515625" style="1" customWidth="1"/>
    <col min="3" max="3" width="23.53515625" style="1" bestFit="1" customWidth="1"/>
    <col min="4" max="4" width="19" style="1" bestFit="1" customWidth="1"/>
    <col min="5" max="5" width="1.84375" style="1" customWidth="1"/>
    <col min="6" max="16384" width="9.15234375" style="1"/>
  </cols>
  <sheetData>
    <row r="1" spans="1:5" x14ac:dyDescent="0.4">
      <c r="A1" s="112" t="s">
        <v>44</v>
      </c>
      <c r="B1" s="112"/>
      <c r="C1" s="112"/>
      <c r="D1" s="112"/>
      <c r="E1" s="112"/>
    </row>
    <row r="2" spans="1:5" ht="33" customHeight="1" x14ac:dyDescent="0.4">
      <c r="A2" s="112"/>
      <c r="B2" s="112"/>
      <c r="C2" s="112"/>
      <c r="D2" s="112"/>
      <c r="E2" s="112"/>
    </row>
    <row r="3" spans="1:5" x14ac:dyDescent="0.4">
      <c r="B3" s="59" t="s">
        <v>49</v>
      </c>
      <c r="C3" s="59" t="s">
        <v>112</v>
      </c>
      <c r="D3" s="59" t="s">
        <v>111</v>
      </c>
    </row>
    <row r="4" spans="1:5" x14ac:dyDescent="0.4">
      <c r="B4" s="1" t="s">
        <v>92</v>
      </c>
      <c r="C4" s="61">
        <v>127</v>
      </c>
      <c r="D4" s="60">
        <v>9304</v>
      </c>
    </row>
    <row r="5" spans="1:5" x14ac:dyDescent="0.4">
      <c r="B5" s="1" t="s">
        <v>94</v>
      </c>
      <c r="C5" s="61">
        <v>180</v>
      </c>
      <c r="D5" s="60">
        <v>11023</v>
      </c>
    </row>
    <row r="6" spans="1:5" x14ac:dyDescent="0.4">
      <c r="B6" s="1" t="s">
        <v>95</v>
      </c>
      <c r="C6" s="61">
        <v>180</v>
      </c>
      <c r="D6" s="60">
        <v>10304</v>
      </c>
    </row>
    <row r="7" spans="1:5" x14ac:dyDescent="0.4">
      <c r="B7" s="1" t="s">
        <v>97</v>
      </c>
      <c r="C7" s="61">
        <v>216</v>
      </c>
      <c r="D7" s="60">
        <v>4032</v>
      </c>
    </row>
    <row r="8" spans="1:5" x14ac:dyDescent="0.4">
      <c r="B8" s="1" t="s">
        <v>98</v>
      </c>
      <c r="C8" s="61">
        <v>200</v>
      </c>
      <c r="D8" s="60">
        <v>10000</v>
      </c>
    </row>
    <row r="9" spans="1:5" x14ac:dyDescent="0.4">
      <c r="B9" s="1" t="s">
        <v>100</v>
      </c>
      <c r="C9" s="61">
        <v>50</v>
      </c>
      <c r="D9" s="60">
        <v>10393</v>
      </c>
    </row>
    <row r="10" spans="1:5" x14ac:dyDescent="0.4">
      <c r="B10" s="1" t="s">
        <v>101</v>
      </c>
      <c r="C10" s="61">
        <v>189</v>
      </c>
      <c r="D10" s="60">
        <v>10394</v>
      </c>
    </row>
  </sheetData>
  <mergeCells count="1">
    <mergeCell ref="A1:E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59A8-C521-4DF3-9D10-557EF90B40CA}">
  <sheetPr>
    <tabColor theme="5"/>
  </sheetPr>
  <dimension ref="A1:C6"/>
  <sheetViews>
    <sheetView zoomScale="190" zoomScaleNormal="190" workbookViewId="0">
      <selection activeCell="B20" sqref="B20"/>
    </sheetView>
  </sheetViews>
  <sheetFormatPr defaultRowHeight="14.6" x14ac:dyDescent="0.4"/>
  <cols>
    <col min="1" max="1" width="19" style="1" customWidth="1"/>
    <col min="2" max="2" width="23.3828125" style="1" customWidth="1"/>
    <col min="3" max="3" width="20" style="1" customWidth="1"/>
    <col min="4" max="16384" width="9.23046875" style="1"/>
  </cols>
  <sheetData>
    <row r="1" spans="1:3" ht="26.25" customHeight="1" x14ac:dyDescent="0.7">
      <c r="A1" s="122" t="s">
        <v>772</v>
      </c>
      <c r="B1" s="122"/>
      <c r="C1" s="122"/>
    </row>
    <row r="2" spans="1:3" x14ac:dyDescent="0.4">
      <c r="A2" s="1" t="s">
        <v>771</v>
      </c>
      <c r="B2" s="1" t="s">
        <v>770</v>
      </c>
      <c r="C2" s="1" t="s">
        <v>769</v>
      </c>
    </row>
    <row r="3" spans="1:3" x14ac:dyDescent="0.4">
      <c r="A3" s="1" t="s">
        <v>768</v>
      </c>
      <c r="B3" s="1">
        <v>10000</v>
      </c>
      <c r="C3" s="1">
        <v>1000</v>
      </c>
    </row>
    <row r="4" spans="1:3" x14ac:dyDescent="0.4">
      <c r="A4" s="1" t="s">
        <v>767</v>
      </c>
      <c r="B4" s="1">
        <v>3000</v>
      </c>
      <c r="C4" s="1">
        <v>500</v>
      </c>
    </row>
    <row r="5" spans="1:3" x14ac:dyDescent="0.4">
      <c r="A5" s="1" t="s">
        <v>766</v>
      </c>
      <c r="B5" s="1">
        <v>150</v>
      </c>
      <c r="C5" s="1">
        <v>30</v>
      </c>
    </row>
    <row r="6" spans="1:3" x14ac:dyDescent="0.4">
      <c r="A6" s="1" t="s">
        <v>765</v>
      </c>
      <c r="B6" s="1">
        <v>100</v>
      </c>
      <c r="C6" s="1">
        <v>500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81BA9-5736-414C-ADB7-EDA70C1D4176}">
  <sheetPr>
    <tabColor rgb="FF00B050"/>
  </sheetPr>
  <dimension ref="A1:K24"/>
  <sheetViews>
    <sheetView zoomScale="170" zoomScaleNormal="170" workbookViewId="0">
      <selection activeCell="B20" sqref="B20"/>
    </sheetView>
  </sheetViews>
  <sheetFormatPr defaultColWidth="9.15234375" defaultRowHeight="14.6" x14ac:dyDescent="0.4"/>
  <cols>
    <col min="1" max="1" width="19" style="1" customWidth="1"/>
    <col min="2" max="2" width="10.3046875" style="1" bestFit="1" customWidth="1"/>
    <col min="3" max="3" width="15.84375" style="1" bestFit="1" customWidth="1"/>
    <col min="4" max="4" width="9.15234375" style="1"/>
    <col min="5" max="5" width="18.3828125" style="1" bestFit="1" customWidth="1"/>
    <col min="6" max="6" width="18.15234375" style="1" bestFit="1" customWidth="1"/>
    <col min="7" max="7" width="9.15234375" style="1"/>
    <col min="8" max="8" width="16.3046875" style="1" customWidth="1"/>
    <col min="9" max="9" width="13.3046875" style="1" customWidth="1"/>
    <col min="10" max="10" width="20.3046875" style="1" customWidth="1"/>
    <col min="11" max="16384" width="9.15234375" style="1"/>
  </cols>
  <sheetData>
    <row r="1" spans="1:11" ht="15" customHeight="1" x14ac:dyDescent="0.7">
      <c r="A1" s="112" t="s">
        <v>44</v>
      </c>
      <c r="B1" s="112"/>
      <c r="C1" s="112"/>
      <c r="D1" s="112"/>
      <c r="E1" s="112"/>
      <c r="F1" s="112"/>
      <c r="G1" s="112"/>
      <c r="H1" s="112"/>
      <c r="I1" s="112"/>
      <c r="J1" s="112"/>
      <c r="K1" s="51"/>
    </row>
    <row r="2" spans="1:11" ht="36.75" customHeight="1" x14ac:dyDescent="0.7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51"/>
    </row>
    <row r="3" spans="1:11" x14ac:dyDescent="0.4">
      <c r="A3" s="52" t="s">
        <v>45</v>
      </c>
      <c r="B3" s="52" t="s">
        <v>46</v>
      </c>
      <c r="C3" s="52" t="s">
        <v>47</v>
      </c>
      <c r="D3" s="52" t="s">
        <v>48</v>
      </c>
      <c r="E3" s="52" t="s">
        <v>49</v>
      </c>
      <c r="F3" s="52" t="s">
        <v>50</v>
      </c>
      <c r="G3" s="52" t="s">
        <v>51</v>
      </c>
      <c r="H3" s="52" t="s">
        <v>52</v>
      </c>
      <c r="I3" s="52" t="s">
        <v>53</v>
      </c>
    </row>
    <row r="4" spans="1:11" x14ac:dyDescent="0.4">
      <c r="A4" s="1" t="s">
        <v>54</v>
      </c>
      <c r="B4" s="1" t="s">
        <v>55</v>
      </c>
      <c r="C4" s="1" t="s">
        <v>56</v>
      </c>
      <c r="D4" s="1">
        <v>35</v>
      </c>
      <c r="E4" s="1" t="s">
        <v>57</v>
      </c>
      <c r="F4" s="1">
        <v>10</v>
      </c>
      <c r="G4" s="1">
        <f t="shared" ref="G4:G24" si="0">D4*F4</f>
        <v>350</v>
      </c>
      <c r="H4" s="1" t="s">
        <v>58</v>
      </c>
      <c r="I4" s="1" t="s">
        <v>59</v>
      </c>
    </row>
    <row r="5" spans="1:11" x14ac:dyDescent="0.4">
      <c r="A5" s="1" t="s">
        <v>60</v>
      </c>
      <c r="B5" s="1" t="s">
        <v>55</v>
      </c>
      <c r="C5" s="1" t="s">
        <v>56</v>
      </c>
      <c r="D5" s="1">
        <v>35</v>
      </c>
      <c r="E5" s="1" t="s">
        <v>57</v>
      </c>
      <c r="F5" s="1">
        <v>10</v>
      </c>
      <c r="G5" s="1">
        <f t="shared" si="0"/>
        <v>350</v>
      </c>
      <c r="H5" s="1" t="s">
        <v>58</v>
      </c>
      <c r="I5" s="1" t="s">
        <v>59</v>
      </c>
    </row>
    <row r="6" spans="1:11" x14ac:dyDescent="0.4">
      <c r="A6" s="1" t="s">
        <v>61</v>
      </c>
      <c r="B6" s="1" t="s">
        <v>55</v>
      </c>
      <c r="C6" s="1" t="s">
        <v>56</v>
      </c>
      <c r="D6" s="1">
        <v>35</v>
      </c>
      <c r="E6" s="1" t="s">
        <v>57</v>
      </c>
      <c r="F6" s="1">
        <v>10</v>
      </c>
      <c r="G6" s="1">
        <f t="shared" si="0"/>
        <v>350</v>
      </c>
      <c r="H6" s="1" t="s">
        <v>58</v>
      </c>
      <c r="I6" s="1" t="s">
        <v>59</v>
      </c>
    </row>
    <row r="7" spans="1:11" x14ac:dyDescent="0.4">
      <c r="A7" s="1" t="s">
        <v>62</v>
      </c>
      <c r="B7" s="1" t="s">
        <v>55</v>
      </c>
      <c r="C7" s="1" t="s">
        <v>56</v>
      </c>
      <c r="D7" s="1">
        <v>35</v>
      </c>
      <c r="E7" s="1" t="s">
        <v>57</v>
      </c>
      <c r="F7" s="1">
        <v>10</v>
      </c>
      <c r="G7" s="1">
        <f t="shared" si="0"/>
        <v>350</v>
      </c>
      <c r="H7" s="1" t="s">
        <v>58</v>
      </c>
      <c r="I7" s="1" t="s">
        <v>59</v>
      </c>
    </row>
    <row r="8" spans="1:11" x14ac:dyDescent="0.4">
      <c r="A8" s="1" t="s">
        <v>63</v>
      </c>
      <c r="B8" s="1" t="s">
        <v>55</v>
      </c>
      <c r="C8" s="1" t="s">
        <v>56</v>
      </c>
      <c r="D8" s="1">
        <v>35</v>
      </c>
      <c r="E8" s="1" t="s">
        <v>57</v>
      </c>
      <c r="F8" s="1">
        <v>10</v>
      </c>
      <c r="G8" s="1">
        <f t="shared" si="0"/>
        <v>350</v>
      </c>
      <c r="H8" s="1" t="s">
        <v>58</v>
      </c>
      <c r="I8" s="1" t="s">
        <v>59</v>
      </c>
    </row>
    <row r="9" spans="1:11" x14ac:dyDescent="0.4">
      <c r="A9" s="1" t="s">
        <v>64</v>
      </c>
      <c r="B9" s="1" t="s">
        <v>55</v>
      </c>
      <c r="C9" s="1" t="s">
        <v>65</v>
      </c>
      <c r="D9" s="1">
        <v>30</v>
      </c>
      <c r="E9" s="1" t="s">
        <v>57</v>
      </c>
      <c r="F9" s="1">
        <v>10</v>
      </c>
      <c r="G9" s="1">
        <f t="shared" si="0"/>
        <v>300</v>
      </c>
      <c r="H9" s="1" t="s">
        <v>58</v>
      </c>
      <c r="I9" s="1" t="s">
        <v>66</v>
      </c>
    </row>
    <row r="10" spans="1:11" x14ac:dyDescent="0.4">
      <c r="A10" s="1" t="s">
        <v>67</v>
      </c>
      <c r="B10" s="1" t="s">
        <v>55</v>
      </c>
      <c r="C10" s="1" t="s">
        <v>65</v>
      </c>
      <c r="D10" s="1">
        <v>30</v>
      </c>
      <c r="E10" s="1" t="s">
        <v>57</v>
      </c>
      <c r="F10" s="1">
        <v>10</v>
      </c>
      <c r="G10" s="1">
        <f t="shared" si="0"/>
        <v>300</v>
      </c>
      <c r="H10" s="1" t="s">
        <v>58</v>
      </c>
      <c r="I10" s="1" t="s">
        <v>66</v>
      </c>
    </row>
    <row r="11" spans="1:11" x14ac:dyDescent="0.4">
      <c r="A11" s="1" t="s">
        <v>68</v>
      </c>
      <c r="B11" s="1" t="s">
        <v>55</v>
      </c>
      <c r="C11" s="1" t="s">
        <v>65</v>
      </c>
      <c r="D11" s="1">
        <v>30</v>
      </c>
      <c r="E11" s="1" t="s">
        <v>69</v>
      </c>
      <c r="F11" s="1">
        <v>10</v>
      </c>
      <c r="G11" s="1">
        <f t="shared" si="0"/>
        <v>300</v>
      </c>
      <c r="H11" s="1" t="s">
        <v>58</v>
      </c>
      <c r="I11" s="1" t="s">
        <v>70</v>
      </c>
    </row>
    <row r="12" spans="1:11" x14ac:dyDescent="0.4">
      <c r="A12" s="1" t="s">
        <v>71</v>
      </c>
      <c r="B12" s="1" t="s">
        <v>72</v>
      </c>
      <c r="C12" s="1" t="s">
        <v>65</v>
      </c>
      <c r="D12" s="1">
        <v>25</v>
      </c>
      <c r="E12" s="1" t="s">
        <v>69</v>
      </c>
      <c r="F12" s="1">
        <v>10</v>
      </c>
      <c r="G12" s="1">
        <f t="shared" si="0"/>
        <v>250</v>
      </c>
      <c r="H12" s="1" t="s">
        <v>58</v>
      </c>
      <c r="I12" s="1" t="s">
        <v>70</v>
      </c>
    </row>
    <row r="13" spans="1:11" x14ac:dyDescent="0.4">
      <c r="A13" s="1" t="s">
        <v>73</v>
      </c>
      <c r="B13" s="1" t="s">
        <v>72</v>
      </c>
      <c r="C13" s="1" t="s">
        <v>65</v>
      </c>
      <c r="D13" s="1">
        <v>25</v>
      </c>
      <c r="E13" s="1" t="s">
        <v>69</v>
      </c>
      <c r="F13" s="1">
        <v>10</v>
      </c>
      <c r="G13" s="1">
        <f t="shared" si="0"/>
        <v>250</v>
      </c>
      <c r="H13" s="1" t="s">
        <v>58</v>
      </c>
      <c r="I13" s="1" t="s">
        <v>70</v>
      </c>
    </row>
    <row r="14" spans="1:11" x14ac:dyDescent="0.4">
      <c r="A14" s="1" t="s">
        <v>74</v>
      </c>
      <c r="B14" s="1" t="s">
        <v>72</v>
      </c>
      <c r="C14" s="1" t="s">
        <v>65</v>
      </c>
      <c r="D14" s="1">
        <v>25</v>
      </c>
      <c r="E14" s="1" t="s">
        <v>69</v>
      </c>
      <c r="F14" s="1">
        <v>10</v>
      </c>
      <c r="G14" s="1">
        <f t="shared" si="0"/>
        <v>250</v>
      </c>
      <c r="H14" s="1" t="s">
        <v>58</v>
      </c>
      <c r="I14" s="1" t="s">
        <v>70</v>
      </c>
    </row>
    <row r="15" spans="1:11" x14ac:dyDescent="0.4">
      <c r="A15" s="1" t="s">
        <v>75</v>
      </c>
      <c r="B15" s="1" t="s">
        <v>72</v>
      </c>
      <c r="C15" s="1" t="s">
        <v>65</v>
      </c>
      <c r="D15" s="1">
        <v>25</v>
      </c>
      <c r="E15" s="1" t="s">
        <v>69</v>
      </c>
      <c r="F15" s="1">
        <v>10</v>
      </c>
      <c r="G15" s="1">
        <f t="shared" si="0"/>
        <v>250</v>
      </c>
      <c r="H15" s="1" t="s">
        <v>76</v>
      </c>
      <c r="I15" s="1" t="s">
        <v>70</v>
      </c>
    </row>
    <row r="16" spans="1:11" x14ac:dyDescent="0.4">
      <c r="A16" s="1" t="s">
        <v>77</v>
      </c>
      <c r="B16" s="1" t="s">
        <v>78</v>
      </c>
      <c r="C16" s="1" t="s">
        <v>65</v>
      </c>
      <c r="D16" s="1">
        <v>25</v>
      </c>
      <c r="E16" s="1" t="s">
        <v>79</v>
      </c>
      <c r="F16" s="1">
        <v>10</v>
      </c>
      <c r="G16" s="1">
        <f t="shared" si="0"/>
        <v>250</v>
      </c>
      <c r="H16" s="1" t="s">
        <v>76</v>
      </c>
      <c r="I16" s="1" t="s">
        <v>70</v>
      </c>
    </row>
    <row r="17" spans="1:9" x14ac:dyDescent="0.4">
      <c r="A17" s="1" t="s">
        <v>80</v>
      </c>
      <c r="B17" s="1" t="s">
        <v>78</v>
      </c>
      <c r="C17" s="1" t="s">
        <v>65</v>
      </c>
      <c r="D17" s="1">
        <v>25</v>
      </c>
      <c r="E17" s="1" t="s">
        <v>79</v>
      </c>
      <c r="F17" s="1">
        <v>10</v>
      </c>
      <c r="G17" s="1">
        <f t="shared" si="0"/>
        <v>250</v>
      </c>
      <c r="H17" s="1" t="s">
        <v>76</v>
      </c>
      <c r="I17" s="1" t="s">
        <v>70</v>
      </c>
    </row>
    <row r="18" spans="1:9" x14ac:dyDescent="0.4">
      <c r="A18" s="1" t="s">
        <v>81</v>
      </c>
      <c r="B18" s="1" t="s">
        <v>78</v>
      </c>
      <c r="C18" s="1" t="s">
        <v>65</v>
      </c>
      <c r="D18" s="1">
        <v>25</v>
      </c>
      <c r="E18" s="1" t="s">
        <v>79</v>
      </c>
      <c r="F18" s="1">
        <v>10</v>
      </c>
      <c r="G18" s="1">
        <f t="shared" si="0"/>
        <v>250</v>
      </c>
      <c r="H18" s="1" t="s">
        <v>76</v>
      </c>
      <c r="I18" s="1" t="s">
        <v>70</v>
      </c>
    </row>
    <row r="19" spans="1:9" x14ac:dyDescent="0.4">
      <c r="A19" s="1" t="s">
        <v>82</v>
      </c>
      <c r="B19" s="1" t="s">
        <v>78</v>
      </c>
      <c r="C19" s="1" t="s">
        <v>65</v>
      </c>
      <c r="D19" s="1">
        <v>25</v>
      </c>
      <c r="E19" s="1" t="s">
        <v>79</v>
      </c>
      <c r="F19" s="1">
        <v>10</v>
      </c>
      <c r="G19" s="1">
        <f t="shared" si="0"/>
        <v>250</v>
      </c>
      <c r="H19" s="1" t="s">
        <v>76</v>
      </c>
      <c r="I19" s="1" t="s">
        <v>70</v>
      </c>
    </row>
    <row r="20" spans="1:9" x14ac:dyDescent="0.4">
      <c r="A20" s="1" t="s">
        <v>83</v>
      </c>
      <c r="B20" s="1" t="s">
        <v>84</v>
      </c>
      <c r="C20" s="1" t="s">
        <v>85</v>
      </c>
      <c r="D20" s="1">
        <v>20</v>
      </c>
      <c r="E20" s="1" t="s">
        <v>79</v>
      </c>
      <c r="F20" s="1">
        <v>10</v>
      </c>
      <c r="G20" s="1">
        <f t="shared" si="0"/>
        <v>200</v>
      </c>
      <c r="H20" s="1" t="s">
        <v>76</v>
      </c>
      <c r="I20" s="1" t="s">
        <v>70</v>
      </c>
    </row>
    <row r="21" spans="1:9" x14ac:dyDescent="0.4">
      <c r="A21" s="1" t="s">
        <v>86</v>
      </c>
      <c r="B21" s="1" t="s">
        <v>84</v>
      </c>
      <c r="C21" s="1" t="s">
        <v>85</v>
      </c>
      <c r="D21" s="1">
        <v>20</v>
      </c>
      <c r="E21" s="1" t="s">
        <v>79</v>
      </c>
      <c r="F21" s="1">
        <v>10</v>
      </c>
      <c r="G21" s="1">
        <f t="shared" si="0"/>
        <v>200</v>
      </c>
      <c r="H21" s="1" t="s">
        <v>76</v>
      </c>
      <c r="I21" s="1" t="s">
        <v>70</v>
      </c>
    </row>
    <row r="22" spans="1:9" x14ac:dyDescent="0.4">
      <c r="A22" s="1" t="s">
        <v>87</v>
      </c>
      <c r="B22" s="1" t="s">
        <v>84</v>
      </c>
      <c r="C22" s="1" t="s">
        <v>85</v>
      </c>
      <c r="D22" s="1">
        <v>20</v>
      </c>
      <c r="E22" s="1" t="s">
        <v>79</v>
      </c>
      <c r="F22" s="1">
        <v>10</v>
      </c>
      <c r="G22" s="1">
        <f t="shared" si="0"/>
        <v>200</v>
      </c>
      <c r="H22" s="1" t="s">
        <v>76</v>
      </c>
      <c r="I22" s="1" t="s">
        <v>70</v>
      </c>
    </row>
    <row r="23" spans="1:9" x14ac:dyDescent="0.4">
      <c r="A23" s="1" t="s">
        <v>88</v>
      </c>
      <c r="B23" s="1" t="s">
        <v>84</v>
      </c>
      <c r="C23" s="1" t="s">
        <v>85</v>
      </c>
      <c r="D23" s="1">
        <v>20</v>
      </c>
      <c r="E23" s="1" t="s">
        <v>79</v>
      </c>
      <c r="F23" s="1">
        <v>10</v>
      </c>
      <c r="G23" s="1">
        <f t="shared" si="0"/>
        <v>200</v>
      </c>
      <c r="H23" s="1" t="s">
        <v>76</v>
      </c>
      <c r="I23" s="1" t="s">
        <v>70</v>
      </c>
    </row>
    <row r="24" spans="1:9" x14ac:dyDescent="0.4">
      <c r="A24" s="1" t="s">
        <v>89</v>
      </c>
      <c r="B24" s="1" t="s">
        <v>84</v>
      </c>
      <c r="C24" s="1" t="s">
        <v>85</v>
      </c>
      <c r="D24" s="1">
        <v>20</v>
      </c>
      <c r="E24" s="1" t="s">
        <v>79</v>
      </c>
      <c r="F24" s="1">
        <v>10</v>
      </c>
      <c r="G24" s="1">
        <f t="shared" si="0"/>
        <v>200</v>
      </c>
      <c r="H24" s="1" t="s">
        <v>76</v>
      </c>
      <c r="I24" s="1" t="s">
        <v>70</v>
      </c>
    </row>
  </sheetData>
  <mergeCells count="1">
    <mergeCell ref="A1:J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AA481-4DB4-445D-A3BF-8D171A9E8DFF}">
  <sheetPr>
    <tabColor theme="5"/>
  </sheetPr>
  <dimension ref="A1:B11"/>
  <sheetViews>
    <sheetView workbookViewId="0">
      <selection activeCell="B20" sqref="B20"/>
    </sheetView>
  </sheetViews>
  <sheetFormatPr defaultRowHeight="14.6" x14ac:dyDescent="0.4"/>
  <cols>
    <col min="1" max="1" width="13.15234375" style="1" bestFit="1" customWidth="1"/>
    <col min="2" max="2" width="30.15234375" style="1" bestFit="1" customWidth="1"/>
    <col min="3" max="4" width="7" style="1" bestFit="1" customWidth="1"/>
    <col min="5" max="8" width="8" style="1" bestFit="1" customWidth="1"/>
    <col min="9" max="9" width="12.69140625" style="1" bestFit="1" customWidth="1"/>
    <col min="10" max="16384" width="9.23046875" style="1"/>
  </cols>
  <sheetData>
    <row r="1" spans="1:2" x14ac:dyDescent="0.4">
      <c r="A1" s="46" t="s">
        <v>771</v>
      </c>
      <c r="B1" s="1" t="s">
        <v>776</v>
      </c>
    </row>
    <row r="3" spans="1:2" x14ac:dyDescent="0.4">
      <c r="A3" s="46" t="s">
        <v>775</v>
      </c>
      <c r="B3" s="1" t="s">
        <v>774</v>
      </c>
    </row>
    <row r="4" spans="1:2" x14ac:dyDescent="0.4">
      <c r="A4" s="98">
        <v>80</v>
      </c>
      <c r="B4" s="1">
        <v>6583</v>
      </c>
    </row>
    <row r="5" spans="1:2" x14ac:dyDescent="0.4">
      <c r="A5" s="98">
        <v>89</v>
      </c>
      <c r="B5" s="1">
        <v>12345</v>
      </c>
    </row>
    <row r="6" spans="1:2" x14ac:dyDescent="0.4">
      <c r="A6" s="98">
        <v>95</v>
      </c>
      <c r="B6" s="1">
        <v>13459</v>
      </c>
    </row>
    <row r="7" spans="1:2" x14ac:dyDescent="0.4">
      <c r="A7" s="98">
        <v>99</v>
      </c>
      <c r="B7" s="1">
        <v>49203</v>
      </c>
    </row>
    <row r="8" spans="1:2" x14ac:dyDescent="0.4">
      <c r="A8" s="98">
        <v>105</v>
      </c>
      <c r="B8" s="1">
        <v>9304</v>
      </c>
    </row>
    <row r="9" spans="1:2" x14ac:dyDescent="0.4">
      <c r="A9" s="98">
        <v>112</v>
      </c>
      <c r="B9" s="1">
        <v>8394</v>
      </c>
    </row>
    <row r="10" spans="1:2" x14ac:dyDescent="0.4">
      <c r="A10" s="98">
        <v>129</v>
      </c>
      <c r="B10" s="1">
        <v>41023</v>
      </c>
    </row>
    <row r="11" spans="1:2" x14ac:dyDescent="0.4">
      <c r="A11" s="98" t="s">
        <v>30</v>
      </c>
      <c r="B11" s="1">
        <v>140311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CF5AF-022E-47F3-8E56-0CF5EC0A7094}">
  <sheetPr>
    <tabColor theme="5"/>
  </sheetPr>
  <dimension ref="A1:B11"/>
  <sheetViews>
    <sheetView workbookViewId="0">
      <selection activeCell="B20" sqref="B20"/>
    </sheetView>
  </sheetViews>
  <sheetFormatPr defaultRowHeight="14.6" x14ac:dyDescent="0.4"/>
  <cols>
    <col min="1" max="1" width="13.15234375" style="1" bestFit="1" customWidth="1"/>
    <col min="2" max="2" width="30.15234375" style="1" bestFit="1" customWidth="1"/>
    <col min="3" max="4" width="7" style="1" bestFit="1" customWidth="1"/>
    <col min="5" max="8" width="8" style="1" bestFit="1" customWidth="1"/>
    <col min="9" max="9" width="12.69140625" style="1" bestFit="1" customWidth="1"/>
    <col min="10" max="16384" width="9.23046875" style="1"/>
  </cols>
  <sheetData>
    <row r="1" spans="1:2" x14ac:dyDescent="0.4">
      <c r="A1" s="46" t="s">
        <v>771</v>
      </c>
      <c r="B1" s="1" t="s">
        <v>776</v>
      </c>
    </row>
    <row r="3" spans="1:2" x14ac:dyDescent="0.4">
      <c r="A3" s="46" t="s">
        <v>775</v>
      </c>
      <c r="B3" s="1" t="s">
        <v>774</v>
      </c>
    </row>
    <row r="4" spans="1:2" x14ac:dyDescent="0.4">
      <c r="A4" s="98">
        <v>80</v>
      </c>
      <c r="B4" s="1">
        <v>6583</v>
      </c>
    </row>
    <row r="5" spans="1:2" x14ac:dyDescent="0.4">
      <c r="A5" s="98">
        <v>89</v>
      </c>
      <c r="B5" s="1">
        <v>12345</v>
      </c>
    </row>
    <row r="6" spans="1:2" x14ac:dyDescent="0.4">
      <c r="A6" s="98">
        <v>95</v>
      </c>
      <c r="B6" s="1">
        <v>13459</v>
      </c>
    </row>
    <row r="7" spans="1:2" x14ac:dyDescent="0.4">
      <c r="A7" s="98">
        <v>99</v>
      </c>
      <c r="B7" s="1">
        <v>49203</v>
      </c>
    </row>
    <row r="8" spans="1:2" x14ac:dyDescent="0.4">
      <c r="A8" s="98">
        <v>105</v>
      </c>
      <c r="B8" s="1">
        <v>9304</v>
      </c>
    </row>
    <row r="9" spans="1:2" x14ac:dyDescent="0.4">
      <c r="A9" s="98">
        <v>112</v>
      </c>
      <c r="B9" s="1">
        <v>8394</v>
      </c>
    </row>
    <row r="10" spans="1:2" x14ac:dyDescent="0.4">
      <c r="A10" s="98">
        <v>129</v>
      </c>
      <c r="B10" s="1">
        <v>41023</v>
      </c>
    </row>
    <row r="11" spans="1:2" x14ac:dyDescent="0.4">
      <c r="A11" s="98" t="s">
        <v>30</v>
      </c>
      <c r="B11" s="1">
        <v>140311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93D25-538C-43DC-8E9B-E68AE7A61817}">
  <sheetPr>
    <tabColor theme="5"/>
  </sheetPr>
  <dimension ref="A1:B5"/>
  <sheetViews>
    <sheetView workbookViewId="0">
      <selection activeCell="B20" sqref="B20"/>
    </sheetView>
  </sheetViews>
  <sheetFormatPr defaultRowHeight="14.6" x14ac:dyDescent="0.4"/>
  <cols>
    <col min="1" max="1" width="16.3046875" style="1" bestFit="1" customWidth="1"/>
    <col min="2" max="2" width="7.15234375" style="1" bestFit="1" customWidth="1"/>
    <col min="3" max="3" width="16.3046875" style="1" bestFit="1" customWidth="1"/>
    <col min="4" max="16384" width="9.23046875" style="1"/>
  </cols>
  <sheetData>
    <row r="1" spans="1:2" x14ac:dyDescent="0.4">
      <c r="A1" s="46" t="s">
        <v>47</v>
      </c>
      <c r="B1" s="1" t="s">
        <v>776</v>
      </c>
    </row>
    <row r="3" spans="1:2" x14ac:dyDescent="0.4">
      <c r="A3" s="46" t="s">
        <v>779</v>
      </c>
    </row>
    <row r="4" spans="1:2" x14ac:dyDescent="0.4">
      <c r="A4" s="45" t="s">
        <v>778</v>
      </c>
      <c r="B4" s="1">
        <v>765</v>
      </c>
    </row>
    <row r="5" spans="1:2" x14ac:dyDescent="0.4">
      <c r="A5" s="45" t="s">
        <v>777</v>
      </c>
      <c r="B5" s="1">
        <v>1340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A1589-1CA4-402F-BAFB-91260917A1FA}">
  <sheetPr>
    <tabColor theme="5"/>
  </sheetPr>
  <dimension ref="A3:C8"/>
  <sheetViews>
    <sheetView workbookViewId="0">
      <selection activeCell="B20" sqref="B20"/>
    </sheetView>
  </sheetViews>
  <sheetFormatPr defaultRowHeight="14.6" x14ac:dyDescent="0.4"/>
  <cols>
    <col min="1" max="1" width="13.15234375" style="1" bestFit="1" customWidth="1"/>
    <col min="2" max="3" width="16.3046875" style="1" bestFit="1" customWidth="1"/>
    <col min="4" max="4" width="13.69140625" style="1" bestFit="1" customWidth="1"/>
    <col min="5" max="16384" width="9.23046875" style="1"/>
  </cols>
  <sheetData>
    <row r="3" spans="1:3" x14ac:dyDescent="0.4">
      <c r="A3" s="46" t="s">
        <v>31</v>
      </c>
      <c r="B3" s="1" t="s">
        <v>778</v>
      </c>
      <c r="C3" s="1" t="s">
        <v>777</v>
      </c>
    </row>
    <row r="4" spans="1:3" x14ac:dyDescent="0.4">
      <c r="A4" s="45" t="s">
        <v>56</v>
      </c>
      <c r="B4" s="1">
        <v>201</v>
      </c>
      <c r="C4" s="1">
        <v>260</v>
      </c>
    </row>
    <row r="5" spans="1:3" x14ac:dyDescent="0.4">
      <c r="A5" s="45" t="s">
        <v>780</v>
      </c>
      <c r="B5" s="1">
        <v>300</v>
      </c>
      <c r="C5" s="1">
        <v>450</v>
      </c>
    </row>
    <row r="6" spans="1:3" x14ac:dyDescent="0.4">
      <c r="A6" s="45" t="s">
        <v>773</v>
      </c>
      <c r="B6" s="1">
        <v>34</v>
      </c>
      <c r="C6" s="1">
        <v>70</v>
      </c>
    </row>
    <row r="7" spans="1:3" x14ac:dyDescent="0.4">
      <c r="A7" s="45" t="s">
        <v>40</v>
      </c>
      <c r="B7" s="1">
        <v>230</v>
      </c>
      <c r="C7" s="1">
        <v>560</v>
      </c>
    </row>
    <row r="8" spans="1:3" x14ac:dyDescent="0.4">
      <c r="A8" s="45" t="s">
        <v>30</v>
      </c>
      <c r="B8" s="1">
        <v>765</v>
      </c>
      <c r="C8" s="1">
        <v>1340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85FC4-8266-4268-B6C5-8E299C366442}">
  <sheetPr>
    <tabColor rgb="FF00B050"/>
  </sheetPr>
  <dimension ref="A1:J24"/>
  <sheetViews>
    <sheetView zoomScale="170" zoomScaleNormal="170" workbookViewId="0">
      <selection activeCell="B20" sqref="B20"/>
    </sheetView>
  </sheetViews>
  <sheetFormatPr defaultColWidth="9.15234375" defaultRowHeight="14.6" x14ac:dyDescent="0.4"/>
  <cols>
    <col min="1" max="1" width="19" style="1" customWidth="1"/>
    <col min="2" max="2" width="10.3046875" style="1" bestFit="1" customWidth="1"/>
    <col min="3" max="3" width="15.84375" style="1" bestFit="1" customWidth="1"/>
    <col min="4" max="4" width="9.15234375" style="1"/>
    <col min="5" max="5" width="18.15234375" style="1" bestFit="1" customWidth="1"/>
    <col min="6" max="6" width="9.15234375" style="1"/>
    <col min="7" max="7" width="16.3046875" style="1" customWidth="1"/>
    <col min="8" max="8" width="13.3046875" style="1" customWidth="1"/>
    <col min="9" max="9" width="20.3046875" style="1" customWidth="1"/>
    <col min="10" max="16384" width="9.15234375" style="1"/>
  </cols>
  <sheetData>
    <row r="1" spans="1:10" ht="15" customHeight="1" x14ac:dyDescent="0.7">
      <c r="A1" s="112" t="s">
        <v>44</v>
      </c>
      <c r="B1" s="112"/>
      <c r="C1" s="112"/>
      <c r="D1" s="112"/>
      <c r="E1" s="112"/>
      <c r="F1" s="112"/>
      <c r="G1" s="112"/>
      <c r="H1" s="112"/>
      <c r="I1" s="112"/>
      <c r="J1" s="51"/>
    </row>
    <row r="2" spans="1:10" ht="36.75" customHeight="1" x14ac:dyDescent="0.7">
      <c r="A2" s="112"/>
      <c r="B2" s="112"/>
      <c r="C2" s="112"/>
      <c r="D2" s="112"/>
      <c r="E2" s="112"/>
      <c r="F2" s="112"/>
      <c r="G2" s="112"/>
      <c r="H2" s="112"/>
      <c r="I2" s="112"/>
      <c r="J2" s="51"/>
    </row>
    <row r="3" spans="1:10" x14ac:dyDescent="0.4">
      <c r="A3" s="52" t="s">
        <v>45</v>
      </c>
      <c r="B3" s="52" t="s">
        <v>46</v>
      </c>
      <c r="C3" s="52" t="s">
        <v>47</v>
      </c>
      <c r="D3" s="52" t="s">
        <v>48</v>
      </c>
      <c r="E3" s="52" t="s">
        <v>50</v>
      </c>
      <c r="F3" s="52" t="s">
        <v>51</v>
      </c>
      <c r="G3" s="52" t="s">
        <v>52</v>
      </c>
      <c r="H3" s="52" t="s">
        <v>53</v>
      </c>
      <c r="I3" s="52" t="s">
        <v>49</v>
      </c>
    </row>
    <row r="4" spans="1:10" x14ac:dyDescent="0.4">
      <c r="A4" s="1" t="s">
        <v>54</v>
      </c>
      <c r="B4" s="1" t="s">
        <v>55</v>
      </c>
      <c r="C4" s="1" t="s">
        <v>56</v>
      </c>
      <c r="D4" s="1">
        <v>35</v>
      </c>
      <c r="F4" s="1">
        <f t="shared" ref="F4:F24" si="0">D4*E4</f>
        <v>0</v>
      </c>
      <c r="G4" s="1" t="s">
        <v>58</v>
      </c>
      <c r="H4" s="1" t="s">
        <v>59</v>
      </c>
      <c r="I4" s="1" t="s">
        <v>57</v>
      </c>
    </row>
    <row r="5" spans="1:10" x14ac:dyDescent="0.4">
      <c r="A5" s="1" t="s">
        <v>60</v>
      </c>
      <c r="B5" s="1" t="s">
        <v>55</v>
      </c>
      <c r="C5" s="1" t="s">
        <v>56</v>
      </c>
      <c r="D5" s="1">
        <v>35</v>
      </c>
      <c r="F5" s="1">
        <f t="shared" si="0"/>
        <v>0</v>
      </c>
      <c r="G5" s="1" t="s">
        <v>58</v>
      </c>
      <c r="H5" s="1" t="s">
        <v>59</v>
      </c>
      <c r="I5" s="1" t="s">
        <v>57</v>
      </c>
    </row>
    <row r="6" spans="1:10" x14ac:dyDescent="0.4">
      <c r="A6" s="1" t="s">
        <v>61</v>
      </c>
      <c r="B6" s="1" t="s">
        <v>55</v>
      </c>
      <c r="C6" s="1" t="s">
        <v>56</v>
      </c>
      <c r="D6" s="1">
        <v>35</v>
      </c>
      <c r="F6" s="1">
        <f t="shared" si="0"/>
        <v>0</v>
      </c>
      <c r="G6" s="1" t="s">
        <v>58</v>
      </c>
      <c r="H6" s="1" t="s">
        <v>59</v>
      </c>
      <c r="I6" s="1" t="s">
        <v>57</v>
      </c>
    </row>
    <row r="7" spans="1:10" x14ac:dyDescent="0.4">
      <c r="A7" s="1" t="s">
        <v>62</v>
      </c>
      <c r="B7" s="1" t="s">
        <v>55</v>
      </c>
      <c r="C7" s="1" t="s">
        <v>56</v>
      </c>
      <c r="D7" s="1">
        <v>35</v>
      </c>
      <c r="F7" s="1">
        <f t="shared" si="0"/>
        <v>0</v>
      </c>
      <c r="G7" s="1" t="s">
        <v>58</v>
      </c>
      <c r="H7" s="1" t="s">
        <v>59</v>
      </c>
      <c r="I7" s="1" t="s">
        <v>57</v>
      </c>
    </row>
    <row r="8" spans="1:10" x14ac:dyDescent="0.4">
      <c r="A8" s="1" t="s">
        <v>63</v>
      </c>
      <c r="B8" s="1" t="s">
        <v>55</v>
      </c>
      <c r="C8" s="1" t="s">
        <v>56</v>
      </c>
      <c r="D8" s="1">
        <v>35</v>
      </c>
      <c r="F8" s="1">
        <f t="shared" si="0"/>
        <v>0</v>
      </c>
      <c r="G8" s="1" t="s">
        <v>58</v>
      </c>
      <c r="H8" s="1" t="s">
        <v>59</v>
      </c>
      <c r="I8" s="1" t="s">
        <v>57</v>
      </c>
    </row>
    <row r="9" spans="1:10" x14ac:dyDescent="0.4">
      <c r="A9" s="1" t="s">
        <v>64</v>
      </c>
      <c r="B9" s="1" t="s">
        <v>55</v>
      </c>
      <c r="C9" s="1" t="s">
        <v>65</v>
      </c>
      <c r="D9" s="1">
        <v>30</v>
      </c>
      <c r="F9" s="1">
        <f t="shared" si="0"/>
        <v>0</v>
      </c>
      <c r="G9" s="1" t="s">
        <v>58</v>
      </c>
      <c r="H9" s="1" t="s">
        <v>66</v>
      </c>
      <c r="I9" s="1" t="s">
        <v>57</v>
      </c>
    </row>
    <row r="10" spans="1:10" x14ac:dyDescent="0.4">
      <c r="A10" s="1" t="s">
        <v>67</v>
      </c>
      <c r="B10" s="1" t="s">
        <v>55</v>
      </c>
      <c r="C10" s="1" t="s">
        <v>65</v>
      </c>
      <c r="D10" s="1">
        <v>30</v>
      </c>
      <c r="F10" s="1">
        <f t="shared" si="0"/>
        <v>0</v>
      </c>
      <c r="G10" s="1" t="s">
        <v>58</v>
      </c>
      <c r="H10" s="1" t="s">
        <v>66</v>
      </c>
      <c r="I10" s="1" t="s">
        <v>57</v>
      </c>
    </row>
    <row r="11" spans="1:10" x14ac:dyDescent="0.4">
      <c r="A11" s="1" t="s">
        <v>68</v>
      </c>
      <c r="B11" s="1" t="s">
        <v>55</v>
      </c>
      <c r="C11" s="1" t="s">
        <v>65</v>
      </c>
      <c r="D11" s="1">
        <v>30</v>
      </c>
      <c r="F11" s="1">
        <f t="shared" si="0"/>
        <v>0</v>
      </c>
      <c r="G11" s="1" t="s">
        <v>58</v>
      </c>
      <c r="H11" s="1" t="s">
        <v>70</v>
      </c>
      <c r="I11" s="1" t="s">
        <v>69</v>
      </c>
    </row>
    <row r="12" spans="1:10" x14ac:dyDescent="0.4">
      <c r="A12" s="1" t="s">
        <v>71</v>
      </c>
      <c r="B12" s="1" t="s">
        <v>72</v>
      </c>
      <c r="C12" s="1" t="s">
        <v>65</v>
      </c>
      <c r="D12" s="1">
        <v>25</v>
      </c>
      <c r="F12" s="1">
        <f t="shared" si="0"/>
        <v>0</v>
      </c>
      <c r="G12" s="1" t="s">
        <v>58</v>
      </c>
      <c r="H12" s="1" t="s">
        <v>70</v>
      </c>
      <c r="I12" s="1" t="s">
        <v>69</v>
      </c>
    </row>
    <row r="13" spans="1:10" x14ac:dyDescent="0.4">
      <c r="A13" s="1" t="s">
        <v>73</v>
      </c>
      <c r="B13" s="1" t="s">
        <v>72</v>
      </c>
      <c r="C13" s="1" t="s">
        <v>65</v>
      </c>
      <c r="D13" s="1">
        <v>25</v>
      </c>
      <c r="F13" s="1">
        <f t="shared" si="0"/>
        <v>0</v>
      </c>
      <c r="G13" s="1" t="s">
        <v>58</v>
      </c>
      <c r="H13" s="1" t="s">
        <v>70</v>
      </c>
      <c r="I13" s="1" t="s">
        <v>69</v>
      </c>
    </row>
    <row r="14" spans="1:10" x14ac:dyDescent="0.4">
      <c r="A14" s="1" t="s">
        <v>74</v>
      </c>
      <c r="B14" s="1" t="s">
        <v>72</v>
      </c>
      <c r="C14" s="1" t="s">
        <v>65</v>
      </c>
      <c r="D14" s="1">
        <v>25</v>
      </c>
      <c r="F14" s="1">
        <f t="shared" si="0"/>
        <v>0</v>
      </c>
      <c r="G14" s="1" t="s">
        <v>58</v>
      </c>
      <c r="H14" s="1" t="s">
        <v>70</v>
      </c>
      <c r="I14" s="1" t="s">
        <v>69</v>
      </c>
    </row>
    <row r="15" spans="1:10" x14ac:dyDescent="0.4">
      <c r="A15" s="1" t="s">
        <v>75</v>
      </c>
      <c r="B15" s="1" t="s">
        <v>72</v>
      </c>
      <c r="C15" s="1" t="s">
        <v>65</v>
      </c>
      <c r="D15" s="1">
        <v>25</v>
      </c>
      <c r="F15" s="1">
        <f t="shared" si="0"/>
        <v>0</v>
      </c>
      <c r="G15" s="1" t="s">
        <v>76</v>
      </c>
      <c r="H15" s="1" t="s">
        <v>70</v>
      </c>
      <c r="I15" s="1" t="s">
        <v>69</v>
      </c>
    </row>
    <row r="16" spans="1:10" x14ac:dyDescent="0.4">
      <c r="A16" s="1" t="s">
        <v>77</v>
      </c>
      <c r="B16" s="1" t="s">
        <v>78</v>
      </c>
      <c r="C16" s="1" t="s">
        <v>65</v>
      </c>
      <c r="D16" s="1">
        <v>25</v>
      </c>
      <c r="F16" s="1">
        <f t="shared" si="0"/>
        <v>0</v>
      </c>
      <c r="G16" s="1" t="s">
        <v>76</v>
      </c>
      <c r="H16" s="1" t="s">
        <v>70</v>
      </c>
      <c r="I16" s="1" t="s">
        <v>79</v>
      </c>
    </row>
    <row r="17" spans="1:9" x14ac:dyDescent="0.4">
      <c r="A17" s="1" t="s">
        <v>80</v>
      </c>
      <c r="B17" s="1" t="s">
        <v>78</v>
      </c>
      <c r="C17" s="1" t="s">
        <v>65</v>
      </c>
      <c r="D17" s="1">
        <v>25</v>
      </c>
      <c r="F17" s="1">
        <f t="shared" si="0"/>
        <v>0</v>
      </c>
      <c r="G17" s="1" t="s">
        <v>76</v>
      </c>
      <c r="H17" s="1" t="s">
        <v>70</v>
      </c>
      <c r="I17" s="1" t="s">
        <v>79</v>
      </c>
    </row>
    <row r="18" spans="1:9" x14ac:dyDescent="0.4">
      <c r="A18" s="1" t="s">
        <v>81</v>
      </c>
      <c r="B18" s="1" t="s">
        <v>78</v>
      </c>
      <c r="C18" s="1" t="s">
        <v>65</v>
      </c>
      <c r="D18" s="1">
        <v>25</v>
      </c>
      <c r="F18" s="1">
        <f t="shared" si="0"/>
        <v>0</v>
      </c>
      <c r="G18" s="1" t="s">
        <v>76</v>
      </c>
      <c r="H18" s="1" t="s">
        <v>70</v>
      </c>
      <c r="I18" s="1" t="s">
        <v>79</v>
      </c>
    </row>
    <row r="19" spans="1:9" x14ac:dyDescent="0.4">
      <c r="A19" s="1" t="s">
        <v>82</v>
      </c>
      <c r="B19" s="1" t="s">
        <v>78</v>
      </c>
      <c r="C19" s="1" t="s">
        <v>65</v>
      </c>
      <c r="D19" s="1">
        <v>25</v>
      </c>
      <c r="F19" s="1">
        <f t="shared" si="0"/>
        <v>0</v>
      </c>
      <c r="G19" s="1" t="s">
        <v>76</v>
      </c>
      <c r="H19" s="1" t="s">
        <v>70</v>
      </c>
      <c r="I19" s="1" t="s">
        <v>79</v>
      </c>
    </row>
    <row r="20" spans="1:9" x14ac:dyDescent="0.4">
      <c r="A20" s="1" t="s">
        <v>83</v>
      </c>
      <c r="B20" s="1" t="s">
        <v>84</v>
      </c>
      <c r="C20" s="1" t="s">
        <v>85</v>
      </c>
      <c r="D20" s="1">
        <v>20</v>
      </c>
      <c r="F20" s="1">
        <f t="shared" si="0"/>
        <v>0</v>
      </c>
      <c r="G20" s="1" t="s">
        <v>76</v>
      </c>
      <c r="H20" s="1" t="s">
        <v>70</v>
      </c>
      <c r="I20" s="1" t="s">
        <v>79</v>
      </c>
    </row>
    <row r="21" spans="1:9" x14ac:dyDescent="0.4">
      <c r="A21" s="1" t="s">
        <v>86</v>
      </c>
      <c r="B21" s="1" t="s">
        <v>84</v>
      </c>
      <c r="C21" s="1" t="s">
        <v>85</v>
      </c>
      <c r="D21" s="1">
        <v>20</v>
      </c>
      <c r="F21" s="1">
        <f t="shared" si="0"/>
        <v>0</v>
      </c>
      <c r="G21" s="1" t="s">
        <v>76</v>
      </c>
      <c r="H21" s="1" t="s">
        <v>70</v>
      </c>
      <c r="I21" s="1" t="s">
        <v>79</v>
      </c>
    </row>
    <row r="22" spans="1:9" x14ac:dyDescent="0.4">
      <c r="A22" s="1" t="s">
        <v>87</v>
      </c>
      <c r="B22" s="1" t="s">
        <v>84</v>
      </c>
      <c r="C22" s="1" t="s">
        <v>85</v>
      </c>
      <c r="D22" s="1">
        <v>20</v>
      </c>
      <c r="F22" s="1">
        <f t="shared" si="0"/>
        <v>0</v>
      </c>
      <c r="G22" s="1" t="s">
        <v>76</v>
      </c>
      <c r="H22" s="1" t="s">
        <v>70</v>
      </c>
      <c r="I22" s="1" t="s">
        <v>79</v>
      </c>
    </row>
    <row r="23" spans="1:9" x14ac:dyDescent="0.4">
      <c r="A23" s="1" t="s">
        <v>88</v>
      </c>
      <c r="B23" s="1" t="s">
        <v>84</v>
      </c>
      <c r="C23" s="1" t="s">
        <v>85</v>
      </c>
      <c r="D23" s="1">
        <v>20</v>
      </c>
      <c r="F23" s="1">
        <f t="shared" si="0"/>
        <v>0</v>
      </c>
      <c r="G23" s="1" t="s">
        <v>76</v>
      </c>
      <c r="H23" s="1" t="s">
        <v>70</v>
      </c>
      <c r="I23" s="1" t="s">
        <v>79</v>
      </c>
    </row>
    <row r="24" spans="1:9" x14ac:dyDescent="0.4">
      <c r="A24" s="1" t="s">
        <v>89</v>
      </c>
      <c r="B24" s="1" t="s">
        <v>84</v>
      </c>
      <c r="C24" s="1" t="s">
        <v>85</v>
      </c>
      <c r="D24" s="1">
        <v>20</v>
      </c>
      <c r="F24" s="1">
        <f t="shared" si="0"/>
        <v>0</v>
      </c>
      <c r="G24" s="1" t="s">
        <v>76</v>
      </c>
      <c r="H24" s="1" t="s">
        <v>70</v>
      </c>
      <c r="I24" s="1" t="s">
        <v>79</v>
      </c>
    </row>
  </sheetData>
  <mergeCells count="1">
    <mergeCell ref="A1:I2"/>
  </mergeCells>
  <dataValidations count="1">
    <dataValidation type="whole" allowBlank="1" showInputMessage="1" showErrorMessage="1" sqref="E4:E24" xr:uid="{F10C9562-421D-476A-8355-7F1196B9532B}">
      <formula1>5</formula1>
      <formula2>10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5C11-4341-4493-968F-DB14157013AB}">
  <sheetPr>
    <tabColor rgb="FF00B050"/>
  </sheetPr>
  <dimension ref="A1:B11"/>
  <sheetViews>
    <sheetView zoomScale="180" zoomScaleNormal="180" workbookViewId="0">
      <selection activeCell="B20" sqref="B20"/>
    </sheetView>
  </sheetViews>
  <sheetFormatPr defaultColWidth="9.15234375" defaultRowHeight="14.6" x14ac:dyDescent="0.4"/>
  <cols>
    <col min="1" max="1" width="19" style="1" bestFit="1" customWidth="1"/>
    <col min="2" max="2" width="11" style="1" bestFit="1" customWidth="1"/>
    <col min="3" max="16384" width="9.15234375" style="1"/>
  </cols>
  <sheetData>
    <row r="1" spans="1:2" x14ac:dyDescent="0.4">
      <c r="A1" s="1" t="s">
        <v>90</v>
      </c>
      <c r="B1" s="1" t="s">
        <v>91</v>
      </c>
    </row>
    <row r="2" spans="1:2" x14ac:dyDescent="0.4">
      <c r="A2" s="1" t="s">
        <v>92</v>
      </c>
      <c r="B2" s="1" t="s">
        <v>93</v>
      </c>
    </row>
    <row r="3" spans="1:2" x14ac:dyDescent="0.4">
      <c r="A3" s="1" t="s">
        <v>94</v>
      </c>
      <c r="B3" s="1" t="s">
        <v>93</v>
      </c>
    </row>
    <row r="4" spans="1:2" x14ac:dyDescent="0.4">
      <c r="A4" s="1" t="s">
        <v>95</v>
      </c>
      <c r="B4" s="1" t="s">
        <v>96</v>
      </c>
    </row>
    <row r="5" spans="1:2" x14ac:dyDescent="0.4">
      <c r="A5" s="1" t="s">
        <v>97</v>
      </c>
      <c r="B5" s="1" t="s">
        <v>96</v>
      </c>
    </row>
    <row r="6" spans="1:2" x14ac:dyDescent="0.4">
      <c r="A6" s="1" t="s">
        <v>98</v>
      </c>
      <c r="B6" s="1" t="s">
        <v>99</v>
      </c>
    </row>
    <row r="7" spans="1:2" x14ac:dyDescent="0.4">
      <c r="A7" s="1" t="s">
        <v>100</v>
      </c>
      <c r="B7" s="1" t="s">
        <v>99</v>
      </c>
    </row>
    <row r="8" spans="1:2" x14ac:dyDescent="0.4">
      <c r="A8" s="1" t="s">
        <v>101</v>
      </c>
      <c r="B8" s="1" t="s">
        <v>99</v>
      </c>
    </row>
    <row r="9" spans="1:2" x14ac:dyDescent="0.4">
      <c r="A9" s="1" t="s">
        <v>101</v>
      </c>
      <c r="B9" s="1" t="s">
        <v>99</v>
      </c>
    </row>
    <row r="10" spans="1:2" x14ac:dyDescent="0.4">
      <c r="A10" s="1" t="s">
        <v>101</v>
      </c>
      <c r="B10" s="1" t="s">
        <v>99</v>
      </c>
    </row>
    <row r="11" spans="1:2" x14ac:dyDescent="0.4">
      <c r="A11" s="1" t="s">
        <v>101</v>
      </c>
      <c r="B11" s="1" t="s">
        <v>99</v>
      </c>
    </row>
  </sheetData>
  <conditionalFormatting sqref="B1:B1048576">
    <cfRule type="containsText" dxfId="0" priority="1" operator="containsText" text="Every day">
      <formula>NOT(ISERROR(SEARCH("Every day",B1)))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7CAF-0034-487B-B2E5-01A32D5FB908}">
  <sheetPr>
    <tabColor rgb="FF00B050"/>
  </sheetPr>
  <dimension ref="A1:E10"/>
  <sheetViews>
    <sheetView zoomScale="230" zoomScaleNormal="230" workbookViewId="0">
      <selection activeCell="B20" sqref="B20"/>
    </sheetView>
  </sheetViews>
  <sheetFormatPr defaultColWidth="9.15234375" defaultRowHeight="14.6" x14ac:dyDescent="0.4"/>
  <cols>
    <col min="1" max="1" width="2" style="1" customWidth="1"/>
    <col min="2" max="2" width="21.53515625" style="1" customWidth="1"/>
    <col min="3" max="3" width="16.3046875" style="1" customWidth="1"/>
    <col min="4" max="4" width="19" style="1" bestFit="1" customWidth="1"/>
    <col min="5" max="5" width="1.84375" style="1" customWidth="1"/>
    <col min="6" max="16384" width="9.15234375" style="1"/>
  </cols>
  <sheetData>
    <row r="1" spans="1:5" x14ac:dyDescent="0.4">
      <c r="A1" s="112" t="s">
        <v>44</v>
      </c>
      <c r="B1" s="112"/>
      <c r="C1" s="112"/>
      <c r="D1" s="112"/>
      <c r="E1" s="112"/>
    </row>
    <row r="2" spans="1:5" ht="33" customHeight="1" x14ac:dyDescent="0.4">
      <c r="A2" s="112"/>
      <c r="B2" s="112"/>
      <c r="C2" s="112"/>
      <c r="D2" s="112"/>
      <c r="E2" s="112"/>
    </row>
    <row r="3" spans="1:5" x14ac:dyDescent="0.4">
      <c r="B3" s="59" t="s">
        <v>49</v>
      </c>
      <c r="C3" s="59" t="s">
        <v>110</v>
      </c>
      <c r="D3" s="59" t="s">
        <v>111</v>
      </c>
    </row>
    <row r="4" spans="1:5" x14ac:dyDescent="0.4">
      <c r="B4" s="1" t="s">
        <v>92</v>
      </c>
      <c r="C4" s="60">
        <v>3500</v>
      </c>
      <c r="D4" s="60">
        <v>9304</v>
      </c>
    </row>
    <row r="5" spans="1:5" x14ac:dyDescent="0.4">
      <c r="B5" s="1" t="s">
        <v>94</v>
      </c>
      <c r="C5" s="60">
        <v>4000</v>
      </c>
      <c r="D5" s="60">
        <v>11023</v>
      </c>
    </row>
    <row r="6" spans="1:5" x14ac:dyDescent="0.4">
      <c r="B6" s="1" t="s">
        <v>95</v>
      </c>
      <c r="C6" s="60">
        <v>5000</v>
      </c>
      <c r="D6" s="60">
        <v>10304</v>
      </c>
    </row>
    <row r="7" spans="1:5" x14ac:dyDescent="0.4">
      <c r="B7" s="1" t="s">
        <v>97</v>
      </c>
      <c r="C7" s="60">
        <v>5000</v>
      </c>
      <c r="D7" s="60">
        <v>4032</v>
      </c>
    </row>
    <row r="8" spans="1:5" x14ac:dyDescent="0.4">
      <c r="B8" s="1" t="s">
        <v>98</v>
      </c>
      <c r="C8" s="60">
        <v>6000</v>
      </c>
      <c r="D8" s="60">
        <v>10000</v>
      </c>
    </row>
    <row r="9" spans="1:5" x14ac:dyDescent="0.4">
      <c r="B9" s="1" t="s">
        <v>100</v>
      </c>
      <c r="C9" s="60">
        <v>3000</v>
      </c>
      <c r="D9" s="60">
        <v>10393</v>
      </c>
    </row>
    <row r="10" spans="1:5" x14ac:dyDescent="0.4">
      <c r="B10" s="1" t="s">
        <v>101</v>
      </c>
      <c r="C10" s="60">
        <v>3000</v>
      </c>
      <c r="D10" s="60">
        <v>10394</v>
      </c>
    </row>
  </sheetData>
  <mergeCells count="1">
    <mergeCell ref="A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C4C1B-12C7-4DED-8DDF-F7C92F18B9A8}">
  <sheetPr>
    <tabColor rgb="FFFF0000"/>
  </sheetPr>
  <dimension ref="A1:N13"/>
  <sheetViews>
    <sheetView zoomScale="140" zoomScaleNormal="140" workbookViewId="0">
      <selection activeCell="G33" sqref="G33"/>
    </sheetView>
  </sheetViews>
  <sheetFormatPr defaultColWidth="9.15234375" defaultRowHeight="14.6" x14ac:dyDescent="0.4"/>
  <cols>
    <col min="1" max="1" width="2" style="1" customWidth="1"/>
    <col min="2" max="2" width="11.69140625" style="1" bestFit="1" customWidth="1"/>
    <col min="3" max="3" width="19.69140625" style="1" customWidth="1"/>
    <col min="4" max="4" width="18.3046875" style="1" bestFit="1" customWidth="1"/>
    <col min="5" max="5" width="15.69140625" style="1" customWidth="1"/>
    <col min="6" max="6" width="29" style="1" bestFit="1" customWidth="1"/>
    <col min="7" max="7" width="2.15234375" style="1" customWidth="1"/>
    <col min="8" max="8" width="9.15234375" style="1"/>
    <col min="9" max="9" width="15.53515625" style="1" bestFit="1" customWidth="1"/>
    <col min="10" max="10" width="13.3828125" style="1" bestFit="1" customWidth="1"/>
    <col min="11" max="12" width="13.69140625" style="1" customWidth="1"/>
    <col min="13" max="13" width="14.3828125" style="1" customWidth="1"/>
    <col min="14" max="16384" width="9.15234375" style="1"/>
  </cols>
  <sheetData>
    <row r="1" spans="1:14" ht="15" customHeight="1" thickBot="1" x14ac:dyDescent="0.45">
      <c r="A1" s="110" t="s">
        <v>113</v>
      </c>
      <c r="B1" s="110"/>
      <c r="C1" s="110"/>
      <c r="D1" s="110"/>
      <c r="E1" s="110"/>
      <c r="F1" s="110"/>
      <c r="G1" s="110"/>
      <c r="I1" s="115" t="s">
        <v>114</v>
      </c>
      <c r="J1" s="115"/>
      <c r="K1" s="115"/>
      <c r="L1" s="115"/>
      <c r="M1" s="115"/>
      <c r="N1" s="62"/>
    </row>
    <row r="2" spans="1:14" ht="15.45" thickTop="1" thickBot="1" x14ac:dyDescent="0.45">
      <c r="A2" s="110"/>
      <c r="B2" s="110"/>
      <c r="C2" s="110"/>
      <c r="D2" s="110"/>
      <c r="E2" s="110"/>
      <c r="F2" s="110"/>
      <c r="G2" s="110"/>
      <c r="I2" s="63" t="s">
        <v>33</v>
      </c>
      <c r="J2" s="64" t="s">
        <v>115</v>
      </c>
      <c r="K2" s="64" t="s">
        <v>116</v>
      </c>
      <c r="L2" s="64" t="s">
        <v>117</v>
      </c>
      <c r="M2" s="64" t="s">
        <v>118</v>
      </c>
    </row>
    <row r="3" spans="1:14" ht="15.45" thickTop="1" thickBot="1" x14ac:dyDescent="0.45">
      <c r="B3" s="59" t="s">
        <v>33</v>
      </c>
      <c r="C3" s="59" t="s">
        <v>119</v>
      </c>
      <c r="D3" s="59" t="s">
        <v>120</v>
      </c>
      <c r="E3" s="59" t="s">
        <v>121</v>
      </c>
      <c r="F3" s="59" t="s">
        <v>122</v>
      </c>
      <c r="I3" s="63" t="s">
        <v>123</v>
      </c>
      <c r="J3" s="64" t="s">
        <v>124</v>
      </c>
      <c r="K3" s="64" t="s">
        <v>125</v>
      </c>
      <c r="L3" s="64" t="s">
        <v>126</v>
      </c>
      <c r="M3" s="64" t="s">
        <v>127</v>
      </c>
    </row>
    <row r="4" spans="1:14" ht="15.45" thickTop="1" thickBot="1" x14ac:dyDescent="0.45">
      <c r="B4" s="1" t="s">
        <v>117</v>
      </c>
      <c r="D4" s="1" t="s">
        <v>128</v>
      </c>
      <c r="E4" s="1" t="s">
        <v>129</v>
      </c>
      <c r="F4" s="1" t="str">
        <f t="shared" ref="F4:F13" si="0">_xlfn.CONCAT(LEFT(D4,1),E4,"@testingcenter.ca")</f>
        <v>HHamid@testingcenter.ca</v>
      </c>
      <c r="I4" s="63" t="s">
        <v>119</v>
      </c>
      <c r="J4" s="64" t="s">
        <v>130</v>
      </c>
      <c r="K4" s="64" t="s">
        <v>131</v>
      </c>
      <c r="L4" s="64" t="s">
        <v>132</v>
      </c>
      <c r="M4" s="64" t="s">
        <v>133</v>
      </c>
    </row>
    <row r="5" spans="1:14" ht="15" thickTop="1" x14ac:dyDescent="0.4">
      <c r="B5" s="1" t="s">
        <v>116</v>
      </c>
      <c r="D5" s="1" t="s">
        <v>134</v>
      </c>
      <c r="E5" s="1" t="s">
        <v>135</v>
      </c>
      <c r="F5" s="1" t="str">
        <f t="shared" si="0"/>
        <v>ITatwonie@testingcenter.ca</v>
      </c>
    </row>
    <row r="6" spans="1:14" x14ac:dyDescent="0.4">
      <c r="B6" s="1" t="s">
        <v>115</v>
      </c>
      <c r="D6" s="1" t="s">
        <v>136</v>
      </c>
      <c r="E6" s="1" t="s">
        <v>137</v>
      </c>
      <c r="F6" s="1" t="str">
        <f t="shared" si="0"/>
        <v>KEdhammer@testingcenter.ca</v>
      </c>
    </row>
    <row r="7" spans="1:14" x14ac:dyDescent="0.4">
      <c r="B7" s="1" t="s">
        <v>116</v>
      </c>
      <c r="D7" s="1" t="s">
        <v>138</v>
      </c>
      <c r="E7" s="1" t="s">
        <v>139</v>
      </c>
      <c r="F7" s="1" t="str">
        <f t="shared" si="0"/>
        <v>KShaw@testingcenter.ca</v>
      </c>
    </row>
    <row r="8" spans="1:14" x14ac:dyDescent="0.4">
      <c r="B8" s="1" t="s">
        <v>117</v>
      </c>
      <c r="D8" s="1" t="s">
        <v>140</v>
      </c>
      <c r="E8" s="1" t="s">
        <v>141</v>
      </c>
      <c r="F8" s="1" t="str">
        <f t="shared" si="0"/>
        <v>RRebel@testingcenter.ca</v>
      </c>
    </row>
    <row r="9" spans="1:14" x14ac:dyDescent="0.4">
      <c r="B9" s="1" t="s">
        <v>118</v>
      </c>
      <c r="D9" s="1" t="s">
        <v>142</v>
      </c>
      <c r="E9" s="1" t="s">
        <v>143</v>
      </c>
      <c r="F9" s="1" t="str">
        <f t="shared" si="0"/>
        <v>AReyes@testingcenter.ca</v>
      </c>
    </row>
    <row r="10" spans="1:14" x14ac:dyDescent="0.4">
      <c r="B10" s="1" t="s">
        <v>116</v>
      </c>
      <c r="D10" s="1" t="s">
        <v>144</v>
      </c>
      <c r="E10" s="1" t="s">
        <v>145</v>
      </c>
      <c r="F10" s="1" t="str">
        <f t="shared" si="0"/>
        <v>SOh@testingcenter.ca</v>
      </c>
    </row>
    <row r="11" spans="1:14" x14ac:dyDescent="0.4">
      <c r="B11" s="1" t="s">
        <v>115</v>
      </c>
      <c r="D11" s="1" t="s">
        <v>146</v>
      </c>
      <c r="E11" s="1" t="s">
        <v>147</v>
      </c>
      <c r="F11" s="1" t="str">
        <f t="shared" si="0"/>
        <v>AGeorge@testingcenter.ca</v>
      </c>
    </row>
    <row r="12" spans="1:14" x14ac:dyDescent="0.4">
      <c r="B12" s="1" t="s">
        <v>117</v>
      </c>
      <c r="D12" s="1" t="s">
        <v>148</v>
      </c>
      <c r="E12" s="1" t="s">
        <v>149</v>
      </c>
      <c r="F12" s="1" t="str">
        <f t="shared" si="0"/>
        <v>TWesheimer@testingcenter.ca</v>
      </c>
    </row>
    <row r="13" spans="1:14" x14ac:dyDescent="0.4">
      <c r="B13" s="1" t="s">
        <v>118</v>
      </c>
      <c r="D13" s="1" t="s">
        <v>150</v>
      </c>
      <c r="E13" s="1" t="s">
        <v>151</v>
      </c>
      <c r="F13" s="1" t="str">
        <f t="shared" si="0"/>
        <v>ZMyers@testingcenter.ca</v>
      </c>
    </row>
  </sheetData>
  <mergeCells count="2">
    <mergeCell ref="A1:G2"/>
    <mergeCell ref="I1:M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BBF5-9B39-4BBC-9B6E-A38D363F27D8}">
  <sheetPr>
    <tabColor rgb="FFFF0000"/>
    <pageSetUpPr fitToPage="1"/>
  </sheetPr>
  <dimension ref="A1:O32"/>
  <sheetViews>
    <sheetView zoomScale="90" zoomScaleNormal="90" workbookViewId="0">
      <selection activeCell="G33" sqref="G33"/>
    </sheetView>
  </sheetViews>
  <sheetFormatPr defaultColWidth="9.15234375" defaultRowHeight="14.6" x14ac:dyDescent="0.4"/>
  <cols>
    <col min="1" max="1" width="9.15234375" style="1"/>
    <col min="2" max="4" width="15.3828125" style="1" customWidth="1"/>
    <col min="5" max="5" width="15.69140625" style="1" customWidth="1"/>
    <col min="6" max="9" width="13.15234375" style="1" customWidth="1"/>
    <col min="10" max="10" width="20.53515625" style="1" customWidth="1"/>
    <col min="11" max="11" width="6.84375" style="1" customWidth="1"/>
    <col min="12" max="12" width="16.3828125" style="1" customWidth="1"/>
    <col min="13" max="13" width="15.84375" style="1" customWidth="1"/>
    <col min="14" max="14" width="16" style="1" customWidth="1"/>
    <col min="15" max="15" width="19.53515625" style="1" customWidth="1"/>
    <col min="16" max="16" width="14.15234375" style="1" bestFit="1" customWidth="1"/>
    <col min="17" max="16384" width="9.15234375" style="1"/>
  </cols>
  <sheetData>
    <row r="1" spans="1:15" ht="33.75" customHeight="1" thickBot="1" x14ac:dyDescent="0.65">
      <c r="A1" s="99" t="s">
        <v>0</v>
      </c>
      <c r="B1" s="100"/>
      <c r="C1" s="100"/>
      <c r="D1" s="100"/>
      <c r="E1" s="100"/>
      <c r="F1" s="100"/>
      <c r="G1" s="100"/>
      <c r="H1" s="100"/>
      <c r="I1" s="100"/>
      <c r="J1" s="101"/>
      <c r="L1" s="2" t="s">
        <v>1</v>
      </c>
      <c r="M1" s="3">
        <v>0.13</v>
      </c>
    </row>
    <row r="2" spans="1:15" ht="37.5" customHeight="1" thickBot="1" x14ac:dyDescent="0.5">
      <c r="A2" s="4" t="s">
        <v>2</v>
      </c>
      <c r="B2" s="5" t="s">
        <v>3</v>
      </c>
      <c r="C2" s="5" t="s">
        <v>4</v>
      </c>
      <c r="D2" s="5" t="s">
        <v>5</v>
      </c>
      <c r="E2" s="6" t="s">
        <v>6</v>
      </c>
      <c r="F2" s="6" t="s">
        <v>1</v>
      </c>
      <c r="G2" s="6" t="s">
        <v>7</v>
      </c>
      <c r="H2" s="6" t="s">
        <v>8</v>
      </c>
      <c r="I2" s="6" t="s">
        <v>9</v>
      </c>
      <c r="J2" s="7" t="s">
        <v>10</v>
      </c>
      <c r="L2" s="8" t="s">
        <v>11</v>
      </c>
      <c r="M2" s="9">
        <v>375000</v>
      </c>
    </row>
    <row r="3" spans="1:15" ht="15" thickBot="1" x14ac:dyDescent="0.45">
      <c r="A3" s="10">
        <v>108</v>
      </c>
      <c r="B3" s="11" t="s">
        <v>12</v>
      </c>
      <c r="C3" s="12" t="s">
        <v>13</v>
      </c>
      <c r="D3" s="12" t="s">
        <v>14</v>
      </c>
      <c r="E3" s="13">
        <v>641257</v>
      </c>
      <c r="F3" s="14">
        <f>E3*$M$1</f>
        <v>83363.41</v>
      </c>
      <c r="G3" s="14">
        <f>E3+F3</f>
        <v>724620.41</v>
      </c>
      <c r="H3" s="15">
        <f>VLOOKUP(E3,$L$7:$M$12,2)</f>
        <v>0.04</v>
      </c>
      <c r="I3" s="16">
        <f>E3*H3</f>
        <v>25650.28</v>
      </c>
      <c r="J3" s="17"/>
    </row>
    <row r="4" spans="1:15" ht="15" thickBot="1" x14ac:dyDescent="0.45">
      <c r="A4" s="10">
        <v>107</v>
      </c>
      <c r="B4" s="11" t="s">
        <v>12</v>
      </c>
      <c r="C4" s="12" t="s">
        <v>13</v>
      </c>
      <c r="D4" s="12" t="s">
        <v>14</v>
      </c>
      <c r="E4" s="13">
        <v>568457</v>
      </c>
      <c r="F4" s="14">
        <f t="shared" ref="F4:F23" si="0">E4*$M$1</f>
        <v>73899.41</v>
      </c>
      <c r="G4" s="14">
        <f t="shared" ref="G4:G23" si="1">E4+F4</f>
        <v>642356.41</v>
      </c>
      <c r="H4" s="15">
        <f t="shared" ref="H4:H23" si="2">VLOOKUP(E4,$L$7:$M$12,2)</f>
        <v>0.03</v>
      </c>
      <c r="I4" s="16">
        <f t="shared" ref="I4:I23" si="3">E4*H4</f>
        <v>17053.71</v>
      </c>
      <c r="J4" s="17"/>
      <c r="K4" s="18"/>
      <c r="L4" s="102" t="s">
        <v>15</v>
      </c>
      <c r="M4" s="103"/>
    </row>
    <row r="5" spans="1:15" ht="15" customHeight="1" x14ac:dyDescent="0.4">
      <c r="A5" s="10">
        <v>106</v>
      </c>
      <c r="B5" s="11" t="s">
        <v>12</v>
      </c>
      <c r="C5" s="12" t="s">
        <v>13</v>
      </c>
      <c r="D5" s="12" t="s">
        <v>14</v>
      </c>
      <c r="E5" s="13">
        <v>541285</v>
      </c>
      <c r="F5" s="14">
        <f t="shared" si="0"/>
        <v>70367.05</v>
      </c>
      <c r="G5" s="14">
        <f t="shared" si="1"/>
        <v>611652.05000000005</v>
      </c>
      <c r="H5" s="15">
        <f t="shared" si="2"/>
        <v>0.03</v>
      </c>
      <c r="I5" s="16">
        <f t="shared" si="3"/>
        <v>16238.55</v>
      </c>
      <c r="J5" s="17"/>
      <c r="L5" s="104" t="s">
        <v>16</v>
      </c>
      <c r="M5" s="105"/>
    </row>
    <row r="6" spans="1:15" ht="15" customHeight="1" thickBot="1" x14ac:dyDescent="0.45">
      <c r="A6" s="10">
        <v>105</v>
      </c>
      <c r="B6" s="11" t="s">
        <v>12</v>
      </c>
      <c r="C6" s="12" t="s">
        <v>13</v>
      </c>
      <c r="D6" s="12" t="s">
        <v>14</v>
      </c>
      <c r="E6" s="13">
        <v>354268</v>
      </c>
      <c r="F6" s="14">
        <f t="shared" si="0"/>
        <v>46054.840000000004</v>
      </c>
      <c r="G6" s="14">
        <f t="shared" si="1"/>
        <v>400322.84</v>
      </c>
      <c r="H6" s="15">
        <f t="shared" si="2"/>
        <v>0.01</v>
      </c>
      <c r="I6" s="16">
        <f t="shared" si="3"/>
        <v>3542.6800000000003</v>
      </c>
      <c r="J6" s="17"/>
      <c r="L6" s="106" t="s">
        <v>17</v>
      </c>
      <c r="M6" s="107"/>
    </row>
    <row r="7" spans="1:15" x14ac:dyDescent="0.4">
      <c r="A7" s="10">
        <v>109</v>
      </c>
      <c r="B7" s="11" t="s">
        <v>18</v>
      </c>
      <c r="C7" s="12" t="s">
        <v>19</v>
      </c>
      <c r="D7" s="12" t="s">
        <v>14</v>
      </c>
      <c r="E7" s="13">
        <v>652458</v>
      </c>
      <c r="F7" s="14">
        <f t="shared" si="0"/>
        <v>84819.540000000008</v>
      </c>
      <c r="G7" s="14">
        <f t="shared" si="1"/>
        <v>737277.54</v>
      </c>
      <c r="H7" s="15">
        <f t="shared" si="2"/>
        <v>0.04</v>
      </c>
      <c r="I7" s="16">
        <f t="shared" si="3"/>
        <v>26098.32</v>
      </c>
      <c r="J7" s="17"/>
      <c r="L7" s="19">
        <v>300000</v>
      </c>
      <c r="M7" s="20">
        <v>0.01</v>
      </c>
    </row>
    <row r="8" spans="1:15" x14ac:dyDescent="0.4">
      <c r="A8" s="10">
        <v>112</v>
      </c>
      <c r="B8" s="11" t="s">
        <v>18</v>
      </c>
      <c r="C8" s="12" t="s">
        <v>19</v>
      </c>
      <c r="D8" s="12" t="s">
        <v>14</v>
      </c>
      <c r="E8" s="13">
        <v>652146</v>
      </c>
      <c r="F8" s="14">
        <f t="shared" si="0"/>
        <v>84778.98</v>
      </c>
      <c r="G8" s="14">
        <f t="shared" si="1"/>
        <v>736924.98</v>
      </c>
      <c r="H8" s="15">
        <f t="shared" si="2"/>
        <v>0.04</v>
      </c>
      <c r="I8" s="16">
        <f t="shared" si="3"/>
        <v>26085.84</v>
      </c>
      <c r="J8" s="17"/>
      <c r="L8" s="21">
        <v>400000</v>
      </c>
      <c r="M8" s="22">
        <v>0.02</v>
      </c>
    </row>
    <row r="9" spans="1:15" ht="15" customHeight="1" x14ac:dyDescent="0.4">
      <c r="A9" s="10">
        <v>113</v>
      </c>
      <c r="B9" s="11" t="s">
        <v>18</v>
      </c>
      <c r="C9" s="12" t="s">
        <v>19</v>
      </c>
      <c r="D9" s="12" t="s">
        <v>14</v>
      </c>
      <c r="E9" s="13">
        <v>528346</v>
      </c>
      <c r="F9" s="14">
        <f t="shared" si="0"/>
        <v>68684.98</v>
      </c>
      <c r="G9" s="14">
        <f t="shared" si="1"/>
        <v>597030.98</v>
      </c>
      <c r="H9" s="15">
        <f t="shared" si="2"/>
        <v>0.03</v>
      </c>
      <c r="I9" s="16">
        <f t="shared" si="3"/>
        <v>15850.38</v>
      </c>
      <c r="J9" s="17"/>
      <c r="L9" s="21">
        <v>500000</v>
      </c>
      <c r="M9" s="22">
        <v>0.03</v>
      </c>
    </row>
    <row r="10" spans="1:15" x14ac:dyDescent="0.4">
      <c r="A10" s="10">
        <v>110</v>
      </c>
      <c r="B10" s="11" t="s">
        <v>18</v>
      </c>
      <c r="C10" s="12" t="s">
        <v>19</v>
      </c>
      <c r="D10" s="12" t="s">
        <v>14</v>
      </c>
      <c r="E10" s="13">
        <v>466153</v>
      </c>
      <c r="F10" s="14">
        <f t="shared" si="0"/>
        <v>60599.89</v>
      </c>
      <c r="G10" s="14">
        <f t="shared" si="1"/>
        <v>526752.89</v>
      </c>
      <c r="H10" s="15">
        <f t="shared" si="2"/>
        <v>0.02</v>
      </c>
      <c r="I10" s="16">
        <f t="shared" si="3"/>
        <v>9323.06</v>
      </c>
      <c r="J10" s="17"/>
      <c r="K10" s="23"/>
      <c r="L10" s="21">
        <v>600000</v>
      </c>
      <c r="M10" s="22">
        <v>0.04</v>
      </c>
    </row>
    <row r="11" spans="1:15" x14ac:dyDescent="0.4">
      <c r="A11" s="10">
        <v>115</v>
      </c>
      <c r="B11" s="11" t="s">
        <v>18</v>
      </c>
      <c r="C11" s="12" t="s">
        <v>19</v>
      </c>
      <c r="D11" s="12" t="s">
        <v>20</v>
      </c>
      <c r="E11" s="13">
        <v>451236</v>
      </c>
      <c r="F11" s="14">
        <f t="shared" si="0"/>
        <v>58660.68</v>
      </c>
      <c r="G11" s="14">
        <f t="shared" si="1"/>
        <v>509896.68</v>
      </c>
      <c r="H11" s="15">
        <f t="shared" si="2"/>
        <v>0.02</v>
      </c>
      <c r="I11" s="16">
        <f t="shared" si="3"/>
        <v>9024.7199999999993</v>
      </c>
      <c r="J11" s="17"/>
      <c r="L11" s="21">
        <v>700000</v>
      </c>
      <c r="M11" s="22">
        <v>0.05</v>
      </c>
    </row>
    <row r="12" spans="1:15" ht="15" thickBot="1" x14ac:dyDescent="0.45">
      <c r="A12" s="10">
        <v>114</v>
      </c>
      <c r="B12" s="11" t="s">
        <v>18</v>
      </c>
      <c r="C12" s="12" t="s">
        <v>19</v>
      </c>
      <c r="D12" s="12" t="s">
        <v>14</v>
      </c>
      <c r="E12" s="13">
        <v>345892</v>
      </c>
      <c r="F12" s="14">
        <f t="shared" si="0"/>
        <v>44965.96</v>
      </c>
      <c r="G12" s="14">
        <f t="shared" si="1"/>
        <v>390857.96</v>
      </c>
      <c r="H12" s="15">
        <f t="shared" si="2"/>
        <v>0.01</v>
      </c>
      <c r="I12" s="16">
        <f>E12*H13</f>
        <v>3458.92</v>
      </c>
      <c r="J12" s="17"/>
      <c r="L12" s="24">
        <v>800000</v>
      </c>
      <c r="M12" s="25">
        <v>0.06</v>
      </c>
    </row>
    <row r="13" spans="1:15" x14ac:dyDescent="0.4">
      <c r="A13" s="10">
        <v>111</v>
      </c>
      <c r="B13" s="11" t="s">
        <v>18</v>
      </c>
      <c r="C13" s="12" t="s">
        <v>19</v>
      </c>
      <c r="D13" s="12" t="s">
        <v>20</v>
      </c>
      <c r="E13" s="13">
        <v>324965</v>
      </c>
      <c r="F13" s="14">
        <f t="shared" si="0"/>
        <v>42245.450000000004</v>
      </c>
      <c r="G13" s="14">
        <f t="shared" si="1"/>
        <v>367210.45</v>
      </c>
      <c r="H13" s="15">
        <f t="shared" si="2"/>
        <v>0.01</v>
      </c>
      <c r="I13" s="16">
        <f t="shared" si="3"/>
        <v>3249.65</v>
      </c>
      <c r="J13" s="17"/>
      <c r="K13" s="23"/>
    </row>
    <row r="14" spans="1:15" ht="14.5" customHeight="1" x14ac:dyDescent="0.4">
      <c r="A14" s="10">
        <v>117</v>
      </c>
      <c r="B14" s="11" t="s">
        <v>21</v>
      </c>
      <c r="C14" s="12" t="s">
        <v>22</v>
      </c>
      <c r="D14" s="12" t="s">
        <v>14</v>
      </c>
      <c r="E14" s="13">
        <v>653485</v>
      </c>
      <c r="F14" s="14">
        <f t="shared" si="0"/>
        <v>84953.05</v>
      </c>
      <c r="G14" s="14">
        <f t="shared" si="1"/>
        <v>738438.05</v>
      </c>
      <c r="H14" s="15">
        <f t="shared" si="2"/>
        <v>0.04</v>
      </c>
      <c r="I14" s="16">
        <f t="shared" si="3"/>
        <v>26139.4</v>
      </c>
      <c r="J14" s="17"/>
      <c r="L14" s="108" t="s">
        <v>23</v>
      </c>
      <c r="M14" s="109"/>
      <c r="N14" s="109"/>
      <c r="O14" s="109"/>
    </row>
    <row r="15" spans="1:15" ht="15" thickBot="1" x14ac:dyDescent="0.45">
      <c r="A15" s="10">
        <v>118</v>
      </c>
      <c r="B15" s="11" t="s">
        <v>21</v>
      </c>
      <c r="C15" s="12" t="s">
        <v>22</v>
      </c>
      <c r="D15" s="12" t="s">
        <v>14</v>
      </c>
      <c r="E15" s="13">
        <v>554213</v>
      </c>
      <c r="F15" s="14">
        <f t="shared" si="0"/>
        <v>72047.69</v>
      </c>
      <c r="G15" s="14">
        <f t="shared" si="1"/>
        <v>626260.68999999994</v>
      </c>
      <c r="H15" s="15">
        <f t="shared" si="2"/>
        <v>0.03</v>
      </c>
      <c r="I15" s="16">
        <f t="shared" si="3"/>
        <v>16626.39</v>
      </c>
      <c r="J15" s="17"/>
      <c r="L15" s="108"/>
      <c r="M15" s="109"/>
      <c r="N15" s="109"/>
      <c r="O15" s="109"/>
    </row>
    <row r="16" spans="1:15" ht="15" thickBot="1" x14ac:dyDescent="0.45">
      <c r="A16" s="10">
        <v>120</v>
      </c>
      <c r="B16" s="11" t="s">
        <v>21</v>
      </c>
      <c r="C16" s="12" t="s">
        <v>22</v>
      </c>
      <c r="D16" s="12" t="s">
        <v>14</v>
      </c>
      <c r="E16" s="13">
        <v>512463</v>
      </c>
      <c r="F16" s="14">
        <f t="shared" si="0"/>
        <v>66620.19</v>
      </c>
      <c r="G16" s="14">
        <f t="shared" si="1"/>
        <v>579083.18999999994</v>
      </c>
      <c r="H16" s="15">
        <f t="shared" si="2"/>
        <v>0.03</v>
      </c>
      <c r="I16" s="16">
        <f t="shared" si="3"/>
        <v>15373.89</v>
      </c>
      <c r="J16" s="17"/>
      <c r="L16" s="26" t="s">
        <v>3</v>
      </c>
      <c r="M16" s="27" t="s">
        <v>24</v>
      </c>
      <c r="N16" s="28" t="s">
        <v>25</v>
      </c>
      <c r="O16" s="29" t="s">
        <v>26</v>
      </c>
    </row>
    <row r="17" spans="1:15" x14ac:dyDescent="0.4">
      <c r="A17" s="10">
        <v>119</v>
      </c>
      <c r="B17" s="11" t="s">
        <v>21</v>
      </c>
      <c r="C17" s="12" t="s">
        <v>22</v>
      </c>
      <c r="D17" s="12" t="s">
        <v>14</v>
      </c>
      <c r="E17" s="13">
        <v>461853</v>
      </c>
      <c r="F17" s="14">
        <f t="shared" si="0"/>
        <v>60040.89</v>
      </c>
      <c r="G17" s="14">
        <f t="shared" si="1"/>
        <v>521893.89</v>
      </c>
      <c r="H17" s="15">
        <f t="shared" si="2"/>
        <v>0.02</v>
      </c>
      <c r="I17" s="16">
        <f t="shared" si="3"/>
        <v>9237.06</v>
      </c>
      <c r="J17" s="17"/>
      <c r="K17" s="23"/>
      <c r="L17" s="30" t="s">
        <v>27</v>
      </c>
      <c r="M17" s="31"/>
      <c r="N17" s="32"/>
      <c r="O17" s="32"/>
    </row>
    <row r="18" spans="1:15" x14ac:dyDescent="0.4">
      <c r="A18" s="10">
        <v>116</v>
      </c>
      <c r="B18" s="11" t="s">
        <v>21</v>
      </c>
      <c r="C18" s="12" t="s">
        <v>22</v>
      </c>
      <c r="D18" s="12" t="s">
        <v>20</v>
      </c>
      <c r="E18" s="13">
        <v>378458</v>
      </c>
      <c r="F18" s="14">
        <f t="shared" si="0"/>
        <v>49199.54</v>
      </c>
      <c r="G18" s="14">
        <f t="shared" si="1"/>
        <v>427657.54</v>
      </c>
      <c r="H18" s="15">
        <f t="shared" si="2"/>
        <v>0.01</v>
      </c>
      <c r="I18" s="16">
        <f t="shared" si="3"/>
        <v>3784.58</v>
      </c>
      <c r="J18" s="17"/>
      <c r="L18" s="30" t="s">
        <v>12</v>
      </c>
      <c r="M18" s="31"/>
      <c r="N18" s="32"/>
      <c r="O18" s="32"/>
    </row>
    <row r="19" spans="1:15" ht="15" customHeight="1" x14ac:dyDescent="0.4">
      <c r="A19" s="10">
        <v>121</v>
      </c>
      <c r="B19" s="11" t="s">
        <v>21</v>
      </c>
      <c r="C19" s="12" t="s">
        <v>22</v>
      </c>
      <c r="D19" s="12" t="s">
        <v>20</v>
      </c>
      <c r="E19" s="13">
        <v>347856</v>
      </c>
      <c r="F19" s="14">
        <f t="shared" si="0"/>
        <v>45221.279999999999</v>
      </c>
      <c r="G19" s="14">
        <f t="shared" si="1"/>
        <v>393077.28</v>
      </c>
      <c r="H19" s="15">
        <f t="shared" si="2"/>
        <v>0.01</v>
      </c>
      <c r="I19" s="16">
        <f t="shared" si="3"/>
        <v>3478.56</v>
      </c>
      <c r="J19" s="17"/>
      <c r="L19" s="30" t="s">
        <v>18</v>
      </c>
      <c r="M19" s="31"/>
      <c r="N19" s="32"/>
      <c r="O19" s="32"/>
    </row>
    <row r="20" spans="1:15" ht="15" thickBot="1" x14ac:dyDescent="0.45">
      <c r="A20" s="10">
        <v>102</v>
      </c>
      <c r="B20" s="11" t="s">
        <v>27</v>
      </c>
      <c r="C20" s="12" t="s">
        <v>28</v>
      </c>
      <c r="D20" s="12" t="s">
        <v>20</v>
      </c>
      <c r="E20" s="13">
        <v>745865</v>
      </c>
      <c r="F20" s="14">
        <f t="shared" si="0"/>
        <v>96962.45</v>
      </c>
      <c r="G20" s="14">
        <f t="shared" si="1"/>
        <v>842827.45</v>
      </c>
      <c r="H20" s="15">
        <f t="shared" si="2"/>
        <v>0.05</v>
      </c>
      <c r="I20" s="16">
        <f t="shared" si="3"/>
        <v>37293.25</v>
      </c>
      <c r="J20" s="17"/>
      <c r="L20" s="33" t="s">
        <v>21</v>
      </c>
      <c r="M20" s="34"/>
      <c r="N20" s="35"/>
      <c r="O20" s="35"/>
    </row>
    <row r="21" spans="1:15" x14ac:dyDescent="0.4">
      <c r="A21" s="10">
        <v>104</v>
      </c>
      <c r="B21" s="11" t="s">
        <v>27</v>
      </c>
      <c r="C21" s="12" t="s">
        <v>28</v>
      </c>
      <c r="D21" s="12" t="s">
        <v>14</v>
      </c>
      <c r="E21" s="13">
        <v>653856</v>
      </c>
      <c r="F21" s="14">
        <f t="shared" si="0"/>
        <v>85001.279999999999</v>
      </c>
      <c r="G21" s="14">
        <f t="shared" si="1"/>
        <v>738857.28</v>
      </c>
      <c r="H21" s="15">
        <f t="shared" si="2"/>
        <v>0.04</v>
      </c>
      <c r="I21" s="16">
        <f t="shared" si="3"/>
        <v>26154.240000000002</v>
      </c>
      <c r="J21" s="17"/>
      <c r="M21" s="36"/>
    </row>
    <row r="22" spans="1:15" x14ac:dyDescent="0.4">
      <c r="A22" s="10">
        <v>103</v>
      </c>
      <c r="B22" s="11" t="s">
        <v>27</v>
      </c>
      <c r="C22" s="12" t="s">
        <v>28</v>
      </c>
      <c r="D22" s="12" t="s">
        <v>14</v>
      </c>
      <c r="E22" s="13">
        <v>554168</v>
      </c>
      <c r="F22" s="14">
        <f t="shared" si="0"/>
        <v>72041.84</v>
      </c>
      <c r="G22" s="14">
        <f t="shared" si="1"/>
        <v>626209.84</v>
      </c>
      <c r="H22" s="15">
        <f t="shared" si="2"/>
        <v>0.03</v>
      </c>
      <c r="I22" s="16">
        <f t="shared" si="3"/>
        <v>16625.04</v>
      </c>
      <c r="J22" s="17"/>
    </row>
    <row r="23" spans="1:15" ht="15" thickBot="1" x14ac:dyDescent="0.45">
      <c r="A23" s="10">
        <v>101</v>
      </c>
      <c r="B23" s="37" t="s">
        <v>27</v>
      </c>
      <c r="C23" s="38" t="s">
        <v>28</v>
      </c>
      <c r="D23" s="38" t="s">
        <v>14</v>
      </c>
      <c r="E23" s="39">
        <v>325496</v>
      </c>
      <c r="F23" s="14">
        <f t="shared" si="0"/>
        <v>42314.48</v>
      </c>
      <c r="G23" s="14">
        <f t="shared" si="1"/>
        <v>367810.48</v>
      </c>
      <c r="H23" s="15">
        <f t="shared" si="2"/>
        <v>0.01</v>
      </c>
      <c r="I23" s="16">
        <f t="shared" si="3"/>
        <v>3254.96</v>
      </c>
      <c r="J23" s="17"/>
    </row>
    <row r="24" spans="1:15" ht="15" thickBot="1" x14ac:dyDescent="0.45">
      <c r="A24" s="40" t="s">
        <v>29</v>
      </c>
      <c r="B24" s="41"/>
      <c r="C24" s="41"/>
      <c r="D24" s="41"/>
      <c r="E24" s="42"/>
      <c r="F24" s="42"/>
      <c r="G24" s="42"/>
      <c r="H24" s="42"/>
      <c r="I24" s="42"/>
      <c r="J24" s="43"/>
    </row>
    <row r="25" spans="1:15" ht="15.75" customHeight="1" x14ac:dyDescent="0.4"/>
    <row r="29" spans="1:15" x14ac:dyDescent="0.4">
      <c r="K29" s="44"/>
    </row>
    <row r="30" spans="1:15" x14ac:dyDescent="0.4">
      <c r="K30" s="44"/>
    </row>
    <row r="31" spans="1:15" x14ac:dyDescent="0.4">
      <c r="K31" s="44"/>
    </row>
    <row r="32" spans="1:15" x14ac:dyDescent="0.4">
      <c r="K32" s="44"/>
    </row>
  </sheetData>
  <mergeCells count="5">
    <mergeCell ref="A1:J1"/>
    <mergeCell ref="L4:M4"/>
    <mergeCell ref="L5:M5"/>
    <mergeCell ref="L6:M6"/>
    <mergeCell ref="L14:O15"/>
  </mergeCells>
  <pageMargins left="0.7" right="0.7" top="0.75" bottom="0.75" header="0.3" footer="0.3"/>
  <pageSetup scale="9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57302-9AF0-4842-B9C8-B57D1243374F}">
  <sheetPr>
    <tabColor rgb="FFFF0000"/>
  </sheetPr>
  <dimension ref="A1:I14"/>
  <sheetViews>
    <sheetView zoomScale="160" zoomScaleNormal="160" workbookViewId="0">
      <selection activeCell="G33" sqref="G33"/>
    </sheetView>
  </sheetViews>
  <sheetFormatPr defaultColWidth="9.15234375" defaultRowHeight="14.6" x14ac:dyDescent="0.4"/>
  <cols>
    <col min="1" max="1" width="22.69140625" style="1" bestFit="1" customWidth="1"/>
    <col min="2" max="2" width="15.69140625" style="1" bestFit="1" customWidth="1"/>
    <col min="3" max="16384" width="9.15234375" style="1"/>
  </cols>
  <sheetData>
    <row r="1" spans="1:9" ht="15" customHeight="1" x14ac:dyDescent="0.7">
      <c r="A1" s="112" t="s">
        <v>44</v>
      </c>
      <c r="B1" s="112"/>
      <c r="C1" s="112"/>
      <c r="D1" s="112"/>
      <c r="E1" s="112"/>
      <c r="F1" s="53"/>
      <c r="G1" s="53"/>
      <c r="H1" s="53"/>
      <c r="I1" s="53"/>
    </row>
    <row r="2" spans="1:9" ht="39.75" customHeight="1" x14ac:dyDescent="0.7">
      <c r="A2" s="112"/>
      <c r="B2" s="112"/>
      <c r="C2" s="112"/>
      <c r="D2" s="112"/>
      <c r="E2" s="112"/>
      <c r="F2" s="53"/>
      <c r="G2" s="53"/>
      <c r="H2" s="53"/>
      <c r="I2" s="53"/>
    </row>
    <row r="3" spans="1:9" x14ac:dyDescent="0.4">
      <c r="A3" s="54" t="s">
        <v>102</v>
      </c>
      <c r="B3" s="54" t="s">
        <v>53</v>
      </c>
    </row>
    <row r="4" spans="1:9" x14ac:dyDescent="0.4">
      <c r="A4" s="1" t="s">
        <v>103</v>
      </c>
      <c r="B4" s="1" t="s">
        <v>104</v>
      </c>
    </row>
    <row r="5" spans="1:9" x14ac:dyDescent="0.4">
      <c r="A5" s="1" t="s">
        <v>58</v>
      </c>
      <c r="B5" s="55" t="s">
        <v>104</v>
      </c>
    </row>
    <row r="6" spans="1:9" x14ac:dyDescent="0.4">
      <c r="B6" s="1" t="s">
        <v>105</v>
      </c>
    </row>
    <row r="7" spans="1:9" x14ac:dyDescent="0.4">
      <c r="B7" s="1" t="s">
        <v>106</v>
      </c>
    </row>
    <row r="8" spans="1:9" x14ac:dyDescent="0.4">
      <c r="A8" s="1" t="s">
        <v>76</v>
      </c>
    </row>
    <row r="9" spans="1:9" x14ac:dyDescent="0.4">
      <c r="B9" s="1" t="s">
        <v>107</v>
      </c>
    </row>
    <row r="10" spans="1:9" x14ac:dyDescent="0.4">
      <c r="B10" s="1" t="s">
        <v>108</v>
      </c>
    </row>
    <row r="12" spans="1:9" x14ac:dyDescent="0.4">
      <c r="A12" s="113" t="s">
        <v>109</v>
      </c>
      <c r="B12" s="56"/>
    </row>
    <row r="13" spans="1:9" x14ac:dyDescent="0.4">
      <c r="A13" s="114"/>
      <c r="B13" s="57">
        <v>44191</v>
      </c>
    </row>
    <row r="14" spans="1:9" x14ac:dyDescent="0.4">
      <c r="A14" s="58"/>
      <c r="B14" s="58"/>
    </row>
  </sheetData>
  <mergeCells count="2">
    <mergeCell ref="A1:E2"/>
    <mergeCell ref="A12:A1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7170A-85DC-4D74-BDE8-0CA83A0E2BFB}">
  <sheetPr>
    <tabColor rgb="FFFF0000"/>
  </sheetPr>
  <dimension ref="A3:G11"/>
  <sheetViews>
    <sheetView workbookViewId="0">
      <selection activeCell="G33" sqref="G33"/>
    </sheetView>
  </sheetViews>
  <sheetFormatPr defaultColWidth="9.15234375" defaultRowHeight="14.6" x14ac:dyDescent="0.4"/>
  <cols>
    <col min="1" max="1" width="23" style="1" customWidth="1"/>
    <col min="2" max="2" width="17.15234375" style="1" customWidth="1"/>
    <col min="3" max="3" width="19.15234375" style="1" customWidth="1"/>
    <col min="4" max="4" width="18.69140625" style="1" customWidth="1"/>
    <col min="5" max="5" width="9.15234375" style="1"/>
    <col min="6" max="6" width="20.3046875" style="1" customWidth="1"/>
    <col min="7" max="16384" width="9.15234375" style="1"/>
  </cols>
  <sheetData>
    <row r="3" spans="1:7" x14ac:dyDescent="0.4">
      <c r="A3" s="1" t="s">
        <v>4</v>
      </c>
      <c r="B3" s="1" t="s">
        <v>152</v>
      </c>
      <c r="C3" s="1" t="s">
        <v>153</v>
      </c>
      <c r="D3" s="1" t="s">
        <v>154</v>
      </c>
      <c r="E3" s="1" t="s">
        <v>153</v>
      </c>
      <c r="F3" s="1" t="s">
        <v>155</v>
      </c>
      <c r="G3" s="1" t="s">
        <v>153</v>
      </c>
    </row>
    <row r="4" spans="1:7" x14ac:dyDescent="0.4">
      <c r="A4" s="1" t="s">
        <v>13</v>
      </c>
      <c r="B4" s="65">
        <v>4506060</v>
      </c>
      <c r="C4" s="1">
        <f>RANK(B4,B4:B11)</f>
        <v>4</v>
      </c>
      <c r="D4" s="65">
        <v>5606074</v>
      </c>
      <c r="E4" s="1">
        <f t="shared" ref="E4:E11" si="0">RANK(D4,$D$4:$D$11)</f>
        <v>2</v>
      </c>
      <c r="F4" s="65"/>
    </row>
    <row r="5" spans="1:7" x14ac:dyDescent="0.4">
      <c r="A5" s="1" t="s">
        <v>19</v>
      </c>
      <c r="B5" s="65">
        <v>4596740</v>
      </c>
      <c r="C5" s="1">
        <f t="shared" ref="C5:C11" si="1">RANK(B5,$B$4:$B$11)</f>
        <v>2</v>
      </c>
      <c r="D5" s="65">
        <v>6404304</v>
      </c>
      <c r="E5" s="1">
        <f t="shared" si="0"/>
        <v>1</v>
      </c>
      <c r="F5" s="65"/>
    </row>
    <row r="6" spans="1:7" x14ac:dyDescent="0.4">
      <c r="A6" s="1" t="s">
        <v>22</v>
      </c>
      <c r="B6" s="65">
        <v>5000394</v>
      </c>
      <c r="C6" s="1">
        <f t="shared" si="1"/>
        <v>1</v>
      </c>
      <c r="D6" s="65">
        <v>4560740</v>
      </c>
      <c r="E6" s="1">
        <f t="shared" si="0"/>
        <v>6</v>
      </c>
      <c r="F6" s="65"/>
    </row>
    <row r="7" spans="1:7" x14ac:dyDescent="0.4">
      <c r="A7" s="1" t="s">
        <v>28</v>
      </c>
      <c r="B7" s="65">
        <v>3495602</v>
      </c>
      <c r="C7" s="1">
        <f t="shared" si="1"/>
        <v>6</v>
      </c>
      <c r="D7" s="65">
        <v>4050640</v>
      </c>
      <c r="E7" s="1">
        <f t="shared" si="0"/>
        <v>7</v>
      </c>
      <c r="F7" s="65"/>
    </row>
    <row r="8" spans="1:7" x14ac:dyDescent="0.4">
      <c r="A8" s="1" t="s">
        <v>156</v>
      </c>
      <c r="B8" s="65">
        <v>4348393</v>
      </c>
      <c r="C8" s="1">
        <f t="shared" si="1"/>
        <v>5</v>
      </c>
      <c r="D8" s="65">
        <v>5606049</v>
      </c>
      <c r="E8" s="1">
        <f t="shared" si="0"/>
        <v>3</v>
      </c>
      <c r="F8" s="65"/>
    </row>
    <row r="9" spans="1:7" x14ac:dyDescent="0.4">
      <c r="A9" s="1" t="s">
        <v>157</v>
      </c>
      <c r="B9" s="65">
        <v>3293045</v>
      </c>
      <c r="C9" s="1">
        <f t="shared" si="1"/>
        <v>7</v>
      </c>
      <c r="D9" s="65">
        <v>4563949</v>
      </c>
      <c r="E9" s="1">
        <f t="shared" si="0"/>
        <v>5</v>
      </c>
      <c r="F9" s="65"/>
    </row>
    <row r="10" spans="1:7" x14ac:dyDescent="0.4">
      <c r="A10" s="1" t="s">
        <v>158</v>
      </c>
      <c r="B10" s="65">
        <v>1340556</v>
      </c>
      <c r="C10" s="1">
        <f t="shared" si="1"/>
        <v>8</v>
      </c>
      <c r="D10" s="65">
        <v>2304059</v>
      </c>
      <c r="E10" s="1">
        <f t="shared" si="0"/>
        <v>8</v>
      </c>
      <c r="F10" s="65"/>
    </row>
    <row r="11" spans="1:7" x14ac:dyDescent="0.4">
      <c r="A11" s="1" t="s">
        <v>159</v>
      </c>
      <c r="B11" s="65">
        <v>4506756</v>
      </c>
      <c r="C11" s="1">
        <f t="shared" si="1"/>
        <v>3</v>
      </c>
      <c r="D11" s="65">
        <v>5049302</v>
      </c>
      <c r="E11" s="1">
        <f t="shared" si="0"/>
        <v>4</v>
      </c>
      <c r="F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</vt:i4>
      </vt:variant>
    </vt:vector>
  </HeadingPairs>
  <TitlesOfParts>
    <vt:vector size="25" baseType="lpstr">
      <vt:lpstr>Student Enrollment</vt:lpstr>
      <vt:lpstr>Subtotals</vt:lpstr>
      <vt:lpstr>Weekend Classes</vt:lpstr>
      <vt:lpstr>Availability</vt:lpstr>
      <vt:lpstr>Profit Analysis.</vt:lpstr>
      <vt:lpstr>Proctors</vt:lpstr>
      <vt:lpstr>Wendy's</vt:lpstr>
      <vt:lpstr>Hours</vt:lpstr>
      <vt:lpstr>Craig's Cookies</vt:lpstr>
      <vt:lpstr>2024 Craig's Cookies</vt:lpstr>
      <vt:lpstr>Car Loan</vt:lpstr>
      <vt:lpstr>NHLPlayers  </vt:lpstr>
      <vt:lpstr>About last week</vt:lpstr>
      <vt:lpstr>Champions</vt:lpstr>
      <vt:lpstr>Abbreviation</vt:lpstr>
      <vt:lpstr>Recent Wins</vt:lpstr>
      <vt:lpstr>Profit Analysis</vt:lpstr>
      <vt:lpstr>Revenue per Lesson</vt:lpstr>
      <vt:lpstr>Advertising</vt:lpstr>
      <vt:lpstr>Family Memberships</vt:lpstr>
      <vt:lpstr>Family Memberships Filter</vt:lpstr>
      <vt:lpstr>Enrollment Change</vt:lpstr>
      <vt:lpstr>Enrollment Trend</vt:lpstr>
      <vt:lpstr>'About last week'!origData</vt:lpstr>
      <vt:lpstr>'NHLPlayers  '!origData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Rashad I Gurbanov</dc:creator>
  <cp:lastModifiedBy>Rashad Qurbanov</cp:lastModifiedBy>
  <dcterms:created xsi:type="dcterms:W3CDTF">2021-10-26T11:47:47Z</dcterms:created>
  <dcterms:modified xsi:type="dcterms:W3CDTF">2024-03-24T10:15:00Z</dcterms:modified>
</cp:coreProperties>
</file>