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cer\Desktop\Data Analitics toolboards\Business Excel\Əlavələr (Mütləq)\"/>
    </mc:Choice>
  </mc:AlternateContent>
  <xr:revisionPtr revIDLastSave="0" documentId="13_ncr:1_{69809F52-2E81-4AB7-934C-7F8FDD7B4448}" xr6:coauthVersionLast="47" xr6:coauthVersionMax="47" xr10:uidLastSave="{00000000-0000-0000-0000-000000000000}"/>
  <bookViews>
    <workbookView xWindow="-108" yWindow="-108" windowWidth="23256" windowHeight="12456" firstSheet="1" activeTab="9" xr2:uid="{00000000-000D-0000-FFFF-FFFF00000000}"/>
  </bookViews>
  <sheets>
    <sheet name="general" sheetId="1" r:id="rId1"/>
    <sheet name="date general" sheetId="2" r:id="rId2"/>
    <sheet name="time general" sheetId="3" r:id="rId3"/>
    <sheet name="edate" sheetId="4" r:id="rId4"/>
    <sheet name="qeyri iş günləri" sheetId="5" r:id="rId5"/>
    <sheet name="Datedif" sheetId="6" r:id="rId6"/>
    <sheet name="Function" sheetId="7" r:id="rId7"/>
    <sheet name="Task 1" sheetId="9" r:id="rId8"/>
    <sheet name="Task2" sheetId="10" r:id="rId9"/>
    <sheet name="Task3" sheetId="11" r:id="rId10"/>
    <sheet name="Task4" sheetId="12" r:id="rId11"/>
    <sheet name="Task5" sheetId="13" r:id="rId12"/>
    <sheet name="Task6" sheetId="14" r:id="rId13"/>
    <sheet name="Task7" sheetId="15" r:id="rId14"/>
    <sheet name="Task8" sheetId="17" r:id="rId15"/>
  </sheets>
  <externalReferences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</externalReferences>
  <definedNames>
    <definedName name="__IntlFixup" hidden="1">TRUE</definedName>
    <definedName name="_xlcn.WorksheetConnection_T9A2C161" localSheetId="5" hidden="1">#REF!</definedName>
    <definedName name="_xlcn.WorksheetConnection_T9A2C161" localSheetId="6" hidden="1">#REF!</definedName>
    <definedName name="_xlcn.WorksheetConnection_T9A2C161" localSheetId="7" hidden="1">#REF!</definedName>
    <definedName name="_xlcn.WorksheetConnection_T9A2C161" hidden="1">#REF!</definedName>
    <definedName name="AccessDatabase" hidden="1">"C:\My Documents\MAUI MALL1.mdb"</definedName>
    <definedName name="ACwvu.CapersView." localSheetId="6" hidden="1">[1]MASTER!#REF!</definedName>
    <definedName name="ACwvu.CapersView." localSheetId="7" hidden="1">[1]MASTER!#REF!</definedName>
    <definedName name="ACwvu.CapersView." hidden="1">[1]MASTER!#REF!</definedName>
    <definedName name="ACwvu.Japan_Capers_Ed_Pub." hidden="1">'[2]THREE VARIABLES'!$N$1:$V$165</definedName>
    <definedName name="ACwvu.KJP_CC." hidden="1">'[2]THREE VARIABLES'!$N$4:$U$165</definedName>
    <definedName name="Area1">'[3]Reference Format'!$D$2:$E$6</definedName>
    <definedName name="Area2">'[3]Reference Format'!$C$8:$D$9</definedName>
    <definedName name="Area3">'[3]Reference Format'!$E$11:$G$13</definedName>
    <definedName name="Brand">'[4]BDI&amp;CDI'!$A$2:$A$3501</definedName>
    <definedName name="Cwvu.CapersView." localSheetId="5" hidden="1">[1]MASTER!#REF!</definedName>
    <definedName name="Cwvu.CapersView." localSheetId="6" hidden="1">[1]MASTER!#REF!</definedName>
    <definedName name="Cwvu.CapersView." localSheetId="7" hidden="1">[1]MASTER!#REF!</definedName>
    <definedName name="Cwvu.CapersView." hidden="1">[1]MASTER!#REF!</definedName>
    <definedName name="Cwvu.Japan_Capers_Ed_Pub." localSheetId="5" hidden="1">[1]MASTER!#REF!</definedName>
    <definedName name="Cwvu.Japan_Capers_Ed_Pub." localSheetId="6" hidden="1">[1]MASTER!#REF!</definedName>
    <definedName name="Cwvu.Japan_Capers_Ed_Pub." localSheetId="7" hidden="1">[1]MASTER!#REF!</definedName>
    <definedName name="Cwvu.Japan_Capers_Ed_Pub." hidden="1">[1]MASTER!#REF!</definedName>
    <definedName name="Cwvu.KJP_CC." localSheetId="5" hidden="1">[1]MASTER!#REF!,[1]MASTER!#REF!,[1]MASTER!#REF!,[1]MASTER!#REF!,[1]MASTER!#REF!,[1]MASTER!#REF!,[1]MASTER!#REF!,[1]MASTER!#REF!,[1]MASTER!#REF!,[1]MASTER!#REF!,[1]MASTER!#REF!,[1]MASTER!#REF!,[1]MASTER!#REF!,[1]MASTER!#REF!,[1]MASTER!#REF!,[1]MASTER!#REF!,[1]MASTER!#REF!,[1]MASTER!#REF!,[1]MASTER!#REF!,[1]MASTER!#REF!</definedName>
    <definedName name="Cwvu.KJP_CC." localSheetId="6" hidden="1">[1]MASTER!#REF!,[1]MASTER!#REF!,[1]MASTER!#REF!,[1]MASTER!#REF!,[1]MASTER!#REF!,[1]MASTER!#REF!,[1]MASTER!#REF!,[1]MASTER!#REF!,[1]MASTER!#REF!,[1]MASTER!#REF!,[1]MASTER!#REF!,[1]MASTER!#REF!,[1]MASTER!#REF!,[1]MASTER!#REF!,[1]MASTER!#REF!,[1]MASTER!#REF!,[1]MASTER!#REF!,[1]MASTER!#REF!,[1]MASTER!#REF!,[1]MASTER!#REF!</definedName>
    <definedName name="Cwvu.KJP_CC." localSheetId="7" hidden="1">[1]MASTER!#REF!,[1]MASTER!#REF!,[1]MASTER!#REF!,[1]MASTER!#REF!,[1]MASTER!#REF!,[1]MASTER!#REF!,[1]MASTER!#REF!,[1]MASTER!#REF!,[1]MASTER!#REF!,[1]MASTER!#REF!,[1]MASTER!#REF!,[1]MASTER!#REF!,[1]MASTER!#REF!,[1]MASTER!#REF!,[1]MASTER!#REF!,[1]MASTER!#REF!,[1]MASTER!#REF!,[1]MASTER!#REF!,[1]MASTER!#REF!,[1]MASTER!#REF!</definedName>
    <definedName name="Cwvu.KJP_CC." hidden="1">[1]MASTER!#REF!,[1]MASTER!#REF!,[1]MASTER!#REF!,[1]MASTER!#REF!,[1]MASTER!#REF!,[1]MASTER!#REF!,[1]MASTER!#REF!,[1]MASTER!#REF!,[1]MASTER!#REF!,[1]MASTER!#REF!,[1]MASTER!#REF!,[1]MASTER!#REF!,[1]MASTER!#REF!,[1]MASTER!#REF!,[1]MASTER!#REF!,[1]MASTER!#REF!,[1]MASTER!#REF!,[1]MASTER!#REF!,[1]MASTER!#REF!,[1]MASTER!#REF!</definedName>
    <definedName name="de" localSheetId="5" hidden="1">{"программа",#N/A,TRUE,"lessons";"продажа оргтехники",#N/A,TRUE,"образец"}</definedName>
    <definedName name="de" localSheetId="6" hidden="1">{"программа",#N/A,TRUE,"lessons";"продажа оргтехники",#N/A,TRUE,"образец"}</definedName>
    <definedName name="de" localSheetId="7" hidden="1">{"программа",#N/A,TRUE,"lessons";"продажа оргтехники",#N/A,TRUE,"образец"}</definedName>
    <definedName name="de" hidden="1">{"программа",#N/A,TRUE,"lessons";"продажа оргтехники",#N/A,TRUE,"образец"}</definedName>
    <definedName name="Fix_maash" localSheetId="5">#REF!</definedName>
    <definedName name="Fix_maash" localSheetId="7">#REF!</definedName>
    <definedName name="Fix_maash">#REF!</definedName>
    <definedName name="Flag">INDIRECT([5]Report!$C$2)</definedName>
    <definedName name="gh" localSheetId="5" hidden="1">[1]MASTER!#REF!</definedName>
    <definedName name="gh" localSheetId="6" hidden="1">[1]MASTER!#REF!</definedName>
    <definedName name="gh" localSheetId="7" hidden="1">[1]MASTER!#REF!</definedName>
    <definedName name="gh" hidden="1">[1]MASTER!#REF!</definedName>
    <definedName name="HTML_CodePage" hidden="1">1252</definedName>
    <definedName name="HTML_Control" localSheetId="5" hidden="1">{"'PRODUCTIONCOST SHEET'!$B$3:$G$48"}</definedName>
    <definedName name="HTML_Control" localSheetId="6" hidden="1">{"'PRODUCTIONCOST SHEET'!$B$3:$G$48"}</definedName>
    <definedName name="HTML_Control" localSheetId="7" hidden="1">{"'PRODUCTIONCOST SHEET'!$B$3:$G$48"}</definedName>
    <definedName name="HTML_Control" hidden="1">{"'PRODUCTIONCOST SHEET'!$B$3:$G$48"}</definedName>
    <definedName name="HTML_Description" hidden="1">"DRAFT"</definedName>
    <definedName name="HTML_Email" hidden="1">"Patrick_Blattner@Studio.Disney.com"</definedName>
    <definedName name="HTML_Header" hidden="1">"EXISTING &amp; FUTURE PRODUCTS (CONFIDENTIAL)"</definedName>
    <definedName name="HTML_LastUpdate" hidden="1">"2/8/98"</definedName>
    <definedName name="HTML_LineAfter" hidden="1">FALSE</definedName>
    <definedName name="HTML_LineBefore" hidden="1">TRUE</definedName>
    <definedName name="HTML_Name" hidden="1">"Patrick Blattner"</definedName>
    <definedName name="HTML_OBDlg2" hidden="1">TRUE</definedName>
    <definedName name="HTML_OBDlg4" hidden="1">TRUE</definedName>
    <definedName name="HTML_OS" hidden="1">0</definedName>
    <definedName name="HTML_PathFile" hidden="1">"K:\ANIMATE\SECURE\Production\INTRANET\ANI.HTML.htm"</definedName>
    <definedName name="HTML_Title" hidden="1">"2D ANIMATION PRODUCTION TABLE"</definedName>
    <definedName name="Icra" localSheetId="5">#REF!</definedName>
    <definedName name="Icra" localSheetId="7">#REF!</definedName>
    <definedName name="Icra">#REF!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QTD" hidden="1">750000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41731.5224074074</definedName>
    <definedName name="IQ_NTM" hidden="1">6000</definedName>
    <definedName name="IQ_TODAY" hidden="1">0</definedName>
    <definedName name="IQ_WEEK" hidden="1">50000</definedName>
    <definedName name="IQ_YTD" hidden="1">3000</definedName>
    <definedName name="IQ_YTDMONTH" hidden="1">130000</definedName>
    <definedName name="Maaşı" localSheetId="5">#REF!</definedName>
    <definedName name="Maaşı" localSheetId="7">#REF!</definedName>
    <definedName name="Maaşı">#REF!</definedName>
    <definedName name="Market">'[4]BDI&amp;CDI'!$B$2:$B$3501</definedName>
    <definedName name="Miqdar">'[4]BDI&amp;CDI'!$C$2:$C$3501</definedName>
    <definedName name="mylist">INDEX(([6]!TableProd[Productivity],[6]!TableGame[Games],[6]!TableUtility[Utility]),,,MATCH([6]Table!$F$4,[6]Table!$A$4:$C$4,0))</definedName>
    <definedName name="resul">#REF!</definedName>
    <definedName name="Rwvu.CapersView." hidden="1">'[2]THREE VARIABLES'!$A$1:$M$65536</definedName>
    <definedName name="Rwvu.Japan_Capers_Ed_Pub." hidden="1">'[2]THREE VARIABLES'!$A$1:$M$65536</definedName>
    <definedName name="Rwvu.KJP_CC." hidden="1">'[2]THREE VARIABLES'!$A$1:$M$65536</definedName>
    <definedName name="StudentList">[7]Lists!$B$2:$B$10</definedName>
    <definedName name="SubjectsList">[7]Lists!$E$2:$E$4</definedName>
    <definedName name="Swvu.CapersView." localSheetId="6" hidden="1">[1]MASTER!#REF!</definedName>
    <definedName name="Swvu.CapersView." localSheetId="7" hidden="1">[1]MASTER!#REF!</definedName>
    <definedName name="Swvu.CapersView." hidden="1">[1]MASTER!#REF!</definedName>
    <definedName name="Swvu.Japan_Capers_Ed_Pub." hidden="1">'[2]THREE VARIABLES'!$N$1:$V$165</definedName>
    <definedName name="Swvu.KJP_CC." hidden="1">'[2]THREE VARIABLES'!$N$4:$U$165</definedName>
    <definedName name="t" localSheetId="5" hidden="1">#REF!</definedName>
    <definedName name="t" localSheetId="6" hidden="1">#REF!</definedName>
    <definedName name="t" localSheetId="7" hidden="1">#REF!</definedName>
    <definedName name="t" hidden="1">#REF!</definedName>
    <definedName name="TypeANSWER">'[8]DV (an)'!$G$58:$J$58</definedName>
    <definedName name="wrn.CapersPlotter." localSheetId="5" hidden="1">{#N/A,#N/A,FALSE,"DI 2 YEAR MASTER SCHEDULE"}</definedName>
    <definedName name="wrn.CapersPlotter." localSheetId="6" hidden="1">{#N/A,#N/A,FALSE,"DI 2 YEAR MASTER SCHEDULE"}</definedName>
    <definedName name="wrn.CapersPlotter." localSheetId="7" hidden="1">{#N/A,#N/A,FALSE,"DI 2 YEAR MASTER SCHEDULE"}</definedName>
    <definedName name="wrn.CapersPlotter." hidden="1">{#N/A,#N/A,FALSE,"DI 2 YEAR MASTER SCHEDULE"}</definedName>
    <definedName name="wrn.Edutainment._.Priority._.List." localSheetId="5" hidden="1">{#N/A,#N/A,FALSE,"DI 2 YEAR MASTER SCHEDULE"}</definedName>
    <definedName name="wrn.Edutainment._.Priority._.List." localSheetId="6" hidden="1">{#N/A,#N/A,FALSE,"DI 2 YEAR MASTER SCHEDULE"}</definedName>
    <definedName name="wrn.Edutainment._.Priority._.List." localSheetId="7" hidden="1">{#N/A,#N/A,FALSE,"DI 2 YEAR MASTER SCHEDULE"}</definedName>
    <definedName name="wrn.Edutainment._.Priority._.List." hidden="1">{#N/A,#N/A,FALSE,"DI 2 YEAR MASTER SCHEDULE"}</definedName>
    <definedName name="wrn.Japan_Capers_Ed._.Pub." localSheetId="5" hidden="1">{"Japan_Capers_Ed_Pub",#N/A,FALSE,"DI 2 YEAR MASTER SCHEDULE"}</definedName>
    <definedName name="wrn.Japan_Capers_Ed._.Pub." localSheetId="6" hidden="1">{"Japan_Capers_Ed_Pub",#N/A,FALSE,"DI 2 YEAR MASTER SCHEDULE"}</definedName>
    <definedName name="wrn.Japan_Capers_Ed._.Pub." localSheetId="7" hidden="1">{"Japan_Capers_Ed_Pub",#N/A,FALSE,"DI 2 YEAR MASTER SCHEDULE"}</definedName>
    <definedName name="wrn.Japan_Capers_Ed._.Pub." hidden="1">{"Japan_Capers_Ed_Pub",#N/A,FALSE,"DI 2 YEAR MASTER SCHEDULE"}</definedName>
    <definedName name="wrn.QUARTERLY._.VIEW." localSheetId="5" hidden="1">{"QUARTERLY VIEW",#N/A,FALSE,"YEAR TOTAL"}</definedName>
    <definedName name="wrn.QUARTERLY._.VIEW." localSheetId="6" hidden="1">{"QUARTERLY VIEW",#N/A,FALSE,"YEAR TOTAL"}</definedName>
    <definedName name="wrn.QUARTERLY._.VIEW." localSheetId="7" hidden="1">{"QUARTERLY VIEW",#N/A,FALSE,"YEAR TOTAL"}</definedName>
    <definedName name="wrn.QUARTERLY._.VIEW." hidden="1">{"QUARTERLY VIEW",#N/A,FALSE,"YEAR TOTAL"}</definedName>
    <definedName name="wrn.Priority._.list." localSheetId="5" hidden="1">{#N/A,#N/A,FALSE,"DI 2 YEAR MASTER SCHEDULE"}</definedName>
    <definedName name="wrn.Priority._.list." localSheetId="6" hidden="1">{#N/A,#N/A,FALSE,"DI 2 YEAR MASTER SCHEDULE"}</definedName>
    <definedName name="wrn.Priority._.list." localSheetId="7" hidden="1">{#N/A,#N/A,FALSE,"DI 2 YEAR MASTER SCHEDULE"}</definedName>
    <definedName name="wrn.Priority._.list." hidden="1">{#N/A,#N/A,FALSE,"DI 2 YEAR MASTER SCHEDULE"}</definedName>
    <definedName name="wrn.Prjcted._.Qtrly._.Dollars." localSheetId="5" hidden="1">{#N/A,#N/A,FALSE,"PRJCTED QTRLY $'s"}</definedName>
    <definedName name="wrn.Prjcted._.Qtrly._.Dollars." localSheetId="6" hidden="1">{#N/A,#N/A,FALSE,"PRJCTED QTRLY $'s"}</definedName>
    <definedName name="wrn.Prjcted._.Qtrly._.Dollars." localSheetId="7" hidden="1">{#N/A,#N/A,FALSE,"PRJCTED QTRLY $'s"}</definedName>
    <definedName name="wrn.Prjcted._.Qtrly._.Dollars." hidden="1">{#N/A,#N/A,FALSE,"PRJCTED QTRLY $'s"}</definedName>
    <definedName name="wrn.Prjcted._.Qtrly._.Qtys." localSheetId="5" hidden="1">{#N/A,#N/A,FALSE,"PRJCTED QTRLY QTY's"}</definedName>
    <definedName name="wrn.Prjcted._.Qtrly._.Qtys." localSheetId="6" hidden="1">{#N/A,#N/A,FALSE,"PRJCTED QTRLY QTY's"}</definedName>
    <definedName name="wrn.Prjcted._.Qtrly._.Qtys." localSheetId="7" hidden="1">{#N/A,#N/A,FALSE,"PRJCTED QTRLY QTY's"}</definedName>
    <definedName name="wrn.Prjcted._.Qtrly._.Qtys." hidden="1">{#N/A,#N/A,FALSE,"PRJCTED QTRLY QTY's"}</definedName>
    <definedName name="wrn.Prjcted._.Mnthly._.Qtys." localSheetId="5" hidden="1">{#N/A,#N/A,FALSE,"PRJCTED MNTHLY QTY's"}</definedName>
    <definedName name="wrn.Prjcted._.Mnthly._.Qtys." localSheetId="6" hidden="1">{#N/A,#N/A,FALSE,"PRJCTED MNTHLY QTY's"}</definedName>
    <definedName name="wrn.Prjcted._.Mnthly._.Qtys." localSheetId="7" hidden="1">{#N/A,#N/A,FALSE,"PRJCTED MNTHLY QTY's"}</definedName>
    <definedName name="wrn.Prjcted._.Mnthly._.Qtys." hidden="1">{#N/A,#N/A,FALSE,"PRJCTED MNTHLY QTY's"}</definedName>
    <definedName name="wrn.YEAR._.VIEW." localSheetId="5" hidden="1">{#N/A,#N/A,FALSE,"YEAR TOTAL"}</definedName>
    <definedName name="wrn.YEAR._.VIEW." localSheetId="6" hidden="1">{#N/A,#N/A,FALSE,"YEAR TOTAL"}</definedName>
    <definedName name="wrn.YEAR._.VIEW." localSheetId="7" hidden="1">{#N/A,#N/A,FALSE,"YEAR TOTAL"}</definedName>
    <definedName name="wrn.YEAR._.VIEW." hidden="1">{#N/A,#N/A,FALSE,"YEAR TOTAL"}</definedName>
    <definedName name="wrn.отчет._.по._.курсу." localSheetId="5" hidden="1">{"программа",#N/A,TRUE,"lessons";"продажа оргтехники",#N/A,TRUE,"образец"}</definedName>
    <definedName name="wrn.отчет._.по._.курсу." localSheetId="6" hidden="1">{"программа",#N/A,TRUE,"lessons";"продажа оргтехники",#N/A,TRUE,"образец"}</definedName>
    <definedName name="wrn.отчет._.по._.курсу." localSheetId="7" hidden="1">{"программа",#N/A,TRUE,"lessons";"продажа оргтехники",#N/A,TRUE,"образец"}</definedName>
    <definedName name="wrn.отчет._.по._.курсу." hidden="1">{"программа",#N/A,TRUE,"lessons";"продажа оргтехники",#N/A,TRUE,"образец"}</definedName>
    <definedName name="wvu.CapersView." localSheetId="5" hidden="1">{TRUE,TRUE,-2.75,-17,772.5,449.25,FALSE,TRUE,TRUE,TRUE,0,19,#N/A,30,#N/A,7.04065040650407,10.9795918367347,1,FALSE,FALSE,3,FALSE,1,FALSE,100,"Swvu.CapersView.","ACwvu.CapersView.",#N/A,FALSE,FALSE,0,0,0,0,2,"","&amp;R&amp;""Arial,Bold Italic""&amp;8&amp;F&amp;A&amp;D",TRUE,TRUE,FALSE,FALSE,1,#N/A,1,1,"=R1C1:R123C107",FALSE,"Rwvu.CapersView.","Cwvu.CapersView.",FALSE,FALSE,FALSE,262,600,600,FALSE,FALSE,TRUE,TRUE,TRUE}</definedName>
    <definedName name="wvu.CapersView." localSheetId="6" hidden="1">{TRUE,TRUE,-2.75,-17,772.5,449.25,FALSE,TRUE,TRUE,TRUE,0,19,#N/A,30,#N/A,7.04065040650407,10.9795918367347,1,FALSE,FALSE,3,FALSE,1,FALSE,100,"Swvu.CapersView.","ACwvu.CapersView.",#N/A,FALSE,FALSE,0,0,0,0,2,"","&amp;R&amp;""Arial,Bold Italic""&amp;8&amp;F&amp;A&amp;D",TRUE,TRUE,FALSE,FALSE,1,#N/A,1,1,"=R1C1:R123C107",FALSE,"Rwvu.CapersView.","Cwvu.CapersView.",FALSE,FALSE,FALSE,262,600,600,FALSE,FALSE,TRUE,TRUE,TRUE}</definedName>
    <definedName name="wvu.CapersView." localSheetId="7" hidden="1">{TRUE,TRUE,-2.75,-17,772.5,449.25,FALSE,TRUE,TRUE,TRUE,0,19,#N/A,30,#N/A,7.04065040650407,10.9795918367347,1,FALSE,FALSE,3,FALSE,1,FALSE,100,"Swvu.CapersView.","ACwvu.CapersView.",#N/A,FALSE,FALSE,0,0,0,0,2,"","&amp;R&amp;""Arial,Bold Italic""&amp;8&amp;F&amp;A&amp;D",TRUE,TRUE,FALSE,FALSE,1,#N/A,1,1,"=R1C1:R123C107",FALSE,"Rwvu.CapersView.","Cwvu.CapersView.",FALSE,FALSE,FALSE,262,600,600,FALSE,FALSE,TRUE,TRUE,TRUE}</definedName>
    <definedName name="wvu.CapersView." hidden="1">{TRUE,TRUE,-2.75,-17,772.5,449.25,FALSE,TRUE,TRUE,TRUE,0,19,#N/A,30,#N/A,7.04065040650407,10.9795918367347,1,FALSE,FALSE,3,FALSE,1,FALSE,100,"Swvu.CapersView.","ACwvu.CapersView.",#N/A,FALSE,FALSE,0,0,0,0,2,"","&amp;R&amp;""Arial,Bold Italic""&amp;8&amp;F&amp;A&amp;D",TRUE,TRUE,FALSE,FALSE,1,#N/A,1,1,"=R1C1:R123C107",FALSE,"Rwvu.CapersView.","Cwvu.CapersView.",FALSE,FALSE,FALSE,262,600,600,FALSE,FALSE,TRUE,TRUE,TRUE}</definedName>
    <definedName name="wvu.Japan_Capers_Ed_Pub." localSheetId="5" hidden="1">{TRUE,TRUE,-2.75,-17,772.5,449.25,FALSE,TRUE,TRUE,TRUE,0,18,#N/A,1,#N/A,80.75,104.2,1,FALSE,FALSE,3,FALSE,1,FALSE,10,"Swvu.Japan_Capers_Ed_Pub.","ACwvu.Japan_Capers_Ed_Pub.",#N/A,FALSE,FALSE,0,0,0,0,2,"","&amp;R&amp;""Arial,Bold Italic""&amp;8&amp;F&amp;A&amp;D",TRUE,TRUE,FALSE,FALSE,1,#N/A,1,1,"=R1C18:R297C107",FALSE,"Rwvu.Japan_Capers_Ed_Pub.","Cwvu.Japan_Capers_Ed_Pub.",FALSE,FALSE,FALSE,262,600,600,FALSE,FALSE,TRUE,TRUE,TRUE}</definedName>
    <definedName name="wvu.Japan_Capers_Ed_Pub." localSheetId="6" hidden="1">{TRUE,TRUE,-2.75,-17,772.5,449.25,FALSE,TRUE,TRUE,TRUE,0,18,#N/A,1,#N/A,80.75,104.2,1,FALSE,FALSE,3,FALSE,1,FALSE,10,"Swvu.Japan_Capers_Ed_Pub.","ACwvu.Japan_Capers_Ed_Pub.",#N/A,FALSE,FALSE,0,0,0,0,2,"","&amp;R&amp;""Arial,Bold Italic""&amp;8&amp;F&amp;A&amp;D",TRUE,TRUE,FALSE,FALSE,1,#N/A,1,1,"=R1C18:R297C107",FALSE,"Rwvu.Japan_Capers_Ed_Pub.","Cwvu.Japan_Capers_Ed_Pub.",FALSE,FALSE,FALSE,262,600,600,FALSE,FALSE,TRUE,TRUE,TRUE}</definedName>
    <definedName name="wvu.Japan_Capers_Ed_Pub." localSheetId="7" hidden="1">{TRUE,TRUE,-2.75,-17,772.5,449.25,FALSE,TRUE,TRUE,TRUE,0,18,#N/A,1,#N/A,80.75,104.2,1,FALSE,FALSE,3,FALSE,1,FALSE,10,"Swvu.Japan_Capers_Ed_Pub.","ACwvu.Japan_Capers_Ed_Pub.",#N/A,FALSE,FALSE,0,0,0,0,2,"","&amp;R&amp;""Arial,Bold Italic""&amp;8&amp;F&amp;A&amp;D",TRUE,TRUE,FALSE,FALSE,1,#N/A,1,1,"=R1C18:R297C107",FALSE,"Rwvu.Japan_Capers_Ed_Pub.","Cwvu.Japan_Capers_Ed_Pub.",FALSE,FALSE,FALSE,262,600,600,FALSE,FALSE,TRUE,TRUE,TRUE}</definedName>
    <definedName name="wvu.Japan_Capers_Ed_Pub." hidden="1">{TRUE,TRUE,-2.75,-17,772.5,449.25,FALSE,TRUE,TRUE,TRUE,0,18,#N/A,1,#N/A,80.75,104.2,1,FALSE,FALSE,3,FALSE,1,FALSE,10,"Swvu.Japan_Capers_Ed_Pub.","ACwvu.Japan_Capers_Ed_Pub.",#N/A,FALSE,FALSE,0,0,0,0,2,"","&amp;R&amp;""Arial,Bold Italic""&amp;8&amp;F&amp;A&amp;D",TRUE,TRUE,FALSE,FALSE,1,#N/A,1,1,"=R1C18:R297C107",FALSE,"Rwvu.Japan_Capers_Ed_Pub.","Cwvu.Japan_Capers_Ed_Pub.",FALSE,FALSE,FALSE,262,600,600,FALSE,FALSE,TRUE,TRUE,TRUE}</definedName>
    <definedName name="wvu.KJP_CC." localSheetId="5" hidden="1">{TRUE,TRUE,-2.75,-17,964.5,641.25,FALSE,TRUE,TRUE,TRUE,0,18,#N/A,11,#N/A,22.5227272727273,72.25,1,FALSE,FALSE,3,TRUE,1,FALSE,40,"Swvu.KJP_CC.","ACwvu.KJP_CC.",#N/A,FALSE,FALSE,0,0,0,0,2,"&amp;C&amp;""Arial,Bold""&amp;72Actual Production vs. Projected ","&amp;R&amp;""Arial,Bold Italic""&amp;8&amp;F&amp;A&amp;D",TRUE,TRUE,FALSE,FALSE,1,#N/A,1,1,"=R13C18:R168C107",FALSE,"Rwvu.KJP_CC.","Cwvu.KJP_CC.",FALSE,FALSE,FALSE,263,600,600,FALSE,FALSE,TRUE,TRUE,TRUE}</definedName>
    <definedName name="wvu.KJP_CC." localSheetId="6" hidden="1">{TRUE,TRUE,-2.75,-17,964.5,641.25,FALSE,TRUE,TRUE,TRUE,0,18,#N/A,11,#N/A,22.5227272727273,72.25,1,FALSE,FALSE,3,TRUE,1,FALSE,40,"Swvu.KJP_CC.","ACwvu.KJP_CC.",#N/A,FALSE,FALSE,0,0,0,0,2,"&amp;C&amp;""Arial,Bold""&amp;72Actual Production vs. Projected ","&amp;R&amp;""Arial,Bold Italic""&amp;8&amp;F&amp;A&amp;D",TRUE,TRUE,FALSE,FALSE,1,#N/A,1,1,"=R13C18:R168C107",FALSE,"Rwvu.KJP_CC.","Cwvu.KJP_CC.",FALSE,FALSE,FALSE,263,600,600,FALSE,FALSE,TRUE,TRUE,TRUE}</definedName>
    <definedName name="wvu.KJP_CC." localSheetId="7" hidden="1">{TRUE,TRUE,-2.75,-17,964.5,641.25,FALSE,TRUE,TRUE,TRUE,0,18,#N/A,11,#N/A,22.5227272727273,72.25,1,FALSE,FALSE,3,TRUE,1,FALSE,40,"Swvu.KJP_CC.","ACwvu.KJP_CC.",#N/A,FALSE,FALSE,0,0,0,0,2,"&amp;C&amp;""Arial,Bold""&amp;72Actual Production vs. Projected ","&amp;R&amp;""Arial,Bold Italic""&amp;8&amp;F&amp;A&amp;D",TRUE,TRUE,FALSE,FALSE,1,#N/A,1,1,"=R13C18:R168C107",FALSE,"Rwvu.KJP_CC.","Cwvu.KJP_CC.",FALSE,FALSE,FALSE,263,600,600,FALSE,FALSE,TRUE,TRUE,TRUE}</definedName>
    <definedName name="wvu.KJP_CC." hidden="1">{TRUE,TRUE,-2.75,-17,964.5,641.25,FALSE,TRUE,TRUE,TRUE,0,18,#N/A,11,#N/A,22.5227272727273,72.25,1,FALSE,FALSE,3,TRUE,1,FALSE,40,"Swvu.KJP_CC.","ACwvu.KJP_CC.",#N/A,FALSE,FALSE,0,0,0,0,2,"&amp;C&amp;""Arial,Bold""&amp;72Actual Production vs. Projected ","&amp;R&amp;""Arial,Bold Italic""&amp;8&amp;F&amp;A&amp;D",TRUE,TRUE,FALSE,FALSE,1,#N/A,1,1,"=R13C18:R168C107",FALSE,"Rwvu.KJP_CC.","Cwvu.KJP_CC.",FALSE,FALSE,FALSE,263,600,600,FALSE,FALSE,TRUE,TRUE,TRUE}</definedName>
    <definedName name="Z_9A428CE1_B4D9_11D0_A8AA_0000C071AEE7_.wvu.Cols" hidden="1">[1]MASTER!$A$1:$Q$65536,[1]MASTER!$Y$1:$Z$65536</definedName>
    <definedName name="Z_9A428CE1_B4D9_11D0_A8AA_0000C071AEE7_.wvu.PrintArea" hidden="1">'[2]THREE VARIABLES'!$N$4:$S$5</definedName>
    <definedName name="Z_9A428CE1_B4D9_11D0_A8AA_0000C071AEE7_.wvu.Rows" localSheetId="5" hidden="1">[1]MASTER!#REF!,[1]MASTER!#REF!,[1]MASTER!#REF!,[1]MASTER!#REF!,[1]MASTER!#REF!,[1]MASTER!#REF!,[1]MASTER!#REF!,[1]MASTER!$A$98:$IV$272</definedName>
    <definedName name="Z_9A428CE1_B4D9_11D0_A8AA_0000C071AEE7_.wvu.Rows" localSheetId="6" hidden="1">[1]MASTER!#REF!,[1]MASTER!#REF!,[1]MASTER!#REF!,[1]MASTER!#REF!,[1]MASTER!#REF!,[1]MASTER!#REF!,[1]MASTER!#REF!,[1]MASTER!$A$98:$IV$272</definedName>
    <definedName name="Z_9A428CE1_B4D9_11D0_A8AA_0000C071AEE7_.wvu.Rows" localSheetId="7" hidden="1">[1]MASTER!#REF!,[1]MASTER!#REF!,[1]MASTER!#REF!,[1]MASTER!#REF!,[1]MASTER!#REF!,[1]MASTER!#REF!,[1]MASTER!#REF!,[1]MASTER!$A$98:$IV$272</definedName>
    <definedName name="Z_9A428CE1_B4D9_11D0_A8AA_0000C071AEE7_.wvu.Rows" hidden="1">[1]MASTER!#REF!,[1]MASTER!#REF!,[1]MASTER!#REF!,[1]MASTER!#REF!,[1]MASTER!#REF!,[1]MASTER!#REF!,[1]MASTER!#REF!,[1]MASTER!$A$98:$IV$272</definedName>
    <definedName name="а" hidden="1">'[2]THREE VARIABLES'!$N$1:$V$165</definedName>
    <definedName name="вв" localSheetId="5" hidden="1">{"программа",#N/A,TRUE,"lessons";"продажа оргтехники",#N/A,TRUE,"образец"}</definedName>
    <definedName name="вв" localSheetId="6" hidden="1">{"программа",#N/A,TRUE,"lessons";"продажа оргтехники",#N/A,TRUE,"образец"}</definedName>
    <definedName name="вв" localSheetId="7" hidden="1">{"программа",#N/A,TRUE,"lessons";"продажа оргтехники",#N/A,TRUE,"образец"}</definedName>
    <definedName name="вв" hidden="1">{"программа",#N/A,TRUE,"lessons";"продажа оргтехники",#N/A,TRUE,"образец"}</definedName>
    <definedName name="жж" localSheetId="6" hidden="1">[1]MASTER!#REF!</definedName>
    <definedName name="жж" hidden="1">[1]MASTER!#REF!</definedName>
    <definedName name="з" localSheetId="5" hidden="1">{"программа",#N/A,TRUE,"lessons";"продажа оргтехники",#N/A,TRUE,"образец"}</definedName>
    <definedName name="з" localSheetId="6" hidden="1">{"программа",#N/A,TRUE,"lessons";"продажа оргтехники",#N/A,TRUE,"образец"}</definedName>
    <definedName name="з" localSheetId="7" hidden="1">{"программа",#N/A,TRUE,"lessons";"продажа оргтехники",#N/A,TRUE,"образец"}</definedName>
    <definedName name="з" hidden="1">{"программа",#N/A,TRUE,"lessons";"продажа оргтехники",#N/A,TRUE,"образец"}</definedName>
    <definedName name="ке" localSheetId="5" hidden="1">{"программа",#N/A,TRUE,"lessons";"продажа оргтехники",#N/A,TRUE,"образец"}</definedName>
    <definedName name="ке" localSheetId="6" hidden="1">{"программа",#N/A,TRUE,"lessons";"продажа оргтехники",#N/A,TRUE,"образец"}</definedName>
    <definedName name="ке" localSheetId="7" hidden="1">{"программа",#N/A,TRUE,"lessons";"продажа оргтехники",#N/A,TRUE,"образец"}</definedName>
    <definedName name="ке" hidden="1">{"программа",#N/A,TRUE,"lessons";"продажа оргтехники",#N/A,TRUE,"образец"}</definedName>
    <definedName name="ы" localSheetId="6" hidden="1">[1]MASTER!#REF!</definedName>
    <definedName name="ы" hidden="1">[1]MASTER!#REF!</definedName>
    <definedName name="х" localSheetId="5" hidden="1">{"программа",#N/A,TRUE,"lessons";"продажа оргтехники",#N/A,TRUE,"образец"}</definedName>
    <definedName name="х" localSheetId="6" hidden="1">{"программа",#N/A,TRUE,"lessons";"продажа оргтехники",#N/A,TRUE,"образец"}</definedName>
    <definedName name="х" localSheetId="7" hidden="1">{"программа",#N/A,TRUE,"lessons";"продажа оргтехники",#N/A,TRUE,"образец"}</definedName>
    <definedName name="х" hidden="1">{"программа",#N/A,TRUE,"lessons";"продажа оргтехники",#N/A,TRUE,"образец"}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6" i="4" l="1"/>
  <c r="F37" i="4"/>
  <c r="F38" i="4"/>
  <c r="F35" i="4"/>
  <c r="O36" i="4"/>
  <c r="O37" i="4"/>
  <c r="O38" i="4"/>
  <c r="O35" i="4"/>
  <c r="L65" i="4"/>
  <c r="L66" i="4"/>
  <c r="L67" i="4"/>
  <c r="L64" i="4"/>
  <c r="F65" i="4"/>
  <c r="F66" i="4"/>
  <c r="F67" i="4"/>
  <c r="F64" i="4"/>
  <c r="H3" i="11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67" i="11"/>
  <c r="H68" i="11"/>
  <c r="H69" i="11"/>
  <c r="H70" i="11"/>
  <c r="H71" i="11"/>
  <c r="H72" i="11"/>
  <c r="H73" i="11"/>
  <c r="H74" i="11"/>
  <c r="H75" i="11"/>
  <c r="H76" i="11"/>
  <c r="H77" i="11"/>
  <c r="H78" i="11"/>
  <c r="H79" i="11"/>
  <c r="H2" i="11"/>
  <c r="K4" i="6"/>
  <c r="K5" i="6"/>
  <c r="K6" i="6"/>
  <c r="K7" i="6"/>
  <c r="K8" i="6"/>
  <c r="K9" i="6"/>
  <c r="K10" i="6"/>
  <c r="K11" i="6"/>
  <c r="J4" i="6"/>
  <c r="J5" i="6"/>
  <c r="J6" i="6"/>
  <c r="J7" i="6"/>
  <c r="J8" i="6"/>
  <c r="J9" i="6"/>
  <c r="J10" i="6"/>
  <c r="J11" i="6"/>
  <c r="I4" i="6"/>
  <c r="I5" i="6"/>
  <c r="I6" i="6"/>
  <c r="I7" i="6"/>
  <c r="I8" i="6"/>
  <c r="I9" i="6"/>
  <c r="I10" i="6"/>
  <c r="I11" i="6"/>
  <c r="B3" i="6"/>
  <c r="E3" i="6" s="1"/>
  <c r="H4" i="6"/>
  <c r="H5" i="6"/>
  <c r="H6" i="6"/>
  <c r="H7" i="6"/>
  <c r="H8" i="6"/>
  <c r="H9" i="6"/>
  <c r="H10" i="6"/>
  <c r="H11" i="6"/>
  <c r="G4" i="6"/>
  <c r="G5" i="6"/>
  <c r="G6" i="6"/>
  <c r="G7" i="6"/>
  <c r="G8" i="6"/>
  <c r="G9" i="6"/>
  <c r="G10" i="6"/>
  <c r="G11" i="6"/>
  <c r="F4" i="6"/>
  <c r="F5" i="6"/>
  <c r="F6" i="6"/>
  <c r="F7" i="6"/>
  <c r="F8" i="6"/>
  <c r="F9" i="6"/>
  <c r="F10" i="6"/>
  <c r="F11" i="6"/>
  <c r="E11" i="6"/>
  <c r="E10" i="6"/>
  <c r="E9" i="6"/>
  <c r="E8" i="6"/>
  <c r="E7" i="6"/>
  <c r="E6" i="6"/>
  <c r="E5" i="6"/>
  <c r="E4" i="6"/>
  <c r="D4" i="6"/>
  <c r="D5" i="6"/>
  <c r="D6" i="6"/>
  <c r="D7" i="6"/>
  <c r="D8" i="6"/>
  <c r="D9" i="6"/>
  <c r="D10" i="6"/>
  <c r="D11" i="6"/>
  <c r="C4" i="6"/>
  <c r="C5" i="6"/>
  <c r="C6" i="6"/>
  <c r="C7" i="6"/>
  <c r="C8" i="6"/>
  <c r="C9" i="6"/>
  <c r="C10" i="6"/>
  <c r="C11" i="6"/>
  <c r="E2" i="14"/>
  <c r="I13" i="6"/>
  <c r="I3" i="6" l="1"/>
  <c r="G3" i="6"/>
  <c r="F3" i="6"/>
  <c r="H3" i="6"/>
  <c r="C3" i="6"/>
  <c r="K3" i="6" s="1"/>
  <c r="D3" i="6"/>
  <c r="B5" i="13"/>
  <c r="B4" i="13"/>
  <c r="C4" i="13"/>
  <c r="C3" i="13"/>
  <c r="C5" i="13"/>
  <c r="C2" i="13"/>
  <c r="J3" i="6" l="1"/>
  <c r="B2" i="13"/>
  <c r="B3" i="13"/>
  <c r="D2" i="12"/>
  <c r="D3" i="12" s="1"/>
  <c r="E3" i="12" s="1"/>
  <c r="M1" i="11"/>
  <c r="F3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5" i="11"/>
  <c r="F56" i="11"/>
  <c r="F57" i="11"/>
  <c r="F58" i="11"/>
  <c r="F59" i="11"/>
  <c r="F60" i="11"/>
  <c r="F61" i="11"/>
  <c r="F62" i="11"/>
  <c r="F63" i="11"/>
  <c r="F64" i="11"/>
  <c r="F65" i="11"/>
  <c r="F66" i="11"/>
  <c r="F67" i="11"/>
  <c r="F68" i="11"/>
  <c r="F69" i="11"/>
  <c r="F70" i="11"/>
  <c r="F71" i="11"/>
  <c r="F72" i="11"/>
  <c r="F73" i="11"/>
  <c r="F74" i="11"/>
  <c r="F75" i="11"/>
  <c r="F76" i="11"/>
  <c r="F77" i="11"/>
  <c r="F78" i="11"/>
  <c r="F79" i="11"/>
  <c r="F2" i="11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57" i="11"/>
  <c r="E58" i="11"/>
  <c r="E59" i="11"/>
  <c r="E60" i="11"/>
  <c r="E61" i="11"/>
  <c r="E62" i="11"/>
  <c r="E63" i="11"/>
  <c r="E64" i="11"/>
  <c r="E65" i="11"/>
  <c r="E66" i="11"/>
  <c r="E67" i="11"/>
  <c r="E68" i="11"/>
  <c r="E69" i="11"/>
  <c r="E70" i="11"/>
  <c r="E71" i="11"/>
  <c r="E72" i="11"/>
  <c r="E73" i="11"/>
  <c r="E74" i="11"/>
  <c r="E75" i="11"/>
  <c r="E76" i="11"/>
  <c r="E77" i="11"/>
  <c r="E78" i="11"/>
  <c r="E79" i="11"/>
  <c r="E2" i="11"/>
  <c r="D2" i="10"/>
  <c r="C2" i="10"/>
  <c r="K50" i="4"/>
  <c r="K51" i="4"/>
  <c r="K52" i="4"/>
  <c r="K49" i="4"/>
  <c r="E50" i="4"/>
  <c r="E51" i="4"/>
  <c r="E52" i="4"/>
  <c r="E49" i="4"/>
  <c r="F22" i="4"/>
  <c r="F23" i="4"/>
  <c r="F24" i="4"/>
  <c r="F21" i="4"/>
  <c r="F10" i="4"/>
  <c r="F11" i="4"/>
  <c r="F12" i="4"/>
  <c r="F9" i="4"/>
  <c r="D13" i="2"/>
  <c r="D14" i="2"/>
  <c r="B5" i="15"/>
  <c r="B6" i="15"/>
  <c r="B7" i="15"/>
  <c r="B8" i="15"/>
  <c r="B9" i="15"/>
  <c r="B10" i="15"/>
  <c r="B11" i="15"/>
  <c r="B12" i="15"/>
  <c r="B13" i="15"/>
  <c r="B14" i="15"/>
  <c r="B15" i="15"/>
  <c r="B16" i="15"/>
  <c r="B17" i="15"/>
  <c r="B18" i="15"/>
  <c r="B19" i="15"/>
  <c r="B20" i="15"/>
  <c r="B21" i="15"/>
  <c r="B22" i="15"/>
  <c r="B23" i="15"/>
  <c r="B24" i="15"/>
  <c r="B25" i="15"/>
  <c r="B26" i="15"/>
  <c r="B27" i="15"/>
  <c r="B28" i="15"/>
  <c r="B29" i="15"/>
  <c r="B30" i="15"/>
  <c r="B31" i="15"/>
  <c r="B32" i="15"/>
  <c r="B33" i="15"/>
  <c r="B34" i="15"/>
  <c r="B35" i="15"/>
  <c r="B36" i="15"/>
  <c r="B37" i="15"/>
  <c r="B38" i="15"/>
  <c r="B39" i="15"/>
  <c r="B40" i="15"/>
  <c r="B41" i="15"/>
  <c r="B42" i="15"/>
  <c r="B43" i="15"/>
  <c r="B44" i="15"/>
  <c r="B45" i="15"/>
  <c r="B46" i="15"/>
  <c r="B47" i="15"/>
  <c r="B48" i="15"/>
  <c r="B49" i="15"/>
  <c r="B50" i="15"/>
  <c r="B51" i="15"/>
  <c r="B52" i="15"/>
  <c r="B53" i="15"/>
  <c r="B54" i="15"/>
  <c r="B55" i="15"/>
  <c r="B56" i="15"/>
  <c r="B57" i="15"/>
  <c r="B58" i="15"/>
  <c r="B59" i="15"/>
  <c r="B60" i="15"/>
  <c r="B4" i="15"/>
  <c r="G5" i="15"/>
  <c r="G6" i="15"/>
  <c r="G7" i="15"/>
  <c r="G8" i="15"/>
  <c r="G9" i="15"/>
  <c r="G10" i="15"/>
  <c r="G11" i="15"/>
  <c r="G12" i="15"/>
  <c r="G13" i="15"/>
  <c r="G14" i="15"/>
  <c r="G15" i="15"/>
  <c r="G16" i="15"/>
  <c r="G17" i="15"/>
  <c r="G18" i="15"/>
  <c r="G19" i="15"/>
  <c r="G20" i="15"/>
  <c r="G21" i="15"/>
  <c r="G22" i="15"/>
  <c r="G23" i="15"/>
  <c r="G24" i="15"/>
  <c r="G25" i="15"/>
  <c r="G26" i="15"/>
  <c r="G27" i="15"/>
  <c r="G28" i="15"/>
  <c r="G29" i="15"/>
  <c r="G30" i="15"/>
  <c r="G31" i="15"/>
  <c r="G32" i="15"/>
  <c r="G33" i="15"/>
  <c r="G34" i="15"/>
  <c r="G35" i="15"/>
  <c r="G36" i="15"/>
  <c r="G37" i="15"/>
  <c r="G38" i="15"/>
  <c r="G39" i="15"/>
  <c r="G40" i="15"/>
  <c r="G41" i="15"/>
  <c r="G42" i="15"/>
  <c r="G43" i="15"/>
  <c r="G44" i="15"/>
  <c r="G45" i="15"/>
  <c r="G46" i="15"/>
  <c r="G47" i="15"/>
  <c r="G48" i="15"/>
  <c r="G49" i="15"/>
  <c r="G50" i="15"/>
  <c r="G51" i="15"/>
  <c r="G52" i="15"/>
  <c r="G53" i="15"/>
  <c r="G54" i="15"/>
  <c r="G55" i="15"/>
  <c r="G56" i="15"/>
  <c r="G57" i="15"/>
  <c r="G58" i="15"/>
  <c r="G59" i="15"/>
  <c r="G60" i="15"/>
  <c r="G4" i="15"/>
  <c r="C2" i="14"/>
  <c r="C9" i="14"/>
  <c r="C7" i="14"/>
  <c r="C8" i="14" s="1"/>
  <c r="C6" i="14"/>
  <c r="N1" i="11"/>
  <c r="G2" i="11" l="1"/>
  <c r="G3" i="11"/>
  <c r="G19" i="11"/>
  <c r="G5" i="11"/>
  <c r="G21" i="11"/>
  <c r="G37" i="11"/>
  <c r="G53" i="11"/>
  <c r="G69" i="11"/>
  <c r="G6" i="11"/>
  <c r="G22" i="11"/>
  <c r="G38" i="11"/>
  <c r="G54" i="11"/>
  <c r="G70" i="11"/>
  <c r="G7" i="11"/>
  <c r="G23" i="11"/>
  <c r="G39" i="11"/>
  <c r="G55" i="11"/>
  <c r="G71" i="11"/>
  <c r="G24" i="11"/>
  <c r="G40" i="11"/>
  <c r="G72" i="11"/>
  <c r="G62" i="11"/>
  <c r="G63" i="11"/>
  <c r="G16" i="11"/>
  <c r="G33" i="11"/>
  <c r="G65" i="11"/>
  <c r="G50" i="11"/>
  <c r="G35" i="11"/>
  <c r="G20" i="11"/>
  <c r="G68" i="11"/>
  <c r="G44" i="11"/>
  <c r="G8" i="11"/>
  <c r="G56" i="11"/>
  <c r="G26" i="11"/>
  <c r="G74" i="11"/>
  <c r="G27" i="11"/>
  <c r="G75" i="11"/>
  <c r="G28" i="11"/>
  <c r="G76" i="11"/>
  <c r="G29" i="11"/>
  <c r="G61" i="11"/>
  <c r="G14" i="11"/>
  <c r="G46" i="11"/>
  <c r="G78" i="11"/>
  <c r="G31" i="11"/>
  <c r="G79" i="11"/>
  <c r="G48" i="11"/>
  <c r="G17" i="11"/>
  <c r="G34" i="11"/>
  <c r="G51" i="11"/>
  <c r="G4" i="11"/>
  <c r="G9" i="11"/>
  <c r="G25" i="11"/>
  <c r="G41" i="11"/>
  <c r="G57" i="11"/>
  <c r="G73" i="11"/>
  <c r="G10" i="11"/>
  <c r="G42" i="11"/>
  <c r="G58" i="11"/>
  <c r="G11" i="11"/>
  <c r="G43" i="11"/>
  <c r="G59" i="11"/>
  <c r="G12" i="11"/>
  <c r="G60" i="11"/>
  <c r="G13" i="11"/>
  <c r="G45" i="11"/>
  <c r="G77" i="11"/>
  <c r="G30" i="11"/>
  <c r="G15" i="11"/>
  <c r="G47" i="11"/>
  <c r="G32" i="11"/>
  <c r="G64" i="11"/>
  <c r="G49" i="11"/>
  <c r="G18" i="11"/>
  <c r="G66" i="11"/>
  <c r="G67" i="11"/>
  <c r="G36" i="11"/>
  <c r="G52" i="11"/>
  <c r="A15" i="9"/>
  <c r="C15" i="9" s="1"/>
  <c r="A14" i="9"/>
  <c r="C14" i="9" s="1"/>
  <c r="A7" i="9"/>
  <c r="C7" i="9" s="1"/>
  <c r="A6" i="9"/>
  <c r="C6" i="9" s="1"/>
  <c r="C18" i="7"/>
  <c r="C12" i="7"/>
  <c r="B12" i="7"/>
  <c r="B9" i="7" s="1"/>
  <c r="C11" i="7"/>
  <c r="B11" i="7"/>
  <c r="C10" i="7"/>
  <c r="C24" i="7" s="1"/>
  <c r="B10" i="7"/>
  <c r="B26" i="7" s="1"/>
  <c r="C9" i="7"/>
  <c r="C8" i="7"/>
  <c r="C7" i="7"/>
  <c r="C4" i="7"/>
  <c r="C1" i="7"/>
  <c r="C31" i="7" s="1"/>
  <c r="B1" i="7"/>
  <c r="B31" i="7" s="1"/>
  <c r="D28" i="7"/>
  <c r="D15" i="7"/>
  <c r="D7" i="7"/>
  <c r="D10" i="7"/>
  <c r="D18" i="7"/>
  <c r="D12" i="7"/>
  <c r="D9" i="7"/>
  <c r="D2" i="7"/>
  <c r="D13" i="7"/>
  <c r="D26" i="7"/>
  <c r="D24" i="7"/>
  <c r="D5" i="7"/>
  <c r="D6" i="7"/>
  <c r="D11" i="7"/>
  <c r="D1" i="7"/>
  <c r="D4" i="7"/>
  <c r="D21" i="7"/>
  <c r="D3" i="7"/>
  <c r="D31" i="7"/>
  <c r="D8" i="7"/>
  <c r="B7" i="7" l="1"/>
  <c r="C2" i="7"/>
  <c r="B13" i="7"/>
  <c r="B15" i="7"/>
  <c r="B18" i="7" s="1"/>
  <c r="C3" i="7"/>
  <c r="B2" i="7"/>
  <c r="B4" i="7"/>
  <c r="B5" i="7"/>
  <c r="B6" i="7"/>
  <c r="C26" i="7"/>
  <c r="C5" i="7"/>
  <c r="B8" i="7"/>
  <c r="C13" i="7"/>
  <c r="C28" i="7" s="1"/>
  <c r="B21" i="7"/>
  <c r="B3" i="7"/>
  <c r="C21" i="7"/>
  <c r="B28" i="7"/>
  <c r="C6" i="7"/>
  <c r="C15" i="7"/>
  <c r="B24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45" authorId="0" shapeId="0" xr:uid="{B3AF2E5B-F09E-431D-9553-D2BD09A1AF2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üpoeur9üiur</t>
        </r>
      </text>
    </comment>
  </commentList>
</comments>
</file>

<file path=xl/sharedStrings.xml><?xml version="1.0" encoding="utf-8"?>
<sst xmlns="http://schemas.openxmlformats.org/spreadsheetml/2006/main" count="357" uniqueCount="287">
  <si>
    <t>DATE</t>
  </si>
  <si>
    <t>DAYS360</t>
  </si>
  <si>
    <t>DAYS</t>
  </si>
  <si>
    <t>DAY</t>
  </si>
  <si>
    <t>MONTH</t>
  </si>
  <si>
    <t>YEAR</t>
  </si>
  <si>
    <t>TODAY</t>
  </si>
  <si>
    <t>HOUR</t>
  </si>
  <si>
    <t>MINUTE</t>
  </si>
  <si>
    <t>SECOND</t>
  </si>
  <si>
    <t>TIME</t>
  </si>
  <si>
    <t>NOW</t>
  </si>
  <si>
    <t>Işə qəbul tarixi</t>
  </si>
  <si>
    <t>Sınaq müddəti</t>
  </si>
  <si>
    <t>Sınaq müddəti bitmə tarixi</t>
  </si>
  <si>
    <t>Kart çap tarixi</t>
  </si>
  <si>
    <t>müddət</t>
  </si>
  <si>
    <t>bitmə tarixi</t>
  </si>
  <si>
    <t>İşə giriş tarixi</t>
  </si>
  <si>
    <t>İşdən çıxış tarixi</t>
  </si>
  <si>
    <t>Gün fərqi( iş günü)</t>
  </si>
  <si>
    <t>Gün fərqi (iş günü)</t>
  </si>
  <si>
    <t>Date</t>
  </si>
  <si>
    <t>Weekday</t>
  </si>
  <si>
    <t>WeekNum</t>
  </si>
  <si>
    <t>Qeyri İş günləri</t>
  </si>
  <si>
    <t>Məzuniyyət</t>
  </si>
  <si>
    <t>Gün</t>
  </si>
  <si>
    <t>işə çıxma</t>
  </si>
  <si>
    <t>NETWORKDAYS</t>
  </si>
  <si>
    <t>Start Date</t>
  </si>
  <si>
    <t>End Date</t>
  </si>
  <si>
    <t>Count Completed Years</t>
  </si>
  <si>
    <t>Count Completed Months</t>
  </si>
  <si>
    <t>Count Completed Days</t>
  </si>
  <si>
    <t>Counts days after the last completed Month</t>
  </si>
  <si>
    <t>Counts months past the last completed year</t>
  </si>
  <si>
    <t>Counts days past the last completed year</t>
  </si>
  <si>
    <t>Months and Days</t>
  </si>
  <si>
    <t>Years and Days</t>
  </si>
  <si>
    <t>y</t>
  </si>
  <si>
    <t>m</t>
  </si>
  <si>
    <t>d</t>
  </si>
  <si>
    <t>md</t>
  </si>
  <si>
    <t>ym</t>
  </si>
  <si>
    <t>yd</t>
  </si>
  <si>
    <r>
      <t xml:space="preserve">Funksiya daxilinə </t>
    </r>
    <r>
      <rPr>
        <b/>
        <sz val="11"/>
        <color theme="1"/>
        <rFont val="Calibri"/>
        <family val="2"/>
        <scheme val="minor"/>
      </rPr>
      <t>il;ay;gün</t>
    </r>
    <r>
      <rPr>
        <sz val="11"/>
        <color theme="1"/>
        <rFont val="Calibri"/>
        <family val="2"/>
        <scheme val="minor"/>
      </rPr>
      <t xml:space="preserve"> qəbul edir və nəticə olaraq </t>
    </r>
    <r>
      <rPr>
        <b/>
        <sz val="11"/>
        <color theme="1"/>
        <rFont val="Calibri"/>
        <family val="2"/>
        <scheme val="minor"/>
      </rPr>
      <t>tarix</t>
    </r>
    <r>
      <rPr>
        <sz val="11"/>
        <color theme="1"/>
        <rFont val="Calibri"/>
        <family val="2"/>
        <scheme val="minor"/>
      </rPr>
      <t xml:space="preserve"> qaytarır.</t>
    </r>
  </si>
  <si>
    <t>2 tarix arasında fərqi maliyyə ilinə (ay 30 gün hesablanır) əsasən hesablayır.</t>
  </si>
  <si>
    <t>2 tarix arasında fərqi hesablayır.2 tarixi "-" simvolu ilə hesabladıqda da eyni nəticəni verir.</t>
  </si>
  <si>
    <r>
      <t xml:space="preserve">Funksiya tərkibinə Tarix qəbul edir və nəticə olaraq tarixdəki </t>
    </r>
    <r>
      <rPr>
        <b/>
        <sz val="11"/>
        <color theme="1"/>
        <rFont val="Calibri"/>
        <family val="2"/>
        <scheme val="minor"/>
      </rPr>
      <t>GÜNÜ</t>
    </r>
    <r>
      <rPr>
        <sz val="11"/>
        <color theme="1"/>
        <rFont val="Calibri"/>
        <family val="2"/>
        <scheme val="minor"/>
      </rPr>
      <t xml:space="preserve"> qeyd edir.</t>
    </r>
  </si>
  <si>
    <r>
      <t xml:space="preserve">Funksiya tərkibinə Tarix qəbul edir və nəticə olaraq tarixdəki </t>
    </r>
    <r>
      <rPr>
        <b/>
        <sz val="11"/>
        <color theme="1"/>
        <rFont val="Calibri"/>
        <family val="2"/>
        <scheme val="minor"/>
      </rPr>
      <t>AYI</t>
    </r>
    <r>
      <rPr>
        <sz val="11"/>
        <color theme="1"/>
        <rFont val="Calibri"/>
        <family val="2"/>
        <scheme val="minor"/>
      </rPr>
      <t xml:space="preserve"> qeyd edir.</t>
    </r>
  </si>
  <si>
    <r>
      <t xml:space="preserve">Funksiya tərkibinə Tarixi qəbul edir və nəticə olaraq tarixdəki </t>
    </r>
    <r>
      <rPr>
        <b/>
        <sz val="11"/>
        <color theme="1"/>
        <rFont val="Calibri"/>
        <family val="2"/>
        <scheme val="minor"/>
      </rPr>
      <t>İLİ</t>
    </r>
    <r>
      <rPr>
        <sz val="11"/>
        <color theme="1"/>
        <rFont val="Calibri"/>
        <family val="2"/>
        <scheme val="minor"/>
      </rPr>
      <t xml:space="preserve"> qeyd edir.</t>
    </r>
  </si>
  <si>
    <r>
      <t xml:space="preserve">Funksiya tərkibinə </t>
    </r>
    <r>
      <rPr>
        <b/>
        <sz val="11"/>
        <color theme="1"/>
        <rFont val="Calibri"/>
        <family val="2"/>
        <scheme val="minor"/>
      </rPr>
      <t>VAXT</t>
    </r>
    <r>
      <rPr>
        <sz val="11"/>
        <color theme="1"/>
        <rFont val="Calibri"/>
        <family val="2"/>
        <scheme val="minor"/>
      </rPr>
      <t xml:space="preserve"> qəbul edir və nəticə olaraq tarixdəki </t>
    </r>
    <r>
      <rPr>
        <b/>
        <sz val="11"/>
        <color theme="1"/>
        <rFont val="Calibri"/>
        <family val="2"/>
        <scheme val="minor"/>
      </rPr>
      <t>SAATI</t>
    </r>
    <r>
      <rPr>
        <sz val="11"/>
        <color theme="1"/>
        <rFont val="Calibri"/>
        <family val="2"/>
        <scheme val="minor"/>
      </rPr>
      <t xml:space="preserve"> qeyd edir.</t>
    </r>
  </si>
  <si>
    <r>
      <t xml:space="preserve">Funksiya tərkibinə </t>
    </r>
    <r>
      <rPr>
        <b/>
        <sz val="11"/>
        <color theme="1"/>
        <rFont val="Calibri"/>
        <family val="2"/>
        <scheme val="minor"/>
      </rPr>
      <t>VAXT</t>
    </r>
    <r>
      <rPr>
        <sz val="11"/>
        <color theme="1"/>
        <rFont val="Calibri"/>
        <family val="2"/>
        <scheme val="minor"/>
      </rPr>
      <t xml:space="preserve"> qəbul edir və nəticə olaraq tarixdəki </t>
    </r>
    <r>
      <rPr>
        <b/>
        <sz val="11"/>
        <color theme="1"/>
        <rFont val="Calibri"/>
        <family val="2"/>
        <scheme val="minor"/>
      </rPr>
      <t>DƏQİQƏNİ</t>
    </r>
    <r>
      <rPr>
        <sz val="11"/>
        <color theme="1"/>
        <rFont val="Calibri"/>
        <family val="2"/>
        <scheme val="minor"/>
      </rPr>
      <t xml:space="preserve"> qeyd edir.</t>
    </r>
  </si>
  <si>
    <r>
      <t xml:space="preserve">Funksiya tərkibinə </t>
    </r>
    <r>
      <rPr>
        <b/>
        <sz val="11"/>
        <color theme="1"/>
        <rFont val="Calibri"/>
        <family val="2"/>
        <scheme val="minor"/>
      </rPr>
      <t>VAXT</t>
    </r>
    <r>
      <rPr>
        <sz val="11"/>
        <color theme="1"/>
        <rFont val="Calibri"/>
        <family val="2"/>
        <scheme val="minor"/>
      </rPr>
      <t xml:space="preserve"> qəbul edir və nəticə olaraq tarixdəki </t>
    </r>
    <r>
      <rPr>
        <b/>
        <sz val="11"/>
        <color theme="1"/>
        <rFont val="Calibri"/>
        <family val="2"/>
        <scheme val="minor"/>
      </rPr>
      <t>SANİYƏNİ</t>
    </r>
    <r>
      <rPr>
        <sz val="11"/>
        <color theme="1"/>
        <rFont val="Calibri"/>
        <family val="2"/>
        <scheme val="minor"/>
      </rPr>
      <t xml:space="preserve"> qeyd edir.</t>
    </r>
  </si>
  <si>
    <r>
      <t xml:space="preserve">Cari </t>
    </r>
    <r>
      <rPr>
        <b/>
        <sz val="11"/>
        <color theme="1"/>
        <rFont val="Calibri"/>
        <family val="2"/>
        <scheme val="minor"/>
      </rPr>
      <t>TARİXİ</t>
    </r>
    <r>
      <rPr>
        <sz val="11"/>
        <color theme="1"/>
        <rFont val="Calibri"/>
        <family val="2"/>
        <scheme val="minor"/>
      </rPr>
      <t xml:space="preserve"> qeyd edir və dinamikdi, yəni funksiya yenilənir.</t>
    </r>
  </si>
  <si>
    <r>
      <t xml:space="preserve">Cari </t>
    </r>
    <r>
      <rPr>
        <b/>
        <sz val="11"/>
        <color theme="1"/>
        <rFont val="Calibri"/>
        <family val="2"/>
        <scheme val="minor"/>
      </rPr>
      <t>VAXTI</t>
    </r>
    <r>
      <rPr>
        <sz val="11"/>
        <color theme="1"/>
        <rFont val="Calibri"/>
        <family val="2"/>
        <scheme val="minor"/>
      </rPr>
      <t xml:space="preserve"> qeyd edir və dinamikdi, yəni funksiya yenilənir.</t>
    </r>
  </si>
  <si>
    <r>
      <t xml:space="preserve">Funksiya daxilinə </t>
    </r>
    <r>
      <rPr>
        <b/>
        <sz val="11"/>
        <color theme="1"/>
        <rFont val="Calibri"/>
        <family val="2"/>
        <scheme val="minor"/>
      </rPr>
      <t>SAAT;DƏQİQƏ;SANİYƏ</t>
    </r>
    <r>
      <rPr>
        <sz val="11"/>
        <color theme="1"/>
        <rFont val="Calibri"/>
        <family val="2"/>
        <scheme val="minor"/>
      </rPr>
      <t xml:space="preserve"> qəbul edir və nəticə olaraq </t>
    </r>
    <r>
      <rPr>
        <b/>
        <sz val="11"/>
        <color theme="1"/>
        <rFont val="Calibri"/>
        <family val="2"/>
        <scheme val="minor"/>
      </rPr>
      <t>VAXTI</t>
    </r>
    <r>
      <rPr>
        <sz val="11"/>
        <color theme="1"/>
        <rFont val="Calibri"/>
        <family val="2"/>
        <scheme val="minor"/>
      </rPr>
      <t xml:space="preserve"> qaytarır.</t>
    </r>
  </si>
  <si>
    <t>EDATE</t>
  </si>
  <si>
    <r>
      <t>Funksiya 2 parametr qəbul edir."Tarix və neçə ay sonrası".Yəni daxil olunan tarixdən qeyd olunan ay qədər sonrakı tarixi nəticə olaraq verir.</t>
    </r>
    <r>
      <rPr>
        <b/>
        <sz val="11"/>
        <color theme="1"/>
        <rFont val="Calibri"/>
        <family val="2"/>
        <scheme val="minor"/>
      </rPr>
      <t>QEYD:Ayı mənfi qeyd etmək olur.Öncəki ayları nəticə olaraq qaytarır.</t>
    </r>
  </si>
  <si>
    <t>EOMONTH</t>
  </si>
  <si>
    <r>
      <t>Funksiya 2 parametr qəbul edir."Tarix və neçə ay sonrası".Yəni daxil olunan tarixdən qeyd olunan ay qədər sonrakı ayın son günü tarixini nəticə olaraq verir.</t>
    </r>
    <r>
      <rPr>
        <b/>
        <sz val="11"/>
        <color theme="1"/>
        <rFont val="Calibri"/>
        <family val="2"/>
        <scheme val="minor"/>
      </rPr>
      <t>QEYD:Ayı mənfi qeyd etmək olur.Öncəki ayların son gününü nəticə olaraq qaytarır.</t>
    </r>
  </si>
  <si>
    <r>
      <t xml:space="preserve">Funksiya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parametr qəbul edir."</t>
    </r>
    <r>
      <rPr>
        <b/>
        <sz val="11"/>
        <color theme="1"/>
        <rFont val="Calibri"/>
        <family val="2"/>
        <scheme val="minor"/>
      </rPr>
      <t>Başlanğıc_Tarix;Son_Tarix;Qeyri_iş_günləri(bayramgünləri)</t>
    </r>
    <r>
      <rPr>
        <sz val="11"/>
        <color theme="1"/>
        <rFont val="Calibri"/>
        <family val="2"/>
        <scheme val="minor"/>
      </rPr>
      <t>".Qeyd olunan tarixlər arasındakı iş günlərinin sayını nəticə olaraq qaytarır.</t>
    </r>
    <r>
      <rPr>
        <b/>
        <sz val="11"/>
        <color theme="1"/>
        <rFont val="Calibri"/>
        <family val="2"/>
        <scheme val="minor"/>
      </rPr>
      <t>Həftə sonları 6 və bazar günlərini nəzərə alır</t>
    </r>
  </si>
  <si>
    <t>NETWORKDAYS.INTL</t>
  </si>
  <si>
    <r>
      <t xml:space="preserve">Funksiya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parametr qəbul edir. "</t>
    </r>
    <r>
      <rPr>
        <b/>
        <sz val="11"/>
        <color theme="1"/>
        <rFont val="Calibri"/>
        <family val="2"/>
        <scheme val="minor"/>
      </rPr>
      <t>Başlanğıc_Tarix; Son_Tarix; Həftə_Sonu_qeyd_olunacaq_günlər; Qeyri_iş_günləri(bayramgünləri)</t>
    </r>
    <r>
      <rPr>
        <sz val="11"/>
        <color theme="1"/>
        <rFont val="Calibri"/>
        <family val="2"/>
        <scheme val="minor"/>
      </rPr>
      <t>".Qeyd olunan tarixlər arasındakı iş günlərinin sayını nəticə olaraq qaytarır.Həftə sonu günləri office-in təqdim etdiyi default verilənlərdən seçirik.</t>
    </r>
  </si>
  <si>
    <t>WEEKDAY</t>
  </si>
  <si>
    <r>
      <t xml:space="preserve">Funksiya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parametr qəbul edir."</t>
    </r>
    <r>
      <rPr>
        <b/>
        <sz val="11"/>
        <color theme="1"/>
        <rFont val="Calibri"/>
        <family val="2"/>
        <scheme val="minor"/>
      </rPr>
      <t>Tarix və Həfə hansı gündən başlayır</t>
    </r>
    <r>
      <rPr>
        <sz val="11"/>
        <color theme="1"/>
        <rFont val="Calibri"/>
        <family val="2"/>
        <scheme val="minor"/>
      </rPr>
      <t xml:space="preserve">".Daxil olunan tarix həftənin neçənci </t>
    </r>
    <r>
      <rPr>
        <b/>
        <sz val="11"/>
        <color theme="1"/>
        <rFont val="Calibri"/>
        <family val="2"/>
        <scheme val="minor"/>
      </rPr>
      <t>günü</t>
    </r>
    <r>
      <rPr>
        <sz val="11"/>
        <color theme="1"/>
        <rFont val="Calibri"/>
        <family val="2"/>
        <scheme val="minor"/>
      </rPr>
      <t xml:space="preserve"> olduğunu nəticə olaraq qaytarır</t>
    </r>
  </si>
  <si>
    <t>WEEKNUM</t>
  </si>
  <si>
    <r>
      <t xml:space="preserve">Funksiya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parametr qəbul edir."</t>
    </r>
    <r>
      <rPr>
        <b/>
        <sz val="11"/>
        <color theme="1"/>
        <rFont val="Calibri"/>
        <family val="2"/>
        <scheme val="minor"/>
      </rPr>
      <t>Tarix və Həfə hansı gündən başlayır</t>
    </r>
    <r>
      <rPr>
        <sz val="11"/>
        <color theme="1"/>
        <rFont val="Calibri"/>
        <family val="2"/>
        <scheme val="minor"/>
      </rPr>
      <t xml:space="preserve">".Daxil olunan tarix ilin neçənci </t>
    </r>
    <r>
      <rPr>
        <b/>
        <sz val="11"/>
        <color theme="1"/>
        <rFont val="Calibri"/>
        <family val="2"/>
        <scheme val="minor"/>
      </rPr>
      <t>həftəsi</t>
    </r>
    <r>
      <rPr>
        <sz val="11"/>
        <color theme="1"/>
        <rFont val="Calibri"/>
        <family val="2"/>
        <scheme val="minor"/>
      </rPr>
      <t xml:space="preserve"> olduğunu nəticə olaraq qaytarır</t>
    </r>
  </si>
  <si>
    <t>WORKDAY</t>
  </si>
  <si>
    <r>
      <t xml:space="preserve">Funksiya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parametr qəbul edir."</t>
    </r>
    <r>
      <rPr>
        <b/>
        <sz val="11"/>
        <color theme="1"/>
        <rFont val="Calibri"/>
        <family val="2"/>
        <scheme val="minor"/>
      </rPr>
      <t>Başlanğıc_Tarix;İş_Günləri_Sayı;Qeyri_iş_günləri(bayramgünləri)</t>
    </r>
    <r>
      <rPr>
        <sz val="11"/>
        <color theme="1"/>
        <rFont val="Calibri"/>
        <family val="2"/>
        <scheme val="minor"/>
      </rPr>
      <t>".Qeyd olunan tarixdən qeyd olunan</t>
    </r>
    <r>
      <rPr>
        <b/>
        <sz val="11"/>
        <color theme="1"/>
        <rFont val="Calibri"/>
        <family val="2"/>
        <scheme val="minor"/>
      </rPr>
      <t xml:space="preserve"> iş günü sayısı</t>
    </r>
    <r>
      <rPr>
        <sz val="11"/>
        <color theme="1"/>
        <rFont val="Calibri"/>
        <family val="2"/>
        <scheme val="minor"/>
      </rPr>
      <t xml:space="preserve"> qədər sonrakı tarixi nəticə olaraq qaytarır.</t>
    </r>
    <r>
      <rPr>
        <b/>
        <sz val="11"/>
        <color theme="1"/>
        <rFont val="Calibri"/>
        <family val="2"/>
        <scheme val="minor"/>
      </rPr>
      <t>Həftə sonları 6 və bazar günlərini nəzərə alır</t>
    </r>
  </si>
  <si>
    <t>WORKDAY.INTL</t>
  </si>
  <si>
    <r>
      <t xml:space="preserve">Funksiya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parametr qəbul edir."</t>
    </r>
    <r>
      <rPr>
        <b/>
        <sz val="11"/>
        <color theme="1"/>
        <rFont val="Calibri"/>
        <family val="2"/>
        <scheme val="minor"/>
      </rPr>
      <t>Başlanğıc_Tarix;İş_Günləri_Sayı;Həftə_Sonu_qeyd_olunacaq_günlər; Qeyri_iş_günləri(bayramgünləri)</t>
    </r>
    <r>
      <rPr>
        <sz val="11"/>
        <color theme="1"/>
        <rFont val="Calibri"/>
        <family val="2"/>
        <scheme val="minor"/>
      </rPr>
      <t>".Qeyd olunan tarixdən qeyd olunan iş günü sayısı qədər sonrakı tarixi nəticə olaraq qaytarır.Həftə sonu günləri office-in təqdim etdiyi default verilənlərdən seçirik.</t>
    </r>
  </si>
  <si>
    <t>Start Date Tarixindən qeyd olunan iş günü sayı qədər sonrakı tarixi tapın.Həftənin 6-cı və bazar günləri qeyri iş günüdür.</t>
  </si>
  <si>
    <t>Days</t>
  </si>
  <si>
    <t>Date after working days</t>
  </si>
  <si>
    <t>Start Date Tarixindən qeyd olunan iş günü sayı qədər sonrakı tarixi tapın.Həftənin yalnız 5ci günü qeyri iş günüdür.</t>
  </si>
  <si>
    <t>Başlanğıc tarix</t>
  </si>
  <si>
    <t>Son tarix</t>
  </si>
  <si>
    <t>İş günlərinin sayı</t>
  </si>
  <si>
    <t>Qeyri-iş günlərinin sayı</t>
  </si>
  <si>
    <t>İD kod</t>
  </si>
  <si>
    <t>Ad</t>
  </si>
  <si>
    <t>Soyad</t>
  </si>
  <si>
    <t>İşə Giriş tarixi</t>
  </si>
  <si>
    <t>Staj müddətinin bitmə tarixi</t>
  </si>
  <si>
    <t>Adilə</t>
  </si>
  <si>
    <t>RƏHMANOVA</t>
  </si>
  <si>
    <t>Eldarova</t>
  </si>
  <si>
    <t>Əliyeva</t>
  </si>
  <si>
    <t>Babayeva</t>
  </si>
  <si>
    <t>Qarayeva</t>
  </si>
  <si>
    <t>Afaq</t>
  </si>
  <si>
    <t>BABAŞLI</t>
  </si>
  <si>
    <t>Aftandil</t>
  </si>
  <si>
    <t>Baxşəliyev</t>
  </si>
  <si>
    <t>Akif</t>
  </si>
  <si>
    <t>BƏDƏLOV</t>
  </si>
  <si>
    <t>Əmrahov</t>
  </si>
  <si>
    <t>Qurbətov</t>
  </si>
  <si>
    <t>ƏLİYEV</t>
  </si>
  <si>
    <t>İMANOV</t>
  </si>
  <si>
    <t>Kərimov</t>
  </si>
  <si>
    <t>İsmayılov</t>
  </si>
  <si>
    <t>ORUCOV</t>
  </si>
  <si>
    <t>Aliyə</t>
  </si>
  <si>
    <t>İSMAYILOVA</t>
  </si>
  <si>
    <t>Aydın</t>
  </si>
  <si>
    <t>Əsgərov</t>
  </si>
  <si>
    <t>QURBANOV</t>
  </si>
  <si>
    <t>Rostamzadeh</t>
  </si>
  <si>
    <t>Ələkbərov</t>
  </si>
  <si>
    <t>Yaqubov</t>
  </si>
  <si>
    <t>Aytən</t>
  </si>
  <si>
    <t>MUSTAFAYEVA</t>
  </si>
  <si>
    <t>Çimnaz</t>
  </si>
  <si>
    <t>Fəridə</t>
  </si>
  <si>
    <t>Tağıyeva</t>
  </si>
  <si>
    <t>Əhmədova</t>
  </si>
  <si>
    <t>Xamis</t>
  </si>
  <si>
    <t>ƏHMƏDOV</t>
  </si>
  <si>
    <t>Xəlil</t>
  </si>
  <si>
    <t>ƏLƏKBƏROV</t>
  </si>
  <si>
    <t>Qabil</t>
  </si>
  <si>
    <t>Həsənli</t>
  </si>
  <si>
    <t>Qəzənfər</t>
  </si>
  <si>
    <t>Məşədiyev</t>
  </si>
  <si>
    <t>Qoşqar</t>
  </si>
  <si>
    <t>Mətanət</t>
  </si>
  <si>
    <t>ZÖHRABOVA</t>
  </si>
  <si>
    <t>Minəxanım</t>
  </si>
  <si>
    <t>Nader</t>
  </si>
  <si>
    <t>Şəmsiyev</t>
  </si>
  <si>
    <t>Namiq</t>
  </si>
  <si>
    <t>RAMAZANOV</t>
  </si>
  <si>
    <t>İmamov</t>
  </si>
  <si>
    <t>Nasiyat</t>
  </si>
  <si>
    <t>CƏFƏROVA</t>
  </si>
  <si>
    <t>Natiq</t>
  </si>
  <si>
    <t>ƏHƏDZADƏ</t>
  </si>
  <si>
    <t>İSMAYILOV</t>
  </si>
  <si>
    <t>Nazim</t>
  </si>
  <si>
    <t>SƏFƏROV</t>
  </si>
  <si>
    <t>QULİYEV</t>
  </si>
  <si>
    <t>Nəsrutdin</t>
  </si>
  <si>
    <t>NƏBİYEVA</t>
  </si>
  <si>
    <t>Nizami</t>
  </si>
  <si>
    <t>SADIQOV</t>
  </si>
  <si>
    <t>NİFTALİYEV</t>
  </si>
  <si>
    <t>Novruz</t>
  </si>
  <si>
    <t>Ramin</t>
  </si>
  <si>
    <t>Allahverdiyev</t>
  </si>
  <si>
    <t>ASLANOV</t>
  </si>
  <si>
    <t>ALLAHVERDİYEV</t>
  </si>
  <si>
    <t>Ramiz</t>
  </si>
  <si>
    <t>BAYRAMOV</t>
  </si>
  <si>
    <t>Rəşad</t>
  </si>
  <si>
    <t>Seyfullayev</t>
  </si>
  <si>
    <t>ŞADFAR</t>
  </si>
  <si>
    <t>Ruslan</t>
  </si>
  <si>
    <t>Rüfət</t>
  </si>
  <si>
    <t>EZİZOV</t>
  </si>
  <si>
    <t>Sahib</t>
  </si>
  <si>
    <t>KƏRİMOV</t>
  </si>
  <si>
    <t>Samir</t>
  </si>
  <si>
    <t>Edalat</t>
  </si>
  <si>
    <t>Seccad</t>
  </si>
  <si>
    <t>Əhmədov</t>
  </si>
  <si>
    <t>Sedai</t>
  </si>
  <si>
    <t>Əliyev</t>
  </si>
  <si>
    <t>Səadət</t>
  </si>
  <si>
    <t>Səxavət</t>
  </si>
  <si>
    <t>BƏŞİROV</t>
  </si>
  <si>
    <t>Sənan</t>
  </si>
  <si>
    <t>İbadov</t>
  </si>
  <si>
    <t>Şahəddin</t>
  </si>
  <si>
    <t>Ağapur</t>
  </si>
  <si>
    <t>Şamil</t>
  </si>
  <si>
    <t>Şükür</t>
  </si>
  <si>
    <t>XƏLİLOV</t>
  </si>
  <si>
    <t>Teymur</t>
  </si>
  <si>
    <t>Xanməmmədov</t>
  </si>
  <si>
    <t>Teyyub</t>
  </si>
  <si>
    <t>QOCAYEV</t>
  </si>
  <si>
    <t>Tufan</t>
  </si>
  <si>
    <t>Ürfət</t>
  </si>
  <si>
    <t>NİFTƏLİYEV</t>
  </si>
  <si>
    <t>Vadim</t>
  </si>
  <si>
    <t>Vahid</t>
  </si>
  <si>
    <t>ŞAHVERDİYEV</t>
  </si>
  <si>
    <t>Vaqif</t>
  </si>
  <si>
    <t>Vidadi</t>
  </si>
  <si>
    <t>Vüqar</t>
  </si>
  <si>
    <t>Samadi</t>
  </si>
  <si>
    <t>Yasif</t>
  </si>
  <si>
    <t>SALMANOV</t>
  </si>
  <si>
    <t>Staj müddətinin 3ay olmağını nəzər alaraq bitmə tarixini qeyd edin.</t>
  </si>
  <si>
    <t>Yeni sütun əlavə edin işçilərin hansı ayda işə qəbul olduğunu qeyd edin</t>
  </si>
  <si>
    <t>Yeni sütun əlavə edin 01.01.2019 dən etibarən sıralayın</t>
  </si>
  <si>
    <t>Yeni sütun əlavə edin cari tarixə qədər işçilərin iş günlərinin sayını tapın (istirahət günləri yalnız bazar günləri qeyd olunsun)</t>
  </si>
  <si>
    <t>Yeni sütun əlavə edin işçilərin işə qəbul olduğu ayın son gününü qeyd edin</t>
  </si>
  <si>
    <t>Sual: faktiki yaşadığınız gündən ayın sonuna neçə gün qaldığını hesablayın</t>
  </si>
  <si>
    <t>Tarix</t>
  </si>
  <si>
    <t>Ayın ilk günü</t>
  </si>
  <si>
    <t>Ayın son günü</t>
  </si>
  <si>
    <t>Ayın ilk iş günü</t>
  </si>
  <si>
    <t>Ayın son iş günü</t>
  </si>
  <si>
    <t>Kredit məbləği</t>
  </si>
  <si>
    <t>Faiz</t>
  </si>
  <si>
    <t>Müddət</t>
  </si>
  <si>
    <t>Aylıq ödəniş</t>
  </si>
  <si>
    <t>Faizdən ödəniş</t>
  </si>
  <si>
    <t>Əsas borcdan ödəniş</t>
  </si>
  <si>
    <t>Bir günə hesablanan faiz</t>
  </si>
  <si>
    <t>Kreditin verilmə tarixi</t>
  </si>
  <si>
    <t>Depozit</t>
  </si>
  <si>
    <t>Müqavilə açılma tarixi</t>
  </si>
  <si>
    <t>Müqavilə nömrəsi</t>
  </si>
  <si>
    <t>DEP1337293</t>
  </si>
  <si>
    <t>DEP1789325</t>
  </si>
  <si>
    <t>DEP9861061</t>
  </si>
  <si>
    <t>DEP7559106</t>
  </si>
  <si>
    <t>DEP3751226</t>
  </si>
  <si>
    <t>DEP1404302</t>
  </si>
  <si>
    <t>DEP4483647</t>
  </si>
  <si>
    <t>DEP3900024</t>
  </si>
  <si>
    <t>DEP5434094</t>
  </si>
  <si>
    <t>DEP3918266</t>
  </si>
  <si>
    <t>DEP1766183</t>
  </si>
  <si>
    <t>DEP8889447</t>
  </si>
  <si>
    <t>DEP6565165</t>
  </si>
  <si>
    <t>DEP6248706</t>
  </si>
  <si>
    <t>DEP8164957</t>
  </si>
  <si>
    <t>DEP2964836</t>
  </si>
  <si>
    <t>DEP1047250</t>
  </si>
  <si>
    <t>DEP9908645</t>
  </si>
  <si>
    <t>DEP6036547</t>
  </si>
  <si>
    <t>DEP7432801</t>
  </si>
  <si>
    <t>DEP8139652</t>
  </si>
  <si>
    <t>DEP2220754</t>
  </si>
  <si>
    <t>DEP7058630</t>
  </si>
  <si>
    <t>DEP9228981</t>
  </si>
  <si>
    <t>DEP9200453</t>
  </si>
  <si>
    <t>DEP8020130</t>
  </si>
  <si>
    <t>DEP5266842</t>
  </si>
  <si>
    <t>DEP4210743</t>
  </si>
  <si>
    <t>DEP9553559</t>
  </si>
  <si>
    <t>DEP1595493</t>
  </si>
  <si>
    <t>DEP9661506</t>
  </si>
  <si>
    <t>DEP5031051</t>
  </si>
  <si>
    <t>DEP1530287</t>
  </si>
  <si>
    <t>DEP5907881</t>
  </si>
  <si>
    <t>DEP2337858</t>
  </si>
  <si>
    <t>DEP9519208</t>
  </si>
  <si>
    <t>DEP5727934</t>
  </si>
  <si>
    <t>DEP9178416</t>
  </si>
  <si>
    <t>DEP1222422</t>
  </si>
  <si>
    <t>DEP1857952</t>
  </si>
  <si>
    <t>DEP5669266</t>
  </si>
  <si>
    <t>DEP7106659</t>
  </si>
  <si>
    <t>DEP1939827</t>
  </si>
  <si>
    <t>DEP4436029</t>
  </si>
  <si>
    <t>DEP4852332</t>
  </si>
  <si>
    <t>DEP1877438</t>
  </si>
  <si>
    <t>DEP6436171</t>
  </si>
  <si>
    <t>DEP8312934</t>
  </si>
  <si>
    <t>DEP1079756</t>
  </si>
  <si>
    <t>DEP5983113</t>
  </si>
  <si>
    <t>DEP8584812</t>
  </si>
  <si>
    <t>DEP4676716</t>
  </si>
  <si>
    <t>DEP9141398</t>
  </si>
  <si>
    <t>DEP1006167</t>
  </si>
  <si>
    <t>DEP5650853</t>
  </si>
  <si>
    <t>DEP3490849</t>
  </si>
  <si>
    <t>DEP6969970</t>
  </si>
  <si>
    <t>Məbləğ</t>
  </si>
  <si>
    <t>Depozit gəliri</t>
  </si>
  <si>
    <t>12 ay müddətinə qəbul edilmiş depozitlərin hamısı verilmə tarixindən 6 ay sonra depozitlərini geri çəkiblər. Onlara nəqədər depozit gəliri ödənəcək?</t>
  </si>
  <si>
    <t>Bitmə tarixi</t>
  </si>
  <si>
    <t xml:space="preserve">Texniki xəta nəticəsində bəzi müqavilələrin açılma tarixinin və bitmə tarixinin qeyri iş günü olması ehtimalı var, həmin müqavilələri bir sonrakı iş gününə daşıyın. </t>
  </si>
  <si>
    <t>Yalnız bazar günü istirahət günüdürsə.</t>
  </si>
  <si>
    <t>işə qəbul olma ayı</t>
  </si>
  <si>
    <t>Bugünə qədər olan gün sayı.</t>
  </si>
  <si>
    <t>son günü</t>
  </si>
  <si>
    <t>Müştəri kreditini 26 Aprel 2024 tarixində tam ödəniş edərək bağlasa ümumi nə qədər faiz ödənişi etmiş olacaq?</t>
  </si>
  <si>
    <t>müəllimdən əlavə istənilən.</t>
  </si>
  <si>
    <t>ümumi staj.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</si>
</sst>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&quot;$&quot;#,##0.00_);[Red]\(&quot;$&quot;#,##0.00\)"/>
    <numFmt numFmtId="165" formatCode="_(* #,##0.00_);_(* \(#,##0.00\);_(* &quot;-&quot;??_);_(@_)"/>
    <numFmt numFmtId="166" formatCode="[$-F400]h:mm:ss\ AM/PM"/>
    <numFmt numFmtId="167" formatCode="#,##0.00\ [$₼-42C];[Red]\-#,##0.00\ [$₼-42C]"/>
    <numFmt numFmtId="168" formatCode="_(* #,##0_);_(* \(#,##0\);_(* &quot;-&quot;??_);_(@_)"/>
    <numFmt numFmtId="169" formatCode="mmmm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rgb="FFC0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4"/>
      <color theme="0"/>
      <name val="Cambria"/>
      <family val="1"/>
    </font>
    <font>
      <b/>
      <sz val="12"/>
      <color theme="0"/>
      <name val="Cambria"/>
      <family val="1"/>
    </font>
    <font>
      <sz val="12"/>
      <color theme="1"/>
      <name val="Cambria"/>
      <family val="1"/>
    </font>
    <font>
      <b/>
      <sz val="2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227447"/>
        <bgColor indexed="64"/>
      </patternFill>
    </fill>
    <fill>
      <patternFill patternType="solid">
        <fgColor rgb="FFD9D9D9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ck">
        <color auto="1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</cellStyleXfs>
  <cellXfs count="90">
    <xf numFmtId="0" fontId="0" fillId="0" borderId="0" xfId="0"/>
    <xf numFmtId="0" fontId="2" fillId="0" borderId="0" xfId="0" applyFont="1"/>
    <xf numFmtId="14" fontId="0" fillId="0" borderId="0" xfId="0" applyNumberFormat="1"/>
    <xf numFmtId="0" fontId="0" fillId="0" borderId="1" xfId="0" applyBorder="1"/>
    <xf numFmtId="14" fontId="0" fillId="0" borderId="1" xfId="0" applyNumberFormat="1" applyBorder="1"/>
    <xf numFmtId="0" fontId="3" fillId="2" borderId="1" xfId="0" applyFont="1" applyFill="1" applyBorder="1"/>
    <xf numFmtId="0" fontId="3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 vertical="center" wrapText="1"/>
    </xf>
    <xf numFmtId="14" fontId="2" fillId="5" borderId="2" xfId="0" applyNumberFormat="1" applyFont="1" applyFill="1" applyBorder="1"/>
    <xf numFmtId="0" fontId="0" fillId="0" borderId="2" xfId="0" applyBorder="1"/>
    <xf numFmtId="166" fontId="0" fillId="0" borderId="0" xfId="0" applyNumberFormat="1"/>
    <xf numFmtId="0" fontId="2" fillId="5" borderId="2" xfId="0" applyFont="1" applyFill="1" applyBorder="1"/>
    <xf numFmtId="0" fontId="0" fillId="0" borderId="3" xfId="0" applyBorder="1"/>
    <xf numFmtId="22" fontId="2" fillId="5" borderId="2" xfId="0" applyNumberFormat="1" applyFont="1" applyFill="1" applyBorder="1"/>
    <xf numFmtId="166" fontId="2" fillId="5" borderId="2" xfId="0" applyNumberFormat="1" applyFont="1" applyFill="1" applyBorder="1"/>
    <xf numFmtId="0" fontId="2" fillId="0" borderId="0" xfId="3" applyFont="1"/>
    <xf numFmtId="0" fontId="1" fillId="0" borderId="0" xfId="3"/>
    <xf numFmtId="0" fontId="2" fillId="0" borderId="1" xfId="3" applyFont="1" applyBorder="1" applyAlignment="1">
      <alignment horizontal="center"/>
    </xf>
    <xf numFmtId="0" fontId="2" fillId="0" borderId="1" xfId="3" applyFont="1" applyBorder="1"/>
    <xf numFmtId="14" fontId="1" fillId="0" borderId="1" xfId="3" applyNumberFormat="1" applyBorder="1"/>
    <xf numFmtId="0" fontId="1" fillId="0" borderId="1" xfId="3" applyBorder="1" applyAlignment="1">
      <alignment horizontal="center"/>
    </xf>
    <xf numFmtId="14" fontId="1" fillId="0" borderId="1" xfId="3" applyNumberFormat="1" applyBorder="1" applyAlignment="1">
      <alignment horizontal="center"/>
    </xf>
    <xf numFmtId="0" fontId="5" fillId="6" borderId="1" xfId="3" applyFont="1" applyFill="1" applyBorder="1"/>
    <xf numFmtId="0" fontId="6" fillId="0" borderId="1" xfId="3" applyFont="1" applyBorder="1" applyAlignment="1">
      <alignment horizontal="center"/>
    </xf>
    <xf numFmtId="0" fontId="11" fillId="10" borderId="10" xfId="0" applyFont="1" applyFill="1" applyBorder="1" applyAlignment="1">
      <alignment horizontal="center" vertical="center"/>
    </xf>
    <xf numFmtId="14" fontId="11" fillId="10" borderId="10" xfId="0" applyNumberFormat="1" applyFont="1" applyFill="1" applyBorder="1" applyAlignment="1">
      <alignment horizontal="center" vertical="center"/>
    </xf>
    <xf numFmtId="14" fontId="12" fillId="11" borderId="0" xfId="0" applyNumberFormat="1" applyFont="1" applyFill="1" applyAlignment="1">
      <alignment horizontal="center" vertical="center"/>
    </xf>
    <xf numFmtId="14" fontId="12" fillId="0" borderId="0" xfId="0" applyNumberFormat="1" applyFont="1" applyAlignment="1">
      <alignment horizontal="center" vertical="center"/>
    </xf>
    <xf numFmtId="164" fontId="0" fillId="0" borderId="0" xfId="0" applyNumberFormat="1"/>
    <xf numFmtId="9" fontId="0" fillId="0" borderId="1" xfId="0" applyNumberFormat="1" applyBorder="1"/>
    <xf numFmtId="167" fontId="0" fillId="5" borderId="1" xfId="0" applyNumberFormat="1" applyFill="1" applyBorder="1"/>
    <xf numFmtId="0" fontId="2" fillId="0" borderId="1" xfId="0" applyFont="1" applyBorder="1"/>
    <xf numFmtId="164" fontId="2" fillId="5" borderId="1" xfId="0" applyNumberFormat="1" applyFont="1" applyFill="1" applyBorder="1"/>
    <xf numFmtId="0" fontId="2" fillId="5" borderId="1" xfId="0" applyFont="1" applyFill="1" applyBorder="1"/>
    <xf numFmtId="14" fontId="2" fillId="5" borderId="1" xfId="0" applyNumberFormat="1" applyFont="1" applyFill="1" applyBorder="1"/>
    <xf numFmtId="165" fontId="0" fillId="0" borderId="0" xfId="0" applyNumberFormat="1"/>
    <xf numFmtId="168" fontId="0" fillId="0" borderId="1" xfId="1" applyNumberFormat="1" applyFont="1" applyBorder="1"/>
    <xf numFmtId="9" fontId="0" fillId="0" borderId="1" xfId="2" applyFont="1" applyBorder="1"/>
    <xf numFmtId="0" fontId="14" fillId="0" borderId="0" xfId="0" applyFont="1"/>
    <xf numFmtId="1" fontId="6" fillId="0" borderId="1" xfId="3" applyNumberFormat="1" applyFont="1" applyBorder="1" applyAlignment="1">
      <alignment horizontal="center"/>
    </xf>
    <xf numFmtId="169" fontId="0" fillId="0" borderId="0" xfId="0" applyNumberFormat="1"/>
    <xf numFmtId="0" fontId="2" fillId="7" borderId="1" xfId="0" applyFont="1" applyFill="1" applyBorder="1" applyAlignment="1">
      <alignment horizontal="center" vertical="center" wrapText="1"/>
    </xf>
    <xf numFmtId="169" fontId="2" fillId="7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wrapText="1"/>
    </xf>
    <xf numFmtId="14" fontId="7" fillId="0" borderId="1" xfId="0" applyNumberFormat="1" applyFont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14" fontId="15" fillId="0" borderId="0" xfId="0" applyNumberFormat="1" applyFont="1"/>
    <xf numFmtId="0" fontId="15" fillId="0" borderId="0" xfId="0" applyFont="1"/>
    <xf numFmtId="0" fontId="2" fillId="7" borderId="14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vertical="center"/>
    </xf>
    <xf numFmtId="0" fontId="2" fillId="0" borderId="12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14" fontId="2" fillId="5" borderId="5" xfId="0" applyNumberFormat="1" applyFont="1" applyFill="1" applyBorder="1" applyAlignment="1">
      <alignment horizontal="right" vertical="center"/>
    </xf>
    <xf numFmtId="14" fontId="2" fillId="5" borderId="2" xfId="0" applyNumberFormat="1" applyFont="1" applyFill="1" applyBorder="1" applyAlignment="1">
      <alignment horizontal="right" vertical="center"/>
    </xf>
    <xf numFmtId="14" fontId="2" fillId="5" borderId="9" xfId="0" applyNumberFormat="1" applyFont="1" applyFill="1" applyBorder="1" applyAlignment="1">
      <alignment horizontal="right" vertical="center"/>
    </xf>
    <xf numFmtId="0" fontId="0" fillId="0" borderId="5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6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0" fillId="0" borderId="6" xfId="0" applyBorder="1" applyAlignment="1">
      <alignment horizontal="left" wrapText="1"/>
    </xf>
    <xf numFmtId="0" fontId="0" fillId="0" borderId="7" xfId="0" applyBorder="1" applyAlignment="1">
      <alignment horizontal="left" wrapText="1"/>
    </xf>
    <xf numFmtId="0" fontId="0" fillId="0" borderId="10" xfId="0" applyBorder="1" applyAlignment="1">
      <alignment horizontal="left" wrapText="1"/>
    </xf>
    <xf numFmtId="0" fontId="0" fillId="0" borderId="11" xfId="0" applyBorder="1" applyAlignment="1">
      <alignment horizontal="left" wrapText="1"/>
    </xf>
    <xf numFmtId="0" fontId="2" fillId="5" borderId="5" xfId="0" applyFont="1" applyFill="1" applyBorder="1" applyAlignment="1">
      <alignment horizontal="right" vertical="center"/>
    </xf>
    <xf numFmtId="0" fontId="2" fillId="5" borderId="2" xfId="0" applyFont="1" applyFill="1" applyBorder="1" applyAlignment="1">
      <alignment horizontal="right" vertical="center"/>
    </xf>
    <xf numFmtId="0" fontId="2" fillId="5" borderId="9" xfId="0" applyFont="1" applyFill="1" applyBorder="1" applyAlignment="1">
      <alignment horizontal="right" vertical="center"/>
    </xf>
    <xf numFmtId="0" fontId="0" fillId="0" borderId="5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3" fillId="8" borderId="0" xfId="0" applyFont="1" applyFill="1"/>
    <xf numFmtId="0" fontId="10" fillId="9" borderId="0" xfId="0" applyFont="1" applyFill="1" applyAlignment="1">
      <alignment horizontal="center" vertical="center"/>
    </xf>
    <xf numFmtId="0" fontId="0" fillId="5" borderId="0" xfId="0" applyFill="1" applyAlignment="1">
      <alignment horizontal="center" wrapText="1"/>
    </xf>
    <xf numFmtId="0" fontId="3" fillId="8" borderId="0" xfId="0" applyFont="1" applyFill="1" applyAlignment="1">
      <alignment horizontal="center" wrapText="1"/>
    </xf>
    <xf numFmtId="0" fontId="13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" fontId="0" fillId="4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1" fontId="0" fillId="5" borderId="1" xfId="0" applyNumberFormat="1" applyFill="1" applyBorder="1" applyAlignment="1">
      <alignment horizontal="center" vertical="center"/>
    </xf>
    <xf numFmtId="0" fontId="16" fillId="5" borderId="1" xfId="0" applyFont="1" applyFill="1" applyBorder="1" applyAlignment="1">
      <alignment horizontal="center" vertical="center"/>
    </xf>
    <xf numFmtId="14" fontId="16" fillId="5" borderId="1" xfId="0" applyNumberFormat="1" applyFont="1" applyFill="1" applyBorder="1" applyAlignment="1">
      <alignment horizontal="center" vertical="center"/>
    </xf>
    <xf numFmtId="165" fontId="0" fillId="5" borderId="1" xfId="0" applyNumberFormat="1" applyFill="1" applyBorder="1"/>
  </cellXfs>
  <cellStyles count="4">
    <cellStyle name="Comma" xfId="1" builtinId="3"/>
    <cellStyle name="Normal" xfId="0" builtinId="0"/>
    <cellStyle name="Normal 2 2" xfId="3" xr:uid="{63C52A94-5613-48FE-9CBE-9E2FAB7F8C54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3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6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externalLink" Target="externalLinks/externalLink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8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7.xml"/><Relationship Id="rId27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0</xdr:row>
      <xdr:rowOff>53340</xdr:rowOff>
    </xdr:from>
    <xdr:to>
      <xdr:col>13</xdr:col>
      <xdr:colOff>365760</xdr:colOff>
      <xdr:row>5</xdr:row>
      <xdr:rowOff>22860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E5B070A2-EEA3-4A38-B6AE-06B8C1C7A9DE}"/>
            </a:ext>
          </a:extLst>
        </xdr:cNvPr>
        <xdr:cNvSpPr/>
      </xdr:nvSpPr>
      <xdr:spPr>
        <a:xfrm>
          <a:off x="1714500" y="53340"/>
          <a:ext cx="6576060" cy="883920"/>
        </a:xfrm>
        <a:prstGeom prst="roundRect">
          <a:avLst/>
        </a:prstGeom>
        <a:solidFill>
          <a:srgbClr val="1D6F4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4400" b="1"/>
            <a:t>date formulas</a:t>
          </a:r>
        </a:p>
      </xdr:txBody>
    </xdr:sp>
    <xdr:clientData/>
  </xdr:twoCellAnchor>
  <xdr:twoCellAnchor>
    <xdr:from>
      <xdr:col>4</xdr:col>
      <xdr:colOff>457200</xdr:colOff>
      <xdr:row>6</xdr:row>
      <xdr:rowOff>53340</xdr:rowOff>
    </xdr:from>
    <xdr:to>
      <xdr:col>11</xdr:col>
      <xdr:colOff>0</xdr:colOff>
      <xdr:row>8</xdr:row>
      <xdr:rowOff>76200</xdr:rowOff>
    </xdr:to>
    <xdr:sp macro="[0]!date_s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DB1253AA-B9BF-4351-AB14-0182891B9138}"/>
            </a:ext>
          </a:extLst>
        </xdr:cNvPr>
        <xdr:cNvSpPr/>
      </xdr:nvSpPr>
      <xdr:spPr>
        <a:xfrm>
          <a:off x="2895600" y="1150620"/>
          <a:ext cx="3810000" cy="388620"/>
        </a:xfrm>
        <a:prstGeom prst="roundRect">
          <a:avLst/>
        </a:prstGeom>
        <a:solidFill>
          <a:srgbClr val="D3D3D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>
              <a:solidFill>
                <a:schemeClr val="bg1"/>
              </a:solidFill>
            </a:rPr>
            <a:t>general DATE formulas</a:t>
          </a:r>
        </a:p>
      </xdr:txBody>
    </xdr:sp>
    <xdr:clientData/>
  </xdr:twoCellAnchor>
  <xdr:twoCellAnchor>
    <xdr:from>
      <xdr:col>4</xdr:col>
      <xdr:colOff>449580</xdr:colOff>
      <xdr:row>10</xdr:row>
      <xdr:rowOff>7620</xdr:rowOff>
    </xdr:from>
    <xdr:to>
      <xdr:col>10</xdr:col>
      <xdr:colOff>605028</xdr:colOff>
      <xdr:row>12</xdr:row>
      <xdr:rowOff>30480</xdr:rowOff>
    </xdr:to>
    <xdr:sp macro="[0]!time_s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A4E8B2C8-0259-471A-91A6-5822F5B40C2D}"/>
            </a:ext>
          </a:extLst>
        </xdr:cNvPr>
        <xdr:cNvSpPr/>
      </xdr:nvSpPr>
      <xdr:spPr>
        <a:xfrm>
          <a:off x="2887980" y="1836420"/>
          <a:ext cx="3813048" cy="388620"/>
        </a:xfrm>
        <a:prstGeom prst="roundRect">
          <a:avLst/>
        </a:prstGeom>
        <a:solidFill>
          <a:srgbClr val="D3D3D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>
              <a:solidFill>
                <a:schemeClr val="bg1"/>
              </a:solidFill>
            </a:rPr>
            <a:t>general TIME formulas</a:t>
          </a:r>
        </a:p>
      </xdr:txBody>
    </xdr:sp>
    <xdr:clientData/>
  </xdr:twoCellAnchor>
  <xdr:twoCellAnchor>
    <xdr:from>
      <xdr:col>2</xdr:col>
      <xdr:colOff>434340</xdr:colOff>
      <xdr:row>14</xdr:row>
      <xdr:rowOff>0</xdr:rowOff>
    </xdr:from>
    <xdr:to>
      <xdr:col>5</xdr:col>
      <xdr:colOff>589788</xdr:colOff>
      <xdr:row>16</xdr:row>
      <xdr:rowOff>22860</xdr:rowOff>
    </xdr:to>
    <xdr:sp macro="[0]!e_date_s" textlink="">
      <xdr:nvSpPr>
        <xdr:cNvPr id="5" name="Rectangle: Rounded Corners 4">
          <a:extLst>
            <a:ext uri="{FF2B5EF4-FFF2-40B4-BE49-F238E27FC236}">
              <a16:creationId xmlns:a16="http://schemas.microsoft.com/office/drawing/2014/main" id="{3AFD12E9-4BDE-4DE0-B766-1B70A3220D0A}"/>
            </a:ext>
          </a:extLst>
        </xdr:cNvPr>
        <xdr:cNvSpPr/>
      </xdr:nvSpPr>
      <xdr:spPr>
        <a:xfrm>
          <a:off x="1653540" y="2560320"/>
          <a:ext cx="1984248" cy="388620"/>
        </a:xfrm>
        <a:prstGeom prst="roundRect">
          <a:avLst/>
        </a:prstGeom>
        <a:solidFill>
          <a:srgbClr val="D3D3D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>
              <a:solidFill>
                <a:schemeClr val="bg1"/>
              </a:solidFill>
            </a:rPr>
            <a:t>EDATE</a:t>
          </a:r>
        </a:p>
      </xdr:txBody>
    </xdr:sp>
    <xdr:clientData/>
  </xdr:twoCellAnchor>
  <xdr:twoCellAnchor>
    <xdr:from>
      <xdr:col>6</xdr:col>
      <xdr:colOff>381000</xdr:colOff>
      <xdr:row>13</xdr:row>
      <xdr:rowOff>167640</xdr:rowOff>
    </xdr:from>
    <xdr:to>
      <xdr:col>9</xdr:col>
      <xdr:colOff>536448</xdr:colOff>
      <xdr:row>16</xdr:row>
      <xdr:rowOff>7620</xdr:rowOff>
    </xdr:to>
    <xdr:sp macro="[0]!e_date_s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2CC248F2-4DDD-47F2-BDFC-791D49A992FC}"/>
            </a:ext>
          </a:extLst>
        </xdr:cNvPr>
        <xdr:cNvSpPr/>
      </xdr:nvSpPr>
      <xdr:spPr>
        <a:xfrm>
          <a:off x="4038600" y="2545080"/>
          <a:ext cx="1984248" cy="388620"/>
        </a:xfrm>
        <a:prstGeom prst="roundRect">
          <a:avLst/>
        </a:prstGeom>
        <a:solidFill>
          <a:srgbClr val="D3D3D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>
              <a:solidFill>
                <a:schemeClr val="bg1"/>
              </a:solidFill>
            </a:rPr>
            <a:t>EOMONTH</a:t>
          </a:r>
        </a:p>
      </xdr:txBody>
    </xdr:sp>
    <xdr:clientData/>
  </xdr:twoCellAnchor>
  <xdr:twoCellAnchor>
    <xdr:from>
      <xdr:col>10</xdr:col>
      <xdr:colOff>358140</xdr:colOff>
      <xdr:row>13</xdr:row>
      <xdr:rowOff>175260</xdr:rowOff>
    </xdr:from>
    <xdr:to>
      <xdr:col>13</xdr:col>
      <xdr:colOff>513588</xdr:colOff>
      <xdr:row>16</xdr:row>
      <xdr:rowOff>15240</xdr:rowOff>
    </xdr:to>
    <xdr:sp macro="[0]!e_date_s" textlink="">
      <xdr:nvSpPr>
        <xdr:cNvPr id="7" name="Rectangle: Rounded Corners 6">
          <a:extLst>
            <a:ext uri="{FF2B5EF4-FFF2-40B4-BE49-F238E27FC236}">
              <a16:creationId xmlns:a16="http://schemas.microsoft.com/office/drawing/2014/main" id="{AA42D296-0560-4CAF-9757-71B8E77E8855}"/>
            </a:ext>
          </a:extLst>
        </xdr:cNvPr>
        <xdr:cNvSpPr/>
      </xdr:nvSpPr>
      <xdr:spPr>
        <a:xfrm>
          <a:off x="6454140" y="2552700"/>
          <a:ext cx="1984248" cy="388620"/>
        </a:xfrm>
        <a:prstGeom prst="roundRect">
          <a:avLst/>
        </a:prstGeom>
        <a:solidFill>
          <a:srgbClr val="D3D3D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az-Latn-AZ" sz="1800" b="1">
              <a:solidFill>
                <a:schemeClr val="bg1"/>
              </a:solidFill>
            </a:rPr>
            <a:t>NET</a:t>
          </a:r>
          <a:r>
            <a:rPr lang="en-US" sz="1800" b="1">
              <a:solidFill>
                <a:schemeClr val="bg1"/>
              </a:solidFill>
            </a:rPr>
            <a:t>WORKDAYS</a:t>
          </a:r>
        </a:p>
      </xdr:txBody>
    </xdr:sp>
    <xdr:clientData/>
  </xdr:twoCellAnchor>
  <xdr:twoCellAnchor>
    <xdr:from>
      <xdr:col>2</xdr:col>
      <xdr:colOff>434340</xdr:colOff>
      <xdr:row>17</xdr:row>
      <xdr:rowOff>106680</xdr:rowOff>
    </xdr:from>
    <xdr:to>
      <xdr:col>5</xdr:col>
      <xdr:colOff>589788</xdr:colOff>
      <xdr:row>19</xdr:row>
      <xdr:rowOff>129540</xdr:rowOff>
    </xdr:to>
    <xdr:sp macro="[0]!e_date_s" textlink="">
      <xdr:nvSpPr>
        <xdr:cNvPr id="8" name="Rectangle: Rounded Corners 7">
          <a:extLst>
            <a:ext uri="{FF2B5EF4-FFF2-40B4-BE49-F238E27FC236}">
              <a16:creationId xmlns:a16="http://schemas.microsoft.com/office/drawing/2014/main" id="{634B6296-F9E3-455B-8C94-E22D5E798791}"/>
            </a:ext>
          </a:extLst>
        </xdr:cNvPr>
        <xdr:cNvSpPr/>
      </xdr:nvSpPr>
      <xdr:spPr>
        <a:xfrm>
          <a:off x="1653540" y="3215640"/>
          <a:ext cx="1984248" cy="388620"/>
        </a:xfrm>
        <a:prstGeom prst="roundRect">
          <a:avLst/>
        </a:prstGeom>
        <a:solidFill>
          <a:srgbClr val="D3D3D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az-Latn-AZ" sz="16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NET</a:t>
          </a:r>
          <a:r>
            <a:rPr lang="en-US" sz="16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WORKDAYS</a:t>
          </a:r>
          <a:r>
            <a:rPr lang="en-US" sz="1600" b="1">
              <a:solidFill>
                <a:schemeClr val="bg1"/>
              </a:solidFill>
            </a:rPr>
            <a:t>.INTL</a:t>
          </a:r>
        </a:p>
      </xdr:txBody>
    </xdr:sp>
    <xdr:clientData/>
  </xdr:twoCellAnchor>
  <xdr:twoCellAnchor>
    <xdr:from>
      <xdr:col>6</xdr:col>
      <xdr:colOff>381000</xdr:colOff>
      <xdr:row>17</xdr:row>
      <xdr:rowOff>91440</xdr:rowOff>
    </xdr:from>
    <xdr:to>
      <xdr:col>9</xdr:col>
      <xdr:colOff>536448</xdr:colOff>
      <xdr:row>19</xdr:row>
      <xdr:rowOff>114300</xdr:rowOff>
    </xdr:to>
    <xdr:sp macro="[0]!e_date_s" textlink="">
      <xdr:nvSpPr>
        <xdr:cNvPr id="9" name="Rectangle: Rounded Corners 8">
          <a:extLst>
            <a:ext uri="{FF2B5EF4-FFF2-40B4-BE49-F238E27FC236}">
              <a16:creationId xmlns:a16="http://schemas.microsoft.com/office/drawing/2014/main" id="{EEA5DF7A-400A-449A-A3C6-80C61EF71722}"/>
            </a:ext>
          </a:extLst>
        </xdr:cNvPr>
        <xdr:cNvSpPr/>
      </xdr:nvSpPr>
      <xdr:spPr>
        <a:xfrm>
          <a:off x="4038600" y="3200400"/>
          <a:ext cx="1984248" cy="388620"/>
        </a:xfrm>
        <a:prstGeom prst="roundRect">
          <a:avLst/>
        </a:prstGeom>
        <a:solidFill>
          <a:srgbClr val="D3D3D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>
              <a:solidFill>
                <a:schemeClr val="bg1"/>
              </a:solidFill>
            </a:rPr>
            <a:t>WEEKDAY</a:t>
          </a:r>
        </a:p>
      </xdr:txBody>
    </xdr:sp>
    <xdr:clientData/>
  </xdr:twoCellAnchor>
  <xdr:twoCellAnchor>
    <xdr:from>
      <xdr:col>10</xdr:col>
      <xdr:colOff>358140</xdr:colOff>
      <xdr:row>17</xdr:row>
      <xdr:rowOff>99060</xdr:rowOff>
    </xdr:from>
    <xdr:to>
      <xdr:col>13</xdr:col>
      <xdr:colOff>513588</xdr:colOff>
      <xdr:row>19</xdr:row>
      <xdr:rowOff>121920</xdr:rowOff>
    </xdr:to>
    <xdr:sp macro="[0]!e_date_s" textlink="">
      <xdr:nvSpPr>
        <xdr:cNvPr id="10" name="Rectangle: Rounded Corners 9">
          <a:extLst>
            <a:ext uri="{FF2B5EF4-FFF2-40B4-BE49-F238E27FC236}">
              <a16:creationId xmlns:a16="http://schemas.microsoft.com/office/drawing/2014/main" id="{1BBC209B-B445-4211-A92C-711872FC0D47}"/>
            </a:ext>
          </a:extLst>
        </xdr:cNvPr>
        <xdr:cNvSpPr/>
      </xdr:nvSpPr>
      <xdr:spPr>
        <a:xfrm>
          <a:off x="6454140" y="3208020"/>
          <a:ext cx="1984248" cy="388620"/>
        </a:xfrm>
        <a:prstGeom prst="roundRect">
          <a:avLst/>
        </a:prstGeom>
        <a:solidFill>
          <a:srgbClr val="D3D3D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>
              <a:solidFill>
                <a:schemeClr val="bg1"/>
              </a:solidFill>
            </a:rPr>
            <a:t>WEEKNUM</a:t>
          </a:r>
        </a:p>
      </xdr:txBody>
    </xdr:sp>
    <xdr:clientData/>
  </xdr:twoCellAnchor>
  <xdr:twoCellAnchor>
    <xdr:from>
      <xdr:col>2</xdr:col>
      <xdr:colOff>449580</xdr:colOff>
      <xdr:row>21</xdr:row>
      <xdr:rowOff>0</xdr:rowOff>
    </xdr:from>
    <xdr:to>
      <xdr:col>5</xdr:col>
      <xdr:colOff>605028</xdr:colOff>
      <xdr:row>23</xdr:row>
      <xdr:rowOff>22860</xdr:rowOff>
    </xdr:to>
    <xdr:sp macro="[0]!e_date_s" textlink="">
      <xdr:nvSpPr>
        <xdr:cNvPr id="11" name="Rectangle: Rounded Corners 10">
          <a:extLst>
            <a:ext uri="{FF2B5EF4-FFF2-40B4-BE49-F238E27FC236}">
              <a16:creationId xmlns:a16="http://schemas.microsoft.com/office/drawing/2014/main" id="{50F92FF7-8615-45D4-8C17-00D3078C7B9F}"/>
            </a:ext>
          </a:extLst>
        </xdr:cNvPr>
        <xdr:cNvSpPr/>
      </xdr:nvSpPr>
      <xdr:spPr>
        <a:xfrm>
          <a:off x="1668780" y="3840480"/>
          <a:ext cx="1984248" cy="388620"/>
        </a:xfrm>
        <a:prstGeom prst="roundRect">
          <a:avLst/>
        </a:prstGeom>
        <a:solidFill>
          <a:srgbClr val="D3D3D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>
              <a:solidFill>
                <a:schemeClr val="bg1"/>
              </a:solidFill>
            </a:rPr>
            <a:t>WORKDAY</a:t>
          </a:r>
        </a:p>
      </xdr:txBody>
    </xdr:sp>
    <xdr:clientData/>
  </xdr:twoCellAnchor>
  <xdr:twoCellAnchor>
    <xdr:from>
      <xdr:col>6</xdr:col>
      <xdr:colOff>388620</xdr:colOff>
      <xdr:row>21</xdr:row>
      <xdr:rowOff>30480</xdr:rowOff>
    </xdr:from>
    <xdr:to>
      <xdr:col>9</xdr:col>
      <xdr:colOff>544068</xdr:colOff>
      <xdr:row>23</xdr:row>
      <xdr:rowOff>53340</xdr:rowOff>
    </xdr:to>
    <xdr:sp macro="[0]!e_date_s" textlink="">
      <xdr:nvSpPr>
        <xdr:cNvPr id="12" name="Rectangle: Rounded Corners 11">
          <a:extLst>
            <a:ext uri="{FF2B5EF4-FFF2-40B4-BE49-F238E27FC236}">
              <a16:creationId xmlns:a16="http://schemas.microsoft.com/office/drawing/2014/main" id="{B143D43B-DFFD-49F8-A2DB-E8F0C999357F}"/>
            </a:ext>
          </a:extLst>
        </xdr:cNvPr>
        <xdr:cNvSpPr/>
      </xdr:nvSpPr>
      <xdr:spPr>
        <a:xfrm>
          <a:off x="4046220" y="3870960"/>
          <a:ext cx="1984248" cy="388620"/>
        </a:xfrm>
        <a:prstGeom prst="roundRect">
          <a:avLst/>
        </a:prstGeom>
        <a:solidFill>
          <a:srgbClr val="D3D3D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>
              <a:solidFill>
                <a:schemeClr val="bg1"/>
              </a:solidFill>
            </a:rPr>
            <a:t>WORKDAY.INTL</a:t>
          </a:r>
        </a:p>
      </xdr:txBody>
    </xdr:sp>
    <xdr:clientData/>
  </xdr:twoCellAnchor>
  <xdr:twoCellAnchor>
    <xdr:from>
      <xdr:col>10</xdr:col>
      <xdr:colOff>350520</xdr:colOff>
      <xdr:row>21</xdr:row>
      <xdr:rowOff>30480</xdr:rowOff>
    </xdr:from>
    <xdr:to>
      <xdr:col>13</xdr:col>
      <xdr:colOff>505968</xdr:colOff>
      <xdr:row>23</xdr:row>
      <xdr:rowOff>53340</xdr:rowOff>
    </xdr:to>
    <xdr:sp macro="[0]!datedif_s" textlink="">
      <xdr:nvSpPr>
        <xdr:cNvPr id="13" name="Rectangle: Rounded Corners 12">
          <a:extLst>
            <a:ext uri="{FF2B5EF4-FFF2-40B4-BE49-F238E27FC236}">
              <a16:creationId xmlns:a16="http://schemas.microsoft.com/office/drawing/2014/main" id="{8FA4BE73-7D09-409A-A7F5-19BB11390CE8}"/>
            </a:ext>
          </a:extLst>
        </xdr:cNvPr>
        <xdr:cNvSpPr/>
      </xdr:nvSpPr>
      <xdr:spPr>
        <a:xfrm>
          <a:off x="6446520" y="3870960"/>
          <a:ext cx="1984248" cy="388620"/>
        </a:xfrm>
        <a:prstGeom prst="roundRect">
          <a:avLst/>
        </a:prstGeom>
        <a:solidFill>
          <a:srgbClr val="D3D3D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>
              <a:solidFill>
                <a:schemeClr val="bg1"/>
              </a:solidFill>
            </a:rPr>
            <a:t>DATEDIF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0</xdr:row>
      <xdr:rowOff>45720</xdr:rowOff>
    </xdr:from>
    <xdr:to>
      <xdr:col>0</xdr:col>
      <xdr:colOff>552450</xdr:colOff>
      <xdr:row>3</xdr:row>
      <xdr:rowOff>49530</xdr:rowOff>
    </xdr:to>
    <xdr:sp macro="[0]!return_g" textlink="">
      <xdr:nvSpPr>
        <xdr:cNvPr id="2" name="Arrow: Curved Down 1">
          <a:extLst>
            <a:ext uri="{FF2B5EF4-FFF2-40B4-BE49-F238E27FC236}">
              <a16:creationId xmlns:a16="http://schemas.microsoft.com/office/drawing/2014/main" id="{3345F38B-622B-492F-84E2-2AADF5A564D9}"/>
            </a:ext>
          </a:extLst>
        </xdr:cNvPr>
        <xdr:cNvSpPr/>
      </xdr:nvSpPr>
      <xdr:spPr>
        <a:xfrm rot="5400000">
          <a:off x="57150" y="102870"/>
          <a:ext cx="552450" cy="438150"/>
        </a:xfrm>
        <a:prstGeom prst="curved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563880</xdr:colOff>
      <xdr:row>0</xdr:row>
      <xdr:rowOff>15240</xdr:rowOff>
    </xdr:from>
    <xdr:to>
      <xdr:col>12</xdr:col>
      <xdr:colOff>434340</xdr:colOff>
      <xdr:row>4</xdr:row>
      <xdr:rowOff>167640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A73E6C5C-AA8B-4E1D-8AC7-ACF4E31EC987}"/>
            </a:ext>
          </a:extLst>
        </xdr:cNvPr>
        <xdr:cNvSpPr/>
      </xdr:nvSpPr>
      <xdr:spPr>
        <a:xfrm>
          <a:off x="1173480" y="15240"/>
          <a:ext cx="6576060" cy="883920"/>
        </a:xfrm>
        <a:prstGeom prst="roundRect">
          <a:avLst/>
        </a:prstGeom>
        <a:solidFill>
          <a:srgbClr val="1D6F4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4400" b="1"/>
            <a:t>date formulas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0</xdr:row>
      <xdr:rowOff>68580</xdr:rowOff>
    </xdr:from>
    <xdr:to>
      <xdr:col>0</xdr:col>
      <xdr:colOff>552450</xdr:colOff>
      <xdr:row>3</xdr:row>
      <xdr:rowOff>72390</xdr:rowOff>
    </xdr:to>
    <xdr:sp macro="[0]!return_g" textlink="">
      <xdr:nvSpPr>
        <xdr:cNvPr id="2" name="Arrow: Curved Down 1">
          <a:extLst>
            <a:ext uri="{FF2B5EF4-FFF2-40B4-BE49-F238E27FC236}">
              <a16:creationId xmlns:a16="http://schemas.microsoft.com/office/drawing/2014/main" id="{0B6B46AF-615B-4DF9-9294-0E2011AAEC72}"/>
            </a:ext>
          </a:extLst>
        </xdr:cNvPr>
        <xdr:cNvSpPr/>
      </xdr:nvSpPr>
      <xdr:spPr>
        <a:xfrm rot="5400000">
          <a:off x="57150" y="125730"/>
          <a:ext cx="552450" cy="438150"/>
        </a:xfrm>
        <a:prstGeom prst="curved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91440</xdr:colOff>
      <xdr:row>0</xdr:row>
      <xdr:rowOff>45720</xdr:rowOff>
    </xdr:from>
    <xdr:to>
      <xdr:col>12</xdr:col>
      <xdr:colOff>571500</xdr:colOff>
      <xdr:row>5</xdr:row>
      <xdr:rowOff>15240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D0A2AAD9-993A-4D9B-AE1F-646D21CF8EB6}"/>
            </a:ext>
          </a:extLst>
        </xdr:cNvPr>
        <xdr:cNvSpPr/>
      </xdr:nvSpPr>
      <xdr:spPr>
        <a:xfrm>
          <a:off x="1310640" y="45720"/>
          <a:ext cx="6576060" cy="883920"/>
        </a:xfrm>
        <a:prstGeom prst="roundRect">
          <a:avLst/>
        </a:prstGeom>
        <a:solidFill>
          <a:srgbClr val="1D6F4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4400" b="1"/>
            <a:t>TIME formulas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0</xdr:row>
      <xdr:rowOff>53340</xdr:rowOff>
    </xdr:from>
    <xdr:to>
      <xdr:col>0</xdr:col>
      <xdr:colOff>552450</xdr:colOff>
      <xdr:row>3</xdr:row>
      <xdr:rowOff>57150</xdr:rowOff>
    </xdr:to>
    <xdr:sp macro="[0]!return_g" textlink="">
      <xdr:nvSpPr>
        <xdr:cNvPr id="2" name="Arrow: Curved Down 1">
          <a:extLst>
            <a:ext uri="{FF2B5EF4-FFF2-40B4-BE49-F238E27FC236}">
              <a16:creationId xmlns:a16="http://schemas.microsoft.com/office/drawing/2014/main" id="{6EE8C862-6DAD-47C4-B94B-055143583392}"/>
            </a:ext>
          </a:extLst>
        </xdr:cNvPr>
        <xdr:cNvSpPr/>
      </xdr:nvSpPr>
      <xdr:spPr>
        <a:xfrm rot="5400000">
          <a:off x="57150" y="110490"/>
          <a:ext cx="552450" cy="438150"/>
        </a:xfrm>
        <a:prstGeom prst="curved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312420</xdr:colOff>
      <xdr:row>0</xdr:row>
      <xdr:rowOff>15240</xdr:rowOff>
    </xdr:from>
    <xdr:to>
      <xdr:col>9</xdr:col>
      <xdr:colOff>487680</xdr:colOff>
      <xdr:row>4</xdr:row>
      <xdr:rowOff>167640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BBF6E387-203F-4284-911D-22765C672D24}"/>
            </a:ext>
          </a:extLst>
        </xdr:cNvPr>
        <xdr:cNvSpPr/>
      </xdr:nvSpPr>
      <xdr:spPr>
        <a:xfrm>
          <a:off x="922020" y="15240"/>
          <a:ext cx="6278880" cy="883920"/>
        </a:xfrm>
        <a:prstGeom prst="roundRect">
          <a:avLst/>
        </a:prstGeom>
        <a:solidFill>
          <a:srgbClr val="1D6F4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4000" b="1"/>
            <a:t>=EDATE(start_date,months)</a:t>
          </a:r>
        </a:p>
      </xdr:txBody>
    </xdr:sp>
    <xdr:clientData/>
  </xdr:twoCellAnchor>
  <xdr:twoCellAnchor>
    <xdr:from>
      <xdr:col>1</xdr:col>
      <xdr:colOff>99060</xdr:colOff>
      <xdr:row>13</xdr:row>
      <xdr:rowOff>45720</xdr:rowOff>
    </xdr:from>
    <xdr:to>
      <xdr:col>10</xdr:col>
      <xdr:colOff>510540</xdr:colOff>
      <xdr:row>18</xdr:row>
      <xdr:rowOff>15240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FFE047B9-9B25-4ED3-8201-F5FA1CB82463}"/>
            </a:ext>
          </a:extLst>
        </xdr:cNvPr>
        <xdr:cNvSpPr/>
      </xdr:nvSpPr>
      <xdr:spPr>
        <a:xfrm>
          <a:off x="708660" y="2423160"/>
          <a:ext cx="7338060" cy="883920"/>
        </a:xfrm>
        <a:prstGeom prst="roundRect">
          <a:avLst/>
        </a:prstGeom>
        <a:solidFill>
          <a:srgbClr val="1D6F4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az-Latn-AZ" sz="4000" b="1"/>
            <a:t>=EOMONTH(start_date,months)</a:t>
          </a:r>
          <a:endParaRPr lang="en-US" sz="4000" b="1"/>
        </a:p>
      </xdr:txBody>
    </xdr:sp>
    <xdr:clientData/>
  </xdr:twoCellAnchor>
  <xdr:twoCellAnchor>
    <xdr:from>
      <xdr:col>0</xdr:col>
      <xdr:colOff>68580</xdr:colOff>
      <xdr:row>27</xdr:row>
      <xdr:rowOff>30480</xdr:rowOff>
    </xdr:from>
    <xdr:to>
      <xdr:col>9</xdr:col>
      <xdr:colOff>525780</xdr:colOff>
      <xdr:row>31</xdr:row>
      <xdr:rowOff>38100</xdr:rowOff>
    </xdr:to>
    <xdr:sp macro="" textlink="">
      <xdr:nvSpPr>
        <xdr:cNvPr id="5" name="Rectangle: Rounded Corners 4">
          <a:extLst>
            <a:ext uri="{FF2B5EF4-FFF2-40B4-BE49-F238E27FC236}">
              <a16:creationId xmlns:a16="http://schemas.microsoft.com/office/drawing/2014/main" id="{CC853D84-82AE-4FFF-A0F4-93DA9A705761}"/>
            </a:ext>
          </a:extLst>
        </xdr:cNvPr>
        <xdr:cNvSpPr/>
      </xdr:nvSpPr>
      <xdr:spPr>
        <a:xfrm>
          <a:off x="68580" y="4968240"/>
          <a:ext cx="7482840" cy="739140"/>
        </a:xfrm>
        <a:prstGeom prst="roundRect">
          <a:avLst/>
        </a:prstGeom>
        <a:solidFill>
          <a:srgbClr val="1D6F4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az-Latn-AZ" sz="2400" b="1"/>
            <a:t>=NETWORKDAYS(start_date,end_date,[holidays])</a:t>
          </a:r>
          <a:endParaRPr lang="en-US" sz="2400" b="1"/>
        </a:p>
      </xdr:txBody>
    </xdr:sp>
    <xdr:clientData/>
  </xdr:twoCellAnchor>
  <xdr:twoCellAnchor>
    <xdr:from>
      <xdr:col>10</xdr:col>
      <xdr:colOff>358140</xdr:colOff>
      <xdr:row>27</xdr:row>
      <xdr:rowOff>15240</xdr:rowOff>
    </xdr:from>
    <xdr:to>
      <xdr:col>20</xdr:col>
      <xdr:colOff>312420</xdr:colOff>
      <xdr:row>31</xdr:row>
      <xdr:rowOff>22860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F33357AF-F470-45C0-A3D1-81DE22D4E95F}"/>
            </a:ext>
          </a:extLst>
        </xdr:cNvPr>
        <xdr:cNvSpPr/>
      </xdr:nvSpPr>
      <xdr:spPr>
        <a:xfrm>
          <a:off x="7993380" y="4953000"/>
          <a:ext cx="7589520" cy="739140"/>
        </a:xfrm>
        <a:prstGeom prst="roundRect">
          <a:avLst/>
        </a:prstGeom>
        <a:solidFill>
          <a:srgbClr val="1D6F4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az-Latn-AZ" sz="2400" b="1"/>
            <a:t>=NETWORKDAYS.intl(start_date,end_date,[holidays])</a:t>
          </a:r>
          <a:endParaRPr lang="en-US" sz="2400" b="1"/>
        </a:p>
      </xdr:txBody>
    </xdr:sp>
    <xdr:clientData/>
  </xdr:twoCellAnchor>
  <xdr:twoCellAnchor>
    <xdr:from>
      <xdr:col>0</xdr:col>
      <xdr:colOff>182880</xdr:colOff>
      <xdr:row>41</xdr:row>
      <xdr:rowOff>152400</xdr:rowOff>
    </xdr:from>
    <xdr:to>
      <xdr:col>7</xdr:col>
      <xdr:colOff>0</xdr:colOff>
      <xdr:row>45</xdr:row>
      <xdr:rowOff>160020</xdr:rowOff>
    </xdr:to>
    <xdr:sp macro="" textlink="">
      <xdr:nvSpPr>
        <xdr:cNvPr id="7" name="Rectangle: Rounded Corners 6">
          <a:extLst>
            <a:ext uri="{FF2B5EF4-FFF2-40B4-BE49-F238E27FC236}">
              <a16:creationId xmlns:a16="http://schemas.microsoft.com/office/drawing/2014/main" id="{395CFA85-FA6A-454C-A0F0-9D3895DFC970}"/>
            </a:ext>
          </a:extLst>
        </xdr:cNvPr>
        <xdr:cNvSpPr/>
      </xdr:nvSpPr>
      <xdr:spPr>
        <a:xfrm>
          <a:off x="182880" y="7650480"/>
          <a:ext cx="5623560" cy="739140"/>
        </a:xfrm>
        <a:prstGeom prst="roundRect">
          <a:avLst/>
        </a:prstGeom>
        <a:solidFill>
          <a:srgbClr val="1D6F4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az-Latn-AZ" sz="2400" b="1"/>
            <a:t>=WEEKDAY(serial_number,[return_type])</a:t>
          </a:r>
          <a:endParaRPr lang="en-US" sz="2400" b="1"/>
        </a:p>
      </xdr:txBody>
    </xdr:sp>
    <xdr:clientData/>
  </xdr:twoCellAnchor>
  <xdr:twoCellAnchor>
    <xdr:from>
      <xdr:col>8</xdr:col>
      <xdr:colOff>53340</xdr:colOff>
      <xdr:row>41</xdr:row>
      <xdr:rowOff>144780</xdr:rowOff>
    </xdr:from>
    <xdr:to>
      <xdr:col>14</xdr:col>
      <xdr:colOff>982980</xdr:colOff>
      <xdr:row>45</xdr:row>
      <xdr:rowOff>152400</xdr:rowOff>
    </xdr:to>
    <xdr:sp macro="" textlink="">
      <xdr:nvSpPr>
        <xdr:cNvPr id="8" name="Rectangle: Rounded Corners 7">
          <a:extLst>
            <a:ext uri="{FF2B5EF4-FFF2-40B4-BE49-F238E27FC236}">
              <a16:creationId xmlns:a16="http://schemas.microsoft.com/office/drawing/2014/main" id="{B9CD8EE4-E131-44EA-82E6-0463132740FA}"/>
            </a:ext>
          </a:extLst>
        </xdr:cNvPr>
        <xdr:cNvSpPr/>
      </xdr:nvSpPr>
      <xdr:spPr>
        <a:xfrm>
          <a:off x="6469380" y="7642860"/>
          <a:ext cx="5806440" cy="739140"/>
        </a:xfrm>
        <a:prstGeom prst="roundRect">
          <a:avLst/>
        </a:prstGeom>
        <a:solidFill>
          <a:srgbClr val="1D6F4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az-Latn-AZ" sz="2400" b="1"/>
            <a:t>=WEEK</a:t>
          </a:r>
          <a:r>
            <a:rPr lang="en-US" sz="2400" b="1"/>
            <a:t>NUM</a:t>
          </a:r>
          <a:r>
            <a:rPr lang="az-Latn-AZ" sz="2400" b="1"/>
            <a:t>(serial_number,[return_type])</a:t>
          </a:r>
          <a:endParaRPr lang="en-US" sz="2400" b="1"/>
        </a:p>
      </xdr:txBody>
    </xdr:sp>
    <xdr:clientData/>
  </xdr:twoCellAnchor>
  <xdr:twoCellAnchor>
    <xdr:from>
      <xdr:col>0</xdr:col>
      <xdr:colOff>213360</xdr:colOff>
      <xdr:row>56</xdr:row>
      <xdr:rowOff>45720</xdr:rowOff>
    </xdr:from>
    <xdr:to>
      <xdr:col>7</xdr:col>
      <xdr:colOff>30480</xdr:colOff>
      <xdr:row>60</xdr:row>
      <xdr:rowOff>53340</xdr:rowOff>
    </xdr:to>
    <xdr:sp macro="" textlink="">
      <xdr:nvSpPr>
        <xdr:cNvPr id="9" name="Rectangle: Rounded Corners 8">
          <a:extLst>
            <a:ext uri="{FF2B5EF4-FFF2-40B4-BE49-F238E27FC236}">
              <a16:creationId xmlns:a16="http://schemas.microsoft.com/office/drawing/2014/main" id="{E2785041-D43C-4B0C-B1A8-BF1976E7C70E}"/>
            </a:ext>
          </a:extLst>
        </xdr:cNvPr>
        <xdr:cNvSpPr/>
      </xdr:nvSpPr>
      <xdr:spPr>
        <a:xfrm>
          <a:off x="213360" y="10287000"/>
          <a:ext cx="5623560" cy="739140"/>
        </a:xfrm>
        <a:prstGeom prst="roundRect">
          <a:avLst/>
        </a:prstGeom>
        <a:solidFill>
          <a:srgbClr val="1D6F4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az-Latn-AZ" sz="2400" b="1"/>
            <a:t>=WORKDAY(start_date,days,[holidays])</a:t>
          </a:r>
          <a:endParaRPr lang="en-US" sz="2400" b="1"/>
        </a:p>
      </xdr:txBody>
    </xdr:sp>
    <xdr:clientData/>
  </xdr:twoCellAnchor>
  <xdr:twoCellAnchor>
    <xdr:from>
      <xdr:col>8</xdr:col>
      <xdr:colOff>38100</xdr:colOff>
      <xdr:row>56</xdr:row>
      <xdr:rowOff>30480</xdr:rowOff>
    </xdr:from>
    <xdr:to>
      <xdr:col>13</xdr:col>
      <xdr:colOff>502920</xdr:colOff>
      <xdr:row>60</xdr:row>
      <xdr:rowOff>38100</xdr:rowOff>
    </xdr:to>
    <xdr:sp macro="" textlink="">
      <xdr:nvSpPr>
        <xdr:cNvPr id="11" name="Rectangle: Rounded Corners 10">
          <a:extLst>
            <a:ext uri="{FF2B5EF4-FFF2-40B4-BE49-F238E27FC236}">
              <a16:creationId xmlns:a16="http://schemas.microsoft.com/office/drawing/2014/main" id="{D4118C22-B353-4776-9389-D059A338B855}"/>
            </a:ext>
          </a:extLst>
        </xdr:cNvPr>
        <xdr:cNvSpPr/>
      </xdr:nvSpPr>
      <xdr:spPr>
        <a:xfrm>
          <a:off x="6454140" y="10271760"/>
          <a:ext cx="5318760" cy="739140"/>
        </a:xfrm>
        <a:prstGeom prst="roundRect">
          <a:avLst/>
        </a:prstGeom>
        <a:solidFill>
          <a:srgbClr val="1D6F4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az-Latn-AZ" sz="2400" b="1"/>
            <a:t>=WORKDAY.intl(start_date,days,[holidays])</a:t>
          </a:r>
          <a:endParaRPr lang="en-US" sz="2400" b="1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579120</xdr:colOff>
      <xdr:row>0</xdr:row>
      <xdr:rowOff>205740</xdr:rowOff>
    </xdr:from>
    <xdr:to>
      <xdr:col>14</xdr:col>
      <xdr:colOff>194310</xdr:colOff>
      <xdr:row>9</xdr:row>
      <xdr:rowOff>83820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D0372B6B-1532-4359-8F74-E92D44C34A42}"/>
            </a:ext>
          </a:extLst>
        </xdr:cNvPr>
        <xdr:cNvSpPr/>
      </xdr:nvSpPr>
      <xdr:spPr>
        <a:xfrm>
          <a:off x="6522720" y="205740"/>
          <a:ext cx="5101590" cy="161544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000" b="1" u="sng">
              <a:solidFill>
                <a:schemeClr val="bg1"/>
              </a:solidFill>
            </a:rPr>
            <a:t>Task:</a:t>
          </a:r>
          <a:endParaRPr lang="az-Latn-AZ" sz="1400" b="0" u="none">
            <a:solidFill>
              <a:schemeClr val="lt1"/>
            </a:solidFill>
          </a:endParaRPr>
        </a:p>
        <a:p>
          <a:pPr algn="l"/>
          <a:endParaRPr lang="az-Latn-AZ" sz="1400" b="0" u="none">
            <a:solidFill>
              <a:schemeClr val="lt1"/>
            </a:solidFill>
          </a:endParaRPr>
        </a:p>
        <a:p>
          <a:pPr algn="l"/>
          <a:r>
            <a:rPr lang="az-Latn-AZ" sz="1400" b="0" u="none">
              <a:solidFill>
                <a:schemeClr val="lt1"/>
              </a:solidFill>
            </a:rPr>
            <a:t>Verilən</a:t>
          </a:r>
          <a:r>
            <a:rPr lang="az-Latn-AZ" sz="1400" b="0" u="none" baseline="0">
              <a:solidFill>
                <a:schemeClr val="lt1"/>
              </a:solidFill>
            </a:rPr>
            <a:t> iki tarix arasındakı iş və qeyri-iş günlərinin sayını tapın.</a:t>
          </a:r>
        </a:p>
        <a:p>
          <a:pPr algn="l"/>
          <a:endParaRPr lang="az-Latn-AZ" sz="1400" b="0" u="none" baseline="0">
            <a:solidFill>
              <a:schemeClr val="lt1"/>
            </a:solidFill>
          </a:endParaRPr>
        </a:p>
        <a:p>
          <a:pPr algn="l"/>
          <a:r>
            <a:rPr lang="az-Latn-AZ" sz="1600" b="1" u="none" baseline="0">
              <a:solidFill>
                <a:schemeClr val="bg1"/>
              </a:solidFill>
            </a:rPr>
            <a:t>Qeyd: </a:t>
          </a:r>
          <a:r>
            <a:rPr lang="az-Latn-AZ" sz="1200" b="0" u="none" baseline="0">
              <a:solidFill>
                <a:schemeClr val="lt1"/>
              </a:solidFill>
            </a:rPr>
            <a:t>Şənbə, bazar və "Qeyri-iş günləri" sheet-ində qeyd olunan günlər qeyri-iş günü olaraq nəzərə alınmalıdır.</a:t>
          </a:r>
        </a:p>
        <a:p>
          <a:pPr algn="l"/>
          <a:endParaRPr lang="az-Latn-AZ" sz="1400" b="0" u="none" baseline="0">
            <a:solidFill>
              <a:schemeClr val="lt1"/>
            </a:solidFill>
          </a:endParaRPr>
        </a:p>
        <a:p>
          <a:pPr algn="l"/>
          <a:endParaRPr lang="en-US" sz="1200" b="1" u="sng">
            <a:solidFill>
              <a:schemeClr val="bg1"/>
            </a:solidFill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ANIMATE\SECURE\Production\2D_REPNew2.4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APERS\CAPRAPSCHED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asul%20Alihaydar/Desktop/excel%20database/Telim%20Planlari/Data%20Analysis/Part2/Download_Course_Resources/Working_Files/Section2_Essential_Excel_Knowledge_1/Lec_0217/Index_Function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asul%20Alihaydar/Desktop/excel%20database/Telim%20Planlari/Data%20Analysis/Book1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a60237486963a246/YouTube/YT_2018/YT_201806/Lookup_Pictures/Excel_Lookup_Pictures_XelPlus_Download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G/OneDrive/YouTube/YT_2018/YT_201807/Dependent_DropDown_Varying_Lengths/Excel_Dependent_Dropdown_Expandable_Exclude_Empty_XelPlus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asul%20Alihaydar/Desktop/Final%20Tests/Final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00VideoExcelStorage\218\junk\Busn214-Week05OLD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ST"/>
      <sheetName val="PRODUCTION REPORTS"/>
      <sheetName val="MASTER"/>
      <sheetName val="ANIMATION ONLY"/>
      <sheetName val="CONCEP-STREET"/>
      <sheetName val="ANIMATION COST FORECAST"/>
      <sheetName val="WEEKLY"/>
      <sheetName val="Sheet1"/>
      <sheetName val="EXTERNAL ANIMATION"/>
      <sheetName val="LMA"/>
    </sheetNames>
    <sheetDataSet>
      <sheetData sheetId="0"/>
      <sheetData sheetId="1"/>
      <sheetData sheetId="2" refreshError="1">
        <row r="18">
          <cell r="N18" t="str">
            <v>ENGINEERING</v>
          </cell>
          <cell r="Y18" t="str">
            <v>WK Count</v>
          </cell>
          <cell r="Z18" t="str">
            <v>Total Days</v>
          </cell>
        </row>
        <row r="20">
          <cell r="A20" t="str">
            <v>PREP</v>
          </cell>
          <cell r="F20" t="str">
            <v>ANIMATION</v>
          </cell>
          <cell r="I20" t="str">
            <v>INK &amp; PAINT</v>
          </cell>
          <cell r="L20" t="str">
            <v>ALPHA</v>
          </cell>
          <cell r="N20" t="str">
            <v>BETA</v>
          </cell>
          <cell r="P20" t="str">
            <v>RTM</v>
          </cell>
          <cell r="Y20">
            <v>11</v>
          </cell>
          <cell r="Z20">
            <v>77</v>
          </cell>
        </row>
        <row r="31">
          <cell r="A31" t="str">
            <v>Wks</v>
          </cell>
          <cell r="B31" t="str">
            <v>Days</v>
          </cell>
          <cell r="F31" t="str">
            <v>Wks</v>
          </cell>
          <cell r="G31" t="str">
            <v>Days</v>
          </cell>
          <cell r="H31" t="str">
            <v>Frames</v>
          </cell>
          <cell r="I31" t="str">
            <v>Wks</v>
          </cell>
          <cell r="J31" t="str">
            <v>Days</v>
          </cell>
          <cell r="Y31">
            <v>16</v>
          </cell>
          <cell r="Z31">
            <v>110</v>
          </cell>
        </row>
        <row r="32">
          <cell r="A32">
            <v>9</v>
          </cell>
          <cell r="B32">
            <v>77</v>
          </cell>
          <cell r="F32">
            <v>10</v>
          </cell>
          <cell r="G32">
            <v>110</v>
          </cell>
          <cell r="H32">
            <v>4500</v>
          </cell>
          <cell r="I32">
            <v>5</v>
          </cell>
          <cell r="J32">
            <v>49</v>
          </cell>
          <cell r="K32">
            <v>21</v>
          </cell>
          <cell r="M32">
            <v>29</v>
          </cell>
          <cell r="O32">
            <v>29</v>
          </cell>
          <cell r="Q32">
            <v>29</v>
          </cell>
          <cell r="Y32">
            <v>7</v>
          </cell>
          <cell r="Z32">
            <v>49</v>
          </cell>
        </row>
        <row r="45">
          <cell r="Y45">
            <v>154</v>
          </cell>
          <cell r="Z45">
            <v>35</v>
          </cell>
        </row>
        <row r="49">
          <cell r="N49" t="str">
            <v>ENGINEERING</v>
          </cell>
          <cell r="Y49" t="str">
            <v>WK Count</v>
          </cell>
          <cell r="Z49" t="str">
            <v>Total Days</v>
          </cell>
        </row>
        <row r="53">
          <cell r="A53" t="str">
            <v>PREP</v>
          </cell>
          <cell r="F53" t="str">
            <v>ANIMATION</v>
          </cell>
          <cell r="I53" t="str">
            <v>INK &amp; PAINT</v>
          </cell>
          <cell r="L53" t="str">
            <v>ALPHA</v>
          </cell>
          <cell r="N53" t="str">
            <v>BETA</v>
          </cell>
          <cell r="P53" t="str">
            <v>RTM</v>
          </cell>
          <cell r="Y53">
            <v>22</v>
          </cell>
          <cell r="Z53">
            <v>154</v>
          </cell>
        </row>
        <row r="64">
          <cell r="A64" t="str">
            <v>Wks</v>
          </cell>
          <cell r="B64" t="str">
            <v>Days</v>
          </cell>
          <cell r="F64" t="str">
            <v>Wks</v>
          </cell>
          <cell r="G64" t="str">
            <v>Days</v>
          </cell>
          <cell r="H64" t="str">
            <v>Frames</v>
          </cell>
          <cell r="I64" t="str">
            <v>Wks</v>
          </cell>
          <cell r="J64" t="str">
            <v>Days</v>
          </cell>
          <cell r="Y64">
            <v>16</v>
          </cell>
          <cell r="Z64">
            <v>76.666666666666671</v>
          </cell>
        </row>
        <row r="65">
          <cell r="A65">
            <v>20</v>
          </cell>
          <cell r="B65">
            <v>154</v>
          </cell>
          <cell r="F65">
            <v>6.666666666666667</v>
          </cell>
          <cell r="G65">
            <v>76.666666666666671</v>
          </cell>
          <cell r="H65">
            <v>3000</v>
          </cell>
          <cell r="I65">
            <v>3.3333333333333335</v>
          </cell>
          <cell r="J65">
            <v>37.333333333333336</v>
          </cell>
          <cell r="K65">
            <v>21</v>
          </cell>
          <cell r="M65">
            <v>29</v>
          </cell>
          <cell r="O65">
            <v>29</v>
          </cell>
          <cell r="Q65">
            <v>29</v>
          </cell>
          <cell r="Y65">
            <v>9</v>
          </cell>
          <cell r="Z65">
            <v>37.333333333333336</v>
          </cell>
        </row>
        <row r="93">
          <cell r="Y93">
            <v>154</v>
          </cell>
          <cell r="Z93">
            <v>23.333333333333336</v>
          </cell>
        </row>
        <row r="94">
          <cell r="Y94">
            <v>154</v>
          </cell>
          <cell r="Z94">
            <v>23.333333333333336</v>
          </cell>
        </row>
        <row r="97">
          <cell r="N97" t="str">
            <v>ENGINEERING</v>
          </cell>
          <cell r="Y97" t="str">
            <v>WK Count</v>
          </cell>
          <cell r="Z97" t="str">
            <v>Total Days</v>
          </cell>
        </row>
        <row r="98">
          <cell r="N98" t="str">
            <v>ENGINEERING</v>
          </cell>
          <cell r="R98" t="str">
            <v>MULAN STORY STUDIO</v>
          </cell>
          <cell r="V98" t="str">
            <v xml:space="preserve">START </v>
          </cell>
          <cell r="W98" t="str">
            <v>FRAMES</v>
          </cell>
          <cell r="X98">
            <v>5100</v>
          </cell>
          <cell r="Y98" t="str">
            <v>WK Count</v>
          </cell>
          <cell r="Z98" t="str">
            <v>Total Days</v>
          </cell>
          <cell r="AA98">
            <v>5100</v>
          </cell>
          <cell r="AB98">
            <v>5100</v>
          </cell>
          <cell r="AC98">
            <v>5100</v>
          </cell>
          <cell r="AD98">
            <v>5100</v>
          </cell>
          <cell r="AE98">
            <v>5100</v>
          </cell>
          <cell r="AF98">
            <v>5100</v>
          </cell>
          <cell r="AG98">
            <v>5100</v>
          </cell>
          <cell r="AH98">
            <v>5100</v>
          </cell>
          <cell r="AI98">
            <v>5100</v>
          </cell>
          <cell r="AJ98">
            <v>5100</v>
          </cell>
          <cell r="AK98">
            <v>5100</v>
          </cell>
          <cell r="AL98">
            <v>5100</v>
          </cell>
          <cell r="AM98">
            <v>35639</v>
          </cell>
          <cell r="AN98">
            <v>35646</v>
          </cell>
          <cell r="AO98">
            <v>35653</v>
          </cell>
          <cell r="AP98">
            <v>35660</v>
          </cell>
          <cell r="AQ98">
            <v>35667</v>
          </cell>
          <cell r="AR98">
            <v>35674</v>
          </cell>
          <cell r="AS98">
            <v>35681</v>
          </cell>
          <cell r="AT98">
            <v>35688</v>
          </cell>
          <cell r="AU98">
            <v>35695</v>
          </cell>
          <cell r="AV98">
            <v>35702</v>
          </cell>
          <cell r="AW98">
            <v>35709</v>
          </cell>
          <cell r="AX98">
            <v>35716</v>
          </cell>
          <cell r="AY98">
            <v>35723</v>
          </cell>
          <cell r="AZ98">
            <v>35730</v>
          </cell>
          <cell r="BA98">
            <v>35730</v>
          </cell>
          <cell r="BB98">
            <v>35730</v>
          </cell>
          <cell r="BC98">
            <v>35730</v>
          </cell>
          <cell r="BD98">
            <v>35730</v>
          </cell>
          <cell r="BE98">
            <v>35730</v>
          </cell>
          <cell r="BF98">
            <v>35730</v>
          </cell>
          <cell r="BG98">
            <v>35730</v>
          </cell>
          <cell r="BH98">
            <v>35730</v>
          </cell>
          <cell r="BJ98">
            <v>35730</v>
          </cell>
          <cell r="BK98">
            <v>35730</v>
          </cell>
          <cell r="BL98">
            <v>35730</v>
          </cell>
          <cell r="BM98">
            <v>35730</v>
          </cell>
          <cell r="BN98">
            <v>35730</v>
          </cell>
          <cell r="BO98">
            <v>35730</v>
          </cell>
          <cell r="BP98">
            <v>35730</v>
          </cell>
          <cell r="BQ98">
            <v>35730</v>
          </cell>
          <cell r="BR98">
            <v>35730</v>
          </cell>
          <cell r="BS98">
            <v>35730</v>
          </cell>
          <cell r="BT98">
            <v>35730</v>
          </cell>
          <cell r="BU98">
            <v>35730</v>
          </cell>
          <cell r="BV98">
            <v>35730</v>
          </cell>
          <cell r="BW98">
            <v>35730</v>
          </cell>
          <cell r="BX98">
            <v>35730</v>
          </cell>
          <cell r="BY98">
            <v>35730</v>
          </cell>
          <cell r="BZ98">
            <v>35730</v>
          </cell>
          <cell r="CA98">
            <v>35730</v>
          </cell>
          <cell r="CB98">
            <v>35730</v>
          </cell>
          <cell r="CC98">
            <v>35730</v>
          </cell>
          <cell r="CD98">
            <v>35730</v>
          </cell>
          <cell r="CE98">
            <v>35730</v>
          </cell>
          <cell r="CF98">
            <v>35730</v>
          </cell>
          <cell r="CG98">
            <v>35730</v>
          </cell>
          <cell r="CH98">
            <v>35730</v>
          </cell>
          <cell r="CI98">
            <v>35730</v>
          </cell>
          <cell r="CJ98">
            <v>35730</v>
          </cell>
          <cell r="CK98">
            <v>35730</v>
          </cell>
          <cell r="CL98">
            <v>35730</v>
          </cell>
          <cell r="CM98">
            <v>35730</v>
          </cell>
          <cell r="CN98">
            <v>35730</v>
          </cell>
          <cell r="CO98">
            <v>35730</v>
          </cell>
          <cell r="CP98">
            <v>35730</v>
          </cell>
          <cell r="CQ98">
            <v>35730</v>
          </cell>
          <cell r="CR98">
            <v>35730</v>
          </cell>
          <cell r="CS98">
            <v>35730</v>
          </cell>
          <cell r="CT98">
            <v>35730</v>
          </cell>
          <cell r="CU98">
            <v>35730</v>
          </cell>
          <cell r="CV98">
            <v>35730</v>
          </cell>
          <cell r="CW98">
            <v>35730</v>
          </cell>
          <cell r="CX98">
            <v>35730</v>
          </cell>
          <cell r="CY98">
            <v>35730</v>
          </cell>
          <cell r="CZ98">
            <v>35730</v>
          </cell>
          <cell r="DA98">
            <v>35730</v>
          </cell>
          <cell r="DB98">
            <v>35730</v>
          </cell>
          <cell r="DC98">
            <v>35730</v>
          </cell>
          <cell r="DD98">
            <v>35730</v>
          </cell>
          <cell r="DE98">
            <v>35730</v>
          </cell>
          <cell r="DF98">
            <v>35730</v>
          </cell>
          <cell r="DG98">
            <v>35730</v>
          </cell>
          <cell r="DH98">
            <v>35730</v>
          </cell>
          <cell r="DI98">
            <v>35730</v>
          </cell>
          <cell r="DJ98">
            <v>35730</v>
          </cell>
          <cell r="DK98">
            <v>35730</v>
          </cell>
          <cell r="DL98">
            <v>35730</v>
          </cell>
          <cell r="DM98">
            <v>35730</v>
          </cell>
          <cell r="DN98">
            <v>35730</v>
          </cell>
          <cell r="DO98">
            <v>35730</v>
          </cell>
          <cell r="DP98">
            <v>35730</v>
          </cell>
          <cell r="DQ98">
            <v>35730</v>
          </cell>
          <cell r="DR98">
            <v>35730</v>
          </cell>
          <cell r="DS98">
            <v>35730</v>
          </cell>
          <cell r="DT98">
            <v>35730</v>
          </cell>
          <cell r="DU98">
            <v>35730</v>
          </cell>
          <cell r="DV98">
            <v>35730</v>
          </cell>
          <cell r="DW98">
            <v>35730</v>
          </cell>
          <cell r="DX98">
            <v>35730</v>
          </cell>
          <cell r="DY98">
            <v>35730</v>
          </cell>
          <cell r="DZ98">
            <v>35730</v>
          </cell>
          <cell r="EA98">
            <v>35730</v>
          </cell>
          <cell r="EB98">
            <v>35730</v>
          </cell>
          <cell r="EC98">
            <v>35730</v>
          </cell>
          <cell r="ED98">
            <v>35730</v>
          </cell>
          <cell r="EE98">
            <v>35730</v>
          </cell>
          <cell r="EF98">
            <v>35730</v>
          </cell>
          <cell r="EG98">
            <v>35730</v>
          </cell>
          <cell r="EH98">
            <v>35730</v>
          </cell>
          <cell r="EI98">
            <v>35730</v>
          </cell>
          <cell r="EJ98">
            <v>35730</v>
          </cell>
          <cell r="EK98">
            <v>35730</v>
          </cell>
          <cell r="EL98">
            <v>35730</v>
          </cell>
          <cell r="EM98">
            <v>35730</v>
          </cell>
          <cell r="EN98">
            <v>35730</v>
          </cell>
          <cell r="EO98">
            <v>35730</v>
          </cell>
          <cell r="EP98">
            <v>35730</v>
          </cell>
          <cell r="EQ98">
            <v>35730</v>
          </cell>
          <cell r="ER98">
            <v>35730</v>
          </cell>
          <cell r="ES98">
            <v>35730</v>
          </cell>
          <cell r="ET98">
            <v>35730</v>
          </cell>
          <cell r="EU98">
            <v>35730</v>
          </cell>
          <cell r="EV98">
            <v>35730</v>
          </cell>
        </row>
        <row r="99">
          <cell r="A99" t="str">
            <v>PREP</v>
          </cell>
          <cell r="F99" t="str">
            <v>ANIMATION</v>
          </cell>
          <cell r="I99" t="str">
            <v>INK &amp; PAINT</v>
          </cell>
          <cell r="L99" t="str">
            <v>ALPHA</v>
          </cell>
          <cell r="N99" t="str">
            <v>BETA</v>
          </cell>
          <cell r="P99" t="str">
            <v>RTM</v>
          </cell>
          <cell r="R99" t="str">
            <v>STREET</v>
          </cell>
          <cell r="T99" t="str">
            <v>Prep Projection</v>
          </cell>
          <cell r="V99" t="str">
            <v xml:space="preserve">START </v>
          </cell>
          <cell r="W99" t="str">
            <v>END</v>
          </cell>
          <cell r="X99">
            <v>500</v>
          </cell>
          <cell r="Y99">
            <v>14</v>
          </cell>
          <cell r="Z99">
            <v>94.5</v>
          </cell>
          <cell r="AA99">
            <v>94.5</v>
          </cell>
          <cell r="AB99">
            <v>94.5</v>
          </cell>
          <cell r="AC99">
            <v>94.5</v>
          </cell>
          <cell r="AD99">
            <v>94.5</v>
          </cell>
          <cell r="AE99">
            <v>94.5</v>
          </cell>
          <cell r="AF99">
            <v>94.5</v>
          </cell>
          <cell r="AG99">
            <v>94.5</v>
          </cell>
          <cell r="AH99">
            <v>94.5</v>
          </cell>
          <cell r="AI99">
            <v>94.5</v>
          </cell>
          <cell r="AJ99">
            <v>94.5</v>
          </cell>
          <cell r="AK99">
            <v>94.5</v>
          </cell>
          <cell r="AL99">
            <v>94.5</v>
          </cell>
          <cell r="AM99">
            <v>35639</v>
          </cell>
          <cell r="AN99">
            <v>35646</v>
          </cell>
          <cell r="AO99">
            <v>35653</v>
          </cell>
          <cell r="AP99">
            <v>35660</v>
          </cell>
          <cell r="AQ99">
            <v>35667</v>
          </cell>
          <cell r="AR99">
            <v>35674</v>
          </cell>
          <cell r="AS99">
            <v>35681</v>
          </cell>
          <cell r="AT99">
            <v>35688</v>
          </cell>
          <cell r="AU99">
            <v>35695</v>
          </cell>
          <cell r="AV99">
            <v>35702</v>
          </cell>
          <cell r="AW99">
            <v>35709</v>
          </cell>
          <cell r="AX99">
            <v>35716</v>
          </cell>
          <cell r="AY99">
            <v>35716</v>
          </cell>
          <cell r="AZ99">
            <v>35716</v>
          </cell>
          <cell r="BA99">
            <v>35716</v>
          </cell>
          <cell r="BB99">
            <v>35716</v>
          </cell>
          <cell r="BC99">
            <v>35716</v>
          </cell>
          <cell r="BD99">
            <v>35716</v>
          </cell>
          <cell r="BE99">
            <v>35716</v>
          </cell>
          <cell r="BF99">
            <v>35716</v>
          </cell>
          <cell r="BG99">
            <v>35716</v>
          </cell>
          <cell r="BH99">
            <v>35716</v>
          </cell>
          <cell r="BJ99">
            <v>35716</v>
          </cell>
          <cell r="BK99">
            <v>35716</v>
          </cell>
          <cell r="BL99">
            <v>35716</v>
          </cell>
          <cell r="BM99">
            <v>35716</v>
          </cell>
          <cell r="BN99">
            <v>35716</v>
          </cell>
          <cell r="BO99">
            <v>35716</v>
          </cell>
          <cell r="BP99">
            <v>35716</v>
          </cell>
          <cell r="BQ99">
            <v>35716</v>
          </cell>
          <cell r="BR99">
            <v>35716</v>
          </cell>
          <cell r="BS99">
            <v>35716</v>
          </cell>
          <cell r="BT99">
            <v>35716</v>
          </cell>
          <cell r="BU99">
            <v>35716</v>
          </cell>
          <cell r="BV99">
            <v>35716</v>
          </cell>
          <cell r="BW99">
            <v>35716</v>
          </cell>
          <cell r="BX99">
            <v>35716</v>
          </cell>
          <cell r="BY99">
            <v>35716</v>
          </cell>
          <cell r="BZ99">
            <v>35716</v>
          </cell>
          <cell r="CA99">
            <v>35716</v>
          </cell>
          <cell r="CB99">
            <v>35716</v>
          </cell>
          <cell r="CC99">
            <v>35716</v>
          </cell>
          <cell r="CD99">
            <v>35716</v>
          </cell>
          <cell r="CE99">
            <v>35716</v>
          </cell>
          <cell r="CF99">
            <v>35716</v>
          </cell>
          <cell r="CG99">
            <v>35716</v>
          </cell>
          <cell r="CH99">
            <v>35716</v>
          </cell>
          <cell r="CI99">
            <v>35716</v>
          </cell>
          <cell r="CJ99">
            <v>35716</v>
          </cell>
          <cell r="CK99">
            <v>35716</v>
          </cell>
          <cell r="CL99">
            <v>35716</v>
          </cell>
          <cell r="CM99">
            <v>35716</v>
          </cell>
          <cell r="CN99">
            <v>35716</v>
          </cell>
          <cell r="CO99">
            <v>35716</v>
          </cell>
          <cell r="CP99">
            <v>35716</v>
          </cell>
          <cell r="CQ99">
            <v>35716</v>
          </cell>
          <cell r="CR99">
            <v>35716</v>
          </cell>
          <cell r="CS99">
            <v>35716</v>
          </cell>
          <cell r="CT99">
            <v>35716</v>
          </cell>
          <cell r="CU99">
            <v>35716</v>
          </cell>
          <cell r="CV99">
            <v>35716</v>
          </cell>
          <cell r="CW99">
            <v>35716</v>
          </cell>
          <cell r="CX99">
            <v>35716</v>
          </cell>
          <cell r="CY99">
            <v>35716</v>
          </cell>
          <cell r="CZ99">
            <v>35716</v>
          </cell>
          <cell r="DA99">
            <v>35716</v>
          </cell>
          <cell r="DB99">
            <v>35716</v>
          </cell>
          <cell r="DC99">
            <v>35716</v>
          </cell>
          <cell r="DD99">
            <v>35716</v>
          </cell>
          <cell r="DE99">
            <v>35716</v>
          </cell>
          <cell r="DF99">
            <v>35716</v>
          </cell>
          <cell r="DG99">
            <v>35716</v>
          </cell>
          <cell r="DH99">
            <v>35716</v>
          </cell>
          <cell r="DI99">
            <v>35716</v>
          </cell>
          <cell r="DJ99">
            <v>35716</v>
          </cell>
          <cell r="DK99">
            <v>35716</v>
          </cell>
          <cell r="DL99">
            <v>35716</v>
          </cell>
          <cell r="DM99">
            <v>35716</v>
          </cell>
          <cell r="DN99">
            <v>35716</v>
          </cell>
          <cell r="DO99">
            <v>35716</v>
          </cell>
          <cell r="DP99">
            <v>35716</v>
          </cell>
          <cell r="DQ99">
            <v>35716</v>
          </cell>
          <cell r="DR99">
            <v>35716</v>
          </cell>
          <cell r="DS99">
            <v>35716</v>
          </cell>
          <cell r="DT99">
            <v>35716</v>
          </cell>
          <cell r="DU99">
            <v>35716</v>
          </cell>
          <cell r="DV99">
            <v>35716</v>
          </cell>
          <cell r="DW99">
            <v>35716</v>
          </cell>
          <cell r="DX99">
            <v>35716</v>
          </cell>
          <cell r="DY99">
            <v>35716</v>
          </cell>
          <cell r="DZ99">
            <v>35716</v>
          </cell>
          <cell r="EA99">
            <v>35716</v>
          </cell>
          <cell r="EB99">
            <v>35716</v>
          </cell>
          <cell r="EC99">
            <v>35716</v>
          </cell>
          <cell r="ED99">
            <v>35716</v>
          </cell>
          <cell r="EE99">
            <v>35716</v>
          </cell>
          <cell r="EF99">
            <v>35716</v>
          </cell>
          <cell r="EG99">
            <v>35716</v>
          </cell>
          <cell r="EH99">
            <v>35716</v>
          </cell>
          <cell r="EI99">
            <v>35716</v>
          </cell>
          <cell r="EJ99">
            <v>35716</v>
          </cell>
          <cell r="EK99">
            <v>35716</v>
          </cell>
          <cell r="EL99">
            <v>35716</v>
          </cell>
          <cell r="EM99">
            <v>35716</v>
          </cell>
          <cell r="EN99">
            <v>35716</v>
          </cell>
          <cell r="EO99">
            <v>35716</v>
          </cell>
          <cell r="EP99">
            <v>35716</v>
          </cell>
          <cell r="EQ99">
            <v>35716</v>
          </cell>
          <cell r="ER99">
            <v>35716</v>
          </cell>
          <cell r="ES99">
            <v>35716</v>
          </cell>
          <cell r="ET99">
            <v>35716</v>
          </cell>
          <cell r="EU99">
            <v>35716</v>
          </cell>
          <cell r="EV99">
            <v>35716</v>
          </cell>
        </row>
        <row r="100">
          <cell r="A100" t="str">
            <v>PREP</v>
          </cell>
          <cell r="F100" t="str">
            <v>ANIMATION</v>
          </cell>
          <cell r="I100" t="str">
            <v>INK &amp; PAINT</v>
          </cell>
          <cell r="L100" t="str">
            <v>ALPHA</v>
          </cell>
          <cell r="N100" t="str">
            <v>BETA</v>
          </cell>
          <cell r="P100" t="str">
            <v>RTM</v>
          </cell>
          <cell r="R100" t="str">
            <v>STREET</v>
          </cell>
          <cell r="S100" t="str">
            <v>PRODUCTION TO DATE</v>
          </cell>
          <cell r="T100" t="str">
            <v>Prep Projection</v>
          </cell>
          <cell r="V100">
            <v>35636</v>
          </cell>
          <cell r="W100">
            <v>35721.4</v>
          </cell>
          <cell r="X100">
            <v>500</v>
          </cell>
          <cell r="Y100">
            <v>12</v>
          </cell>
          <cell r="Z100">
            <v>85.399999999999991</v>
          </cell>
          <cell r="AA100">
            <v>85.39996337890625</v>
          </cell>
          <cell r="AB100">
            <v>85.39996337890625</v>
          </cell>
          <cell r="AC100">
            <v>85.39996337890625</v>
          </cell>
          <cell r="AD100">
            <v>85.39996337890625</v>
          </cell>
          <cell r="AE100">
            <v>85.39996337890625</v>
          </cell>
          <cell r="AF100">
            <v>85.39996337890625</v>
          </cell>
          <cell r="AG100">
            <v>85.39996337890625</v>
          </cell>
          <cell r="AH100">
            <v>85.39996337890625</v>
          </cell>
          <cell r="AI100">
            <v>85.39996337890625</v>
          </cell>
          <cell r="AJ100">
            <v>85.39996337890625</v>
          </cell>
          <cell r="AK100">
            <v>85.39996337890625</v>
          </cell>
          <cell r="AL100">
            <v>85.39996337890625</v>
          </cell>
          <cell r="AM100">
            <v>125</v>
          </cell>
          <cell r="AN100">
            <v>250</v>
          </cell>
          <cell r="AO100">
            <v>375</v>
          </cell>
          <cell r="AP100">
            <v>500</v>
          </cell>
          <cell r="AQ100">
            <v>500</v>
          </cell>
          <cell r="AR100">
            <v>500</v>
          </cell>
          <cell r="AS100">
            <v>500</v>
          </cell>
          <cell r="AT100">
            <v>500</v>
          </cell>
          <cell r="AU100">
            <v>500</v>
          </cell>
          <cell r="AV100">
            <v>500</v>
          </cell>
          <cell r="AW100">
            <v>500</v>
          </cell>
          <cell r="AX100">
            <v>500</v>
          </cell>
          <cell r="AY100">
            <v>500</v>
          </cell>
          <cell r="AZ100">
            <v>500</v>
          </cell>
          <cell r="BA100">
            <v>500</v>
          </cell>
          <cell r="BB100">
            <v>500</v>
          </cell>
          <cell r="BC100">
            <v>500</v>
          </cell>
          <cell r="BD100">
            <v>500</v>
          </cell>
          <cell r="BE100">
            <v>500</v>
          </cell>
          <cell r="BF100">
            <v>500</v>
          </cell>
          <cell r="BG100">
            <v>500</v>
          </cell>
          <cell r="BH100">
            <v>500</v>
          </cell>
          <cell r="BJ100">
            <v>500</v>
          </cell>
          <cell r="BK100">
            <v>500</v>
          </cell>
          <cell r="BL100">
            <v>500</v>
          </cell>
          <cell r="BM100">
            <v>500</v>
          </cell>
          <cell r="BN100">
            <v>500</v>
          </cell>
          <cell r="BO100">
            <v>500</v>
          </cell>
          <cell r="BP100">
            <v>500</v>
          </cell>
          <cell r="BQ100">
            <v>500</v>
          </cell>
          <cell r="BR100">
            <v>500</v>
          </cell>
          <cell r="BS100">
            <v>500</v>
          </cell>
          <cell r="BT100">
            <v>500</v>
          </cell>
          <cell r="BU100">
            <v>500</v>
          </cell>
          <cell r="BV100">
            <v>500</v>
          </cell>
          <cell r="BW100">
            <v>500</v>
          </cell>
          <cell r="BX100">
            <v>500</v>
          </cell>
          <cell r="BY100">
            <v>500</v>
          </cell>
          <cell r="BZ100">
            <v>500</v>
          </cell>
          <cell r="CA100">
            <v>500</v>
          </cell>
          <cell r="CB100">
            <v>500</v>
          </cell>
          <cell r="CC100">
            <v>500</v>
          </cell>
          <cell r="CD100">
            <v>500</v>
          </cell>
          <cell r="CE100">
            <v>500</v>
          </cell>
          <cell r="CF100">
            <v>500</v>
          </cell>
          <cell r="CG100">
            <v>500</v>
          </cell>
          <cell r="CH100">
            <v>500</v>
          </cell>
          <cell r="CI100">
            <v>500</v>
          </cell>
          <cell r="CJ100">
            <v>500</v>
          </cell>
          <cell r="CK100">
            <v>500</v>
          </cell>
          <cell r="CL100">
            <v>500</v>
          </cell>
          <cell r="CM100">
            <v>500</v>
          </cell>
          <cell r="CN100">
            <v>500</v>
          </cell>
          <cell r="CO100">
            <v>500</v>
          </cell>
          <cell r="CP100">
            <v>500</v>
          </cell>
          <cell r="CQ100">
            <v>500</v>
          </cell>
          <cell r="CR100">
            <v>500</v>
          </cell>
          <cell r="CS100">
            <v>500</v>
          </cell>
          <cell r="CT100">
            <v>500</v>
          </cell>
          <cell r="CU100">
            <v>500</v>
          </cell>
          <cell r="CV100">
            <v>500</v>
          </cell>
          <cell r="CW100">
            <v>500</v>
          </cell>
          <cell r="CX100">
            <v>500</v>
          </cell>
          <cell r="CY100">
            <v>500</v>
          </cell>
          <cell r="CZ100">
            <v>500</v>
          </cell>
          <cell r="DA100">
            <v>500</v>
          </cell>
          <cell r="DB100">
            <v>500</v>
          </cell>
          <cell r="DC100">
            <v>500</v>
          </cell>
          <cell r="DD100">
            <v>500</v>
          </cell>
          <cell r="DE100">
            <v>500</v>
          </cell>
          <cell r="DF100">
            <v>500</v>
          </cell>
          <cell r="DG100">
            <v>500</v>
          </cell>
          <cell r="DH100">
            <v>500</v>
          </cell>
          <cell r="DI100">
            <v>500</v>
          </cell>
          <cell r="DJ100">
            <v>500</v>
          </cell>
          <cell r="DK100">
            <v>500</v>
          </cell>
          <cell r="DL100">
            <v>500</v>
          </cell>
          <cell r="DM100">
            <v>500</v>
          </cell>
          <cell r="DN100">
            <v>500</v>
          </cell>
          <cell r="DO100">
            <v>500</v>
          </cell>
          <cell r="DP100">
            <v>500</v>
          </cell>
          <cell r="DQ100">
            <v>500</v>
          </cell>
          <cell r="DR100">
            <v>500</v>
          </cell>
          <cell r="DS100">
            <v>500</v>
          </cell>
          <cell r="DT100">
            <v>500</v>
          </cell>
          <cell r="DU100">
            <v>500</v>
          </cell>
          <cell r="DV100">
            <v>500</v>
          </cell>
          <cell r="DW100">
            <v>500</v>
          </cell>
          <cell r="DX100">
            <v>500</v>
          </cell>
          <cell r="DY100">
            <v>500</v>
          </cell>
          <cell r="DZ100">
            <v>500</v>
          </cell>
          <cell r="EA100">
            <v>500</v>
          </cell>
          <cell r="EB100">
            <v>500</v>
          </cell>
          <cell r="EC100">
            <v>500</v>
          </cell>
          <cell r="ED100">
            <v>500</v>
          </cell>
          <cell r="EE100">
            <v>500</v>
          </cell>
          <cell r="EF100">
            <v>500</v>
          </cell>
          <cell r="EG100">
            <v>500</v>
          </cell>
          <cell r="EH100">
            <v>500</v>
          </cell>
          <cell r="EI100">
            <v>500</v>
          </cell>
          <cell r="EJ100">
            <v>500</v>
          </cell>
          <cell r="EK100">
            <v>500</v>
          </cell>
          <cell r="EL100">
            <v>500</v>
          </cell>
          <cell r="EM100">
            <v>500</v>
          </cell>
          <cell r="EN100">
            <v>500</v>
          </cell>
          <cell r="EO100">
            <v>500</v>
          </cell>
          <cell r="EP100">
            <v>500</v>
          </cell>
          <cell r="EQ100">
            <v>500</v>
          </cell>
          <cell r="ER100">
            <v>500</v>
          </cell>
          <cell r="ES100">
            <v>500</v>
          </cell>
          <cell r="ET100">
            <v>500</v>
          </cell>
          <cell r="EU100">
            <v>500</v>
          </cell>
          <cell r="EV100">
            <v>500</v>
          </cell>
        </row>
        <row r="101">
          <cell r="S101" t="str">
            <v>PRODUCTION TO DATE</v>
          </cell>
          <cell r="AS101" t="str">
            <v>WK 1</v>
          </cell>
          <cell r="AT101" t="str">
            <v>WK 2</v>
          </cell>
          <cell r="AU101" t="str">
            <v>WK 3</v>
          </cell>
          <cell r="AV101" t="str">
            <v>WK 4</v>
          </cell>
          <cell r="AW101" t="str">
            <v>WK 5</v>
          </cell>
          <cell r="AX101" t="str">
            <v>WK 6</v>
          </cell>
          <cell r="AY101" t="str">
            <v>WK 7</v>
          </cell>
          <cell r="AZ101" t="str">
            <v>WK 8</v>
          </cell>
          <cell r="BA101" t="str">
            <v>WK 9</v>
          </cell>
          <cell r="BB101" t="str">
            <v>WK 10</v>
          </cell>
          <cell r="BC101" t="str">
            <v>WK 11</v>
          </cell>
          <cell r="BD101" t="str">
            <v>WK 12</v>
          </cell>
          <cell r="BE101" t="str">
            <v>WK 13</v>
          </cell>
        </row>
        <row r="102">
          <cell r="T102" t="str">
            <v>Scenes Issued</v>
          </cell>
          <cell r="U102">
            <v>0.87008695652173917</v>
          </cell>
          <cell r="V102">
            <v>5003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0</v>
          </cell>
          <cell r="AJ102">
            <v>0</v>
          </cell>
          <cell r="AK102">
            <v>0</v>
          </cell>
          <cell r="AL102">
            <v>0</v>
          </cell>
          <cell r="AM102">
            <v>0</v>
          </cell>
          <cell r="AN102">
            <v>0</v>
          </cell>
          <cell r="AO102">
            <v>0</v>
          </cell>
          <cell r="AP102">
            <v>0</v>
          </cell>
          <cell r="AQ102">
            <v>0</v>
          </cell>
          <cell r="AR102">
            <v>0</v>
          </cell>
          <cell r="AS102">
            <v>1700</v>
          </cell>
          <cell r="AT102">
            <v>0</v>
          </cell>
          <cell r="AU102">
            <v>568</v>
          </cell>
          <cell r="AV102">
            <v>0</v>
          </cell>
          <cell r="AW102">
            <v>262</v>
          </cell>
          <cell r="AX102">
            <v>864</v>
          </cell>
          <cell r="AY102">
            <v>486</v>
          </cell>
          <cell r="AZ102">
            <v>347</v>
          </cell>
          <cell r="BA102">
            <v>0</v>
          </cell>
          <cell r="BB102">
            <v>666</v>
          </cell>
          <cell r="BC102">
            <v>110</v>
          </cell>
          <cell r="BD102">
            <v>0</v>
          </cell>
          <cell r="BE102">
            <v>0</v>
          </cell>
        </row>
        <row r="103">
          <cell r="T103" t="str">
            <v>Scenes Issued</v>
          </cell>
          <cell r="U103">
            <v>0.98098039215686272</v>
          </cell>
          <cell r="V103">
            <v>5003</v>
          </cell>
          <cell r="AA103">
            <v>0</v>
          </cell>
          <cell r="AB103">
            <v>0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0</v>
          </cell>
          <cell r="AJ103">
            <v>0</v>
          </cell>
          <cell r="AK103">
            <v>0</v>
          </cell>
          <cell r="AL103">
            <v>0</v>
          </cell>
          <cell r="AM103">
            <v>0</v>
          </cell>
          <cell r="AN103">
            <v>0</v>
          </cell>
          <cell r="AO103">
            <v>0</v>
          </cell>
          <cell r="AP103">
            <v>0</v>
          </cell>
          <cell r="AQ103">
            <v>0</v>
          </cell>
          <cell r="AR103">
            <v>0</v>
          </cell>
          <cell r="AS103">
            <v>1700</v>
          </cell>
          <cell r="AT103">
            <v>0</v>
          </cell>
          <cell r="AU103">
            <v>568</v>
          </cell>
          <cell r="AV103">
            <v>0</v>
          </cell>
          <cell r="AW103">
            <v>262</v>
          </cell>
          <cell r="AX103">
            <v>864</v>
          </cell>
          <cell r="AY103">
            <v>486</v>
          </cell>
          <cell r="AZ103">
            <v>347</v>
          </cell>
          <cell r="BA103">
            <v>0</v>
          </cell>
          <cell r="BB103">
            <v>666</v>
          </cell>
          <cell r="BC103">
            <v>110</v>
          </cell>
          <cell r="BD103">
            <v>0</v>
          </cell>
          <cell r="BE103">
            <v>0</v>
          </cell>
        </row>
        <row r="104">
          <cell r="T104" t="str">
            <v>Into Rough</v>
          </cell>
          <cell r="U104">
            <v>0.87235294117647055</v>
          </cell>
          <cell r="V104">
            <v>4449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>
            <v>0</v>
          </cell>
          <cell r="AJ104">
            <v>0</v>
          </cell>
          <cell r="AK104">
            <v>0</v>
          </cell>
          <cell r="AL104">
            <v>0</v>
          </cell>
          <cell r="AM104">
            <v>0</v>
          </cell>
          <cell r="AN104">
            <v>0</v>
          </cell>
          <cell r="AO104">
            <v>0</v>
          </cell>
          <cell r="AP104">
            <v>0</v>
          </cell>
          <cell r="AQ104">
            <v>0</v>
          </cell>
          <cell r="AR104">
            <v>0</v>
          </cell>
          <cell r="AS104">
            <v>0</v>
          </cell>
          <cell r="AT104">
            <v>0</v>
          </cell>
          <cell r="AU104">
            <v>60</v>
          </cell>
          <cell r="AV104">
            <v>170</v>
          </cell>
          <cell r="AW104">
            <v>527</v>
          </cell>
          <cell r="AX104">
            <v>115</v>
          </cell>
          <cell r="AY104">
            <v>0</v>
          </cell>
          <cell r="AZ104">
            <v>1019</v>
          </cell>
          <cell r="BA104">
            <v>0</v>
          </cell>
          <cell r="BB104">
            <v>593</v>
          </cell>
          <cell r="BC104">
            <v>1148</v>
          </cell>
          <cell r="BD104">
            <v>817</v>
          </cell>
          <cell r="BE104">
            <v>0</v>
          </cell>
        </row>
        <row r="105">
          <cell r="T105" t="str">
            <v>Rough Complete</v>
          </cell>
          <cell r="U105">
            <v>0.81803921568627447</v>
          </cell>
          <cell r="V105">
            <v>4172</v>
          </cell>
          <cell r="AA105">
            <v>0</v>
          </cell>
          <cell r="AB105">
            <v>0</v>
          </cell>
          <cell r="AC105">
            <v>0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>
            <v>0</v>
          </cell>
          <cell r="AJ105">
            <v>0</v>
          </cell>
          <cell r="AK105">
            <v>0</v>
          </cell>
          <cell r="AL105">
            <v>0</v>
          </cell>
          <cell r="AM105">
            <v>0</v>
          </cell>
          <cell r="AN105">
            <v>0</v>
          </cell>
          <cell r="AO105">
            <v>0</v>
          </cell>
          <cell r="AP105">
            <v>0</v>
          </cell>
          <cell r="AQ105">
            <v>0</v>
          </cell>
          <cell r="AR105">
            <v>0</v>
          </cell>
          <cell r="AS105">
            <v>0</v>
          </cell>
          <cell r="AT105">
            <v>0</v>
          </cell>
          <cell r="AU105">
            <v>60</v>
          </cell>
          <cell r="AV105">
            <v>65</v>
          </cell>
          <cell r="AW105">
            <v>114</v>
          </cell>
          <cell r="AX105">
            <v>323</v>
          </cell>
          <cell r="AY105">
            <v>352</v>
          </cell>
          <cell r="AZ105">
            <v>121</v>
          </cell>
          <cell r="BA105">
            <v>0</v>
          </cell>
          <cell r="BB105">
            <v>1204</v>
          </cell>
          <cell r="BC105">
            <v>274</v>
          </cell>
          <cell r="BD105">
            <v>1139</v>
          </cell>
          <cell r="BE105">
            <v>520</v>
          </cell>
        </row>
        <row r="106">
          <cell r="T106" t="str">
            <v>Ruff Approved</v>
          </cell>
          <cell r="U106">
            <v>0.7415686274509804</v>
          </cell>
          <cell r="V106">
            <v>3782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>
            <v>0</v>
          </cell>
          <cell r="AJ106">
            <v>0</v>
          </cell>
          <cell r="AK106">
            <v>0</v>
          </cell>
          <cell r="AL106">
            <v>0</v>
          </cell>
          <cell r="AM106">
            <v>0</v>
          </cell>
          <cell r="AN106">
            <v>0</v>
          </cell>
          <cell r="AO106">
            <v>0</v>
          </cell>
          <cell r="AP106">
            <v>0</v>
          </cell>
          <cell r="AQ106">
            <v>0</v>
          </cell>
          <cell r="AR106">
            <v>0</v>
          </cell>
          <cell r="AS106">
            <v>0</v>
          </cell>
          <cell r="AT106">
            <v>0</v>
          </cell>
          <cell r="AU106">
            <v>60</v>
          </cell>
          <cell r="AV106">
            <v>65</v>
          </cell>
          <cell r="AW106">
            <v>10</v>
          </cell>
          <cell r="AX106">
            <v>294</v>
          </cell>
          <cell r="AY106">
            <v>294</v>
          </cell>
          <cell r="AZ106">
            <v>157</v>
          </cell>
          <cell r="BA106">
            <v>0</v>
          </cell>
          <cell r="BB106">
            <v>1116</v>
          </cell>
          <cell r="BC106">
            <v>238</v>
          </cell>
          <cell r="BD106">
            <v>1077</v>
          </cell>
          <cell r="BE106">
            <v>471</v>
          </cell>
        </row>
        <row r="107">
          <cell r="T107" t="str">
            <v>Clean Complete</v>
          </cell>
          <cell r="U107">
            <v>0.50901960784313727</v>
          </cell>
          <cell r="V107">
            <v>2596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0</v>
          </cell>
          <cell r="AJ107">
            <v>0</v>
          </cell>
          <cell r="AK107">
            <v>0</v>
          </cell>
          <cell r="AL107">
            <v>0</v>
          </cell>
          <cell r="AM107">
            <v>0</v>
          </cell>
          <cell r="AN107">
            <v>0</v>
          </cell>
          <cell r="AO107">
            <v>0</v>
          </cell>
          <cell r="AP107">
            <v>0</v>
          </cell>
          <cell r="AQ107">
            <v>0</v>
          </cell>
          <cell r="AR107">
            <v>0</v>
          </cell>
          <cell r="AS107">
            <v>0</v>
          </cell>
          <cell r="AT107">
            <v>0</v>
          </cell>
          <cell r="AU107">
            <v>3</v>
          </cell>
          <cell r="AV107">
            <v>64</v>
          </cell>
          <cell r="AW107">
            <v>2</v>
          </cell>
          <cell r="AX107">
            <v>18</v>
          </cell>
          <cell r="AY107">
            <v>167</v>
          </cell>
          <cell r="AZ107">
            <v>115</v>
          </cell>
          <cell r="BA107">
            <v>0</v>
          </cell>
          <cell r="BB107">
            <v>600</v>
          </cell>
          <cell r="BC107">
            <v>148</v>
          </cell>
          <cell r="BD107">
            <v>1126</v>
          </cell>
          <cell r="BE107">
            <v>353</v>
          </cell>
        </row>
        <row r="108">
          <cell r="T108" t="str">
            <v>Approved</v>
          </cell>
          <cell r="U108">
            <v>0.40490196078431373</v>
          </cell>
          <cell r="V108">
            <v>2065</v>
          </cell>
          <cell r="AA108">
            <v>0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>
            <v>0</v>
          </cell>
          <cell r="AJ108">
            <v>0</v>
          </cell>
          <cell r="AK108">
            <v>0</v>
          </cell>
          <cell r="AL108">
            <v>0</v>
          </cell>
          <cell r="AM108">
            <v>0</v>
          </cell>
          <cell r="AN108">
            <v>0</v>
          </cell>
          <cell r="AO108">
            <v>0</v>
          </cell>
          <cell r="AP108">
            <v>0</v>
          </cell>
          <cell r="AQ108">
            <v>0</v>
          </cell>
          <cell r="AR108">
            <v>0</v>
          </cell>
          <cell r="AS108">
            <v>0</v>
          </cell>
          <cell r="AT108">
            <v>0</v>
          </cell>
          <cell r="AU108">
            <v>3</v>
          </cell>
          <cell r="AV108">
            <v>53</v>
          </cell>
          <cell r="AW108">
            <v>0</v>
          </cell>
          <cell r="AX108">
            <v>20</v>
          </cell>
          <cell r="AY108">
            <v>150</v>
          </cell>
          <cell r="AZ108">
            <v>188</v>
          </cell>
          <cell r="BA108">
            <v>0</v>
          </cell>
          <cell r="BB108">
            <v>577</v>
          </cell>
          <cell r="BC108">
            <v>486</v>
          </cell>
          <cell r="BD108">
            <v>297</v>
          </cell>
          <cell r="BE108">
            <v>291</v>
          </cell>
        </row>
        <row r="109">
          <cell r="T109" t="str">
            <v>Turned In</v>
          </cell>
          <cell r="U109">
            <v>0.26078431372549021</v>
          </cell>
          <cell r="V109">
            <v>1330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>
            <v>0</v>
          </cell>
          <cell r="AJ109">
            <v>0</v>
          </cell>
          <cell r="AK109">
            <v>0</v>
          </cell>
          <cell r="AL109">
            <v>0</v>
          </cell>
          <cell r="AM109">
            <v>0</v>
          </cell>
          <cell r="AN109">
            <v>0</v>
          </cell>
          <cell r="AO109">
            <v>0</v>
          </cell>
          <cell r="AP109">
            <v>0</v>
          </cell>
          <cell r="AQ109">
            <v>0</v>
          </cell>
          <cell r="AR109">
            <v>0</v>
          </cell>
          <cell r="AS109">
            <v>0</v>
          </cell>
          <cell r="AT109">
            <v>0</v>
          </cell>
          <cell r="AU109">
            <v>0</v>
          </cell>
          <cell r="AV109">
            <v>0</v>
          </cell>
          <cell r="AW109">
            <v>0</v>
          </cell>
          <cell r="AX109">
            <v>0</v>
          </cell>
          <cell r="AY109">
            <v>0</v>
          </cell>
          <cell r="AZ109">
            <v>121</v>
          </cell>
          <cell r="BA109">
            <v>0</v>
          </cell>
          <cell r="BB109">
            <v>74</v>
          </cell>
          <cell r="BC109">
            <v>506</v>
          </cell>
          <cell r="BD109">
            <v>0</v>
          </cell>
          <cell r="BE109">
            <v>629</v>
          </cell>
        </row>
        <row r="110">
          <cell r="A110" t="str">
            <v>Wks</v>
          </cell>
          <cell r="B110" t="str">
            <v>Days</v>
          </cell>
          <cell r="F110" t="str">
            <v>Wks</v>
          </cell>
          <cell r="G110" t="str">
            <v>Days</v>
          </cell>
          <cell r="H110" t="str">
            <v>Frames</v>
          </cell>
          <cell r="I110" t="str">
            <v>Wks</v>
          </cell>
          <cell r="J110" t="str">
            <v>Days</v>
          </cell>
          <cell r="R110" t="str">
            <v xml:space="preserve"> </v>
          </cell>
          <cell r="T110" t="str">
            <v>Animation Projection</v>
          </cell>
          <cell r="V110">
            <v>35718</v>
          </cell>
          <cell r="W110">
            <v>35814</v>
          </cell>
          <cell r="X110">
            <v>750</v>
          </cell>
          <cell r="Y110">
            <v>11</v>
          </cell>
          <cell r="Z110">
            <v>83.666666666666671</v>
          </cell>
          <cell r="AA110">
            <v>83.6666259765625</v>
          </cell>
          <cell r="AB110">
            <v>83.6666259765625</v>
          </cell>
          <cell r="AC110">
            <v>83.6666259765625</v>
          </cell>
          <cell r="AD110">
            <v>83.6666259765625</v>
          </cell>
          <cell r="AE110">
            <v>83.6666259765625</v>
          </cell>
          <cell r="AF110">
            <v>83.6666259765625</v>
          </cell>
          <cell r="AG110">
            <v>83.6666259765625</v>
          </cell>
          <cell r="AH110">
            <v>83.6666259765625</v>
          </cell>
          <cell r="AI110">
            <v>83.6666259765625</v>
          </cell>
          <cell r="AJ110">
            <v>83.6666259765625</v>
          </cell>
          <cell r="AK110">
            <v>83.6666259765625</v>
          </cell>
          <cell r="AL110">
            <v>83.6666259765625</v>
          </cell>
          <cell r="AM110">
            <v>83.6666259765625</v>
          </cell>
          <cell r="AN110">
            <v>83.6666259765625</v>
          </cell>
          <cell r="AO110">
            <v>83.6666259765625</v>
          </cell>
          <cell r="AP110">
            <v>83.6666259765625</v>
          </cell>
          <cell r="AQ110">
            <v>83.6666259765625</v>
          </cell>
          <cell r="AR110">
            <v>83.6666259765625</v>
          </cell>
          <cell r="AS110">
            <v>83.6666259765625</v>
          </cell>
          <cell r="AT110">
            <v>83.6666259765625</v>
          </cell>
          <cell r="AU110">
            <v>83.6666259765625</v>
          </cell>
          <cell r="AV110">
            <v>83.6666259765625</v>
          </cell>
          <cell r="AW110">
            <v>83.6666259765625</v>
          </cell>
          <cell r="AX110">
            <v>83.6666259765625</v>
          </cell>
          <cell r="AY110">
            <v>0</v>
          </cell>
          <cell r="AZ110">
            <v>0</v>
          </cell>
          <cell r="BA110">
            <v>0</v>
          </cell>
          <cell r="BB110">
            <v>187.5</v>
          </cell>
          <cell r="BC110">
            <v>375</v>
          </cell>
          <cell r="BD110">
            <v>562.5</v>
          </cell>
          <cell r="BE110">
            <v>500</v>
          </cell>
          <cell r="BF110">
            <v>500</v>
          </cell>
          <cell r="BG110">
            <v>500</v>
          </cell>
          <cell r="BH110">
            <v>500</v>
          </cell>
          <cell r="BK110">
            <v>500</v>
          </cell>
          <cell r="BL110">
            <v>500</v>
          </cell>
          <cell r="BM110">
            <v>500</v>
          </cell>
          <cell r="BN110">
            <v>500</v>
          </cell>
          <cell r="BO110">
            <v>500</v>
          </cell>
          <cell r="BP110">
            <v>500</v>
          </cell>
          <cell r="BQ110">
            <v>500</v>
          </cell>
          <cell r="BR110">
            <v>500</v>
          </cell>
          <cell r="BS110">
            <v>500</v>
          </cell>
          <cell r="BT110">
            <v>500</v>
          </cell>
          <cell r="BU110">
            <v>500</v>
          </cell>
          <cell r="BV110">
            <v>500</v>
          </cell>
          <cell r="BW110">
            <v>500</v>
          </cell>
          <cell r="BX110">
            <v>500</v>
          </cell>
          <cell r="BY110">
            <v>500</v>
          </cell>
          <cell r="BZ110">
            <v>500</v>
          </cell>
          <cell r="CA110">
            <v>500</v>
          </cell>
          <cell r="CB110">
            <v>500</v>
          </cell>
          <cell r="CC110">
            <v>500</v>
          </cell>
          <cell r="CD110">
            <v>500</v>
          </cell>
          <cell r="CE110">
            <v>500</v>
          </cell>
          <cell r="CF110">
            <v>500</v>
          </cell>
          <cell r="CG110">
            <v>500</v>
          </cell>
          <cell r="CH110">
            <v>500</v>
          </cell>
          <cell r="CI110">
            <v>500</v>
          </cell>
          <cell r="CJ110">
            <v>500</v>
          </cell>
          <cell r="CK110">
            <v>500</v>
          </cell>
          <cell r="CL110">
            <v>500</v>
          </cell>
          <cell r="CM110">
            <v>500</v>
          </cell>
          <cell r="CN110">
            <v>500</v>
          </cell>
          <cell r="CO110">
            <v>500</v>
          </cell>
          <cell r="CP110">
            <v>500</v>
          </cell>
          <cell r="CQ110">
            <v>500</v>
          </cell>
          <cell r="CR110">
            <v>500</v>
          </cell>
          <cell r="CS110">
            <v>500</v>
          </cell>
          <cell r="CT110">
            <v>500</v>
          </cell>
          <cell r="CU110">
            <v>500</v>
          </cell>
          <cell r="CV110">
            <v>500</v>
          </cell>
          <cell r="CW110">
            <v>500</v>
          </cell>
          <cell r="CX110">
            <v>500</v>
          </cell>
          <cell r="CY110">
            <v>500</v>
          </cell>
          <cell r="CZ110">
            <v>500</v>
          </cell>
          <cell r="DA110">
            <v>500</v>
          </cell>
          <cell r="DB110">
            <v>500</v>
          </cell>
          <cell r="DC110">
            <v>500</v>
          </cell>
          <cell r="DD110">
            <v>500</v>
          </cell>
          <cell r="DE110">
            <v>500</v>
          </cell>
          <cell r="DF110">
            <v>500</v>
          </cell>
          <cell r="DG110">
            <v>500</v>
          </cell>
          <cell r="DH110">
            <v>500</v>
          </cell>
          <cell r="DI110">
            <v>500</v>
          </cell>
          <cell r="DJ110">
            <v>500</v>
          </cell>
          <cell r="DK110">
            <v>500</v>
          </cell>
          <cell r="DL110">
            <v>500</v>
          </cell>
          <cell r="DM110">
            <v>500</v>
          </cell>
          <cell r="DN110">
            <v>500</v>
          </cell>
          <cell r="DO110">
            <v>500</v>
          </cell>
          <cell r="DP110">
            <v>500</v>
          </cell>
          <cell r="DQ110">
            <v>500</v>
          </cell>
          <cell r="DR110">
            <v>500</v>
          </cell>
          <cell r="DS110">
            <v>500</v>
          </cell>
          <cell r="DT110">
            <v>500</v>
          </cell>
          <cell r="DU110">
            <v>500</v>
          </cell>
          <cell r="DV110">
            <v>500</v>
          </cell>
          <cell r="DW110">
            <v>500</v>
          </cell>
          <cell r="DX110">
            <v>500</v>
          </cell>
          <cell r="DY110">
            <v>500</v>
          </cell>
          <cell r="DZ110">
            <v>500</v>
          </cell>
          <cell r="EA110">
            <v>500</v>
          </cell>
          <cell r="EB110">
            <v>500</v>
          </cell>
          <cell r="EC110">
            <v>500</v>
          </cell>
          <cell r="ED110">
            <v>500</v>
          </cell>
          <cell r="EE110">
            <v>500</v>
          </cell>
          <cell r="EF110">
            <v>500</v>
          </cell>
          <cell r="EG110">
            <v>500</v>
          </cell>
          <cell r="EH110">
            <v>500</v>
          </cell>
          <cell r="EI110">
            <v>500</v>
          </cell>
          <cell r="EJ110">
            <v>500</v>
          </cell>
          <cell r="EK110">
            <v>500</v>
          </cell>
          <cell r="EL110">
            <v>500</v>
          </cell>
          <cell r="EM110">
            <v>500</v>
          </cell>
          <cell r="EN110">
            <v>500</v>
          </cell>
          <cell r="EO110">
            <v>500</v>
          </cell>
          <cell r="EP110">
            <v>500</v>
          </cell>
          <cell r="EQ110">
            <v>500</v>
          </cell>
          <cell r="ER110">
            <v>500</v>
          </cell>
          <cell r="ES110">
            <v>500</v>
          </cell>
          <cell r="ET110">
            <v>500</v>
          </cell>
          <cell r="EU110">
            <v>500</v>
          </cell>
          <cell r="EV110">
            <v>500</v>
          </cell>
        </row>
        <row r="111">
          <cell r="A111" t="str">
            <v>Wks</v>
          </cell>
          <cell r="B111" t="str">
            <v>Days</v>
          </cell>
          <cell r="F111" t="str">
            <v>Wks</v>
          </cell>
          <cell r="G111" t="str">
            <v>Days</v>
          </cell>
          <cell r="H111" t="str">
            <v>Frames</v>
          </cell>
          <cell r="I111" t="str">
            <v>Wks</v>
          </cell>
          <cell r="J111" t="str">
            <v>Days</v>
          </cell>
          <cell r="K111">
            <v>21</v>
          </cell>
          <cell r="M111">
            <v>29</v>
          </cell>
          <cell r="O111">
            <v>29</v>
          </cell>
          <cell r="Q111">
            <v>29</v>
          </cell>
          <cell r="R111" t="str">
            <v xml:space="preserve"> </v>
          </cell>
          <cell r="T111" t="str">
            <v>Animation Projection</v>
          </cell>
          <cell r="V111">
            <v>35718</v>
          </cell>
          <cell r="W111">
            <v>35814</v>
          </cell>
          <cell r="X111">
            <v>750</v>
          </cell>
          <cell r="Y111">
            <v>11</v>
          </cell>
          <cell r="Z111">
            <v>77.599999999999994</v>
          </cell>
          <cell r="AA111">
            <v>77.5999755859375</v>
          </cell>
          <cell r="AB111">
            <v>77.5999755859375</v>
          </cell>
          <cell r="AC111">
            <v>77.5999755859375</v>
          </cell>
          <cell r="AD111">
            <v>77.5999755859375</v>
          </cell>
          <cell r="AE111">
            <v>77.5999755859375</v>
          </cell>
          <cell r="AF111">
            <v>77.5999755859375</v>
          </cell>
          <cell r="AG111">
            <v>77.5999755859375</v>
          </cell>
          <cell r="AH111">
            <v>77.5999755859375</v>
          </cell>
          <cell r="AI111">
            <v>77.5999755859375</v>
          </cell>
          <cell r="AJ111">
            <v>77.5999755859375</v>
          </cell>
          <cell r="AK111">
            <v>77.5999755859375</v>
          </cell>
          <cell r="AL111">
            <v>77.5999755859375</v>
          </cell>
          <cell r="AM111">
            <v>77.5999755859375</v>
          </cell>
          <cell r="AN111">
            <v>77.5999755859375</v>
          </cell>
          <cell r="AO111">
            <v>77.5999755859375</v>
          </cell>
          <cell r="AP111">
            <v>77.5999755859375</v>
          </cell>
          <cell r="AQ111">
            <v>77.5999755859375</v>
          </cell>
          <cell r="AR111">
            <v>77.5999755859375</v>
          </cell>
          <cell r="AS111">
            <v>77.5999755859375</v>
          </cell>
          <cell r="AT111">
            <v>77.5999755859375</v>
          </cell>
          <cell r="AU111">
            <v>77.5999755859375</v>
          </cell>
          <cell r="AV111">
            <v>77.5999755859375</v>
          </cell>
          <cell r="AW111">
            <v>77.5999755859375</v>
          </cell>
          <cell r="AX111">
            <v>77.5999755859375</v>
          </cell>
          <cell r="AY111">
            <v>0</v>
          </cell>
          <cell r="AZ111">
            <v>0</v>
          </cell>
          <cell r="BA111">
            <v>0</v>
          </cell>
          <cell r="BB111">
            <v>187.5</v>
          </cell>
          <cell r="BC111">
            <v>375</v>
          </cell>
          <cell r="BD111">
            <v>562.5</v>
          </cell>
          <cell r="BE111">
            <v>500</v>
          </cell>
          <cell r="BF111">
            <v>500</v>
          </cell>
          <cell r="BG111">
            <v>500</v>
          </cell>
          <cell r="BH111">
            <v>500</v>
          </cell>
          <cell r="BK111">
            <v>500</v>
          </cell>
          <cell r="BL111">
            <v>500</v>
          </cell>
          <cell r="BM111">
            <v>500</v>
          </cell>
          <cell r="BN111">
            <v>500</v>
          </cell>
          <cell r="BO111">
            <v>500</v>
          </cell>
          <cell r="BP111">
            <v>500</v>
          </cell>
          <cell r="BQ111">
            <v>500</v>
          </cell>
          <cell r="BR111">
            <v>500</v>
          </cell>
          <cell r="BS111">
            <v>500</v>
          </cell>
          <cell r="BT111">
            <v>500</v>
          </cell>
          <cell r="BU111">
            <v>500</v>
          </cell>
          <cell r="BV111">
            <v>500</v>
          </cell>
          <cell r="BW111">
            <v>500</v>
          </cell>
          <cell r="BX111">
            <v>500</v>
          </cell>
          <cell r="BY111">
            <v>500</v>
          </cell>
          <cell r="BZ111">
            <v>500</v>
          </cell>
          <cell r="CA111">
            <v>500</v>
          </cell>
          <cell r="CB111">
            <v>500</v>
          </cell>
          <cell r="CC111">
            <v>500</v>
          </cell>
          <cell r="CD111">
            <v>500</v>
          </cell>
          <cell r="CE111">
            <v>500</v>
          </cell>
          <cell r="CF111">
            <v>500</v>
          </cell>
          <cell r="CG111">
            <v>500</v>
          </cell>
          <cell r="CH111">
            <v>500</v>
          </cell>
          <cell r="CI111">
            <v>500</v>
          </cell>
          <cell r="CJ111">
            <v>500</v>
          </cell>
          <cell r="CK111">
            <v>500</v>
          </cell>
          <cell r="CL111">
            <v>500</v>
          </cell>
          <cell r="CM111">
            <v>500</v>
          </cell>
          <cell r="CN111">
            <v>500</v>
          </cell>
          <cell r="CO111">
            <v>500</v>
          </cell>
          <cell r="CP111">
            <v>500</v>
          </cell>
          <cell r="CQ111">
            <v>500</v>
          </cell>
          <cell r="CR111">
            <v>500</v>
          </cell>
          <cell r="CS111">
            <v>500</v>
          </cell>
          <cell r="CT111">
            <v>500</v>
          </cell>
          <cell r="CU111">
            <v>500</v>
          </cell>
          <cell r="CV111">
            <v>500</v>
          </cell>
          <cell r="CW111">
            <v>500</v>
          </cell>
          <cell r="CX111">
            <v>500</v>
          </cell>
          <cell r="CY111">
            <v>500</v>
          </cell>
          <cell r="CZ111">
            <v>500</v>
          </cell>
          <cell r="DA111">
            <v>500</v>
          </cell>
          <cell r="DB111">
            <v>500</v>
          </cell>
          <cell r="DC111">
            <v>500</v>
          </cell>
          <cell r="DD111">
            <v>500</v>
          </cell>
          <cell r="DE111">
            <v>500</v>
          </cell>
          <cell r="DF111">
            <v>500</v>
          </cell>
          <cell r="DG111">
            <v>500</v>
          </cell>
          <cell r="DH111">
            <v>500</v>
          </cell>
          <cell r="DI111">
            <v>500</v>
          </cell>
          <cell r="DJ111">
            <v>500</v>
          </cell>
          <cell r="DK111">
            <v>500</v>
          </cell>
          <cell r="DL111">
            <v>500</v>
          </cell>
          <cell r="DM111">
            <v>500</v>
          </cell>
          <cell r="DN111">
            <v>500</v>
          </cell>
          <cell r="DO111">
            <v>500</v>
          </cell>
          <cell r="DP111">
            <v>500</v>
          </cell>
          <cell r="DQ111">
            <v>500</v>
          </cell>
          <cell r="DR111">
            <v>500</v>
          </cell>
          <cell r="DS111">
            <v>500</v>
          </cell>
          <cell r="DT111">
            <v>500</v>
          </cell>
          <cell r="DU111">
            <v>500</v>
          </cell>
          <cell r="DV111">
            <v>500</v>
          </cell>
          <cell r="DW111">
            <v>500</v>
          </cell>
          <cell r="DX111">
            <v>500</v>
          </cell>
          <cell r="DY111">
            <v>500</v>
          </cell>
          <cell r="DZ111">
            <v>500</v>
          </cell>
          <cell r="EA111">
            <v>500</v>
          </cell>
          <cell r="EB111">
            <v>500</v>
          </cell>
          <cell r="EC111">
            <v>500</v>
          </cell>
          <cell r="ED111">
            <v>500</v>
          </cell>
          <cell r="EE111">
            <v>500</v>
          </cell>
          <cell r="EF111">
            <v>500</v>
          </cell>
          <cell r="EG111">
            <v>500</v>
          </cell>
          <cell r="EH111">
            <v>500</v>
          </cell>
          <cell r="EI111">
            <v>500</v>
          </cell>
          <cell r="EJ111">
            <v>500</v>
          </cell>
          <cell r="EK111">
            <v>500</v>
          </cell>
          <cell r="EL111">
            <v>500</v>
          </cell>
          <cell r="EM111">
            <v>500</v>
          </cell>
          <cell r="EN111">
            <v>500</v>
          </cell>
          <cell r="EO111">
            <v>500</v>
          </cell>
          <cell r="EP111">
            <v>500</v>
          </cell>
          <cell r="EQ111">
            <v>500</v>
          </cell>
          <cell r="ER111">
            <v>500</v>
          </cell>
          <cell r="ES111">
            <v>500</v>
          </cell>
          <cell r="ET111">
            <v>500</v>
          </cell>
          <cell r="EU111">
            <v>500</v>
          </cell>
          <cell r="EV111">
            <v>500</v>
          </cell>
        </row>
        <row r="112">
          <cell r="A112">
            <v>10.199999999999999</v>
          </cell>
          <cell r="B112">
            <v>85.399999999999991</v>
          </cell>
          <cell r="F112">
            <v>6.8</v>
          </cell>
          <cell r="G112">
            <v>77.599999999999994</v>
          </cell>
          <cell r="H112">
            <v>5100</v>
          </cell>
          <cell r="I112">
            <v>5.666666666666667</v>
          </cell>
          <cell r="J112">
            <v>53.666666666666671</v>
          </cell>
          <cell r="K112">
            <v>21</v>
          </cell>
          <cell r="M112">
            <v>29</v>
          </cell>
          <cell r="O112">
            <v>29</v>
          </cell>
          <cell r="Q112">
            <v>29</v>
          </cell>
          <cell r="R112">
            <v>35961</v>
          </cell>
          <cell r="T112" t="str">
            <v>Ink &amp; Paint Projection</v>
          </cell>
          <cell r="V112">
            <v>35774.333333333336</v>
          </cell>
          <cell r="W112">
            <v>35828</v>
          </cell>
          <cell r="X112">
            <v>900</v>
          </cell>
          <cell r="Y112">
            <v>5</v>
          </cell>
          <cell r="Z112">
            <v>53.666666666666671</v>
          </cell>
          <cell r="AA112">
            <v>53.666656494140625</v>
          </cell>
          <cell r="AB112">
            <v>53.666656494140625</v>
          </cell>
          <cell r="AC112">
            <v>53.666656494140625</v>
          </cell>
          <cell r="AD112">
            <v>53.666656494140625</v>
          </cell>
          <cell r="AE112">
            <v>53.666656494140625</v>
          </cell>
          <cell r="AF112">
            <v>53.666656494140625</v>
          </cell>
          <cell r="AG112">
            <v>53.666656494140625</v>
          </cell>
          <cell r="AH112">
            <v>53.666656494140625</v>
          </cell>
          <cell r="AI112">
            <v>53.666656494140625</v>
          </cell>
          <cell r="AJ112">
            <v>53.666656494140625</v>
          </cell>
          <cell r="AK112">
            <v>53.666656494140625</v>
          </cell>
          <cell r="AL112">
            <v>53.666656494140625</v>
          </cell>
          <cell r="AM112">
            <v>53.666656494140625</v>
          </cell>
          <cell r="AN112">
            <v>53.666656494140625</v>
          </cell>
          <cell r="AO112">
            <v>53.666656494140625</v>
          </cell>
          <cell r="AP112">
            <v>53.666656494140625</v>
          </cell>
          <cell r="AQ112">
            <v>53.666656494140625</v>
          </cell>
          <cell r="AR112">
            <v>53.666656494140625</v>
          </cell>
          <cell r="AS112">
            <v>53.666656494140625</v>
          </cell>
          <cell r="AT112">
            <v>53.666656494140625</v>
          </cell>
          <cell r="AU112">
            <v>53.666656494140625</v>
          </cell>
          <cell r="AV112">
            <v>53.666656494140625</v>
          </cell>
          <cell r="AW112">
            <v>53.666656494140625</v>
          </cell>
          <cell r="AX112">
            <v>53.666656494140625</v>
          </cell>
          <cell r="AY112">
            <v>53.666656494140625</v>
          </cell>
          <cell r="AZ112">
            <v>53.666656494140625</v>
          </cell>
          <cell r="BA112">
            <v>53.666656494140625</v>
          </cell>
          <cell r="BB112">
            <v>53.666656494140625</v>
          </cell>
          <cell r="BC112">
            <v>53.666656494140625</v>
          </cell>
          <cell r="BD112">
            <v>53.666656494140625</v>
          </cell>
          <cell r="BE112">
            <v>53.666656494140625</v>
          </cell>
          <cell r="BF112">
            <v>53.666656494140625</v>
          </cell>
          <cell r="BG112">
            <v>225</v>
          </cell>
          <cell r="BH112">
            <v>450</v>
          </cell>
          <cell r="BK112">
            <v>900</v>
          </cell>
          <cell r="BL112">
            <v>900</v>
          </cell>
          <cell r="BM112">
            <v>900</v>
          </cell>
          <cell r="BN112">
            <v>900</v>
          </cell>
          <cell r="BO112">
            <v>900</v>
          </cell>
          <cell r="BP112">
            <v>900</v>
          </cell>
          <cell r="BQ112">
            <v>900</v>
          </cell>
          <cell r="BR112">
            <v>900</v>
          </cell>
          <cell r="BS112">
            <v>900</v>
          </cell>
          <cell r="BT112">
            <v>900</v>
          </cell>
          <cell r="BU112">
            <v>900</v>
          </cell>
          <cell r="BV112">
            <v>900</v>
          </cell>
          <cell r="BW112">
            <v>900</v>
          </cell>
          <cell r="BX112">
            <v>900</v>
          </cell>
          <cell r="BY112">
            <v>900</v>
          </cell>
          <cell r="BZ112">
            <v>900</v>
          </cell>
          <cell r="CA112">
            <v>900</v>
          </cell>
          <cell r="CB112">
            <v>900</v>
          </cell>
          <cell r="CC112">
            <v>900</v>
          </cell>
          <cell r="CD112">
            <v>900</v>
          </cell>
          <cell r="CE112">
            <v>900</v>
          </cell>
          <cell r="CF112">
            <v>900</v>
          </cell>
          <cell r="CG112">
            <v>900</v>
          </cell>
          <cell r="CH112">
            <v>900</v>
          </cell>
          <cell r="CI112">
            <v>900</v>
          </cell>
          <cell r="CJ112">
            <v>900</v>
          </cell>
          <cell r="CK112">
            <v>900</v>
          </cell>
          <cell r="CL112">
            <v>900</v>
          </cell>
          <cell r="CM112">
            <v>900</v>
          </cell>
          <cell r="CN112">
            <v>900</v>
          </cell>
          <cell r="CO112">
            <v>900</v>
          </cell>
          <cell r="CP112">
            <v>900</v>
          </cell>
          <cell r="CQ112">
            <v>900</v>
          </cell>
          <cell r="CR112">
            <v>900</v>
          </cell>
          <cell r="CS112">
            <v>900</v>
          </cell>
          <cell r="CT112">
            <v>900</v>
          </cell>
          <cell r="CU112">
            <v>900</v>
          </cell>
          <cell r="CV112">
            <v>900</v>
          </cell>
          <cell r="CW112">
            <v>900</v>
          </cell>
          <cell r="CX112">
            <v>900</v>
          </cell>
          <cell r="CY112">
            <v>900</v>
          </cell>
          <cell r="CZ112">
            <v>900</v>
          </cell>
          <cell r="DA112">
            <v>900</v>
          </cell>
          <cell r="DB112">
            <v>900</v>
          </cell>
          <cell r="DC112">
            <v>900</v>
          </cell>
          <cell r="DD112">
            <v>900</v>
          </cell>
          <cell r="DE112">
            <v>900</v>
          </cell>
          <cell r="DF112">
            <v>900</v>
          </cell>
          <cell r="DG112">
            <v>900</v>
          </cell>
          <cell r="DH112">
            <v>900</v>
          </cell>
          <cell r="DI112">
            <v>900</v>
          </cell>
          <cell r="DJ112">
            <v>900</v>
          </cell>
          <cell r="DK112">
            <v>900</v>
          </cell>
          <cell r="DL112">
            <v>900</v>
          </cell>
          <cell r="DM112">
            <v>900</v>
          </cell>
          <cell r="DN112">
            <v>900</v>
          </cell>
          <cell r="DO112">
            <v>900</v>
          </cell>
          <cell r="DP112">
            <v>900</v>
          </cell>
          <cell r="DQ112">
            <v>900</v>
          </cell>
          <cell r="DR112">
            <v>900</v>
          </cell>
          <cell r="DS112">
            <v>900</v>
          </cell>
          <cell r="DT112">
            <v>900</v>
          </cell>
          <cell r="DU112">
            <v>900</v>
          </cell>
          <cell r="DV112">
            <v>900</v>
          </cell>
          <cell r="DW112">
            <v>900</v>
          </cell>
          <cell r="DX112">
            <v>900</v>
          </cell>
          <cell r="DY112">
            <v>900</v>
          </cell>
          <cell r="DZ112">
            <v>900</v>
          </cell>
          <cell r="EA112">
            <v>900</v>
          </cell>
          <cell r="EB112">
            <v>900</v>
          </cell>
          <cell r="EC112">
            <v>900</v>
          </cell>
          <cell r="ED112">
            <v>900</v>
          </cell>
          <cell r="EE112">
            <v>900</v>
          </cell>
          <cell r="EF112">
            <v>900</v>
          </cell>
          <cell r="EG112">
            <v>900</v>
          </cell>
          <cell r="EH112">
            <v>900</v>
          </cell>
          <cell r="EI112">
            <v>900</v>
          </cell>
          <cell r="EJ112">
            <v>900</v>
          </cell>
          <cell r="EK112">
            <v>900</v>
          </cell>
          <cell r="EL112">
            <v>900</v>
          </cell>
          <cell r="EM112">
            <v>900</v>
          </cell>
          <cell r="EN112">
            <v>900</v>
          </cell>
          <cell r="EO112">
            <v>900</v>
          </cell>
          <cell r="EP112">
            <v>900</v>
          </cell>
          <cell r="EQ112">
            <v>900</v>
          </cell>
          <cell r="ER112">
            <v>900</v>
          </cell>
          <cell r="ES112">
            <v>900</v>
          </cell>
          <cell r="ET112">
            <v>900</v>
          </cell>
          <cell r="EU112">
            <v>900</v>
          </cell>
          <cell r="EV112">
            <v>900</v>
          </cell>
        </row>
        <row r="114">
          <cell r="T114" t="str">
            <v>BUDGET FORECAST</v>
          </cell>
          <cell r="W114">
            <v>153000</v>
          </cell>
          <cell r="X114">
            <v>40800</v>
          </cell>
          <cell r="AA114">
            <v>40800</v>
          </cell>
          <cell r="AB114">
            <v>40800</v>
          </cell>
          <cell r="AC114">
            <v>40800</v>
          </cell>
          <cell r="AD114">
            <v>40800</v>
          </cell>
          <cell r="AE114">
            <v>40800</v>
          </cell>
          <cell r="AF114">
            <v>40800</v>
          </cell>
          <cell r="AG114">
            <v>40800</v>
          </cell>
          <cell r="AH114">
            <v>40800</v>
          </cell>
          <cell r="AI114">
            <v>40800</v>
          </cell>
          <cell r="AJ114">
            <v>40800</v>
          </cell>
          <cell r="AK114">
            <v>40800</v>
          </cell>
          <cell r="AL114">
            <v>40800</v>
          </cell>
          <cell r="AM114">
            <v>35639</v>
          </cell>
          <cell r="AN114">
            <v>35646</v>
          </cell>
          <cell r="AO114">
            <v>35653</v>
          </cell>
          <cell r="AP114">
            <v>35660</v>
          </cell>
          <cell r="AQ114">
            <v>35667</v>
          </cell>
          <cell r="AR114">
            <v>35674</v>
          </cell>
          <cell r="AS114">
            <v>35681</v>
          </cell>
          <cell r="AT114">
            <v>35688</v>
          </cell>
          <cell r="AU114">
            <v>35695</v>
          </cell>
          <cell r="AV114">
            <v>35702</v>
          </cell>
          <cell r="AW114">
            <v>35709</v>
          </cell>
          <cell r="AX114">
            <v>35716</v>
          </cell>
          <cell r="AY114">
            <v>35723</v>
          </cell>
          <cell r="AZ114">
            <v>35730</v>
          </cell>
        </row>
        <row r="115">
          <cell r="T115" t="str">
            <v>BUDGET FORECAST</v>
          </cell>
          <cell r="V115" t="str">
            <v>PRE PROD</v>
          </cell>
          <cell r="W115">
            <v>765000</v>
          </cell>
          <cell r="X115">
            <v>60000</v>
          </cell>
          <cell r="AA115">
            <v>35555</v>
          </cell>
          <cell r="AB115">
            <v>35555</v>
          </cell>
          <cell r="AC115">
            <v>35555</v>
          </cell>
          <cell r="AD115">
            <v>35555</v>
          </cell>
          <cell r="AE115">
            <v>35555</v>
          </cell>
          <cell r="AF115">
            <v>35555</v>
          </cell>
          <cell r="AG115">
            <v>35555</v>
          </cell>
          <cell r="AH115">
            <v>35555</v>
          </cell>
          <cell r="AI115">
            <v>35555</v>
          </cell>
          <cell r="AJ115">
            <v>35555</v>
          </cell>
          <cell r="AK115">
            <v>35555</v>
          </cell>
          <cell r="AL115">
            <v>35555</v>
          </cell>
          <cell r="AM115">
            <v>3750</v>
          </cell>
          <cell r="AN115">
            <v>7500</v>
          </cell>
          <cell r="AO115">
            <v>11250</v>
          </cell>
          <cell r="AP115">
            <v>15000</v>
          </cell>
          <cell r="AQ115">
            <v>15000</v>
          </cell>
          <cell r="AR115">
            <v>15000</v>
          </cell>
          <cell r="AS115">
            <v>15000</v>
          </cell>
          <cell r="AT115">
            <v>15000</v>
          </cell>
          <cell r="AU115">
            <v>15000</v>
          </cell>
          <cell r="AV115">
            <v>15000</v>
          </cell>
          <cell r="AW115">
            <v>15000</v>
          </cell>
          <cell r="AX115">
            <v>15000</v>
          </cell>
          <cell r="AY115">
            <v>15000</v>
          </cell>
          <cell r="AZ115">
            <v>15000</v>
          </cell>
          <cell r="BA115">
            <v>15000</v>
          </cell>
          <cell r="BB115">
            <v>15000</v>
          </cell>
          <cell r="BC115">
            <v>15000</v>
          </cell>
          <cell r="BD115">
            <v>15000</v>
          </cell>
          <cell r="BE115">
            <v>15000</v>
          </cell>
          <cell r="BF115">
            <v>15000</v>
          </cell>
          <cell r="BG115">
            <v>15000</v>
          </cell>
          <cell r="BH115">
            <v>15000</v>
          </cell>
          <cell r="BI115">
            <v>15000</v>
          </cell>
          <cell r="BJ115">
            <v>15000</v>
          </cell>
          <cell r="BK115">
            <v>15000</v>
          </cell>
          <cell r="BL115">
            <v>15000</v>
          </cell>
          <cell r="BM115">
            <v>15000</v>
          </cell>
        </row>
        <row r="116">
          <cell r="V116" t="str">
            <v>PRE PROD</v>
          </cell>
          <cell r="W116">
            <v>30</v>
          </cell>
          <cell r="X116">
            <v>180000</v>
          </cell>
          <cell r="AA116">
            <v>180000</v>
          </cell>
          <cell r="AB116">
            <v>180000</v>
          </cell>
          <cell r="AC116">
            <v>180000</v>
          </cell>
          <cell r="AD116">
            <v>180000</v>
          </cell>
          <cell r="AE116">
            <v>180000</v>
          </cell>
          <cell r="AF116">
            <v>180000</v>
          </cell>
          <cell r="AG116">
            <v>180000</v>
          </cell>
          <cell r="AH116">
            <v>180000</v>
          </cell>
          <cell r="AI116">
            <v>180000</v>
          </cell>
          <cell r="AJ116">
            <v>180000</v>
          </cell>
          <cell r="AK116">
            <v>180000</v>
          </cell>
          <cell r="AL116">
            <v>180000</v>
          </cell>
          <cell r="AM116">
            <v>3750</v>
          </cell>
          <cell r="AN116">
            <v>7250</v>
          </cell>
          <cell r="AO116">
            <v>5000</v>
          </cell>
          <cell r="AP116">
            <v>5000</v>
          </cell>
          <cell r="AQ116">
            <v>5000</v>
          </cell>
          <cell r="AR116">
            <v>5000</v>
          </cell>
          <cell r="AS116">
            <v>5000</v>
          </cell>
          <cell r="AT116">
            <v>9000</v>
          </cell>
          <cell r="AU116">
            <v>10000</v>
          </cell>
          <cell r="AV116">
            <v>10000</v>
          </cell>
          <cell r="AW116">
            <v>10000</v>
          </cell>
          <cell r="AX116">
            <v>10000</v>
          </cell>
          <cell r="AY116">
            <v>10000</v>
          </cell>
          <cell r="AZ116">
            <v>10000</v>
          </cell>
          <cell r="BA116">
            <v>15000</v>
          </cell>
          <cell r="BB116">
            <v>15000</v>
          </cell>
          <cell r="BC116">
            <v>15000</v>
          </cell>
          <cell r="BD116">
            <v>15000</v>
          </cell>
          <cell r="BE116">
            <v>15000</v>
          </cell>
          <cell r="BF116">
            <v>35772</v>
          </cell>
          <cell r="BG116">
            <v>35779</v>
          </cell>
          <cell r="BH116">
            <v>35779</v>
          </cell>
          <cell r="BI116">
            <v>35779</v>
          </cell>
          <cell r="BJ116">
            <v>35779</v>
          </cell>
          <cell r="BK116">
            <v>35779</v>
          </cell>
          <cell r="BL116">
            <v>35779</v>
          </cell>
          <cell r="BM116">
            <v>35779</v>
          </cell>
          <cell r="BN116">
            <v>35779</v>
          </cell>
          <cell r="BO116">
            <v>35779</v>
          </cell>
          <cell r="BP116">
            <v>35779</v>
          </cell>
          <cell r="BQ116">
            <v>35779</v>
          </cell>
          <cell r="BR116">
            <v>35779</v>
          </cell>
          <cell r="BS116">
            <v>35779</v>
          </cell>
          <cell r="BT116">
            <v>35779</v>
          </cell>
          <cell r="BU116">
            <v>35779</v>
          </cell>
          <cell r="BV116">
            <v>35779</v>
          </cell>
          <cell r="BW116">
            <v>35779</v>
          </cell>
          <cell r="BX116">
            <v>35779</v>
          </cell>
          <cell r="BY116">
            <v>35779</v>
          </cell>
          <cell r="BZ116">
            <v>35779</v>
          </cell>
          <cell r="CA116">
            <v>35779</v>
          </cell>
          <cell r="CB116">
            <v>35779</v>
          </cell>
          <cell r="CC116">
            <v>35779</v>
          </cell>
          <cell r="CD116">
            <v>35779</v>
          </cell>
          <cell r="CE116">
            <v>35779</v>
          </cell>
          <cell r="CF116">
            <v>35779</v>
          </cell>
          <cell r="CG116">
            <v>35779</v>
          </cell>
          <cell r="CH116">
            <v>35779</v>
          </cell>
          <cell r="CI116">
            <v>35779</v>
          </cell>
          <cell r="CJ116">
            <v>35779</v>
          </cell>
          <cell r="CK116">
            <v>35779</v>
          </cell>
          <cell r="CL116">
            <v>35779</v>
          </cell>
          <cell r="CM116">
            <v>35779</v>
          </cell>
          <cell r="CN116">
            <v>35779</v>
          </cell>
          <cell r="CO116">
            <v>35779</v>
          </cell>
          <cell r="CP116">
            <v>35779</v>
          </cell>
          <cell r="CQ116">
            <v>35779</v>
          </cell>
          <cell r="CR116">
            <v>35779</v>
          </cell>
          <cell r="CS116">
            <v>35779</v>
          </cell>
          <cell r="CT116">
            <v>35779</v>
          </cell>
          <cell r="CU116">
            <v>35779</v>
          </cell>
          <cell r="CV116">
            <v>35779</v>
          </cell>
          <cell r="CW116">
            <v>35779</v>
          </cell>
          <cell r="CX116">
            <v>35779</v>
          </cell>
          <cell r="CY116">
            <v>35779</v>
          </cell>
          <cell r="CZ116">
            <v>35779</v>
          </cell>
          <cell r="DA116">
            <v>35779</v>
          </cell>
          <cell r="DB116">
            <v>35779</v>
          </cell>
          <cell r="DC116">
            <v>35779</v>
          </cell>
          <cell r="DD116">
            <v>35779</v>
          </cell>
          <cell r="DE116">
            <v>35779</v>
          </cell>
          <cell r="DF116">
            <v>35779</v>
          </cell>
          <cell r="DG116">
            <v>35779</v>
          </cell>
          <cell r="DH116">
            <v>35779</v>
          </cell>
          <cell r="DI116">
            <v>35779</v>
          </cell>
          <cell r="DJ116">
            <v>35779</v>
          </cell>
          <cell r="DK116">
            <v>35779</v>
          </cell>
          <cell r="DL116">
            <v>35779</v>
          </cell>
          <cell r="DM116">
            <v>35779</v>
          </cell>
          <cell r="DN116">
            <v>35779</v>
          </cell>
          <cell r="DO116">
            <v>35779</v>
          </cell>
          <cell r="DP116">
            <v>35779</v>
          </cell>
          <cell r="DQ116">
            <v>35779</v>
          </cell>
          <cell r="DR116">
            <v>35779</v>
          </cell>
          <cell r="DS116">
            <v>35779</v>
          </cell>
          <cell r="DT116">
            <v>35779</v>
          </cell>
          <cell r="DU116">
            <v>35779</v>
          </cell>
          <cell r="DV116">
            <v>35779</v>
          </cell>
          <cell r="DW116">
            <v>35779</v>
          </cell>
          <cell r="DX116">
            <v>35779</v>
          </cell>
          <cell r="DY116">
            <v>35779</v>
          </cell>
          <cell r="DZ116">
            <v>35779</v>
          </cell>
          <cell r="EA116">
            <v>35779</v>
          </cell>
          <cell r="EB116">
            <v>35779</v>
          </cell>
          <cell r="EC116">
            <v>35779</v>
          </cell>
          <cell r="ED116">
            <v>35779</v>
          </cell>
          <cell r="EE116">
            <v>35779</v>
          </cell>
          <cell r="EF116">
            <v>35779</v>
          </cell>
          <cell r="EG116">
            <v>35779</v>
          </cell>
          <cell r="EH116">
            <v>35779</v>
          </cell>
          <cell r="EI116">
            <v>35779</v>
          </cell>
          <cell r="EJ116">
            <v>35779</v>
          </cell>
          <cell r="EK116">
            <v>35779</v>
          </cell>
          <cell r="EL116">
            <v>35779</v>
          </cell>
          <cell r="EM116">
            <v>35779</v>
          </cell>
          <cell r="EN116">
            <v>35779</v>
          </cell>
          <cell r="EO116">
            <v>35779</v>
          </cell>
          <cell r="EP116">
            <v>35779</v>
          </cell>
          <cell r="EQ116">
            <v>35779</v>
          </cell>
          <cell r="ER116">
            <v>35779</v>
          </cell>
          <cell r="ES116">
            <v>35779</v>
          </cell>
          <cell r="ET116">
            <v>35779</v>
          </cell>
          <cell r="EU116">
            <v>35779</v>
          </cell>
          <cell r="EV116">
            <v>35779</v>
          </cell>
          <cell r="EW116">
            <v>35779</v>
          </cell>
          <cell r="EX116">
            <v>35779</v>
          </cell>
          <cell r="EY116">
            <v>35779</v>
          </cell>
          <cell r="EZ116">
            <v>35779</v>
          </cell>
          <cell r="FA116">
            <v>35779</v>
          </cell>
          <cell r="FB116">
            <v>35779</v>
          </cell>
          <cell r="FC116">
            <v>35779</v>
          </cell>
          <cell r="FD116">
            <v>35779</v>
          </cell>
          <cell r="FE116">
            <v>35779</v>
          </cell>
          <cell r="FF116">
            <v>35779</v>
          </cell>
          <cell r="FG116">
            <v>35779</v>
          </cell>
          <cell r="FH116">
            <v>35779</v>
          </cell>
          <cell r="FI116">
            <v>35779</v>
          </cell>
        </row>
        <row r="117">
          <cell r="V117" t="str">
            <v>BACKGROUNDS</v>
          </cell>
          <cell r="W117">
            <v>12</v>
          </cell>
          <cell r="X117">
            <v>60000</v>
          </cell>
          <cell r="AA117">
            <v>59999.974293795312</v>
          </cell>
          <cell r="AB117">
            <v>59999.96875</v>
          </cell>
          <cell r="AC117">
            <v>59999.96875</v>
          </cell>
          <cell r="AD117">
            <v>59999.96875</v>
          </cell>
          <cell r="AE117">
            <v>59999.96875</v>
          </cell>
          <cell r="AF117">
            <v>59999.96875</v>
          </cell>
          <cell r="AG117">
            <v>59999.96875</v>
          </cell>
          <cell r="AH117">
            <v>59999.96875</v>
          </cell>
          <cell r="AI117">
            <v>59999.96875</v>
          </cell>
          <cell r="AJ117">
            <v>59999.96875</v>
          </cell>
          <cell r="AK117">
            <v>59999.96875</v>
          </cell>
          <cell r="AL117">
            <v>59999.96875</v>
          </cell>
          <cell r="AM117">
            <v>59999.96875</v>
          </cell>
          <cell r="AN117">
            <v>59999.96875</v>
          </cell>
          <cell r="AO117">
            <v>59999.96875</v>
          </cell>
          <cell r="AP117">
            <v>59999.96875</v>
          </cell>
          <cell r="AQ117">
            <v>59999.96875</v>
          </cell>
          <cell r="AR117">
            <v>1732.0178636821199</v>
          </cell>
          <cell r="AS117">
            <v>1875.9564301131923</v>
          </cell>
          <cell r="AT117">
            <v>4392</v>
          </cell>
          <cell r="AU117">
            <v>7000</v>
          </cell>
          <cell r="AV117">
            <v>7000</v>
          </cell>
          <cell r="AW117">
            <v>7000</v>
          </cell>
          <cell r="AX117">
            <v>7000</v>
          </cell>
          <cell r="AY117">
            <v>7000</v>
          </cell>
          <cell r="AZ117">
            <v>7000</v>
          </cell>
          <cell r="BA117">
            <v>10000</v>
          </cell>
          <cell r="BB117">
            <v>28125</v>
          </cell>
          <cell r="BC117">
            <v>56250</v>
          </cell>
          <cell r="BD117">
            <v>84375</v>
          </cell>
          <cell r="BE117">
            <v>75000</v>
          </cell>
          <cell r="BF117">
            <v>75000</v>
          </cell>
          <cell r="BG117">
            <v>75000</v>
          </cell>
          <cell r="BH117">
            <v>75000</v>
          </cell>
          <cell r="BI117">
            <v>75000</v>
          </cell>
          <cell r="BJ117">
            <v>75000</v>
          </cell>
          <cell r="BK117">
            <v>75000</v>
          </cell>
          <cell r="BL117">
            <v>75000</v>
          </cell>
          <cell r="BM117">
            <v>75000</v>
          </cell>
          <cell r="BN117">
            <v>75000</v>
          </cell>
          <cell r="BO117">
            <v>75000</v>
          </cell>
          <cell r="BP117">
            <v>75000</v>
          </cell>
          <cell r="BQ117">
            <v>75000</v>
          </cell>
          <cell r="BR117">
            <v>75000</v>
          </cell>
          <cell r="BS117">
            <v>75000</v>
          </cell>
          <cell r="BT117">
            <v>75000</v>
          </cell>
          <cell r="BU117">
            <v>75000</v>
          </cell>
          <cell r="BV117">
            <v>75000</v>
          </cell>
          <cell r="BW117">
            <v>75000</v>
          </cell>
          <cell r="BX117">
            <v>75000</v>
          </cell>
          <cell r="BY117">
            <v>75000</v>
          </cell>
          <cell r="BZ117">
            <v>75000</v>
          </cell>
          <cell r="CA117">
            <v>75000</v>
          </cell>
          <cell r="CB117">
            <v>75000</v>
          </cell>
          <cell r="CC117">
            <v>75000</v>
          </cell>
          <cell r="CD117">
            <v>75000</v>
          </cell>
          <cell r="CE117">
            <v>75000</v>
          </cell>
          <cell r="CF117">
            <v>75000</v>
          </cell>
          <cell r="CG117">
            <v>75000</v>
          </cell>
          <cell r="CH117">
            <v>75000</v>
          </cell>
          <cell r="CI117">
            <v>75000</v>
          </cell>
          <cell r="CJ117">
            <v>75000</v>
          </cell>
          <cell r="CK117">
            <v>75000</v>
          </cell>
          <cell r="CL117">
            <v>75000</v>
          </cell>
          <cell r="CM117">
            <v>75000</v>
          </cell>
          <cell r="CN117">
            <v>75000</v>
          </cell>
          <cell r="CO117">
            <v>75000</v>
          </cell>
          <cell r="CP117">
            <v>75000</v>
          </cell>
          <cell r="CQ117">
            <v>75000</v>
          </cell>
          <cell r="CR117">
            <v>75000</v>
          </cell>
          <cell r="CS117">
            <v>75000</v>
          </cell>
          <cell r="CT117">
            <v>75000</v>
          </cell>
          <cell r="CU117">
            <v>75000</v>
          </cell>
          <cell r="CV117">
            <v>75000</v>
          </cell>
          <cell r="CW117">
            <v>75000</v>
          </cell>
          <cell r="CX117">
            <v>75000</v>
          </cell>
          <cell r="CY117">
            <v>75000</v>
          </cell>
          <cell r="CZ117">
            <v>75000</v>
          </cell>
          <cell r="DA117">
            <v>75000</v>
          </cell>
          <cell r="DB117">
            <v>75000</v>
          </cell>
          <cell r="DC117">
            <v>75000</v>
          </cell>
          <cell r="DD117">
            <v>75000</v>
          </cell>
          <cell r="DE117">
            <v>75000</v>
          </cell>
          <cell r="DF117">
            <v>75000</v>
          </cell>
          <cell r="DG117">
            <v>75000</v>
          </cell>
          <cell r="DH117">
            <v>75000</v>
          </cell>
          <cell r="DI117">
            <v>75000</v>
          </cell>
          <cell r="DJ117">
            <v>75000</v>
          </cell>
          <cell r="DK117">
            <v>75000</v>
          </cell>
          <cell r="DL117">
            <v>75000</v>
          </cell>
          <cell r="DM117">
            <v>75000</v>
          </cell>
          <cell r="DN117">
            <v>75000</v>
          </cell>
          <cell r="DO117">
            <v>75000</v>
          </cell>
          <cell r="DP117">
            <v>75000</v>
          </cell>
          <cell r="DQ117">
            <v>75000</v>
          </cell>
          <cell r="DR117">
            <v>75000</v>
          </cell>
          <cell r="DS117">
            <v>75000</v>
          </cell>
          <cell r="DT117">
            <v>75000</v>
          </cell>
          <cell r="DU117">
            <v>75000</v>
          </cell>
          <cell r="DV117">
            <v>75000</v>
          </cell>
          <cell r="DW117">
            <v>75000</v>
          </cell>
          <cell r="DX117">
            <v>75000</v>
          </cell>
          <cell r="DY117">
            <v>75000</v>
          </cell>
          <cell r="DZ117">
            <v>75000</v>
          </cell>
          <cell r="EA117">
            <v>75000</v>
          </cell>
          <cell r="EB117">
            <v>75000</v>
          </cell>
          <cell r="EC117">
            <v>75000</v>
          </cell>
          <cell r="ED117">
            <v>75000</v>
          </cell>
          <cell r="EE117">
            <v>75000</v>
          </cell>
          <cell r="EF117">
            <v>75000</v>
          </cell>
          <cell r="EG117">
            <v>75000</v>
          </cell>
          <cell r="EH117">
            <v>75000</v>
          </cell>
          <cell r="EI117">
            <v>75000</v>
          </cell>
          <cell r="EJ117">
            <v>75000</v>
          </cell>
          <cell r="EK117">
            <v>75000</v>
          </cell>
          <cell r="EL117">
            <v>75000</v>
          </cell>
          <cell r="EM117">
            <v>75000</v>
          </cell>
          <cell r="EN117">
            <v>75000</v>
          </cell>
          <cell r="EO117">
            <v>75000</v>
          </cell>
          <cell r="EP117">
            <v>75000</v>
          </cell>
          <cell r="EQ117">
            <v>75000</v>
          </cell>
          <cell r="ER117">
            <v>75000</v>
          </cell>
          <cell r="ES117">
            <v>75000</v>
          </cell>
          <cell r="ET117">
            <v>75000</v>
          </cell>
          <cell r="EU117">
            <v>75000</v>
          </cell>
          <cell r="EV117">
            <v>75000</v>
          </cell>
          <cell r="EW117">
            <v>75000</v>
          </cell>
          <cell r="EX117">
            <v>75000</v>
          </cell>
          <cell r="EY117">
            <v>75000</v>
          </cell>
          <cell r="EZ117">
            <v>75000</v>
          </cell>
          <cell r="FA117">
            <v>75000</v>
          </cell>
          <cell r="FB117">
            <v>75000</v>
          </cell>
          <cell r="FC117">
            <v>75000</v>
          </cell>
          <cell r="FD117">
            <v>75000</v>
          </cell>
          <cell r="FE117">
            <v>75000</v>
          </cell>
          <cell r="FF117">
            <v>75000</v>
          </cell>
          <cell r="FG117">
            <v>75000</v>
          </cell>
          <cell r="FH117">
            <v>75000</v>
          </cell>
          <cell r="FI117">
            <v>75000</v>
          </cell>
        </row>
        <row r="118">
          <cell r="V118" t="str">
            <v>PRODUCTION</v>
          </cell>
          <cell r="W118">
            <v>150</v>
          </cell>
          <cell r="X118">
            <v>950000</v>
          </cell>
          <cell r="AA118">
            <v>950000.03</v>
          </cell>
          <cell r="AB118">
            <v>950000</v>
          </cell>
          <cell r="AC118">
            <v>950000</v>
          </cell>
          <cell r="AD118">
            <v>950000</v>
          </cell>
          <cell r="AE118">
            <v>950000</v>
          </cell>
          <cell r="AF118">
            <v>950000</v>
          </cell>
          <cell r="AG118">
            <v>950000</v>
          </cell>
          <cell r="AH118">
            <v>950000</v>
          </cell>
          <cell r="AI118">
            <v>950000</v>
          </cell>
          <cell r="AJ118">
            <v>950000</v>
          </cell>
          <cell r="AK118">
            <v>950000</v>
          </cell>
          <cell r="AL118">
            <v>950000</v>
          </cell>
          <cell r="AM118">
            <v>950000</v>
          </cell>
          <cell r="AN118">
            <v>950000</v>
          </cell>
          <cell r="AO118">
            <v>950000</v>
          </cell>
          <cell r="AP118">
            <v>950000</v>
          </cell>
          <cell r="AQ118">
            <v>950000</v>
          </cell>
          <cell r="AR118">
            <v>950000</v>
          </cell>
          <cell r="AS118">
            <v>950000</v>
          </cell>
          <cell r="AT118">
            <v>950000</v>
          </cell>
          <cell r="AU118">
            <v>950000</v>
          </cell>
          <cell r="AV118">
            <v>950000</v>
          </cell>
          <cell r="AW118">
            <v>950000</v>
          </cell>
          <cell r="AX118">
            <v>950000</v>
          </cell>
          <cell r="AY118">
            <v>0</v>
          </cell>
          <cell r="AZ118">
            <v>0</v>
          </cell>
          <cell r="BA118">
            <v>0</v>
          </cell>
          <cell r="BB118">
            <v>10000</v>
          </cell>
          <cell r="BC118">
            <v>75714.289999999994</v>
          </cell>
          <cell r="BD118">
            <v>75714.289999999994</v>
          </cell>
          <cell r="BE118">
            <v>105714.29</v>
          </cell>
          <cell r="BF118">
            <v>115714.29</v>
          </cell>
          <cell r="BG118">
            <v>135714.29</v>
          </cell>
          <cell r="BH118">
            <v>145714.29</v>
          </cell>
          <cell r="BI118">
            <v>145714.25</v>
          </cell>
          <cell r="BJ118">
            <v>155714.29</v>
          </cell>
          <cell r="BK118">
            <v>130000</v>
          </cell>
          <cell r="BL118">
            <v>130000</v>
          </cell>
          <cell r="BM118">
            <v>130000</v>
          </cell>
          <cell r="BN118">
            <v>130000</v>
          </cell>
          <cell r="BO118">
            <v>130000</v>
          </cell>
          <cell r="BP118">
            <v>130000</v>
          </cell>
          <cell r="BQ118">
            <v>130000</v>
          </cell>
          <cell r="BR118">
            <v>130000</v>
          </cell>
          <cell r="BS118">
            <v>130000</v>
          </cell>
          <cell r="BT118">
            <v>130000</v>
          </cell>
          <cell r="BU118">
            <v>130000</v>
          </cell>
          <cell r="BV118">
            <v>130000</v>
          </cell>
          <cell r="BW118">
            <v>130000</v>
          </cell>
          <cell r="BX118">
            <v>130000</v>
          </cell>
          <cell r="BY118">
            <v>130000</v>
          </cell>
          <cell r="BZ118">
            <v>130000</v>
          </cell>
          <cell r="CA118">
            <v>130000</v>
          </cell>
          <cell r="CB118">
            <v>130000</v>
          </cell>
          <cell r="CC118">
            <v>130000</v>
          </cell>
          <cell r="CD118">
            <v>130000</v>
          </cell>
          <cell r="CE118">
            <v>130000</v>
          </cell>
          <cell r="CF118">
            <v>130000</v>
          </cell>
          <cell r="CG118">
            <v>130000</v>
          </cell>
          <cell r="CH118">
            <v>130000</v>
          </cell>
          <cell r="CI118">
            <v>130000</v>
          </cell>
          <cell r="CJ118">
            <v>130000</v>
          </cell>
          <cell r="CK118">
            <v>130000</v>
          </cell>
          <cell r="CL118">
            <v>130000</v>
          </cell>
          <cell r="CM118">
            <v>130000</v>
          </cell>
          <cell r="CN118">
            <v>130000</v>
          </cell>
          <cell r="CO118">
            <v>130000</v>
          </cell>
          <cell r="CP118">
            <v>130000</v>
          </cell>
          <cell r="CQ118">
            <v>130000</v>
          </cell>
          <cell r="CR118">
            <v>130000</v>
          </cell>
          <cell r="CS118">
            <v>130000</v>
          </cell>
          <cell r="CT118">
            <v>130000</v>
          </cell>
          <cell r="CU118">
            <v>130000</v>
          </cell>
          <cell r="CV118">
            <v>130000</v>
          </cell>
          <cell r="CW118">
            <v>130000</v>
          </cell>
          <cell r="CX118">
            <v>130000</v>
          </cell>
          <cell r="CY118">
            <v>130000</v>
          </cell>
          <cell r="CZ118">
            <v>130000</v>
          </cell>
          <cell r="DA118">
            <v>130000</v>
          </cell>
          <cell r="DB118">
            <v>130000</v>
          </cell>
          <cell r="DC118">
            <v>130000</v>
          </cell>
          <cell r="DD118">
            <v>130000</v>
          </cell>
          <cell r="DE118">
            <v>130000</v>
          </cell>
          <cell r="DF118">
            <v>130000</v>
          </cell>
          <cell r="DG118">
            <v>130000</v>
          </cell>
          <cell r="DH118">
            <v>130000</v>
          </cell>
          <cell r="DI118">
            <v>130000</v>
          </cell>
          <cell r="DJ118">
            <v>130000</v>
          </cell>
          <cell r="DK118">
            <v>130000</v>
          </cell>
          <cell r="DL118">
            <v>130000</v>
          </cell>
          <cell r="DM118">
            <v>130000</v>
          </cell>
          <cell r="DN118">
            <v>130000</v>
          </cell>
          <cell r="DO118">
            <v>130000</v>
          </cell>
          <cell r="DP118">
            <v>130000</v>
          </cell>
          <cell r="DQ118">
            <v>130000</v>
          </cell>
          <cell r="DR118">
            <v>130000</v>
          </cell>
          <cell r="DS118">
            <v>130000</v>
          </cell>
          <cell r="DT118">
            <v>130000</v>
          </cell>
          <cell r="DU118">
            <v>130000</v>
          </cell>
          <cell r="DV118">
            <v>130000</v>
          </cell>
          <cell r="DW118">
            <v>130000</v>
          </cell>
          <cell r="DX118">
            <v>130000</v>
          </cell>
          <cell r="DY118">
            <v>130000</v>
          </cell>
          <cell r="DZ118">
            <v>130000</v>
          </cell>
          <cell r="EA118">
            <v>130000</v>
          </cell>
          <cell r="EB118">
            <v>130000</v>
          </cell>
          <cell r="EC118">
            <v>130000</v>
          </cell>
          <cell r="ED118">
            <v>130000</v>
          </cell>
          <cell r="EE118">
            <v>130000</v>
          </cell>
          <cell r="EF118">
            <v>130000</v>
          </cell>
          <cell r="EG118">
            <v>130000</v>
          </cell>
          <cell r="EH118">
            <v>130000</v>
          </cell>
          <cell r="EI118">
            <v>130000</v>
          </cell>
          <cell r="EJ118">
            <v>130000</v>
          </cell>
          <cell r="EK118">
            <v>130000</v>
          </cell>
          <cell r="EL118">
            <v>130000</v>
          </cell>
          <cell r="EM118">
            <v>130000</v>
          </cell>
          <cell r="EN118">
            <v>130000</v>
          </cell>
          <cell r="EO118">
            <v>130000</v>
          </cell>
          <cell r="EP118">
            <v>130000</v>
          </cell>
          <cell r="EQ118">
            <v>130000</v>
          </cell>
          <cell r="ER118">
            <v>130000</v>
          </cell>
          <cell r="ES118">
            <v>130000</v>
          </cell>
          <cell r="ET118">
            <v>130000</v>
          </cell>
          <cell r="EU118">
            <v>130000</v>
          </cell>
          <cell r="EV118">
            <v>130000</v>
          </cell>
          <cell r="EW118">
            <v>130000</v>
          </cell>
          <cell r="EX118">
            <v>130000</v>
          </cell>
          <cell r="EY118">
            <v>130000</v>
          </cell>
          <cell r="EZ118">
            <v>130000</v>
          </cell>
          <cell r="FA118">
            <v>130000</v>
          </cell>
          <cell r="FB118">
            <v>130000</v>
          </cell>
          <cell r="FC118">
            <v>130000</v>
          </cell>
          <cell r="FD118">
            <v>130000</v>
          </cell>
          <cell r="FE118">
            <v>130000</v>
          </cell>
          <cell r="FF118">
            <v>130000</v>
          </cell>
          <cell r="FG118">
            <v>130000</v>
          </cell>
          <cell r="FH118">
            <v>130000</v>
          </cell>
          <cell r="FI118">
            <v>130000</v>
          </cell>
        </row>
        <row r="119">
          <cell r="V119" t="str">
            <v>INK &amp; PAINT</v>
          </cell>
          <cell r="W119">
            <v>8</v>
          </cell>
          <cell r="X119">
            <v>32400</v>
          </cell>
          <cell r="AA119">
            <v>32400</v>
          </cell>
          <cell r="AB119">
            <v>32400</v>
          </cell>
          <cell r="AC119">
            <v>32400</v>
          </cell>
          <cell r="AD119">
            <v>32400</v>
          </cell>
          <cell r="AE119">
            <v>32400</v>
          </cell>
          <cell r="AF119">
            <v>32400</v>
          </cell>
          <cell r="AG119">
            <v>32400</v>
          </cell>
          <cell r="AH119">
            <v>32400</v>
          </cell>
          <cell r="AI119">
            <v>32400</v>
          </cell>
          <cell r="AJ119">
            <v>32400</v>
          </cell>
          <cell r="AK119">
            <v>32400</v>
          </cell>
          <cell r="AL119">
            <v>32400</v>
          </cell>
          <cell r="AM119">
            <v>32400</v>
          </cell>
          <cell r="AN119">
            <v>32400</v>
          </cell>
          <cell r="AO119">
            <v>32400</v>
          </cell>
          <cell r="AP119">
            <v>32400</v>
          </cell>
          <cell r="AQ119">
            <v>32400</v>
          </cell>
          <cell r="AR119">
            <v>32400</v>
          </cell>
          <cell r="AS119">
            <v>32400</v>
          </cell>
          <cell r="AT119">
            <v>32400</v>
          </cell>
          <cell r="AU119">
            <v>32400</v>
          </cell>
          <cell r="AV119">
            <v>32400</v>
          </cell>
          <cell r="AW119">
            <v>32400</v>
          </cell>
          <cell r="AX119">
            <v>32400</v>
          </cell>
          <cell r="AY119">
            <v>32400</v>
          </cell>
          <cell r="AZ119">
            <v>32400</v>
          </cell>
          <cell r="BA119">
            <v>32400</v>
          </cell>
          <cell r="BB119">
            <v>32400</v>
          </cell>
          <cell r="BC119">
            <v>32400</v>
          </cell>
          <cell r="BD119">
            <v>32400</v>
          </cell>
          <cell r="BE119">
            <v>32400</v>
          </cell>
          <cell r="BF119">
            <v>1800</v>
          </cell>
          <cell r="BG119">
            <v>3600</v>
          </cell>
          <cell r="BH119">
            <v>5400</v>
          </cell>
          <cell r="BI119">
            <v>5400</v>
          </cell>
          <cell r="BJ119">
            <v>7200</v>
          </cell>
          <cell r="BK119">
            <v>7200</v>
          </cell>
          <cell r="BL119">
            <v>7200</v>
          </cell>
          <cell r="BM119">
            <v>7200</v>
          </cell>
          <cell r="BN119">
            <v>7200</v>
          </cell>
          <cell r="BO119">
            <v>7200</v>
          </cell>
          <cell r="BP119">
            <v>7200</v>
          </cell>
          <cell r="BQ119">
            <v>7200</v>
          </cell>
          <cell r="BR119">
            <v>7200</v>
          </cell>
          <cell r="BS119">
            <v>7200</v>
          </cell>
          <cell r="BT119">
            <v>7200</v>
          </cell>
          <cell r="BU119">
            <v>7200</v>
          </cell>
          <cell r="BV119">
            <v>7200</v>
          </cell>
          <cell r="BW119">
            <v>7200</v>
          </cell>
          <cell r="BX119">
            <v>7200</v>
          </cell>
          <cell r="BY119">
            <v>7200</v>
          </cell>
          <cell r="BZ119">
            <v>7200</v>
          </cell>
          <cell r="CA119">
            <v>7200</v>
          </cell>
          <cell r="CB119">
            <v>7200</v>
          </cell>
          <cell r="CC119">
            <v>7200</v>
          </cell>
          <cell r="CD119">
            <v>7200</v>
          </cell>
          <cell r="CE119">
            <v>7200</v>
          </cell>
          <cell r="CF119">
            <v>7200</v>
          </cell>
          <cell r="CG119">
            <v>7200</v>
          </cell>
          <cell r="CH119">
            <v>7200</v>
          </cell>
          <cell r="CI119">
            <v>7200</v>
          </cell>
          <cell r="CJ119">
            <v>7200</v>
          </cell>
          <cell r="CK119">
            <v>7200</v>
          </cell>
          <cell r="CL119">
            <v>7200</v>
          </cell>
          <cell r="CM119">
            <v>7200</v>
          </cell>
          <cell r="CN119">
            <v>7200</v>
          </cell>
          <cell r="CO119">
            <v>7200</v>
          </cell>
          <cell r="CP119">
            <v>7200</v>
          </cell>
          <cell r="CQ119">
            <v>7200</v>
          </cell>
          <cell r="CR119">
            <v>7200</v>
          </cell>
          <cell r="CS119">
            <v>7200</v>
          </cell>
          <cell r="CT119">
            <v>7200</v>
          </cell>
          <cell r="CU119">
            <v>7200</v>
          </cell>
          <cell r="CV119">
            <v>7200</v>
          </cell>
          <cell r="CW119">
            <v>7200</v>
          </cell>
          <cell r="CX119">
            <v>7200</v>
          </cell>
          <cell r="CY119">
            <v>7200</v>
          </cell>
          <cell r="CZ119">
            <v>7200</v>
          </cell>
          <cell r="DA119">
            <v>7200</v>
          </cell>
          <cell r="DB119">
            <v>7200</v>
          </cell>
          <cell r="DC119">
            <v>7200</v>
          </cell>
          <cell r="DD119">
            <v>7200</v>
          </cell>
          <cell r="DE119">
            <v>7200</v>
          </cell>
          <cell r="DF119">
            <v>7200</v>
          </cell>
          <cell r="DG119">
            <v>7200</v>
          </cell>
          <cell r="DH119">
            <v>7200</v>
          </cell>
          <cell r="DI119">
            <v>7200</v>
          </cell>
          <cell r="DJ119">
            <v>7200</v>
          </cell>
          <cell r="DK119">
            <v>7200</v>
          </cell>
          <cell r="DL119">
            <v>7200</v>
          </cell>
          <cell r="DM119">
            <v>7200</v>
          </cell>
          <cell r="DN119">
            <v>7200</v>
          </cell>
          <cell r="DO119">
            <v>7200</v>
          </cell>
          <cell r="DP119">
            <v>7200</v>
          </cell>
          <cell r="DQ119">
            <v>7200</v>
          </cell>
          <cell r="DR119">
            <v>7200</v>
          </cell>
          <cell r="DS119">
            <v>7200</v>
          </cell>
          <cell r="DT119">
            <v>7200</v>
          </cell>
          <cell r="DU119">
            <v>7200</v>
          </cell>
          <cell r="DV119">
            <v>7200</v>
          </cell>
          <cell r="DW119">
            <v>7200</v>
          </cell>
          <cell r="DX119">
            <v>7200</v>
          </cell>
          <cell r="DY119">
            <v>7200</v>
          </cell>
          <cell r="DZ119">
            <v>7200</v>
          </cell>
          <cell r="EA119">
            <v>7200</v>
          </cell>
          <cell r="EB119">
            <v>7200</v>
          </cell>
          <cell r="EC119">
            <v>7200</v>
          </cell>
          <cell r="ED119">
            <v>7200</v>
          </cell>
          <cell r="EE119">
            <v>7200</v>
          </cell>
          <cell r="EF119">
            <v>7200</v>
          </cell>
          <cell r="EG119">
            <v>7200</v>
          </cell>
          <cell r="EH119">
            <v>7200</v>
          </cell>
          <cell r="EI119">
            <v>7200</v>
          </cell>
          <cell r="EJ119">
            <v>7200</v>
          </cell>
          <cell r="EK119">
            <v>7200</v>
          </cell>
          <cell r="EL119">
            <v>7200</v>
          </cell>
          <cell r="EM119">
            <v>7200</v>
          </cell>
          <cell r="EN119">
            <v>7200</v>
          </cell>
          <cell r="EO119">
            <v>7200</v>
          </cell>
          <cell r="EP119">
            <v>7200</v>
          </cell>
          <cell r="EQ119">
            <v>7200</v>
          </cell>
          <cell r="ER119">
            <v>7200</v>
          </cell>
          <cell r="ES119">
            <v>7200</v>
          </cell>
          <cell r="ET119">
            <v>7200</v>
          </cell>
          <cell r="EU119">
            <v>7200</v>
          </cell>
          <cell r="EV119">
            <v>7200</v>
          </cell>
          <cell r="EW119">
            <v>7200</v>
          </cell>
          <cell r="EX119">
            <v>7200</v>
          </cell>
          <cell r="EY119">
            <v>7200</v>
          </cell>
          <cell r="EZ119">
            <v>7200</v>
          </cell>
          <cell r="FA119">
            <v>7200</v>
          </cell>
          <cell r="FB119">
            <v>7200</v>
          </cell>
          <cell r="FC119">
            <v>7200</v>
          </cell>
          <cell r="FD119">
            <v>7200</v>
          </cell>
          <cell r="FE119">
            <v>7200</v>
          </cell>
          <cell r="FF119">
            <v>7200</v>
          </cell>
          <cell r="FG119">
            <v>7200</v>
          </cell>
          <cell r="FH119">
            <v>7200</v>
          </cell>
          <cell r="FI119">
            <v>7200</v>
          </cell>
        </row>
        <row r="120">
          <cell r="V120" t="str">
            <v>INK &amp; PAINT</v>
          </cell>
          <cell r="W120">
            <v>8</v>
          </cell>
          <cell r="X120">
            <v>72000</v>
          </cell>
          <cell r="AA120">
            <v>72000</v>
          </cell>
          <cell r="AB120">
            <v>72000</v>
          </cell>
          <cell r="AC120">
            <v>72000</v>
          </cell>
          <cell r="AD120">
            <v>72000</v>
          </cell>
          <cell r="AE120">
            <v>72000</v>
          </cell>
          <cell r="AF120">
            <v>72000</v>
          </cell>
          <cell r="AG120">
            <v>72000</v>
          </cell>
          <cell r="AH120">
            <v>72000</v>
          </cell>
          <cell r="AI120">
            <v>72000</v>
          </cell>
          <cell r="AJ120">
            <v>72000</v>
          </cell>
          <cell r="AK120">
            <v>72000</v>
          </cell>
          <cell r="AL120">
            <v>72000</v>
          </cell>
          <cell r="AM120">
            <v>72000</v>
          </cell>
          <cell r="AN120">
            <v>72000</v>
          </cell>
          <cell r="AO120">
            <v>72000</v>
          </cell>
          <cell r="AP120">
            <v>72000</v>
          </cell>
          <cell r="AQ120">
            <v>72000</v>
          </cell>
          <cell r="AR120">
            <v>72000</v>
          </cell>
          <cell r="AS120">
            <v>72000</v>
          </cell>
          <cell r="AT120">
            <v>72000</v>
          </cell>
          <cell r="AU120">
            <v>72000</v>
          </cell>
          <cell r="AV120">
            <v>72000</v>
          </cell>
          <cell r="AW120">
            <v>72000</v>
          </cell>
          <cell r="AX120">
            <v>72000</v>
          </cell>
          <cell r="AY120">
            <v>72000</v>
          </cell>
          <cell r="AZ120">
            <v>72000</v>
          </cell>
          <cell r="BA120">
            <v>72000</v>
          </cell>
          <cell r="BB120">
            <v>72000</v>
          </cell>
          <cell r="BC120">
            <v>72000</v>
          </cell>
          <cell r="BD120">
            <v>72000</v>
          </cell>
          <cell r="BE120">
            <v>72000</v>
          </cell>
          <cell r="BF120">
            <v>72000</v>
          </cell>
          <cell r="BG120">
            <v>8000</v>
          </cell>
          <cell r="BH120">
            <v>10000</v>
          </cell>
          <cell r="BI120">
            <v>10000</v>
          </cell>
          <cell r="BJ120">
            <v>14000</v>
          </cell>
          <cell r="BK120">
            <v>15000</v>
          </cell>
          <cell r="BL120">
            <v>15000</v>
          </cell>
          <cell r="BM120">
            <v>10000</v>
          </cell>
        </row>
        <row r="121">
          <cell r="X121">
            <v>1262000</v>
          </cell>
          <cell r="AA121">
            <v>0</v>
          </cell>
          <cell r="AB121">
            <v>0</v>
          </cell>
          <cell r="AC121">
            <v>0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>
            <v>0</v>
          </cell>
          <cell r="AJ121">
            <v>0</v>
          </cell>
          <cell r="AK121">
            <v>0</v>
          </cell>
          <cell r="AL121">
            <v>0</v>
          </cell>
          <cell r="AM121">
            <v>3750</v>
          </cell>
          <cell r="AN121">
            <v>7500</v>
          </cell>
          <cell r="AO121">
            <v>11250</v>
          </cell>
          <cell r="AP121">
            <v>15000</v>
          </cell>
          <cell r="AQ121">
            <v>15000</v>
          </cell>
          <cell r="AR121">
            <v>15000</v>
          </cell>
          <cell r="AS121">
            <v>15000</v>
          </cell>
          <cell r="AT121">
            <v>15000</v>
          </cell>
          <cell r="AU121">
            <v>15000</v>
          </cell>
          <cell r="AV121">
            <v>15000</v>
          </cell>
          <cell r="AW121">
            <v>15000</v>
          </cell>
          <cell r="AX121">
            <v>15000</v>
          </cell>
          <cell r="AY121">
            <v>15000</v>
          </cell>
          <cell r="AZ121">
            <v>15000</v>
          </cell>
          <cell r="BA121">
            <v>0</v>
          </cell>
          <cell r="BB121">
            <v>28125</v>
          </cell>
          <cell r="BC121">
            <v>56250</v>
          </cell>
          <cell r="BD121">
            <v>84375</v>
          </cell>
          <cell r="BE121">
            <v>75000</v>
          </cell>
          <cell r="BF121">
            <v>76800</v>
          </cell>
          <cell r="BG121">
            <v>78600</v>
          </cell>
          <cell r="BH121">
            <v>80400</v>
          </cell>
          <cell r="BI121">
            <v>0</v>
          </cell>
          <cell r="BJ121">
            <v>82200</v>
          </cell>
          <cell r="BK121">
            <v>7200</v>
          </cell>
          <cell r="BL121">
            <v>7200</v>
          </cell>
          <cell r="BM121">
            <v>0</v>
          </cell>
        </row>
        <row r="122">
          <cell r="X122" t="str">
            <v>cost</v>
          </cell>
          <cell r="AA122">
            <v>0</v>
          </cell>
          <cell r="AB122">
            <v>0</v>
          </cell>
          <cell r="AC122">
            <v>0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>
            <v>0</v>
          </cell>
          <cell r="AJ122">
            <v>0</v>
          </cell>
          <cell r="AK122">
            <v>0</v>
          </cell>
          <cell r="AL122">
            <v>0</v>
          </cell>
          <cell r="AM122">
            <v>3750</v>
          </cell>
          <cell r="AN122">
            <v>7250</v>
          </cell>
          <cell r="AO122">
            <v>5000</v>
          </cell>
          <cell r="AP122">
            <v>5000</v>
          </cell>
          <cell r="AQ122">
            <v>5000</v>
          </cell>
          <cell r="AR122">
            <v>6732.0178636821202</v>
          </cell>
          <cell r="AS122">
            <v>6875.9564301131923</v>
          </cell>
          <cell r="AT122">
            <v>13392</v>
          </cell>
          <cell r="AU122">
            <v>17000</v>
          </cell>
          <cell r="AV122">
            <v>17000</v>
          </cell>
          <cell r="AW122">
            <v>17000</v>
          </cell>
          <cell r="AX122">
            <v>17000</v>
          </cell>
          <cell r="AY122">
            <v>17000</v>
          </cell>
          <cell r="AZ122">
            <v>17000</v>
          </cell>
          <cell r="BA122">
            <v>25000</v>
          </cell>
          <cell r="BB122">
            <v>25000</v>
          </cell>
          <cell r="BC122">
            <v>90714.29</v>
          </cell>
          <cell r="BD122">
            <v>90714.29</v>
          </cell>
          <cell r="BE122">
            <v>120714.29</v>
          </cell>
          <cell r="BF122">
            <v>115714.29</v>
          </cell>
          <cell r="BG122">
            <v>143714.29</v>
          </cell>
          <cell r="BH122">
            <v>155714.29</v>
          </cell>
          <cell r="BI122">
            <v>0</v>
          </cell>
          <cell r="BJ122">
            <v>169714.29</v>
          </cell>
          <cell r="BK122">
            <v>145000</v>
          </cell>
          <cell r="BL122">
            <v>15000</v>
          </cell>
          <cell r="BM122">
            <v>10000</v>
          </cell>
        </row>
        <row r="123">
          <cell r="T123" t="str">
            <v>ACTUAL COST TO DATE</v>
          </cell>
          <cell r="X123" t="str">
            <v>cumulative</v>
          </cell>
          <cell r="AA123">
            <v>0</v>
          </cell>
          <cell r="AB123">
            <v>0</v>
          </cell>
          <cell r="AC123">
            <v>0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>
            <v>0</v>
          </cell>
          <cell r="AJ123">
            <v>0</v>
          </cell>
          <cell r="AK123">
            <v>0</v>
          </cell>
          <cell r="AL123">
            <v>0</v>
          </cell>
          <cell r="AM123">
            <v>3750</v>
          </cell>
          <cell r="AN123">
            <v>11000</v>
          </cell>
          <cell r="AO123">
            <v>16000</v>
          </cell>
          <cell r="AP123">
            <v>21000</v>
          </cell>
          <cell r="AQ123">
            <v>26000</v>
          </cell>
          <cell r="AR123">
            <v>32732.017863682122</v>
          </cell>
          <cell r="AS123">
            <v>39607.974293795312</v>
          </cell>
          <cell r="AT123">
            <v>52999.974293795312</v>
          </cell>
          <cell r="AU123">
            <v>69999.974293795312</v>
          </cell>
          <cell r="AV123">
            <v>86999.974293795312</v>
          </cell>
          <cell r="AW123">
            <v>103999.97429379531</v>
          </cell>
          <cell r="AX123">
            <v>120999.97429379531</v>
          </cell>
          <cell r="AY123">
            <v>137999.9742937953</v>
          </cell>
          <cell r="AZ123">
            <v>154999.9742937953</v>
          </cell>
          <cell r="BA123">
            <v>179999.9742937953</v>
          </cell>
          <cell r="BB123">
            <v>204999.9742937953</v>
          </cell>
          <cell r="BC123">
            <v>295714.26429379528</v>
          </cell>
          <cell r="BD123">
            <v>386428.55429379526</v>
          </cell>
          <cell r="BE123">
            <v>507142.84429379523</v>
          </cell>
          <cell r="BF123">
            <v>622857.13429379521</v>
          </cell>
          <cell r="BG123">
            <v>766571.42429379525</v>
          </cell>
          <cell r="BH123">
            <v>922285.71429379529</v>
          </cell>
          <cell r="BI123">
            <v>922285.71429379529</v>
          </cell>
          <cell r="BJ123">
            <v>1092000.0042937952</v>
          </cell>
          <cell r="BK123">
            <v>1237000.0042937952</v>
          </cell>
          <cell r="BL123">
            <v>1252000.0042937952</v>
          </cell>
          <cell r="BM123">
            <v>1262000.0042937952</v>
          </cell>
          <cell r="DL123">
            <v>1262000</v>
          </cell>
          <cell r="DM123">
            <v>1262000</v>
          </cell>
          <cell r="DN123">
            <v>1262000</v>
          </cell>
          <cell r="DO123">
            <v>1262000</v>
          </cell>
          <cell r="DP123">
            <v>1262000</v>
          </cell>
          <cell r="DQ123">
            <v>1262000</v>
          </cell>
          <cell r="DR123">
            <v>1262000</v>
          </cell>
          <cell r="DS123">
            <v>1262000</v>
          </cell>
          <cell r="DT123">
            <v>1262000</v>
          </cell>
          <cell r="DU123">
            <v>1262000</v>
          </cell>
          <cell r="DV123">
            <v>1262000</v>
          </cell>
          <cell r="DW123">
            <v>1262000</v>
          </cell>
          <cell r="DX123">
            <v>1262000</v>
          </cell>
          <cell r="DY123">
            <v>1262000</v>
          </cell>
          <cell r="DZ123">
            <v>1262000</v>
          </cell>
          <cell r="EA123">
            <v>1262000</v>
          </cell>
          <cell r="EB123">
            <v>1262000</v>
          </cell>
          <cell r="EC123">
            <v>1262000</v>
          </cell>
          <cell r="ED123">
            <v>1262000</v>
          </cell>
          <cell r="EE123">
            <v>1262000</v>
          </cell>
          <cell r="EF123">
            <v>1262000</v>
          </cell>
          <cell r="EG123">
            <v>1262000</v>
          </cell>
          <cell r="EH123">
            <v>1262000</v>
          </cell>
          <cell r="EI123">
            <v>1262000</v>
          </cell>
          <cell r="EJ123">
            <v>1262000</v>
          </cell>
          <cell r="EK123">
            <v>1262000</v>
          </cell>
          <cell r="EL123">
            <v>1262000</v>
          </cell>
          <cell r="EM123">
            <v>1262000</v>
          </cell>
          <cell r="EN123">
            <v>1262000</v>
          </cell>
          <cell r="EO123">
            <v>1262000</v>
          </cell>
          <cell r="EP123">
            <v>1262000</v>
          </cell>
          <cell r="EQ123">
            <v>1262000</v>
          </cell>
          <cell r="ER123">
            <v>1262000</v>
          </cell>
          <cell r="ES123">
            <v>1262000</v>
          </cell>
          <cell r="ET123">
            <v>1262000</v>
          </cell>
          <cell r="EU123">
            <v>1262000</v>
          </cell>
          <cell r="EV123">
            <v>1262000</v>
          </cell>
        </row>
        <row r="124">
          <cell r="S124" t="str">
            <v>COST TO DATE</v>
          </cell>
          <cell r="T124" t="str">
            <v>ACTUAL COST TO DATE</v>
          </cell>
          <cell r="V124" t="str">
            <v>DIRECT TO DATE</v>
          </cell>
          <cell r="W124" t="str">
            <v>BUDGET</v>
          </cell>
          <cell r="AC124" t="str">
            <v>ADJ</v>
          </cell>
          <cell r="DL124">
            <v>1262000</v>
          </cell>
          <cell r="DM124">
            <v>1262000</v>
          </cell>
          <cell r="DN124">
            <v>1262000</v>
          </cell>
          <cell r="DO124">
            <v>1262000</v>
          </cell>
          <cell r="DP124">
            <v>1262000</v>
          </cell>
          <cell r="DQ124">
            <v>1262000</v>
          </cell>
          <cell r="DR124">
            <v>1262000</v>
          </cell>
          <cell r="DS124">
            <v>1262000</v>
          </cell>
          <cell r="DT124">
            <v>1262000</v>
          </cell>
          <cell r="DU124">
            <v>1262000</v>
          </cell>
          <cell r="DV124">
            <v>1262000</v>
          </cell>
          <cell r="DW124">
            <v>1262000</v>
          </cell>
          <cell r="DX124">
            <v>1262000</v>
          </cell>
          <cell r="DY124">
            <v>1262000</v>
          </cell>
          <cell r="DZ124">
            <v>1262000</v>
          </cell>
          <cell r="EA124">
            <v>1262000</v>
          </cell>
          <cell r="EB124">
            <v>1262000</v>
          </cell>
          <cell r="EC124">
            <v>1262000</v>
          </cell>
          <cell r="ED124">
            <v>1262000</v>
          </cell>
          <cell r="EE124">
            <v>1262000</v>
          </cell>
          <cell r="EF124">
            <v>1262000</v>
          </cell>
          <cell r="EG124">
            <v>1262000</v>
          </cell>
          <cell r="EH124">
            <v>1262000</v>
          </cell>
          <cell r="EI124">
            <v>1262000</v>
          </cell>
          <cell r="EJ124">
            <v>1262000</v>
          </cell>
          <cell r="EK124">
            <v>1262000</v>
          </cell>
          <cell r="EL124">
            <v>1262000</v>
          </cell>
          <cell r="EM124">
            <v>1262000</v>
          </cell>
          <cell r="EN124">
            <v>1262000</v>
          </cell>
          <cell r="EO124">
            <v>1262000</v>
          </cell>
          <cell r="EP124">
            <v>1262000</v>
          </cell>
          <cell r="EQ124">
            <v>1262000</v>
          </cell>
          <cell r="ER124">
            <v>1262000</v>
          </cell>
          <cell r="ES124">
            <v>1262000</v>
          </cell>
          <cell r="ET124">
            <v>1262000</v>
          </cell>
          <cell r="EU124">
            <v>1262000</v>
          </cell>
          <cell r="EV124">
            <v>1262000</v>
          </cell>
        </row>
        <row r="125">
          <cell r="S125" t="str">
            <v>COST TO DATE</v>
          </cell>
          <cell r="T125" t="str">
            <v>DEVELOPMENT</v>
          </cell>
          <cell r="V125" t="str">
            <v>DIRECT TO DATE</v>
          </cell>
          <cell r="W125" t="str">
            <v>BUDGET</v>
          </cell>
          <cell r="AA125">
            <v>0</v>
          </cell>
          <cell r="AB125">
            <v>0</v>
          </cell>
          <cell r="AC125" t="str">
            <v>ADJ</v>
          </cell>
          <cell r="AD125">
            <v>0</v>
          </cell>
          <cell r="AE125">
            <v>556</v>
          </cell>
          <cell r="AF125">
            <v>0</v>
          </cell>
          <cell r="AG125">
            <v>0</v>
          </cell>
          <cell r="AH125">
            <v>225.55794045076053</v>
          </cell>
          <cell r="AI125">
            <v>0</v>
          </cell>
          <cell r="AJ125">
            <v>0</v>
          </cell>
          <cell r="AK125">
            <v>0</v>
          </cell>
          <cell r="AL125">
            <v>0</v>
          </cell>
          <cell r="AM125">
            <v>0</v>
          </cell>
          <cell r="AN125">
            <v>0</v>
          </cell>
          <cell r="AO125">
            <v>0</v>
          </cell>
          <cell r="AP125">
            <v>0</v>
          </cell>
          <cell r="AQ125">
            <v>0</v>
          </cell>
          <cell r="AR125">
            <v>0</v>
          </cell>
          <cell r="AS125">
            <v>0</v>
          </cell>
          <cell r="AT125">
            <v>0</v>
          </cell>
          <cell r="AU125">
            <v>0</v>
          </cell>
          <cell r="AV125">
            <v>0</v>
          </cell>
          <cell r="AW125">
            <v>0</v>
          </cell>
          <cell r="AX125">
            <v>0</v>
          </cell>
          <cell r="AY125">
            <v>0</v>
          </cell>
          <cell r="AZ125">
            <v>0</v>
          </cell>
          <cell r="BA125">
            <v>0</v>
          </cell>
          <cell r="BB125">
            <v>0</v>
          </cell>
          <cell r="BC125">
            <v>0</v>
          </cell>
          <cell r="BD125">
            <v>0</v>
          </cell>
          <cell r="BE125">
            <v>0</v>
          </cell>
          <cell r="BF125">
            <v>0</v>
          </cell>
          <cell r="BG125">
            <v>0</v>
          </cell>
          <cell r="BH125">
            <v>0</v>
          </cell>
          <cell r="BJ125">
            <v>0</v>
          </cell>
          <cell r="BK125">
            <v>0</v>
          </cell>
        </row>
        <row r="126">
          <cell r="T126" t="str">
            <v>DEVELOPMENT</v>
          </cell>
          <cell r="U126">
            <v>0.37622265856429798</v>
          </cell>
          <cell r="V126">
            <v>781.5579404507605</v>
          </cell>
          <cell r="W126">
            <v>257500</v>
          </cell>
          <cell r="AA126">
            <v>0</v>
          </cell>
          <cell r="AB126">
            <v>0</v>
          </cell>
          <cell r="AC126">
            <v>0</v>
          </cell>
          <cell r="AD126">
            <v>0</v>
          </cell>
          <cell r="AE126">
            <v>556</v>
          </cell>
          <cell r="AF126">
            <v>0</v>
          </cell>
          <cell r="AG126">
            <v>0</v>
          </cell>
          <cell r="AH126">
            <v>225.55794045076053</v>
          </cell>
          <cell r="AI126">
            <v>0</v>
          </cell>
          <cell r="AJ126">
            <v>0</v>
          </cell>
          <cell r="AK126">
            <v>0</v>
          </cell>
          <cell r="AL126">
            <v>0</v>
          </cell>
          <cell r="AM126">
            <v>0</v>
          </cell>
          <cell r="AN126">
            <v>0</v>
          </cell>
          <cell r="AO126">
            <v>0</v>
          </cell>
          <cell r="AP126">
            <v>0</v>
          </cell>
          <cell r="AQ126">
            <v>0</v>
          </cell>
          <cell r="AR126">
            <v>0</v>
          </cell>
          <cell r="AS126">
            <v>0</v>
          </cell>
          <cell r="AT126">
            <v>0</v>
          </cell>
          <cell r="AU126">
            <v>0</v>
          </cell>
          <cell r="AV126">
            <v>0</v>
          </cell>
          <cell r="AW126">
            <v>0</v>
          </cell>
          <cell r="AX126">
            <v>0</v>
          </cell>
          <cell r="AY126">
            <v>0</v>
          </cell>
          <cell r="AZ126">
            <v>0</v>
          </cell>
          <cell r="BA126">
            <v>0</v>
          </cell>
          <cell r="BB126">
            <v>0</v>
          </cell>
          <cell r="BC126">
            <v>0</v>
          </cell>
          <cell r="BD126">
            <v>0</v>
          </cell>
          <cell r="BE126">
            <v>0</v>
          </cell>
          <cell r="BF126">
            <v>0</v>
          </cell>
          <cell r="BG126">
            <v>0</v>
          </cell>
          <cell r="BH126">
            <v>0</v>
          </cell>
          <cell r="BJ126">
            <v>0</v>
          </cell>
          <cell r="BK126">
            <v>0</v>
          </cell>
        </row>
        <row r="127">
          <cell r="T127" t="str">
            <v>PRE PRODUCTION</v>
          </cell>
          <cell r="U127">
            <v>0.67267656191281877</v>
          </cell>
          <cell r="V127">
            <v>121081.78114430739</v>
          </cell>
          <cell r="W127">
            <v>180000</v>
          </cell>
          <cell r="AA127">
            <v>0</v>
          </cell>
          <cell r="AB127">
            <v>0</v>
          </cell>
          <cell r="AC127">
            <v>0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>
            <v>0</v>
          </cell>
          <cell r="AJ127">
            <v>225.55628575430856</v>
          </cell>
          <cell r="AK127">
            <v>0</v>
          </cell>
          <cell r="AL127">
            <v>74.922477898637339</v>
          </cell>
          <cell r="AM127">
            <v>0</v>
          </cell>
          <cell r="AN127">
            <v>614.32809706842977</v>
          </cell>
          <cell r="AO127">
            <v>0</v>
          </cell>
          <cell r="AP127">
            <v>2915.9174162648774</v>
          </cell>
          <cell r="AQ127">
            <v>7867.1733779534479</v>
          </cell>
          <cell r="AR127">
            <v>4064.0451453240603</v>
          </cell>
          <cell r="AS127">
            <v>9041.3607883394416</v>
          </cell>
          <cell r="AT127">
            <v>11006.794436358707</v>
          </cell>
          <cell r="AU127">
            <v>11571.463629061991</v>
          </cell>
          <cell r="AV127">
            <v>9189.0230686597188</v>
          </cell>
          <cell r="AW127">
            <v>8134.0665271506159</v>
          </cell>
          <cell r="AX127">
            <v>9010.5715878441351</v>
          </cell>
          <cell r="AY127">
            <v>7642.9955473019645</v>
          </cell>
          <cell r="AZ127">
            <v>9370.5950551100541</v>
          </cell>
          <cell r="BA127">
            <v>6148.5211402163377</v>
          </cell>
          <cell r="BB127">
            <v>5646.163868004558</v>
          </cell>
          <cell r="BC127">
            <v>9356.6533685899794</v>
          </cell>
          <cell r="BD127">
            <v>4752.2</v>
          </cell>
          <cell r="BE127">
            <v>4449.4293274061238</v>
          </cell>
          <cell r="BF127">
            <v>0</v>
          </cell>
          <cell r="BG127">
            <v>0</v>
          </cell>
          <cell r="BH127">
            <v>0</v>
          </cell>
          <cell r="BJ127">
            <v>0</v>
          </cell>
          <cell r="BK127">
            <v>0</v>
          </cell>
        </row>
        <row r="128">
          <cell r="T128" t="str">
            <v>PRE DOWNTIME</v>
          </cell>
          <cell r="V128">
            <v>0</v>
          </cell>
          <cell r="W128">
            <v>60000</v>
          </cell>
          <cell r="AA128">
            <v>0</v>
          </cell>
          <cell r="AB128">
            <v>0</v>
          </cell>
          <cell r="AC128">
            <v>0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  <cell r="AI128">
            <v>0</v>
          </cell>
          <cell r="AJ128">
            <v>0</v>
          </cell>
          <cell r="AK128">
            <v>0</v>
          </cell>
          <cell r="AL128">
            <v>0</v>
          </cell>
          <cell r="AM128">
            <v>0</v>
          </cell>
          <cell r="AN128">
            <v>0</v>
          </cell>
          <cell r="AO128">
            <v>0</v>
          </cell>
          <cell r="AP128">
            <v>0</v>
          </cell>
          <cell r="AQ128">
            <v>0</v>
          </cell>
          <cell r="AR128">
            <v>0</v>
          </cell>
          <cell r="AS128">
            <v>0</v>
          </cell>
          <cell r="AT128">
            <v>0</v>
          </cell>
          <cell r="AU128">
            <v>0</v>
          </cell>
          <cell r="AV128">
            <v>0</v>
          </cell>
          <cell r="AW128">
            <v>0</v>
          </cell>
          <cell r="AX128">
            <v>0</v>
          </cell>
          <cell r="AY128">
            <v>0</v>
          </cell>
          <cell r="AZ128">
            <v>0</v>
          </cell>
          <cell r="BA128">
            <v>0</v>
          </cell>
          <cell r="BB128">
            <v>0</v>
          </cell>
          <cell r="BC128">
            <v>0</v>
          </cell>
          <cell r="BD128">
            <v>0</v>
          </cell>
          <cell r="BE128">
            <v>0</v>
          </cell>
          <cell r="BF128">
            <v>0</v>
          </cell>
          <cell r="BG128">
            <v>0</v>
          </cell>
          <cell r="BH128">
            <v>0</v>
          </cell>
          <cell r="BJ128">
            <v>0</v>
          </cell>
          <cell r="BK128">
            <v>0</v>
          </cell>
        </row>
        <row r="129">
          <cell r="T129" t="str">
            <v>BACKGROUNDS</v>
          </cell>
          <cell r="V129">
            <v>44274.066319164602</v>
          </cell>
          <cell r="W129">
            <v>60000</v>
          </cell>
          <cell r="AA129">
            <v>0</v>
          </cell>
          <cell r="AB129">
            <v>0</v>
          </cell>
          <cell r="AC129">
            <v>0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>
            <v>0</v>
          </cell>
          <cell r="AJ129">
            <v>0</v>
          </cell>
          <cell r="AK129">
            <v>0</v>
          </cell>
          <cell r="AL129">
            <v>0</v>
          </cell>
          <cell r="AM129">
            <v>0</v>
          </cell>
          <cell r="AN129">
            <v>0</v>
          </cell>
          <cell r="AO129">
            <v>0</v>
          </cell>
          <cell r="AP129">
            <v>0</v>
          </cell>
          <cell r="AQ129">
            <v>0</v>
          </cell>
          <cell r="AR129">
            <v>0</v>
          </cell>
          <cell r="AS129">
            <v>0</v>
          </cell>
          <cell r="AT129">
            <v>0</v>
          </cell>
          <cell r="AU129">
            <v>2168.5116182725365</v>
          </cell>
          <cell r="AV129">
            <v>4029.8235921001065</v>
          </cell>
          <cell r="AW129">
            <v>2928.7536192926427</v>
          </cell>
          <cell r="AX129">
            <v>3228.8156868971791</v>
          </cell>
          <cell r="AY129">
            <v>3195.1259861679241</v>
          </cell>
          <cell r="AZ129">
            <v>2118.903449655686</v>
          </cell>
          <cell r="BA129">
            <v>11760.823760630472</v>
          </cell>
          <cell r="BB129">
            <v>2853.6236495778326</v>
          </cell>
          <cell r="BC129">
            <v>3389.8502404685496</v>
          </cell>
          <cell r="BD129">
            <v>4416.6223200000004</v>
          </cell>
          <cell r="BE129">
            <v>4183.2123961016732</v>
          </cell>
          <cell r="BF129">
            <v>0</v>
          </cell>
          <cell r="BG129">
            <v>0</v>
          </cell>
          <cell r="BH129">
            <v>0</v>
          </cell>
          <cell r="BJ129">
            <v>0</v>
          </cell>
          <cell r="BK129">
            <v>0</v>
          </cell>
        </row>
        <row r="130">
          <cell r="T130" t="str">
            <v>LAYOUTS</v>
          </cell>
          <cell r="U130">
            <v>9.9009759709437734E-2</v>
          </cell>
          <cell r="V130">
            <v>80208.475269764909</v>
          </cell>
          <cell r="W130">
            <v>1130400</v>
          </cell>
          <cell r="AA130">
            <v>0</v>
          </cell>
          <cell r="AB130">
            <v>0</v>
          </cell>
          <cell r="AC130">
            <v>0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0</v>
          </cell>
          <cell r="AJ130">
            <v>0</v>
          </cell>
          <cell r="AK130">
            <v>0</v>
          </cell>
          <cell r="AL130">
            <v>0</v>
          </cell>
          <cell r="AM130">
            <v>0</v>
          </cell>
          <cell r="AN130">
            <v>0</v>
          </cell>
          <cell r="AO130">
            <v>0</v>
          </cell>
          <cell r="AP130">
            <v>0</v>
          </cell>
          <cell r="AQ130">
            <v>0</v>
          </cell>
          <cell r="AR130">
            <v>1732.0178636821199</v>
          </cell>
          <cell r="AS130">
            <v>1875.9564301131923</v>
          </cell>
          <cell r="AT130">
            <v>5843.2364341781531</v>
          </cell>
          <cell r="AU130">
            <v>7583.6296806897026</v>
          </cell>
          <cell r="AV130">
            <v>5923.5718655284209</v>
          </cell>
          <cell r="AW130">
            <v>4518.7292942670792</v>
          </cell>
          <cell r="AX130">
            <v>5840.3874759042837</v>
          </cell>
          <cell r="AY130">
            <v>5645.4544799682171</v>
          </cell>
          <cell r="AZ130">
            <v>6719.7171195349429</v>
          </cell>
          <cell r="BA130">
            <v>6979.9810585183259</v>
          </cell>
          <cell r="BB130">
            <v>6557.5817166642018</v>
          </cell>
          <cell r="BC130">
            <v>6364.3577685364307</v>
          </cell>
          <cell r="BD130">
            <v>6253.8630000000003</v>
          </cell>
          <cell r="BE130">
            <v>8369.9910821798203</v>
          </cell>
          <cell r="BF130">
            <v>0</v>
          </cell>
          <cell r="BG130">
            <v>0</v>
          </cell>
          <cell r="BH130">
            <v>0</v>
          </cell>
          <cell r="BJ130">
            <v>0</v>
          </cell>
          <cell r="BK130">
            <v>0</v>
          </cell>
        </row>
        <row r="131">
          <cell r="T131" t="str">
            <v>PRODUCTION</v>
          </cell>
          <cell r="U131">
            <v>0.22292725679671649</v>
          </cell>
          <cell r="V131">
            <v>211870.06485959934</v>
          </cell>
          <cell r="W131">
            <v>950400</v>
          </cell>
          <cell r="AA131">
            <v>0</v>
          </cell>
          <cell r="AB131">
            <v>0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0</v>
          </cell>
          <cell r="AJ131">
            <v>0</v>
          </cell>
          <cell r="AK131">
            <v>0</v>
          </cell>
          <cell r="AL131">
            <v>0</v>
          </cell>
          <cell r="AM131">
            <v>0</v>
          </cell>
          <cell r="AN131">
            <v>0</v>
          </cell>
          <cell r="AO131">
            <v>0</v>
          </cell>
          <cell r="AP131">
            <v>0</v>
          </cell>
          <cell r="AQ131">
            <v>0</v>
          </cell>
          <cell r="AR131">
            <v>0</v>
          </cell>
          <cell r="AS131">
            <v>0</v>
          </cell>
          <cell r="AT131">
            <v>0</v>
          </cell>
          <cell r="AU131">
            <v>0</v>
          </cell>
          <cell r="AV131">
            <v>3518.3407847338499</v>
          </cell>
          <cell r="AW131">
            <v>7515.9846155627492</v>
          </cell>
          <cell r="AX131">
            <v>7704.9188252708136</v>
          </cell>
          <cell r="AY131">
            <v>21635.664197121168</v>
          </cell>
          <cell r="AZ131">
            <v>11261.879070113606</v>
          </cell>
          <cell r="BA131">
            <v>23127.379132341266</v>
          </cell>
          <cell r="BB131">
            <v>14543.835027283996</v>
          </cell>
          <cell r="BC131">
            <v>26073.366907773368</v>
          </cell>
          <cell r="BD131">
            <v>35523.176160000003</v>
          </cell>
          <cell r="BE131">
            <v>60965.520139398541</v>
          </cell>
          <cell r="BF131">
            <v>0</v>
          </cell>
          <cell r="BG131">
            <v>0</v>
          </cell>
          <cell r="BH131">
            <v>0</v>
          </cell>
          <cell r="BJ131">
            <v>0</v>
          </cell>
          <cell r="BK131">
            <v>0</v>
          </cell>
        </row>
        <row r="132">
          <cell r="T132" t="str">
            <v>INK &amp; PAINT</v>
          </cell>
          <cell r="V132">
            <v>0</v>
          </cell>
          <cell r="W132">
            <v>72000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  <cell r="AE132">
            <v>556</v>
          </cell>
          <cell r="AF132">
            <v>0</v>
          </cell>
          <cell r="AG132">
            <v>0</v>
          </cell>
          <cell r="AH132">
            <v>225.55794045076053</v>
          </cell>
          <cell r="AI132">
            <v>0</v>
          </cell>
          <cell r="AJ132">
            <v>225.55628575430856</v>
          </cell>
          <cell r="AK132">
            <v>0</v>
          </cell>
          <cell r="AL132">
            <v>74.922477898637339</v>
          </cell>
          <cell r="AM132">
            <v>0</v>
          </cell>
          <cell r="AN132">
            <v>614.32809706842977</v>
          </cell>
          <cell r="AO132">
            <v>0</v>
          </cell>
          <cell r="AP132">
            <v>2915.9174162648774</v>
          </cell>
          <cell r="AQ132">
            <v>7867.1733779534479</v>
          </cell>
          <cell r="AR132">
            <v>5796.0630090061804</v>
          </cell>
          <cell r="AS132">
            <v>10917.317218452634</v>
          </cell>
          <cell r="AT132">
            <v>16850.030870536859</v>
          </cell>
          <cell r="AU132">
            <v>21323.60492802423</v>
          </cell>
          <cell r="AV132">
            <v>22660.759311022095</v>
          </cell>
          <cell r="AW132">
            <v>23097.534056273085</v>
          </cell>
          <cell r="AX132">
            <v>25784.693575916412</v>
          </cell>
          <cell r="AY132">
            <v>38119.240210559277</v>
          </cell>
          <cell r="AZ132">
            <v>29471.094694414289</v>
          </cell>
          <cell r="BA132">
            <v>48016.705091706404</v>
          </cell>
          <cell r="BB132">
            <v>8165.0692360868397</v>
          </cell>
          <cell r="BC132">
            <v>20644.313154318137</v>
          </cell>
          <cell r="BF132">
            <v>0</v>
          </cell>
          <cell r="BG132">
            <v>0</v>
          </cell>
          <cell r="BH132">
            <v>0</v>
          </cell>
          <cell r="BJ132">
            <v>0</v>
          </cell>
          <cell r="BK132">
            <v>0</v>
          </cell>
        </row>
        <row r="133">
          <cell r="T133" t="str">
            <v>TOTAL DIRECT</v>
          </cell>
          <cell r="V133">
            <v>458215.94553328701</v>
          </cell>
          <cell r="X133" t="str">
            <v>DIRECT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  <cell r="AE133">
            <v>556</v>
          </cell>
          <cell r="AF133">
            <v>0</v>
          </cell>
          <cell r="AG133">
            <v>0</v>
          </cell>
          <cell r="AH133">
            <v>225.55794045076053</v>
          </cell>
          <cell r="AI133">
            <v>0</v>
          </cell>
          <cell r="AJ133">
            <v>225.55628575430856</v>
          </cell>
          <cell r="AK133">
            <v>0</v>
          </cell>
          <cell r="AL133">
            <v>74.922477898637339</v>
          </cell>
          <cell r="AM133">
            <v>0</v>
          </cell>
          <cell r="AN133">
            <v>614.32809706842977</v>
          </cell>
          <cell r="AO133">
            <v>0</v>
          </cell>
          <cell r="AP133">
            <v>2915.9174162648774</v>
          </cell>
          <cell r="AQ133">
            <v>7867.1733779534479</v>
          </cell>
          <cell r="AR133">
            <v>5796.0630090061804</v>
          </cell>
          <cell r="AS133">
            <v>10917.317218452634</v>
          </cell>
          <cell r="AT133">
            <v>16850.030870536859</v>
          </cell>
          <cell r="AU133">
            <v>21323.60492802423</v>
          </cell>
          <cell r="AV133">
            <v>22660.759311022095</v>
          </cell>
          <cell r="AW133">
            <v>23097.534056273085</v>
          </cell>
          <cell r="AX133">
            <v>25784.693575916412</v>
          </cell>
          <cell r="AY133">
            <v>38119.240210559277</v>
          </cell>
          <cell r="AZ133">
            <v>29471.094694414289</v>
          </cell>
          <cell r="BA133">
            <v>48016.705091706404</v>
          </cell>
          <cell r="BB133">
            <v>29601.204261530587</v>
          </cell>
          <cell r="BC133">
            <v>45184.228285368328</v>
          </cell>
          <cell r="BD133">
            <v>50945.861480000007</v>
          </cell>
          <cell r="BE133">
            <v>77968.152945086156</v>
          </cell>
        </row>
        <row r="134">
          <cell r="T134" t="str">
            <v>"L"TOTAL TO DATE</v>
          </cell>
          <cell r="V134">
            <v>397899.75224877341</v>
          </cell>
          <cell r="W134">
            <v>1519900</v>
          </cell>
          <cell r="X134" t="str">
            <v>DIRECT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556</v>
          </cell>
          <cell r="AF134">
            <v>556</v>
          </cell>
          <cell r="AG134">
            <v>556</v>
          </cell>
          <cell r="AH134">
            <v>781.5579404507605</v>
          </cell>
          <cell r="AI134">
            <v>781.5579404507605</v>
          </cell>
          <cell r="AJ134">
            <v>1007.114226205069</v>
          </cell>
          <cell r="AK134">
            <v>1007.114226205069</v>
          </cell>
          <cell r="AL134">
            <v>1082.0367041037064</v>
          </cell>
          <cell r="AM134">
            <v>1082.0367041037064</v>
          </cell>
          <cell r="AN134">
            <v>1696.3648011721361</v>
          </cell>
          <cell r="AO134">
            <v>1696.3648011721361</v>
          </cell>
          <cell r="AP134">
            <v>4612.282217437014</v>
          </cell>
          <cell r="AQ134">
            <v>12479.455595390462</v>
          </cell>
          <cell r="AR134">
            <v>18275.518604396642</v>
          </cell>
          <cell r="AS134">
            <v>29192.835822849276</v>
          </cell>
          <cell r="AT134">
            <v>46042.866693386139</v>
          </cell>
          <cell r="AU134">
            <v>67366.471621410368</v>
          </cell>
          <cell r="AV134">
            <v>90027.23093243246</v>
          </cell>
          <cell r="AW134">
            <v>113124.76498870554</v>
          </cell>
          <cell r="AX134">
            <v>138909.45856462195</v>
          </cell>
          <cell r="AY134">
            <v>177028.69877518123</v>
          </cell>
          <cell r="AZ134">
            <v>206499.79346959552</v>
          </cell>
          <cell r="BA134">
            <v>254516.49856130191</v>
          </cell>
          <cell r="BB134">
            <v>284117.70282283251</v>
          </cell>
          <cell r="BC134">
            <v>329301.93110820081</v>
          </cell>
          <cell r="BD134">
            <v>380247.79258820083</v>
          </cell>
          <cell r="BE134">
            <v>458215.94553328701</v>
          </cell>
        </row>
        <row r="135">
          <cell r="T135" t="str">
            <v>"L"TOTAL TO DATE</v>
          </cell>
          <cell r="V135">
            <v>595680.72919327312</v>
          </cell>
          <cell r="W135">
            <v>1262400</v>
          </cell>
          <cell r="X135" t="str">
            <v>cumulative</v>
          </cell>
          <cell r="AA135">
            <v>0</v>
          </cell>
          <cell r="AB135">
            <v>0</v>
          </cell>
          <cell r="AC135">
            <v>0</v>
          </cell>
          <cell r="AD135">
            <v>0</v>
          </cell>
          <cell r="AE135">
            <v>722.8</v>
          </cell>
          <cell r="AF135">
            <v>722.8</v>
          </cell>
          <cell r="AG135">
            <v>722.8</v>
          </cell>
          <cell r="AH135">
            <v>1016.0253225859886</v>
          </cell>
          <cell r="AI135">
            <v>1016.0253225859886</v>
          </cell>
          <cell r="AJ135">
            <v>1309.2484940665897</v>
          </cell>
          <cell r="AK135">
            <v>1309.2484940665897</v>
          </cell>
          <cell r="AL135">
            <v>1406.6477153348183</v>
          </cell>
          <cell r="AM135">
            <v>1406.6477153348183</v>
          </cell>
          <cell r="AN135">
            <v>2205.2742415237772</v>
          </cell>
          <cell r="AO135">
            <v>2205.2742415237772</v>
          </cell>
          <cell r="AP135">
            <v>5995.9668826681182</v>
          </cell>
          <cell r="AQ135">
            <v>16223.292274007599</v>
          </cell>
          <cell r="AR135">
            <v>23758.174185715634</v>
          </cell>
          <cell r="AS135">
            <v>37950.686569704063</v>
          </cell>
          <cell r="AT135">
            <v>59855.726701401982</v>
          </cell>
          <cell r="AU135">
            <v>87576.413107833476</v>
          </cell>
          <cell r="AV135">
            <v>117035.4002121622</v>
          </cell>
          <cell r="AW135">
            <v>147062.19448531722</v>
          </cell>
          <cell r="AX135">
            <v>180582.29613400853</v>
          </cell>
          <cell r="AY135">
            <v>230137.3084077356</v>
          </cell>
          <cell r="AZ135">
            <v>268449.73151047417</v>
          </cell>
          <cell r="BA135">
            <v>330871.44812969246</v>
          </cell>
          <cell r="BB135">
            <v>369353.01366968226</v>
          </cell>
          <cell r="BC135">
            <v>428092.51044066105</v>
          </cell>
          <cell r="BD135">
            <v>494322.1303646611</v>
          </cell>
          <cell r="BE135">
            <v>595680.72919327312</v>
          </cell>
        </row>
        <row r="136">
          <cell r="V136" t="str">
            <v>PROJECTED RTM</v>
          </cell>
          <cell r="X136">
            <v>35907</v>
          </cell>
          <cell r="Y136">
            <v>119</v>
          </cell>
          <cell r="Z136">
            <v>44.722222222222229</v>
          </cell>
          <cell r="AA136">
            <v>44.722198486328125</v>
          </cell>
          <cell r="AB136">
            <v>44.722198486328125</v>
          </cell>
          <cell r="AC136">
            <v>44.722198486328125</v>
          </cell>
          <cell r="AD136">
            <v>44.722198486328125</v>
          </cell>
          <cell r="AE136">
            <v>44.722198486328125</v>
          </cell>
          <cell r="AF136">
            <v>44.722198486328125</v>
          </cell>
          <cell r="AG136">
            <v>44.722198486328125</v>
          </cell>
          <cell r="AH136">
            <v>44.722198486328125</v>
          </cell>
          <cell r="AI136">
            <v>44.722198486328125</v>
          </cell>
          <cell r="AJ136">
            <v>44.722198486328125</v>
          </cell>
          <cell r="AK136">
            <v>44.722198486328125</v>
          </cell>
          <cell r="AL136">
            <v>44.722198486328125</v>
          </cell>
          <cell r="AM136">
            <v>44.722198486328125</v>
          </cell>
          <cell r="AN136">
            <v>44.722198486328125</v>
          </cell>
          <cell r="AO136">
            <v>44.722198486328125</v>
          </cell>
          <cell r="AP136">
            <v>44.722198486328125</v>
          </cell>
          <cell r="AQ136">
            <v>44.722198486328125</v>
          </cell>
          <cell r="AR136">
            <v>44.722198486328125</v>
          </cell>
          <cell r="AS136">
            <v>44.722198486328125</v>
          </cell>
          <cell r="AT136">
            <v>44.722198486328125</v>
          </cell>
          <cell r="AU136">
            <v>44.722198486328125</v>
          </cell>
          <cell r="AV136">
            <v>44.722198486328125</v>
          </cell>
          <cell r="AW136">
            <v>44.722198486328125</v>
          </cell>
          <cell r="AX136">
            <v>44.722198486328125</v>
          </cell>
          <cell r="AY136">
            <v>44.722198486328125</v>
          </cell>
          <cell r="AZ136">
            <v>44.722198486328125</v>
          </cell>
          <cell r="BA136">
            <v>44.722198486328125</v>
          </cell>
          <cell r="BB136">
            <v>44.722198486328125</v>
          </cell>
          <cell r="BC136">
            <v>44.722198486328125</v>
          </cell>
          <cell r="BD136">
            <v>44.722198486328125</v>
          </cell>
          <cell r="BE136">
            <v>44.722198486328125</v>
          </cell>
          <cell r="BF136">
            <v>44.722198486328125</v>
          </cell>
          <cell r="BG136">
            <v>44.722198486328125</v>
          </cell>
          <cell r="BH136">
            <v>44.722198486328125</v>
          </cell>
          <cell r="BJ136">
            <v>44.722198486328125</v>
          </cell>
          <cell r="BK136">
            <v>44.722198486328125</v>
          </cell>
          <cell r="BL136">
            <v>44.722198486328125</v>
          </cell>
          <cell r="BM136">
            <v>44.722198486328125</v>
          </cell>
          <cell r="BN136">
            <v>44.722198486328125</v>
          </cell>
          <cell r="BO136">
            <v>44.722198486328125</v>
          </cell>
          <cell r="BP136">
            <v>44.722198486328125</v>
          </cell>
          <cell r="BQ136">
            <v>44.722198486328125</v>
          </cell>
          <cell r="BR136">
            <v>44.722198486328125</v>
          </cell>
          <cell r="BS136">
            <v>44.722198486328125</v>
          </cell>
          <cell r="BT136">
            <v>44.722198486328125</v>
          </cell>
          <cell r="BU136">
            <v>44.722198486328125</v>
          </cell>
          <cell r="BV136">
            <v>44.722198486328125</v>
          </cell>
          <cell r="BW136">
            <v>44.722198486328125</v>
          </cell>
          <cell r="BX136">
            <v>44.722198486328125</v>
          </cell>
          <cell r="BY136">
            <v>44.722198486328125</v>
          </cell>
          <cell r="BZ136">
            <v>44.722198486328125</v>
          </cell>
          <cell r="CA136">
            <v>44.722198486328125</v>
          </cell>
          <cell r="CB136">
            <v>44.722198486328125</v>
          </cell>
          <cell r="CC136">
            <v>44.722198486328125</v>
          </cell>
          <cell r="CD136">
            <v>44.722198486328125</v>
          </cell>
          <cell r="CE136">
            <v>44.722198486328125</v>
          </cell>
          <cell r="CF136">
            <v>44.722198486328125</v>
          </cell>
          <cell r="CG136">
            <v>44.722198486328125</v>
          </cell>
          <cell r="CH136">
            <v>44.722198486328125</v>
          </cell>
          <cell r="CI136">
            <v>44.722198486328125</v>
          </cell>
          <cell r="CJ136">
            <v>44.722198486328125</v>
          </cell>
          <cell r="CK136">
            <v>44.722198486328125</v>
          </cell>
          <cell r="CL136">
            <v>44.722198486328125</v>
          </cell>
          <cell r="CM136">
            <v>44.722198486328125</v>
          </cell>
        </row>
        <row r="137">
          <cell r="V137" t="str">
            <v>PROJECTED RTM</v>
          </cell>
          <cell r="X137">
            <v>35907</v>
          </cell>
          <cell r="Y137">
            <v>119</v>
          </cell>
          <cell r="Z137">
            <v>39.666666666666671</v>
          </cell>
          <cell r="AA137">
            <v>39.666656494140625</v>
          </cell>
          <cell r="AB137">
            <v>39.666656494140625</v>
          </cell>
          <cell r="AC137">
            <v>39.666656494140625</v>
          </cell>
          <cell r="AD137">
            <v>39.666656494140625</v>
          </cell>
          <cell r="AE137">
            <v>39.666656494140625</v>
          </cell>
          <cell r="AF137">
            <v>39.666656494140625</v>
          </cell>
          <cell r="AG137">
            <v>39.666656494140625</v>
          </cell>
          <cell r="AH137">
            <v>39.666656494140625</v>
          </cell>
          <cell r="AI137">
            <v>39.666656494140625</v>
          </cell>
          <cell r="AJ137">
            <v>39.666656494140625</v>
          </cell>
          <cell r="AK137">
            <v>39.666656494140625</v>
          </cell>
          <cell r="AL137">
            <v>39.666656494140625</v>
          </cell>
          <cell r="AM137">
            <v>39.666656494140625</v>
          </cell>
          <cell r="AN137">
            <v>39.666656494140625</v>
          </cell>
          <cell r="AO137">
            <v>39.666656494140625</v>
          </cell>
          <cell r="AP137">
            <v>39.666656494140625</v>
          </cell>
          <cell r="AQ137">
            <v>39.666656494140625</v>
          </cell>
          <cell r="AR137">
            <v>39.666656494140625</v>
          </cell>
          <cell r="AS137">
            <v>39.666656494140625</v>
          </cell>
          <cell r="BA137">
            <v>39.666656494140625</v>
          </cell>
          <cell r="BB137">
            <v>39.666656494140625</v>
          </cell>
          <cell r="BC137">
            <v>39.666656494140625</v>
          </cell>
          <cell r="BD137">
            <v>39.666656494140625</v>
          </cell>
          <cell r="BE137">
            <v>39.666656494140625</v>
          </cell>
          <cell r="BF137">
            <v>39.666656494140625</v>
          </cell>
          <cell r="BG137">
            <v>39.666656494140625</v>
          </cell>
          <cell r="BH137">
            <v>39.666656494140625</v>
          </cell>
          <cell r="BJ137">
            <v>39.666656494140625</v>
          </cell>
          <cell r="BK137">
            <v>39.666656494140625</v>
          </cell>
          <cell r="BL137">
            <v>39.666656494140625</v>
          </cell>
          <cell r="BM137">
            <v>39.666656494140625</v>
          </cell>
          <cell r="BN137">
            <v>39.666656494140625</v>
          </cell>
          <cell r="BO137">
            <v>39.666656494140625</v>
          </cell>
          <cell r="BP137">
            <v>39.666656494140625</v>
          </cell>
          <cell r="BQ137">
            <v>39.666656494140625</v>
          </cell>
          <cell r="BR137">
            <v>39.666656494140625</v>
          </cell>
          <cell r="BS137">
            <v>39.666656494140625</v>
          </cell>
          <cell r="BT137">
            <v>39.666656494140625</v>
          </cell>
          <cell r="BU137">
            <v>39.666656494140625</v>
          </cell>
          <cell r="BV137">
            <v>39.666656494140625</v>
          </cell>
          <cell r="BW137">
            <v>39.666656494140625</v>
          </cell>
          <cell r="BX137">
            <v>39.666656494140625</v>
          </cell>
          <cell r="BY137">
            <v>39.666656494140625</v>
          </cell>
          <cell r="BZ137">
            <v>39.666656494140625</v>
          </cell>
          <cell r="CA137">
            <v>39.666656494140625</v>
          </cell>
          <cell r="CB137">
            <v>39.666656494140625</v>
          </cell>
          <cell r="CC137">
            <v>39.666656494140625</v>
          </cell>
          <cell r="CD137">
            <v>39.666656494140625</v>
          </cell>
          <cell r="CE137">
            <v>39.666656494140625</v>
          </cell>
          <cell r="CF137">
            <v>39.666656494140625</v>
          </cell>
          <cell r="CG137">
            <v>39.666656494140625</v>
          </cell>
          <cell r="CH137">
            <v>39.666656494140625</v>
          </cell>
          <cell r="CI137">
            <v>39.666656494140625</v>
          </cell>
          <cell r="CJ137">
            <v>39.666656494140625</v>
          </cell>
          <cell r="CK137">
            <v>39.666656494140625</v>
          </cell>
          <cell r="CL137">
            <v>39.666656494140625</v>
          </cell>
          <cell r="CM137">
            <v>39.666656494140625</v>
          </cell>
        </row>
        <row r="138">
          <cell r="V138" t="str">
            <v>PROJECTED STREET</v>
          </cell>
          <cell r="X138">
            <v>35936</v>
          </cell>
        </row>
        <row r="139">
          <cell r="V139" t="str">
            <v>+ or - Scheduled Date</v>
          </cell>
          <cell r="X139">
            <v>25</v>
          </cell>
        </row>
        <row r="141">
          <cell r="N141" t="str">
            <v>ENGINEERING</v>
          </cell>
          <cell r="R141" t="str">
            <v>MAGOO FEATURE FILM</v>
          </cell>
          <cell r="W141" t="str">
            <v>FRAMES</v>
          </cell>
          <cell r="X141">
            <v>3000</v>
          </cell>
          <cell r="Y141" t="str">
            <v>WK Count</v>
          </cell>
          <cell r="Z141" t="str">
            <v>Total Days</v>
          </cell>
        </row>
        <row r="142">
          <cell r="N142" t="str">
            <v>ENGINEERING</v>
          </cell>
          <cell r="R142" t="str">
            <v>MAGOO FEATURE FILM</v>
          </cell>
          <cell r="V142" t="str">
            <v xml:space="preserve">START </v>
          </cell>
          <cell r="W142" t="str">
            <v>FRAMES</v>
          </cell>
          <cell r="X142">
            <v>3000</v>
          </cell>
          <cell r="Y142" t="str">
            <v>WK Count</v>
          </cell>
          <cell r="Z142" t="str">
            <v>Total Days</v>
          </cell>
          <cell r="CE142">
            <v>3000</v>
          </cell>
          <cell r="CF142">
            <v>3000</v>
          </cell>
          <cell r="CG142">
            <v>3000</v>
          </cell>
          <cell r="CH142">
            <v>3000</v>
          </cell>
          <cell r="CI142">
            <v>3000</v>
          </cell>
          <cell r="CJ142">
            <v>3000</v>
          </cell>
          <cell r="CK142">
            <v>3000</v>
          </cell>
          <cell r="CL142">
            <v>3000</v>
          </cell>
          <cell r="CM142">
            <v>3000</v>
          </cell>
          <cell r="CN142">
            <v>3000</v>
          </cell>
          <cell r="CO142">
            <v>3000</v>
          </cell>
          <cell r="CP142">
            <v>3000</v>
          </cell>
          <cell r="CQ142">
            <v>3000</v>
          </cell>
          <cell r="CR142">
            <v>3000</v>
          </cell>
          <cell r="CS142">
            <v>3000</v>
          </cell>
          <cell r="CT142">
            <v>3000</v>
          </cell>
          <cell r="CU142">
            <v>3000</v>
          </cell>
          <cell r="CV142">
            <v>3000</v>
          </cell>
          <cell r="CW142">
            <v>3000</v>
          </cell>
          <cell r="CX142">
            <v>3000</v>
          </cell>
          <cell r="CY142">
            <v>3000</v>
          </cell>
          <cell r="CZ142">
            <v>3000</v>
          </cell>
          <cell r="DA142">
            <v>3000</v>
          </cell>
          <cell r="DB142">
            <v>3000</v>
          </cell>
          <cell r="DC142">
            <v>3000</v>
          </cell>
          <cell r="DD142">
            <v>3000</v>
          </cell>
          <cell r="DE142">
            <v>3000</v>
          </cell>
          <cell r="DF142">
            <v>3000</v>
          </cell>
          <cell r="DG142">
            <v>3000</v>
          </cell>
          <cell r="DH142">
            <v>3000</v>
          </cell>
          <cell r="DI142">
            <v>3000</v>
          </cell>
          <cell r="DJ142">
            <v>3000</v>
          </cell>
          <cell r="DK142">
            <v>3000</v>
          </cell>
          <cell r="DL142">
            <v>3000</v>
          </cell>
          <cell r="DM142">
            <v>3000</v>
          </cell>
          <cell r="DN142">
            <v>3000</v>
          </cell>
          <cell r="DO142">
            <v>3000</v>
          </cell>
          <cell r="DP142">
            <v>3000</v>
          </cell>
          <cell r="DQ142">
            <v>3000</v>
          </cell>
          <cell r="DR142">
            <v>3000</v>
          </cell>
          <cell r="DS142">
            <v>3000</v>
          </cell>
          <cell r="DT142">
            <v>3000</v>
          </cell>
          <cell r="DU142">
            <v>3000</v>
          </cell>
          <cell r="DV142">
            <v>3000</v>
          </cell>
          <cell r="DW142">
            <v>3000</v>
          </cell>
          <cell r="DX142">
            <v>3000</v>
          </cell>
          <cell r="DY142">
            <v>3000</v>
          </cell>
          <cell r="DZ142">
            <v>3000</v>
          </cell>
          <cell r="EA142">
            <v>3000</v>
          </cell>
          <cell r="EB142">
            <v>3000</v>
          </cell>
          <cell r="EC142">
            <v>3000</v>
          </cell>
          <cell r="ED142">
            <v>3000</v>
          </cell>
          <cell r="EE142">
            <v>3000</v>
          </cell>
          <cell r="EF142">
            <v>3000</v>
          </cell>
          <cell r="EG142">
            <v>3000</v>
          </cell>
          <cell r="EH142">
            <v>3000</v>
          </cell>
          <cell r="EI142">
            <v>3000</v>
          </cell>
          <cell r="EJ142">
            <v>3000</v>
          </cell>
          <cell r="EK142">
            <v>3000</v>
          </cell>
          <cell r="EL142">
            <v>3000</v>
          </cell>
          <cell r="EM142">
            <v>3000</v>
          </cell>
          <cell r="EN142">
            <v>3000</v>
          </cell>
          <cell r="EO142">
            <v>3000</v>
          </cell>
          <cell r="EP142">
            <v>3000</v>
          </cell>
          <cell r="EQ142">
            <v>3000</v>
          </cell>
          <cell r="ER142">
            <v>3000</v>
          </cell>
          <cell r="ES142">
            <v>3000</v>
          </cell>
          <cell r="ET142">
            <v>3000</v>
          </cell>
          <cell r="EU142">
            <v>3000</v>
          </cell>
          <cell r="EV142">
            <v>3000</v>
          </cell>
        </row>
        <row r="143">
          <cell r="A143" t="str">
            <v>PREP</v>
          </cell>
          <cell r="F143" t="str">
            <v>ANIMATION</v>
          </cell>
          <cell r="I143" t="str">
            <v>INK &amp; PAINT</v>
          </cell>
          <cell r="L143" t="str">
            <v>ALPHA</v>
          </cell>
          <cell r="N143" t="str">
            <v>BETA</v>
          </cell>
          <cell r="P143" t="str">
            <v>RTM</v>
          </cell>
          <cell r="R143" t="str">
            <v>STREET</v>
          </cell>
          <cell r="T143" t="str">
            <v>Story Boards</v>
          </cell>
          <cell r="V143" t="str">
            <v xml:space="preserve">START </v>
          </cell>
          <cell r="W143" t="str">
            <v>END</v>
          </cell>
          <cell r="X143" t="str">
            <v>Billed As</v>
          </cell>
          <cell r="Y143">
            <v>0</v>
          </cell>
          <cell r="Z143" t="e">
            <v>#REF!</v>
          </cell>
          <cell r="CE143">
            <v>0</v>
          </cell>
          <cell r="CF143">
            <v>0</v>
          </cell>
          <cell r="CG143">
            <v>0</v>
          </cell>
          <cell r="CH143">
            <v>0</v>
          </cell>
          <cell r="CI143">
            <v>0</v>
          </cell>
          <cell r="CJ143">
            <v>0</v>
          </cell>
          <cell r="CK143">
            <v>0</v>
          </cell>
          <cell r="CL143">
            <v>0</v>
          </cell>
          <cell r="CM143">
            <v>0</v>
          </cell>
          <cell r="CN143">
            <v>0</v>
          </cell>
          <cell r="CO143">
            <v>0</v>
          </cell>
          <cell r="CP143">
            <v>0</v>
          </cell>
          <cell r="CQ143">
            <v>0</v>
          </cell>
          <cell r="CR143">
            <v>0</v>
          </cell>
          <cell r="CS143">
            <v>0</v>
          </cell>
          <cell r="CT143">
            <v>0</v>
          </cell>
          <cell r="CU143">
            <v>0</v>
          </cell>
          <cell r="CV143">
            <v>0</v>
          </cell>
          <cell r="CW143">
            <v>0</v>
          </cell>
          <cell r="CX143">
            <v>0</v>
          </cell>
          <cell r="CY143">
            <v>0</v>
          </cell>
          <cell r="CZ143">
            <v>0</v>
          </cell>
          <cell r="DA143">
            <v>0</v>
          </cell>
          <cell r="DB143">
            <v>0</v>
          </cell>
          <cell r="DC143">
            <v>0</v>
          </cell>
          <cell r="DD143">
            <v>0</v>
          </cell>
          <cell r="DE143">
            <v>0</v>
          </cell>
          <cell r="DF143">
            <v>0</v>
          </cell>
          <cell r="DG143">
            <v>0</v>
          </cell>
          <cell r="DH143">
            <v>0</v>
          </cell>
          <cell r="DI143">
            <v>0</v>
          </cell>
          <cell r="DJ143">
            <v>0</v>
          </cell>
          <cell r="DK143">
            <v>0</v>
          </cell>
          <cell r="DL143">
            <v>0</v>
          </cell>
          <cell r="DM143">
            <v>0</v>
          </cell>
          <cell r="DN143">
            <v>0</v>
          </cell>
          <cell r="DO143">
            <v>0</v>
          </cell>
          <cell r="DP143">
            <v>0</v>
          </cell>
          <cell r="DQ143">
            <v>0</v>
          </cell>
          <cell r="DR143">
            <v>0</v>
          </cell>
          <cell r="DS143">
            <v>0</v>
          </cell>
          <cell r="DT143">
            <v>0</v>
          </cell>
          <cell r="DU143">
            <v>0</v>
          </cell>
          <cell r="DV143">
            <v>0</v>
          </cell>
          <cell r="DW143">
            <v>0</v>
          </cell>
          <cell r="DX143">
            <v>0</v>
          </cell>
          <cell r="DY143">
            <v>0</v>
          </cell>
          <cell r="DZ143">
            <v>0</v>
          </cell>
          <cell r="EA143">
            <v>0</v>
          </cell>
          <cell r="EB143">
            <v>0</v>
          </cell>
          <cell r="EC143">
            <v>0</v>
          </cell>
          <cell r="ED143">
            <v>0</v>
          </cell>
          <cell r="EE143">
            <v>0</v>
          </cell>
          <cell r="EF143">
            <v>0</v>
          </cell>
          <cell r="EG143">
            <v>0</v>
          </cell>
          <cell r="EH143">
            <v>0</v>
          </cell>
          <cell r="EI143">
            <v>0</v>
          </cell>
          <cell r="EJ143">
            <v>0</v>
          </cell>
          <cell r="EK143">
            <v>0</v>
          </cell>
          <cell r="EL143">
            <v>0</v>
          </cell>
          <cell r="EM143">
            <v>0</v>
          </cell>
          <cell r="EN143">
            <v>0</v>
          </cell>
          <cell r="EO143">
            <v>0</v>
          </cell>
          <cell r="EP143">
            <v>0</v>
          </cell>
          <cell r="EQ143">
            <v>0</v>
          </cell>
          <cell r="ER143">
            <v>0</v>
          </cell>
          <cell r="ES143">
            <v>0</v>
          </cell>
          <cell r="ET143">
            <v>0</v>
          </cell>
          <cell r="EU143">
            <v>0</v>
          </cell>
          <cell r="EV143">
            <v>0</v>
          </cell>
        </row>
        <row r="144">
          <cell r="A144" t="str">
            <v>PREP</v>
          </cell>
          <cell r="F144" t="str">
            <v>ANIMATION</v>
          </cell>
          <cell r="I144" t="str">
            <v>INK &amp; PAINT</v>
          </cell>
          <cell r="L144" t="str">
            <v>ALPHA</v>
          </cell>
          <cell r="N144" t="str">
            <v>BETA</v>
          </cell>
          <cell r="P144" t="str">
            <v>RTM</v>
          </cell>
          <cell r="R144" t="str">
            <v>STREET</v>
          </cell>
          <cell r="S144" t="str">
            <v>PRODUCTION TO DATE</v>
          </cell>
          <cell r="T144" t="str">
            <v>Story Boards</v>
          </cell>
          <cell r="W144">
            <v>35697</v>
          </cell>
          <cell r="X144" t="str">
            <v>TEST</v>
          </cell>
          <cell r="Y144">
            <v>0</v>
          </cell>
          <cell r="Z144" t="e">
            <v>#REF!</v>
          </cell>
          <cell r="CE144">
            <v>0</v>
          </cell>
          <cell r="CF144">
            <v>0</v>
          </cell>
          <cell r="CG144">
            <v>0</v>
          </cell>
          <cell r="CH144">
            <v>0</v>
          </cell>
          <cell r="CI144">
            <v>0</v>
          </cell>
          <cell r="CJ144">
            <v>0</v>
          </cell>
          <cell r="CK144">
            <v>0</v>
          </cell>
          <cell r="CL144">
            <v>0</v>
          </cell>
          <cell r="CM144">
            <v>0</v>
          </cell>
          <cell r="CN144">
            <v>0</v>
          </cell>
          <cell r="CO144">
            <v>0</v>
          </cell>
          <cell r="CP144">
            <v>0</v>
          </cell>
          <cell r="CQ144">
            <v>0</v>
          </cell>
          <cell r="CR144">
            <v>0</v>
          </cell>
          <cell r="CS144">
            <v>0</v>
          </cell>
          <cell r="CT144">
            <v>0</v>
          </cell>
          <cell r="CU144">
            <v>0</v>
          </cell>
          <cell r="CV144">
            <v>0</v>
          </cell>
          <cell r="CW144">
            <v>0</v>
          </cell>
          <cell r="CX144">
            <v>0</v>
          </cell>
          <cell r="CY144">
            <v>0</v>
          </cell>
          <cell r="CZ144">
            <v>0</v>
          </cell>
          <cell r="DA144">
            <v>0</v>
          </cell>
          <cell r="DB144">
            <v>0</v>
          </cell>
          <cell r="DC144">
            <v>0</v>
          </cell>
          <cell r="DD144">
            <v>0</v>
          </cell>
          <cell r="DE144">
            <v>0</v>
          </cell>
          <cell r="DF144">
            <v>0</v>
          </cell>
          <cell r="DG144">
            <v>0</v>
          </cell>
          <cell r="DH144">
            <v>0</v>
          </cell>
          <cell r="DI144">
            <v>0</v>
          </cell>
          <cell r="DJ144">
            <v>0</v>
          </cell>
          <cell r="DK144">
            <v>0</v>
          </cell>
          <cell r="DL144">
            <v>0</v>
          </cell>
          <cell r="DM144">
            <v>0</v>
          </cell>
          <cell r="DN144">
            <v>0</v>
          </cell>
          <cell r="DO144">
            <v>0</v>
          </cell>
          <cell r="DP144">
            <v>0</v>
          </cell>
          <cell r="DQ144">
            <v>0</v>
          </cell>
          <cell r="DR144">
            <v>0</v>
          </cell>
          <cell r="DS144">
            <v>0</v>
          </cell>
          <cell r="DT144">
            <v>0</v>
          </cell>
          <cell r="DU144">
            <v>0</v>
          </cell>
          <cell r="DV144">
            <v>0</v>
          </cell>
          <cell r="DW144">
            <v>0</v>
          </cell>
          <cell r="DX144">
            <v>0</v>
          </cell>
          <cell r="DY144">
            <v>0</v>
          </cell>
          <cell r="DZ144">
            <v>0</v>
          </cell>
          <cell r="EA144">
            <v>0</v>
          </cell>
          <cell r="EB144">
            <v>0</v>
          </cell>
          <cell r="EC144">
            <v>0</v>
          </cell>
          <cell r="ED144">
            <v>0</v>
          </cell>
          <cell r="EE144">
            <v>0</v>
          </cell>
          <cell r="EF144">
            <v>0</v>
          </cell>
          <cell r="EG144">
            <v>0</v>
          </cell>
          <cell r="EH144">
            <v>0</v>
          </cell>
          <cell r="EI144">
            <v>0</v>
          </cell>
          <cell r="EJ144">
            <v>0</v>
          </cell>
          <cell r="EK144">
            <v>0</v>
          </cell>
          <cell r="EL144">
            <v>0</v>
          </cell>
          <cell r="EM144">
            <v>0</v>
          </cell>
          <cell r="EN144">
            <v>0</v>
          </cell>
          <cell r="EO144">
            <v>0</v>
          </cell>
          <cell r="EP144">
            <v>0</v>
          </cell>
          <cell r="EQ144">
            <v>0</v>
          </cell>
          <cell r="ER144">
            <v>0</v>
          </cell>
          <cell r="ES144">
            <v>0</v>
          </cell>
          <cell r="ET144">
            <v>0</v>
          </cell>
          <cell r="EU144">
            <v>0</v>
          </cell>
          <cell r="EV144">
            <v>0</v>
          </cell>
        </row>
        <row r="145">
          <cell r="S145" t="str">
            <v>PRODUCTION TO DATE</v>
          </cell>
          <cell r="T145" t="str">
            <v>Film &amp; Animatic</v>
          </cell>
          <cell r="V145">
            <v>35702</v>
          </cell>
          <cell r="W145">
            <v>35699</v>
          </cell>
          <cell r="X145" t="str">
            <v>TEST</v>
          </cell>
        </row>
        <row r="146">
          <cell r="T146" t="str">
            <v>Finalize StoryBoards</v>
          </cell>
          <cell r="V146">
            <v>35702</v>
          </cell>
          <cell r="W146">
            <v>35706</v>
          </cell>
          <cell r="X146" t="str">
            <v>TEST</v>
          </cell>
        </row>
        <row r="147">
          <cell r="T147" t="str">
            <v>LAYOUTS</v>
          </cell>
          <cell r="V147">
            <v>35709</v>
          </cell>
          <cell r="W147">
            <v>35727</v>
          </cell>
          <cell r="X147" t="str">
            <v>LAYOUT</v>
          </cell>
        </row>
        <row r="148">
          <cell r="T148" t="str">
            <v>2D ANIMATION</v>
          </cell>
          <cell r="V148">
            <v>35716</v>
          </cell>
          <cell r="W148">
            <v>35741</v>
          </cell>
          <cell r="X148" t="str">
            <v>2D</v>
          </cell>
        </row>
        <row r="149">
          <cell r="T149" t="str">
            <v>3D ANIMATION</v>
          </cell>
          <cell r="V149">
            <v>35716</v>
          </cell>
          <cell r="W149">
            <v>35746</v>
          </cell>
          <cell r="X149" t="str">
            <v>3D</v>
          </cell>
        </row>
        <row r="150">
          <cell r="T150" t="str">
            <v>CLEANUP</v>
          </cell>
          <cell r="V150">
            <v>35723</v>
          </cell>
          <cell r="W150">
            <v>35746</v>
          </cell>
          <cell r="X150" t="str">
            <v>2D</v>
          </cell>
        </row>
        <row r="151">
          <cell r="T151" t="str">
            <v>CHECKING</v>
          </cell>
          <cell r="V151">
            <v>35737</v>
          </cell>
          <cell r="W151">
            <v>35750</v>
          </cell>
          <cell r="X151" t="str">
            <v>2D</v>
          </cell>
        </row>
        <row r="152">
          <cell r="T152" t="str">
            <v>DIP &amp; COMPOSITE</v>
          </cell>
          <cell r="V152">
            <v>35744</v>
          </cell>
          <cell r="W152">
            <v>35760</v>
          </cell>
          <cell r="X152" t="str">
            <v>POST</v>
          </cell>
        </row>
        <row r="153">
          <cell r="T153" t="str">
            <v>FINAL LAB</v>
          </cell>
          <cell r="V153">
            <v>35760</v>
          </cell>
          <cell r="W153">
            <v>35765</v>
          </cell>
          <cell r="X153" t="str">
            <v>FINAL LAB</v>
          </cell>
          <cell r="CE153">
            <v>35765</v>
          </cell>
          <cell r="CF153">
            <v>35765</v>
          </cell>
          <cell r="CG153">
            <v>35765</v>
          </cell>
          <cell r="CH153">
            <v>35765</v>
          </cell>
          <cell r="CI153">
            <v>35765</v>
          </cell>
          <cell r="CJ153">
            <v>35765</v>
          </cell>
          <cell r="CK153">
            <v>35765</v>
          </cell>
          <cell r="CL153">
            <v>35765</v>
          </cell>
          <cell r="CM153">
            <v>35765</v>
          </cell>
          <cell r="CN153">
            <v>35765</v>
          </cell>
          <cell r="CO153">
            <v>35765</v>
          </cell>
          <cell r="CP153">
            <v>35765</v>
          </cell>
          <cell r="CQ153">
            <v>35765</v>
          </cell>
          <cell r="CR153">
            <v>35765</v>
          </cell>
          <cell r="CS153">
            <v>35765</v>
          </cell>
          <cell r="CT153">
            <v>35765</v>
          </cell>
          <cell r="CU153">
            <v>35765</v>
          </cell>
          <cell r="CV153">
            <v>35765</v>
          </cell>
          <cell r="CW153">
            <v>35765</v>
          </cell>
          <cell r="CX153">
            <v>35765</v>
          </cell>
          <cell r="CY153">
            <v>35765</v>
          </cell>
          <cell r="CZ153">
            <v>35765</v>
          </cell>
          <cell r="DA153">
            <v>35765</v>
          </cell>
          <cell r="DB153">
            <v>35765</v>
          </cell>
          <cell r="DC153">
            <v>35765</v>
          </cell>
          <cell r="DD153">
            <v>35765</v>
          </cell>
          <cell r="DE153">
            <v>35765</v>
          </cell>
          <cell r="DF153">
            <v>35765</v>
          </cell>
          <cell r="DG153">
            <v>35765</v>
          </cell>
          <cell r="DH153">
            <v>35765</v>
          </cell>
          <cell r="DI153">
            <v>35765</v>
          </cell>
          <cell r="DJ153">
            <v>35765</v>
          </cell>
          <cell r="DK153">
            <v>35765</v>
          </cell>
          <cell r="DL153">
            <v>35765</v>
          </cell>
          <cell r="DM153">
            <v>35765</v>
          </cell>
          <cell r="DN153">
            <v>35765</v>
          </cell>
          <cell r="DO153">
            <v>35765</v>
          </cell>
          <cell r="DP153">
            <v>35765</v>
          </cell>
          <cell r="DQ153">
            <v>35765</v>
          </cell>
          <cell r="DR153">
            <v>35765</v>
          </cell>
          <cell r="DS153">
            <v>35765</v>
          </cell>
          <cell r="DT153">
            <v>35765</v>
          </cell>
          <cell r="DU153">
            <v>35765</v>
          </cell>
          <cell r="DV153">
            <v>35765</v>
          </cell>
          <cell r="DW153">
            <v>35765</v>
          </cell>
          <cell r="DX153">
            <v>35765</v>
          </cell>
          <cell r="DY153">
            <v>35765</v>
          </cell>
          <cell r="DZ153">
            <v>35765</v>
          </cell>
          <cell r="EA153">
            <v>35765</v>
          </cell>
          <cell r="EB153">
            <v>35765</v>
          </cell>
          <cell r="EC153">
            <v>35765</v>
          </cell>
          <cell r="ED153">
            <v>35765</v>
          </cell>
          <cell r="EE153">
            <v>35765</v>
          </cell>
          <cell r="EF153">
            <v>35765</v>
          </cell>
          <cell r="EG153">
            <v>35765</v>
          </cell>
          <cell r="EH153">
            <v>35765</v>
          </cell>
          <cell r="EI153">
            <v>35765</v>
          </cell>
          <cell r="EJ153">
            <v>35765</v>
          </cell>
          <cell r="EK153">
            <v>35765</v>
          </cell>
          <cell r="EL153">
            <v>35765</v>
          </cell>
          <cell r="EM153">
            <v>35765</v>
          </cell>
          <cell r="EN153">
            <v>35765</v>
          </cell>
          <cell r="EO153">
            <v>35765</v>
          </cell>
          <cell r="EP153">
            <v>35765</v>
          </cell>
          <cell r="EQ153">
            <v>35765</v>
          </cell>
          <cell r="ER153">
            <v>35765</v>
          </cell>
          <cell r="ES153">
            <v>35765</v>
          </cell>
          <cell r="ET153">
            <v>35765</v>
          </cell>
          <cell r="EU153">
            <v>35765</v>
          </cell>
          <cell r="EV153">
            <v>35765</v>
          </cell>
        </row>
        <row r="154">
          <cell r="S154" t="str">
            <v>COST TO DATE</v>
          </cell>
          <cell r="V154" t="str">
            <v>DIRECT TO DATE</v>
          </cell>
          <cell r="CE154">
            <v>35765</v>
          </cell>
          <cell r="CF154">
            <v>35765</v>
          </cell>
          <cell r="CG154">
            <v>35765</v>
          </cell>
          <cell r="CH154">
            <v>35765</v>
          </cell>
          <cell r="CI154">
            <v>35765</v>
          </cell>
          <cell r="CJ154">
            <v>35765</v>
          </cell>
          <cell r="CK154">
            <v>35765</v>
          </cell>
          <cell r="CL154">
            <v>35765</v>
          </cell>
          <cell r="CM154">
            <v>35765</v>
          </cell>
          <cell r="CN154">
            <v>35765</v>
          </cell>
          <cell r="CO154">
            <v>35765</v>
          </cell>
          <cell r="CP154">
            <v>35765</v>
          </cell>
          <cell r="CQ154">
            <v>35765</v>
          </cell>
          <cell r="CR154">
            <v>35765</v>
          </cell>
          <cell r="CS154">
            <v>35765</v>
          </cell>
          <cell r="CT154">
            <v>35765</v>
          </cell>
          <cell r="CU154">
            <v>35765</v>
          </cell>
          <cell r="CV154">
            <v>35765</v>
          </cell>
          <cell r="CW154">
            <v>35765</v>
          </cell>
          <cell r="CX154">
            <v>35765</v>
          </cell>
          <cell r="CY154">
            <v>35765</v>
          </cell>
          <cell r="CZ154">
            <v>35765</v>
          </cell>
          <cell r="DA154">
            <v>35765</v>
          </cell>
          <cell r="DB154">
            <v>35765</v>
          </cell>
          <cell r="DC154">
            <v>35765</v>
          </cell>
          <cell r="DD154">
            <v>35765</v>
          </cell>
          <cell r="DE154">
            <v>35765</v>
          </cell>
          <cell r="DF154">
            <v>35765</v>
          </cell>
          <cell r="DG154">
            <v>35765</v>
          </cell>
          <cell r="DH154">
            <v>35765</v>
          </cell>
          <cell r="DI154">
            <v>35765</v>
          </cell>
          <cell r="DJ154">
            <v>35765</v>
          </cell>
          <cell r="DK154">
            <v>35765</v>
          </cell>
          <cell r="DL154">
            <v>35765</v>
          </cell>
          <cell r="DM154">
            <v>35765</v>
          </cell>
          <cell r="DN154">
            <v>35765</v>
          </cell>
          <cell r="DO154">
            <v>35765</v>
          </cell>
          <cell r="DP154">
            <v>35765</v>
          </cell>
          <cell r="DQ154">
            <v>35765</v>
          </cell>
          <cell r="DR154">
            <v>35765</v>
          </cell>
          <cell r="DS154">
            <v>35765</v>
          </cell>
          <cell r="DT154">
            <v>35765</v>
          </cell>
          <cell r="DU154">
            <v>35765</v>
          </cell>
          <cell r="DV154">
            <v>35765</v>
          </cell>
          <cell r="DW154">
            <v>35765</v>
          </cell>
          <cell r="DX154">
            <v>35765</v>
          </cell>
          <cell r="DY154">
            <v>35765</v>
          </cell>
          <cell r="DZ154">
            <v>35765</v>
          </cell>
          <cell r="EA154">
            <v>35765</v>
          </cell>
          <cell r="EB154">
            <v>35765</v>
          </cell>
          <cell r="EC154">
            <v>35765</v>
          </cell>
          <cell r="ED154">
            <v>35765</v>
          </cell>
          <cell r="EE154">
            <v>35765</v>
          </cell>
          <cell r="EF154">
            <v>35765</v>
          </cell>
          <cell r="EG154">
            <v>35765</v>
          </cell>
          <cell r="EH154">
            <v>35765</v>
          </cell>
          <cell r="EI154">
            <v>35765</v>
          </cell>
          <cell r="EJ154">
            <v>35765</v>
          </cell>
          <cell r="EK154">
            <v>35765</v>
          </cell>
          <cell r="EL154">
            <v>35765</v>
          </cell>
          <cell r="EM154">
            <v>35765</v>
          </cell>
          <cell r="EN154">
            <v>35765</v>
          </cell>
          <cell r="EO154">
            <v>35765</v>
          </cell>
          <cell r="EP154">
            <v>35765</v>
          </cell>
          <cell r="EQ154">
            <v>35765</v>
          </cell>
          <cell r="ER154">
            <v>35765</v>
          </cell>
          <cell r="ES154">
            <v>35765</v>
          </cell>
          <cell r="ET154">
            <v>35765</v>
          </cell>
          <cell r="EU154">
            <v>35765</v>
          </cell>
          <cell r="EV154">
            <v>35765</v>
          </cell>
        </row>
        <row r="155">
          <cell r="S155" t="str">
            <v>COST TO DATE</v>
          </cell>
          <cell r="T155" t="str">
            <v>TEST</v>
          </cell>
          <cell r="V155" t="str">
            <v>DIRECT TO DATE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>
            <v>0</v>
          </cell>
          <cell r="AJ155">
            <v>0</v>
          </cell>
          <cell r="AK155">
            <v>0</v>
          </cell>
          <cell r="AL155">
            <v>0</v>
          </cell>
          <cell r="AM155">
            <v>0</v>
          </cell>
          <cell r="AN155">
            <v>0</v>
          </cell>
          <cell r="AO155">
            <v>0</v>
          </cell>
          <cell r="AP155">
            <v>0</v>
          </cell>
          <cell r="AQ155">
            <v>0</v>
          </cell>
          <cell r="AR155">
            <v>0</v>
          </cell>
          <cell r="AS155">
            <v>0</v>
          </cell>
          <cell r="AT155">
            <v>0</v>
          </cell>
          <cell r="AU155">
            <v>0</v>
          </cell>
          <cell r="AV155">
            <v>21030.803483748608</v>
          </cell>
          <cell r="AW155">
            <v>14839.647470976515</v>
          </cell>
          <cell r="AX155">
            <v>22.73</v>
          </cell>
          <cell r="AY155">
            <v>718.75</v>
          </cell>
          <cell r="AZ155">
            <v>0</v>
          </cell>
          <cell r="BA155">
            <v>0</v>
          </cell>
          <cell r="BB155">
            <v>0</v>
          </cell>
          <cell r="BC155">
            <v>0</v>
          </cell>
          <cell r="BD155">
            <v>0</v>
          </cell>
          <cell r="BE155">
            <v>0</v>
          </cell>
          <cell r="BF155">
            <v>0</v>
          </cell>
          <cell r="BG155">
            <v>0</v>
          </cell>
          <cell r="BH155">
            <v>0</v>
          </cell>
          <cell r="BJ155">
            <v>0</v>
          </cell>
          <cell r="BK155">
            <v>0</v>
          </cell>
          <cell r="BL155">
            <v>0</v>
          </cell>
          <cell r="BM155">
            <v>0</v>
          </cell>
          <cell r="BN155">
            <v>0</v>
          </cell>
          <cell r="BO155">
            <v>0</v>
          </cell>
          <cell r="BP155">
            <v>0</v>
          </cell>
          <cell r="BQ155">
            <v>0</v>
          </cell>
        </row>
        <row r="156">
          <cell r="T156" t="str">
            <v>TEST</v>
          </cell>
          <cell r="V156">
            <v>36611.930954725125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>
            <v>0</v>
          </cell>
          <cell r="AJ156">
            <v>0</v>
          </cell>
          <cell r="AK156">
            <v>0</v>
          </cell>
          <cell r="AL156">
            <v>0</v>
          </cell>
          <cell r="AM156">
            <v>0</v>
          </cell>
          <cell r="AN156">
            <v>0</v>
          </cell>
          <cell r="AO156">
            <v>0</v>
          </cell>
          <cell r="AP156">
            <v>0</v>
          </cell>
          <cell r="AQ156">
            <v>0</v>
          </cell>
          <cell r="AR156">
            <v>0</v>
          </cell>
          <cell r="AS156">
            <v>0</v>
          </cell>
          <cell r="AT156">
            <v>0</v>
          </cell>
          <cell r="AU156">
            <v>0</v>
          </cell>
          <cell r="AV156">
            <v>21030.803483748608</v>
          </cell>
          <cell r="AW156">
            <v>14839.647470976515</v>
          </cell>
          <cell r="AX156">
            <v>22.73</v>
          </cell>
          <cell r="AY156">
            <v>718.75</v>
          </cell>
          <cell r="AZ156">
            <v>0</v>
          </cell>
          <cell r="BA156">
            <v>0</v>
          </cell>
          <cell r="BB156">
            <v>0</v>
          </cell>
          <cell r="BC156">
            <v>0</v>
          </cell>
          <cell r="BD156">
            <v>0</v>
          </cell>
          <cell r="BE156">
            <v>0</v>
          </cell>
          <cell r="BF156">
            <v>0</v>
          </cell>
          <cell r="BG156">
            <v>0</v>
          </cell>
          <cell r="BH156">
            <v>0</v>
          </cell>
          <cell r="BJ156">
            <v>0</v>
          </cell>
          <cell r="BK156">
            <v>0</v>
          </cell>
          <cell r="BL156">
            <v>0</v>
          </cell>
          <cell r="BM156">
            <v>0</v>
          </cell>
          <cell r="BN156">
            <v>0</v>
          </cell>
          <cell r="BO156">
            <v>0</v>
          </cell>
          <cell r="BP156">
            <v>0</v>
          </cell>
          <cell r="BQ156">
            <v>0</v>
          </cell>
        </row>
        <row r="157">
          <cell r="T157" t="str">
            <v>LAYOUTS</v>
          </cell>
          <cell r="V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>
            <v>0</v>
          </cell>
          <cell r="AJ157">
            <v>0</v>
          </cell>
          <cell r="AK157">
            <v>0</v>
          </cell>
          <cell r="AL157">
            <v>0</v>
          </cell>
          <cell r="AM157">
            <v>0</v>
          </cell>
          <cell r="AN157">
            <v>0</v>
          </cell>
          <cell r="AO157">
            <v>0</v>
          </cell>
          <cell r="AP157">
            <v>0</v>
          </cell>
          <cell r="AQ157">
            <v>0</v>
          </cell>
          <cell r="AR157">
            <v>0</v>
          </cell>
          <cell r="AS157">
            <v>0</v>
          </cell>
          <cell r="AT157">
            <v>0</v>
          </cell>
          <cell r="AU157">
            <v>0</v>
          </cell>
          <cell r="AV157">
            <v>0</v>
          </cell>
          <cell r="AW157">
            <v>0</v>
          </cell>
          <cell r="AX157">
            <v>0</v>
          </cell>
          <cell r="AY157">
            <v>0</v>
          </cell>
          <cell r="AZ157">
            <v>0</v>
          </cell>
          <cell r="BA157">
            <v>0</v>
          </cell>
          <cell r="BB157">
            <v>0</v>
          </cell>
          <cell r="BC157">
            <v>0</v>
          </cell>
          <cell r="BD157">
            <v>0</v>
          </cell>
          <cell r="BE157">
            <v>0</v>
          </cell>
          <cell r="BF157">
            <v>0</v>
          </cell>
          <cell r="BG157">
            <v>0</v>
          </cell>
          <cell r="BH157">
            <v>0</v>
          </cell>
          <cell r="BJ157">
            <v>0</v>
          </cell>
          <cell r="BK157">
            <v>0</v>
          </cell>
          <cell r="BL157">
            <v>0</v>
          </cell>
          <cell r="BM157">
            <v>0</v>
          </cell>
          <cell r="BN157">
            <v>0</v>
          </cell>
          <cell r="BO157">
            <v>0</v>
          </cell>
          <cell r="BP157">
            <v>0</v>
          </cell>
          <cell r="BQ157">
            <v>0</v>
          </cell>
        </row>
        <row r="158">
          <cell r="T158" t="str">
            <v>2D ANIMATION</v>
          </cell>
          <cell r="V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>
            <v>0</v>
          </cell>
          <cell r="AJ158">
            <v>0</v>
          </cell>
          <cell r="AK158">
            <v>0</v>
          </cell>
          <cell r="AL158">
            <v>0</v>
          </cell>
          <cell r="AM158">
            <v>0</v>
          </cell>
          <cell r="AN158">
            <v>0</v>
          </cell>
          <cell r="AO158">
            <v>0</v>
          </cell>
          <cell r="AP158">
            <v>0</v>
          </cell>
          <cell r="AQ158">
            <v>0</v>
          </cell>
          <cell r="AR158">
            <v>0</v>
          </cell>
          <cell r="AS158">
            <v>0</v>
          </cell>
          <cell r="AT158">
            <v>0</v>
          </cell>
          <cell r="AU158">
            <v>0</v>
          </cell>
          <cell r="AV158">
            <v>0</v>
          </cell>
          <cell r="AW158">
            <v>0</v>
          </cell>
          <cell r="AX158">
            <v>0</v>
          </cell>
          <cell r="AY158">
            <v>0</v>
          </cell>
          <cell r="AZ158">
            <v>0</v>
          </cell>
          <cell r="BA158">
            <v>0</v>
          </cell>
          <cell r="BB158">
            <v>0</v>
          </cell>
          <cell r="BC158">
            <v>0</v>
          </cell>
          <cell r="BD158">
            <v>0</v>
          </cell>
          <cell r="BE158">
            <v>0</v>
          </cell>
          <cell r="BF158">
            <v>0</v>
          </cell>
          <cell r="BG158">
            <v>0</v>
          </cell>
          <cell r="BH158">
            <v>0</v>
          </cell>
          <cell r="BJ158">
            <v>0</v>
          </cell>
          <cell r="BK158">
            <v>0</v>
          </cell>
          <cell r="BL158">
            <v>0</v>
          </cell>
          <cell r="BM158">
            <v>0</v>
          </cell>
          <cell r="BN158">
            <v>0</v>
          </cell>
          <cell r="BO158">
            <v>0</v>
          </cell>
          <cell r="BP158">
            <v>0</v>
          </cell>
          <cell r="BQ158">
            <v>0</v>
          </cell>
        </row>
        <row r="159">
          <cell r="T159" t="str">
            <v>3D ANIMATION</v>
          </cell>
          <cell r="V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0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0</v>
          </cell>
          <cell r="AZ159">
            <v>0</v>
          </cell>
          <cell r="BA159">
            <v>0</v>
          </cell>
          <cell r="BB159">
            <v>0</v>
          </cell>
          <cell r="BC159">
            <v>0</v>
          </cell>
          <cell r="BD159">
            <v>0</v>
          </cell>
          <cell r="BE159">
            <v>0</v>
          </cell>
          <cell r="BF159">
            <v>0</v>
          </cell>
          <cell r="BG159">
            <v>0</v>
          </cell>
          <cell r="BH159">
            <v>0</v>
          </cell>
          <cell r="BJ159">
            <v>0</v>
          </cell>
          <cell r="BK159">
            <v>0</v>
          </cell>
          <cell r="BL159">
            <v>0</v>
          </cell>
          <cell r="BM159">
            <v>0</v>
          </cell>
          <cell r="BN159">
            <v>0</v>
          </cell>
          <cell r="BO159">
            <v>0</v>
          </cell>
          <cell r="BP159">
            <v>0</v>
          </cell>
          <cell r="BQ159">
            <v>0</v>
          </cell>
        </row>
        <row r="160">
          <cell r="T160" t="str">
            <v>POST</v>
          </cell>
          <cell r="V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  <cell r="AI160">
            <v>0</v>
          </cell>
          <cell r="AJ160">
            <v>0</v>
          </cell>
          <cell r="AK160">
            <v>0</v>
          </cell>
          <cell r="AL160">
            <v>0</v>
          </cell>
          <cell r="AM160">
            <v>0</v>
          </cell>
          <cell r="AN160">
            <v>0</v>
          </cell>
          <cell r="AO160">
            <v>0</v>
          </cell>
          <cell r="AP160">
            <v>0</v>
          </cell>
          <cell r="AQ160">
            <v>0</v>
          </cell>
          <cell r="AR160">
            <v>0</v>
          </cell>
          <cell r="AS160">
            <v>0</v>
          </cell>
          <cell r="AT160">
            <v>0</v>
          </cell>
          <cell r="AU160">
            <v>0</v>
          </cell>
          <cell r="AV160">
            <v>0</v>
          </cell>
          <cell r="AW160">
            <v>0</v>
          </cell>
          <cell r="AX160">
            <v>0</v>
          </cell>
          <cell r="AY160">
            <v>0</v>
          </cell>
          <cell r="AZ160">
            <v>0</v>
          </cell>
          <cell r="BA160">
            <v>0</v>
          </cell>
          <cell r="BB160">
            <v>0</v>
          </cell>
          <cell r="BC160">
            <v>0</v>
          </cell>
          <cell r="BD160">
            <v>0</v>
          </cell>
          <cell r="BE160">
            <v>0</v>
          </cell>
          <cell r="BF160">
            <v>0</v>
          </cell>
          <cell r="BG160">
            <v>0</v>
          </cell>
          <cell r="BH160">
            <v>0</v>
          </cell>
          <cell r="BJ160">
            <v>0</v>
          </cell>
          <cell r="BK160">
            <v>0</v>
          </cell>
          <cell r="BL160">
            <v>0</v>
          </cell>
          <cell r="BM160">
            <v>0</v>
          </cell>
          <cell r="BN160">
            <v>0</v>
          </cell>
          <cell r="BO160">
            <v>0</v>
          </cell>
          <cell r="BP160">
            <v>0</v>
          </cell>
          <cell r="BQ160">
            <v>0</v>
          </cell>
        </row>
        <row r="161">
          <cell r="T161" t="str">
            <v>FINAL LAB</v>
          </cell>
          <cell r="V161">
            <v>14978.465132694124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I161">
            <v>0</v>
          </cell>
          <cell r="AJ161">
            <v>0</v>
          </cell>
          <cell r="AK161">
            <v>0</v>
          </cell>
          <cell r="AL161">
            <v>0</v>
          </cell>
          <cell r="AM161">
            <v>0</v>
          </cell>
          <cell r="AN161">
            <v>0</v>
          </cell>
          <cell r="AO161">
            <v>0</v>
          </cell>
          <cell r="AP161">
            <v>0</v>
          </cell>
          <cell r="AQ161">
            <v>0</v>
          </cell>
          <cell r="AR161">
            <v>0</v>
          </cell>
          <cell r="AS161">
            <v>0</v>
          </cell>
          <cell r="AT161">
            <v>0</v>
          </cell>
          <cell r="AU161">
            <v>0</v>
          </cell>
          <cell r="AV161">
            <v>0</v>
          </cell>
          <cell r="AW161">
            <v>0</v>
          </cell>
          <cell r="AX161">
            <v>4724.5948103852506</v>
          </cell>
          <cell r="AY161">
            <v>4955.8712437185713</v>
          </cell>
          <cell r="AZ161">
            <v>2629.7578282211111</v>
          </cell>
          <cell r="BA161">
            <v>2519.2112503691919</v>
          </cell>
          <cell r="BB161">
            <v>0</v>
          </cell>
          <cell r="BC161">
            <v>0</v>
          </cell>
          <cell r="BD161">
            <v>0</v>
          </cell>
          <cell r="BE161">
            <v>149.03</v>
          </cell>
          <cell r="BF161">
            <v>0</v>
          </cell>
          <cell r="BG161">
            <v>0</v>
          </cell>
          <cell r="BH161">
            <v>0</v>
          </cell>
          <cell r="BJ161">
            <v>0</v>
          </cell>
          <cell r="BK161">
            <v>0</v>
          </cell>
          <cell r="BL161">
            <v>0</v>
          </cell>
          <cell r="BM161">
            <v>0</v>
          </cell>
          <cell r="BN161">
            <v>0</v>
          </cell>
          <cell r="BO161">
            <v>0</v>
          </cell>
          <cell r="BP161">
            <v>0</v>
          </cell>
          <cell r="BQ161">
            <v>0</v>
          </cell>
        </row>
        <row r="162">
          <cell r="T162" t="str">
            <v>TOTAL COST</v>
          </cell>
          <cell r="V162">
            <v>14978.465132694124</v>
          </cell>
          <cell r="X162" t="str">
            <v>WEEKLY COST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>
            <v>0</v>
          </cell>
          <cell r="AJ162">
            <v>0</v>
          </cell>
          <cell r="AK162">
            <v>0</v>
          </cell>
          <cell r="AL162">
            <v>0</v>
          </cell>
          <cell r="AM162">
            <v>0</v>
          </cell>
          <cell r="AN162">
            <v>0</v>
          </cell>
          <cell r="AO162">
            <v>0</v>
          </cell>
          <cell r="AP162">
            <v>0</v>
          </cell>
          <cell r="AQ162">
            <v>0</v>
          </cell>
          <cell r="AR162">
            <v>0</v>
          </cell>
          <cell r="AS162">
            <v>0</v>
          </cell>
          <cell r="AT162">
            <v>0</v>
          </cell>
          <cell r="AU162">
            <v>0</v>
          </cell>
          <cell r="AV162">
            <v>0</v>
          </cell>
          <cell r="AW162">
            <v>0</v>
          </cell>
          <cell r="AX162">
            <v>4724.5948103852506</v>
          </cell>
          <cell r="AY162">
            <v>4955.8712437185713</v>
          </cell>
          <cell r="AZ162">
            <v>2629.7578282211111</v>
          </cell>
          <cell r="BA162">
            <v>2519.2112503691919</v>
          </cell>
          <cell r="BB162">
            <v>0</v>
          </cell>
          <cell r="BC162">
            <v>0</v>
          </cell>
          <cell r="BD162">
            <v>0</v>
          </cell>
          <cell r="BE162">
            <v>149.03</v>
          </cell>
          <cell r="BF162">
            <v>0</v>
          </cell>
          <cell r="BG162">
            <v>0</v>
          </cell>
          <cell r="BH162">
            <v>0</v>
          </cell>
          <cell r="BJ162">
            <v>0</v>
          </cell>
          <cell r="BK162">
            <v>0</v>
          </cell>
          <cell r="BL162">
            <v>0</v>
          </cell>
          <cell r="BM162">
            <v>0</v>
          </cell>
          <cell r="BN162">
            <v>0</v>
          </cell>
          <cell r="BO162">
            <v>0</v>
          </cell>
          <cell r="BP162">
            <v>0</v>
          </cell>
          <cell r="BQ162">
            <v>0</v>
          </cell>
        </row>
        <row r="163">
          <cell r="V163">
            <v>20761.209185771775</v>
          </cell>
          <cell r="X163" t="str">
            <v>WEEKLY COST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>
            <v>0</v>
          </cell>
          <cell r="AJ163">
            <v>0</v>
          </cell>
          <cell r="AK163">
            <v>0</v>
          </cell>
          <cell r="AL163">
            <v>0</v>
          </cell>
          <cell r="AM163">
            <v>0</v>
          </cell>
          <cell r="AN163">
            <v>0</v>
          </cell>
          <cell r="AO163">
            <v>0</v>
          </cell>
          <cell r="AP163">
            <v>0</v>
          </cell>
          <cell r="AQ163">
            <v>0</v>
          </cell>
          <cell r="AR163">
            <v>0</v>
          </cell>
          <cell r="AS163">
            <v>0</v>
          </cell>
          <cell r="AT163">
            <v>0</v>
          </cell>
          <cell r="AU163">
            <v>0</v>
          </cell>
          <cell r="AV163">
            <v>0</v>
          </cell>
          <cell r="AW163">
            <v>0</v>
          </cell>
          <cell r="AX163">
            <v>4724.5948103852506</v>
          </cell>
          <cell r="AY163">
            <v>4955.8712437185713</v>
          </cell>
          <cell r="AZ163">
            <v>2629.7578282211111</v>
          </cell>
          <cell r="BA163">
            <v>2519.2112503691919</v>
          </cell>
          <cell r="BB163">
            <v>0</v>
          </cell>
          <cell r="BC163">
            <v>0</v>
          </cell>
          <cell r="BD163">
            <v>0</v>
          </cell>
          <cell r="BE163">
            <v>149.03</v>
          </cell>
          <cell r="BF163">
            <v>0</v>
          </cell>
          <cell r="BG163">
            <v>0</v>
          </cell>
          <cell r="BH163">
            <v>0</v>
          </cell>
          <cell r="BJ163">
            <v>0</v>
          </cell>
          <cell r="BK163">
            <v>0</v>
          </cell>
          <cell r="BL163">
            <v>0</v>
          </cell>
          <cell r="BM163">
            <v>0</v>
          </cell>
          <cell r="BN163">
            <v>0</v>
          </cell>
          <cell r="BO163">
            <v>0</v>
          </cell>
          <cell r="BP163">
            <v>0</v>
          </cell>
          <cell r="BQ163">
            <v>0</v>
          </cell>
        </row>
        <row r="164">
          <cell r="V164">
            <v>20969.851185771775</v>
          </cell>
          <cell r="X164" t="str">
            <v>CUMULATIVE</v>
          </cell>
          <cell r="AE164">
            <v>0</v>
          </cell>
          <cell r="AF164">
            <v>0</v>
          </cell>
          <cell r="AG164">
            <v>0</v>
          </cell>
          <cell r="AH164">
            <v>0</v>
          </cell>
          <cell r="AI164">
            <v>0</v>
          </cell>
          <cell r="AJ164">
            <v>0</v>
          </cell>
          <cell r="AK164">
            <v>0</v>
          </cell>
          <cell r="AL164">
            <v>0</v>
          </cell>
          <cell r="AM164">
            <v>0</v>
          </cell>
          <cell r="AN164">
            <v>0</v>
          </cell>
          <cell r="AO164">
            <v>0</v>
          </cell>
          <cell r="AP164">
            <v>0</v>
          </cell>
          <cell r="AQ164">
            <v>0</v>
          </cell>
          <cell r="AR164">
            <v>0</v>
          </cell>
          <cell r="AS164">
            <v>0</v>
          </cell>
          <cell r="AT164">
            <v>0</v>
          </cell>
          <cell r="AU164">
            <v>0</v>
          </cell>
          <cell r="AV164">
            <v>0</v>
          </cell>
          <cell r="AW164">
            <v>0</v>
          </cell>
          <cell r="AX164">
            <v>6614.4327345393513</v>
          </cell>
          <cell r="AY164">
            <v>6938.2197412059995</v>
          </cell>
          <cell r="AZ164">
            <v>3681.6609595095556</v>
          </cell>
          <cell r="BA164">
            <v>3526.8957505168687</v>
          </cell>
          <cell r="BB164">
            <v>0</v>
          </cell>
          <cell r="BC164">
            <v>0</v>
          </cell>
          <cell r="BD164">
            <v>0</v>
          </cell>
          <cell r="BE164">
            <v>208.642</v>
          </cell>
          <cell r="BF164">
            <v>0</v>
          </cell>
          <cell r="BG164">
            <v>0</v>
          </cell>
          <cell r="BH164">
            <v>0</v>
          </cell>
          <cell r="BJ164">
            <v>0</v>
          </cell>
          <cell r="BK164">
            <v>0</v>
          </cell>
          <cell r="BL164">
            <v>0</v>
          </cell>
          <cell r="BM164">
            <v>0</v>
          </cell>
          <cell r="BN164">
            <v>0</v>
          </cell>
          <cell r="BO164">
            <v>0</v>
          </cell>
          <cell r="BP164">
            <v>0</v>
          </cell>
          <cell r="BQ164">
            <v>0</v>
          </cell>
        </row>
        <row r="165">
          <cell r="V165" t="str">
            <v>PROJECTED RTM</v>
          </cell>
          <cell r="Y165" t="e">
            <v>#REF!</v>
          </cell>
          <cell r="Z165" t="e">
            <v>#REF!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  <cell r="AI165">
            <v>0</v>
          </cell>
          <cell r="AJ165">
            <v>0</v>
          </cell>
          <cell r="AK165">
            <v>0</v>
          </cell>
          <cell r="AL165">
            <v>0</v>
          </cell>
          <cell r="AM165">
            <v>0</v>
          </cell>
          <cell r="AN165">
            <v>0</v>
          </cell>
          <cell r="AO165">
            <v>0</v>
          </cell>
          <cell r="AP165">
            <v>0</v>
          </cell>
          <cell r="AQ165">
            <v>0</v>
          </cell>
          <cell r="AR165">
            <v>0</v>
          </cell>
          <cell r="AS165">
            <v>0</v>
          </cell>
          <cell r="AT165">
            <v>0</v>
          </cell>
          <cell r="AU165">
            <v>0</v>
          </cell>
          <cell r="AV165">
            <v>0</v>
          </cell>
          <cell r="AW165">
            <v>0</v>
          </cell>
          <cell r="AX165">
            <v>0</v>
          </cell>
          <cell r="AY165">
            <v>428.57142857142856</v>
          </cell>
          <cell r="AZ165">
            <v>428.57142857142856</v>
          </cell>
          <cell r="BA165">
            <v>428.57142857142856</v>
          </cell>
          <cell r="BB165">
            <v>428.57142857142856</v>
          </cell>
          <cell r="BC165">
            <v>428.57142857142856</v>
          </cell>
          <cell r="BD165">
            <v>428.5712890625</v>
          </cell>
          <cell r="BE165">
            <v>428.5712890625</v>
          </cell>
          <cell r="BF165">
            <v>428.5712890625</v>
          </cell>
          <cell r="BG165">
            <v>428.5712890625</v>
          </cell>
          <cell r="BH165">
            <v>428.5712890625</v>
          </cell>
          <cell r="BJ165">
            <v>428.5712890625</v>
          </cell>
          <cell r="BK165">
            <v>428.5712890625</v>
          </cell>
          <cell r="BL165">
            <v>428.5712890625</v>
          </cell>
          <cell r="BM165">
            <v>428.5712890625</v>
          </cell>
          <cell r="BN165">
            <v>428.5712890625</v>
          </cell>
          <cell r="BO165">
            <v>428.5712890625</v>
          </cell>
          <cell r="BP165">
            <v>428.5712890625</v>
          </cell>
          <cell r="BQ165">
            <v>428.5712890625</v>
          </cell>
          <cell r="BR165">
            <v>428.5712890625</v>
          </cell>
          <cell r="BS165">
            <v>428.5712890625</v>
          </cell>
          <cell r="BT165">
            <v>428.5712890625</v>
          </cell>
          <cell r="BU165">
            <v>428.5712890625</v>
          </cell>
          <cell r="BV165">
            <v>428.5712890625</v>
          </cell>
          <cell r="BW165">
            <v>428.5712890625</v>
          </cell>
          <cell r="BX165">
            <v>428.5712890625</v>
          </cell>
          <cell r="BY165">
            <v>428.5712890625</v>
          </cell>
          <cell r="BZ165">
            <v>428.5712890625</v>
          </cell>
          <cell r="CA165">
            <v>428.5712890625</v>
          </cell>
          <cell r="CB165">
            <v>428.5712890625</v>
          </cell>
          <cell r="CC165">
            <v>428.5712890625</v>
          </cell>
          <cell r="CD165">
            <v>428.5712890625</v>
          </cell>
          <cell r="CE165">
            <v>428.5712890625</v>
          </cell>
          <cell r="CF165">
            <v>428.5712890625</v>
          </cell>
          <cell r="CG165">
            <v>428.5712890625</v>
          </cell>
          <cell r="CH165">
            <v>428.5712890625</v>
          </cell>
          <cell r="CI165">
            <v>428.5712890625</v>
          </cell>
          <cell r="CJ165">
            <v>428.5712890625</v>
          </cell>
          <cell r="CK165">
            <v>428.5712890625</v>
          </cell>
          <cell r="CL165">
            <v>428.5712890625</v>
          </cell>
          <cell r="CM165">
            <v>428.5712890625</v>
          </cell>
        </row>
        <row r="166">
          <cell r="V166" t="str">
            <v>PROJECTED RTM</v>
          </cell>
          <cell r="Y166" t="e">
            <v>#REF!</v>
          </cell>
          <cell r="Z166" t="e">
            <v>#REF!</v>
          </cell>
          <cell r="AA166">
            <v>428.5712890625</v>
          </cell>
          <cell r="AB166">
            <v>428.5712890625</v>
          </cell>
          <cell r="AC166">
            <v>428.5712890625</v>
          </cell>
          <cell r="AD166">
            <v>428.5712890625</v>
          </cell>
          <cell r="AE166">
            <v>428.5712890625</v>
          </cell>
          <cell r="AF166">
            <v>428.5712890625</v>
          </cell>
          <cell r="AG166">
            <v>428.5712890625</v>
          </cell>
          <cell r="AH166">
            <v>428.5712890625</v>
          </cell>
          <cell r="AI166">
            <v>428.5712890625</v>
          </cell>
          <cell r="AJ166">
            <v>428.5712890625</v>
          </cell>
          <cell r="AK166">
            <v>428.5712890625</v>
          </cell>
          <cell r="AL166">
            <v>428.5712890625</v>
          </cell>
          <cell r="AM166">
            <v>428.5712890625</v>
          </cell>
          <cell r="AN166">
            <v>428.5712890625</v>
          </cell>
          <cell r="AO166">
            <v>428.5712890625</v>
          </cell>
          <cell r="AP166">
            <v>428.5712890625</v>
          </cell>
          <cell r="AQ166">
            <v>428.5712890625</v>
          </cell>
          <cell r="AR166">
            <v>428.5712890625</v>
          </cell>
          <cell r="AS166">
            <v>428.5712890625</v>
          </cell>
          <cell r="AT166">
            <v>428.5712890625</v>
          </cell>
          <cell r="AU166">
            <v>428.5712890625</v>
          </cell>
          <cell r="AV166">
            <v>428.5712890625</v>
          </cell>
          <cell r="AW166">
            <v>428.5712890625</v>
          </cell>
          <cell r="AX166">
            <v>428.5712890625</v>
          </cell>
          <cell r="BD166">
            <v>428.5712890625</v>
          </cell>
          <cell r="BE166">
            <v>428.5712890625</v>
          </cell>
          <cell r="BF166">
            <v>428.5712890625</v>
          </cell>
          <cell r="BG166">
            <v>428.5712890625</v>
          </cell>
          <cell r="BH166">
            <v>428.5712890625</v>
          </cell>
          <cell r="BJ166">
            <v>428.5712890625</v>
          </cell>
          <cell r="BK166">
            <v>428.5712890625</v>
          </cell>
          <cell r="BL166">
            <v>428.5712890625</v>
          </cell>
          <cell r="BM166">
            <v>428.5712890625</v>
          </cell>
          <cell r="BN166">
            <v>428.5712890625</v>
          </cell>
          <cell r="BO166">
            <v>428.5712890625</v>
          </cell>
          <cell r="BP166">
            <v>428.5712890625</v>
          </cell>
          <cell r="BQ166">
            <v>428.5712890625</v>
          </cell>
          <cell r="BR166">
            <v>428.5712890625</v>
          </cell>
          <cell r="BS166">
            <v>428.5712890625</v>
          </cell>
          <cell r="BT166">
            <v>428.5712890625</v>
          </cell>
          <cell r="BU166">
            <v>428.5712890625</v>
          </cell>
          <cell r="BV166">
            <v>428.5712890625</v>
          </cell>
          <cell r="BW166">
            <v>428.5712890625</v>
          </cell>
          <cell r="BX166">
            <v>428.5712890625</v>
          </cell>
          <cell r="BY166">
            <v>428.5712890625</v>
          </cell>
          <cell r="BZ166">
            <v>428.5712890625</v>
          </cell>
          <cell r="CA166">
            <v>428.5712890625</v>
          </cell>
          <cell r="CB166">
            <v>428.5712890625</v>
          </cell>
          <cell r="CC166">
            <v>428.5712890625</v>
          </cell>
          <cell r="CD166">
            <v>428.5712890625</v>
          </cell>
          <cell r="CE166">
            <v>428.5712890625</v>
          </cell>
          <cell r="CF166">
            <v>428.5712890625</v>
          </cell>
          <cell r="CG166">
            <v>428.5712890625</v>
          </cell>
          <cell r="CH166">
            <v>428.5712890625</v>
          </cell>
          <cell r="CI166">
            <v>428.5712890625</v>
          </cell>
          <cell r="CJ166">
            <v>428.5712890625</v>
          </cell>
          <cell r="CK166">
            <v>428.5712890625</v>
          </cell>
          <cell r="CL166">
            <v>428.5712890625</v>
          </cell>
          <cell r="CM166">
            <v>428.5712890625</v>
          </cell>
        </row>
        <row r="167">
          <cell r="V167" t="str">
            <v>PROJECTED STREET</v>
          </cell>
        </row>
        <row r="168">
          <cell r="V168" t="str">
            <v>+ or - Scheduled Date</v>
          </cell>
        </row>
        <row r="169">
          <cell r="N169" t="str">
            <v>ENGINEERING</v>
          </cell>
          <cell r="R169" t="str">
            <v>ALADDIN READING</v>
          </cell>
          <cell r="W169" t="str">
            <v>FRAMES</v>
          </cell>
          <cell r="X169">
            <v>2956.22</v>
          </cell>
          <cell r="Y169" t="str">
            <v>WK Count</v>
          </cell>
          <cell r="Z169" t="str">
            <v>Total Days</v>
          </cell>
        </row>
        <row r="170">
          <cell r="N170" t="str">
            <v>ENGINEERING</v>
          </cell>
          <cell r="R170" t="str">
            <v>ALADDIN READING</v>
          </cell>
          <cell r="V170" t="str">
            <v xml:space="preserve">START </v>
          </cell>
          <cell r="W170" t="str">
            <v>FRAMES</v>
          </cell>
          <cell r="X170">
            <v>2956.22</v>
          </cell>
          <cell r="Y170" t="str">
            <v>WK Count</v>
          </cell>
          <cell r="Z170" t="str">
            <v>Total Days</v>
          </cell>
          <cell r="AA170">
            <v>2956.21875</v>
          </cell>
          <cell r="AB170">
            <v>2956.21875</v>
          </cell>
          <cell r="AC170">
            <v>2956.21875</v>
          </cell>
          <cell r="AD170">
            <v>2956.21875</v>
          </cell>
          <cell r="AE170">
            <v>2956.21875</v>
          </cell>
          <cell r="AF170">
            <v>2956.21875</v>
          </cell>
          <cell r="AG170">
            <v>2956.21875</v>
          </cell>
          <cell r="AH170">
            <v>2956.21875</v>
          </cell>
          <cell r="AI170">
            <v>2956.21875</v>
          </cell>
          <cell r="AJ170">
            <v>2956.21875</v>
          </cell>
          <cell r="AK170">
            <v>2956.21875</v>
          </cell>
          <cell r="AL170">
            <v>2956.21875</v>
          </cell>
          <cell r="AM170">
            <v>2956.21875</v>
          </cell>
          <cell r="AN170">
            <v>2956.21875</v>
          </cell>
          <cell r="AO170">
            <v>2956.21875</v>
          </cell>
          <cell r="AP170">
            <v>2956.21875</v>
          </cell>
          <cell r="AQ170">
            <v>2956.21875</v>
          </cell>
          <cell r="AR170">
            <v>2956.21875</v>
          </cell>
          <cell r="AS170">
            <v>2956.21875</v>
          </cell>
          <cell r="AT170">
            <v>2956.21875</v>
          </cell>
          <cell r="AU170">
            <v>2956.21875</v>
          </cell>
          <cell r="AV170">
            <v>2956.21875</v>
          </cell>
          <cell r="AW170">
            <v>2956.21875</v>
          </cell>
          <cell r="AX170">
            <v>2956.21875</v>
          </cell>
          <cell r="AY170">
            <v>2956.21875</v>
          </cell>
          <cell r="AZ170">
            <v>35730</v>
          </cell>
          <cell r="BA170">
            <v>35737</v>
          </cell>
          <cell r="BB170">
            <v>35744</v>
          </cell>
          <cell r="BC170">
            <v>35751</v>
          </cell>
          <cell r="BD170">
            <v>35758</v>
          </cell>
          <cell r="BE170">
            <v>35765</v>
          </cell>
          <cell r="BF170">
            <v>35772</v>
          </cell>
          <cell r="BG170">
            <v>35779</v>
          </cell>
          <cell r="BH170">
            <v>35786</v>
          </cell>
          <cell r="BJ170">
            <v>35786</v>
          </cell>
          <cell r="BK170">
            <v>35786</v>
          </cell>
          <cell r="BL170">
            <v>35786</v>
          </cell>
          <cell r="BM170">
            <v>35786</v>
          </cell>
          <cell r="BN170">
            <v>35786</v>
          </cell>
          <cell r="BO170">
            <v>35786</v>
          </cell>
          <cell r="BP170">
            <v>35786</v>
          </cell>
          <cell r="BQ170">
            <v>35786</v>
          </cell>
          <cell r="BR170">
            <v>35786</v>
          </cell>
          <cell r="BS170">
            <v>35786</v>
          </cell>
          <cell r="BT170">
            <v>35786</v>
          </cell>
          <cell r="BU170">
            <v>35786</v>
          </cell>
          <cell r="BV170">
            <v>35786</v>
          </cell>
          <cell r="BW170">
            <v>35786</v>
          </cell>
          <cell r="BX170">
            <v>35786</v>
          </cell>
          <cell r="BY170">
            <v>35786</v>
          </cell>
          <cell r="BZ170">
            <v>35786</v>
          </cell>
          <cell r="CA170">
            <v>35786</v>
          </cell>
          <cell r="CB170">
            <v>35786</v>
          </cell>
          <cell r="CC170">
            <v>35786</v>
          </cell>
          <cell r="CD170">
            <v>35786</v>
          </cell>
          <cell r="CE170">
            <v>35786</v>
          </cell>
          <cell r="CF170">
            <v>35786</v>
          </cell>
          <cell r="CG170">
            <v>35786</v>
          </cell>
          <cell r="CH170">
            <v>35786</v>
          </cell>
          <cell r="CI170">
            <v>35786</v>
          </cell>
          <cell r="CJ170">
            <v>35786</v>
          </cell>
          <cell r="CK170">
            <v>35786</v>
          </cell>
          <cell r="CL170">
            <v>35786</v>
          </cell>
          <cell r="CM170">
            <v>35786</v>
          </cell>
          <cell r="CN170">
            <v>35786</v>
          </cell>
          <cell r="CO170">
            <v>35786</v>
          </cell>
          <cell r="CP170">
            <v>35786</v>
          </cell>
          <cell r="CQ170">
            <v>35786</v>
          </cell>
          <cell r="CR170">
            <v>35786</v>
          </cell>
          <cell r="CS170">
            <v>35786</v>
          </cell>
          <cell r="CT170">
            <v>35786</v>
          </cell>
          <cell r="CU170">
            <v>35786</v>
          </cell>
          <cell r="CV170">
            <v>35786</v>
          </cell>
          <cell r="CW170">
            <v>35786</v>
          </cell>
          <cell r="CX170">
            <v>35786</v>
          </cell>
          <cell r="CY170">
            <v>35786</v>
          </cell>
          <cell r="CZ170">
            <v>35786</v>
          </cell>
          <cell r="DA170">
            <v>35786</v>
          </cell>
          <cell r="DB170">
            <v>35786</v>
          </cell>
          <cell r="DC170">
            <v>35786</v>
          </cell>
          <cell r="DD170">
            <v>35786</v>
          </cell>
          <cell r="DE170">
            <v>35786</v>
          </cell>
          <cell r="DF170">
            <v>35786</v>
          </cell>
          <cell r="DG170">
            <v>35786</v>
          </cell>
          <cell r="DH170">
            <v>35786</v>
          </cell>
          <cell r="DI170">
            <v>35786</v>
          </cell>
          <cell r="DJ170">
            <v>35786</v>
          </cell>
          <cell r="DK170">
            <v>35786</v>
          </cell>
          <cell r="DL170">
            <v>35786</v>
          </cell>
          <cell r="DM170">
            <v>35786</v>
          </cell>
          <cell r="DN170">
            <v>35786</v>
          </cell>
          <cell r="DO170">
            <v>35786</v>
          </cell>
          <cell r="DP170">
            <v>35786</v>
          </cell>
          <cell r="DQ170">
            <v>35786</v>
          </cell>
          <cell r="DR170">
            <v>35786</v>
          </cell>
          <cell r="DS170">
            <v>35786</v>
          </cell>
          <cell r="DT170">
            <v>35786</v>
          </cell>
          <cell r="DU170">
            <v>35786</v>
          </cell>
          <cell r="DV170">
            <v>35786</v>
          </cell>
          <cell r="DW170">
            <v>35786</v>
          </cell>
          <cell r="DX170">
            <v>35786</v>
          </cell>
          <cell r="DY170">
            <v>35786</v>
          </cell>
          <cell r="DZ170">
            <v>35786</v>
          </cell>
          <cell r="EA170">
            <v>35786</v>
          </cell>
          <cell r="EB170">
            <v>35786</v>
          </cell>
          <cell r="EC170">
            <v>35786</v>
          </cell>
          <cell r="ED170">
            <v>35786</v>
          </cell>
          <cell r="EE170">
            <v>35786</v>
          </cell>
          <cell r="EF170">
            <v>35786</v>
          </cell>
          <cell r="EG170">
            <v>35786</v>
          </cell>
          <cell r="EH170">
            <v>35786</v>
          </cell>
          <cell r="EI170">
            <v>35786</v>
          </cell>
          <cell r="EJ170">
            <v>35786</v>
          </cell>
          <cell r="EK170">
            <v>35786</v>
          </cell>
          <cell r="EL170">
            <v>35786</v>
          </cell>
          <cell r="EM170">
            <v>35786</v>
          </cell>
          <cell r="EN170">
            <v>35786</v>
          </cell>
          <cell r="EO170">
            <v>35786</v>
          </cell>
          <cell r="EP170">
            <v>35786</v>
          </cell>
          <cell r="EQ170">
            <v>35786</v>
          </cell>
          <cell r="ER170">
            <v>35786</v>
          </cell>
          <cell r="ES170">
            <v>35786</v>
          </cell>
          <cell r="ET170">
            <v>35786</v>
          </cell>
          <cell r="EU170">
            <v>35786</v>
          </cell>
          <cell r="EV170">
            <v>35786</v>
          </cell>
        </row>
        <row r="171">
          <cell r="A171" t="str">
            <v>PREP</v>
          </cell>
          <cell r="F171" t="str">
            <v>ANIMATION</v>
          </cell>
          <cell r="I171" t="str">
            <v>INK &amp; PAINT</v>
          </cell>
          <cell r="L171" t="str">
            <v>ALPHA</v>
          </cell>
          <cell r="N171" t="str">
            <v>BETA</v>
          </cell>
          <cell r="P171" t="str">
            <v>RTM</v>
          </cell>
          <cell r="R171" t="str">
            <v>STREET</v>
          </cell>
          <cell r="T171" t="str">
            <v>Prep Projection</v>
          </cell>
          <cell r="V171" t="str">
            <v xml:space="preserve">START </v>
          </cell>
          <cell r="W171" t="str">
            <v>END</v>
          </cell>
          <cell r="X171">
            <v>400</v>
          </cell>
          <cell r="Y171">
            <v>9</v>
          </cell>
          <cell r="Z171">
            <v>65.73384999999999</v>
          </cell>
          <cell r="AA171">
            <v>65.73382568359375</v>
          </cell>
          <cell r="AB171">
            <v>65.73382568359375</v>
          </cell>
          <cell r="AC171">
            <v>65.73382568359375</v>
          </cell>
          <cell r="AD171">
            <v>65.73382568359375</v>
          </cell>
          <cell r="AE171">
            <v>65.73382568359375</v>
          </cell>
          <cell r="AF171">
            <v>65.73382568359375</v>
          </cell>
          <cell r="AG171">
            <v>65.73382568359375</v>
          </cell>
          <cell r="AH171">
            <v>65.73382568359375</v>
          </cell>
          <cell r="AI171">
            <v>65.73382568359375</v>
          </cell>
          <cell r="AJ171">
            <v>65.73382568359375</v>
          </cell>
          <cell r="AK171">
            <v>65.73382568359375</v>
          </cell>
          <cell r="AL171">
            <v>65.73382568359375</v>
          </cell>
          <cell r="AM171">
            <v>65.73382568359375</v>
          </cell>
          <cell r="AN171">
            <v>65.73382568359375</v>
          </cell>
          <cell r="AO171">
            <v>65.73382568359375</v>
          </cell>
          <cell r="AP171">
            <v>65.73382568359375</v>
          </cell>
          <cell r="AQ171">
            <v>65.73382568359375</v>
          </cell>
          <cell r="AR171">
            <v>65.73382568359375</v>
          </cell>
          <cell r="AS171">
            <v>65.73382568359375</v>
          </cell>
          <cell r="AT171">
            <v>65.73382568359375</v>
          </cell>
          <cell r="AU171">
            <v>65.73382568359375</v>
          </cell>
          <cell r="AV171">
            <v>65.73382568359375</v>
          </cell>
          <cell r="AW171">
            <v>65.73382568359375</v>
          </cell>
          <cell r="AX171">
            <v>65.73382568359375</v>
          </cell>
          <cell r="AY171">
            <v>65.73382568359375</v>
          </cell>
          <cell r="AZ171">
            <v>35730</v>
          </cell>
          <cell r="BA171">
            <v>35737</v>
          </cell>
          <cell r="BB171">
            <v>35744</v>
          </cell>
          <cell r="BC171">
            <v>35751</v>
          </cell>
          <cell r="BD171">
            <v>35758</v>
          </cell>
          <cell r="BE171">
            <v>35765</v>
          </cell>
          <cell r="BF171">
            <v>35772</v>
          </cell>
          <cell r="BG171">
            <v>35779</v>
          </cell>
          <cell r="BH171">
            <v>35786</v>
          </cell>
          <cell r="BI171">
            <v>35786</v>
          </cell>
          <cell r="BJ171">
            <v>35786</v>
          </cell>
          <cell r="BK171">
            <v>35786</v>
          </cell>
          <cell r="BL171">
            <v>35786</v>
          </cell>
          <cell r="BM171">
            <v>35786</v>
          </cell>
          <cell r="BN171">
            <v>35786</v>
          </cell>
          <cell r="BO171">
            <v>35786</v>
          </cell>
          <cell r="BP171">
            <v>35786</v>
          </cell>
          <cell r="BQ171">
            <v>35786</v>
          </cell>
          <cell r="BR171">
            <v>35786</v>
          </cell>
          <cell r="BS171">
            <v>35786</v>
          </cell>
          <cell r="BT171">
            <v>35786</v>
          </cell>
          <cell r="BU171">
            <v>35786</v>
          </cell>
          <cell r="BV171">
            <v>35786</v>
          </cell>
          <cell r="BW171">
            <v>35786</v>
          </cell>
          <cell r="BX171">
            <v>35786</v>
          </cell>
          <cell r="BY171">
            <v>35786</v>
          </cell>
          <cell r="BZ171">
            <v>35786</v>
          </cell>
          <cell r="CA171">
            <v>35786</v>
          </cell>
          <cell r="CB171">
            <v>35786</v>
          </cell>
          <cell r="CC171">
            <v>35786</v>
          </cell>
          <cell r="CD171">
            <v>35786</v>
          </cell>
          <cell r="CE171">
            <v>35786</v>
          </cell>
          <cell r="CF171">
            <v>35786</v>
          </cell>
          <cell r="CG171">
            <v>35786</v>
          </cell>
          <cell r="CH171">
            <v>35786</v>
          </cell>
          <cell r="CI171">
            <v>35786</v>
          </cell>
          <cell r="CJ171">
            <v>35786</v>
          </cell>
          <cell r="CK171">
            <v>35786</v>
          </cell>
          <cell r="CL171">
            <v>35786</v>
          </cell>
          <cell r="CM171">
            <v>35786</v>
          </cell>
          <cell r="CN171">
            <v>35786</v>
          </cell>
          <cell r="CO171">
            <v>35786</v>
          </cell>
          <cell r="CP171">
            <v>35786</v>
          </cell>
          <cell r="CQ171">
            <v>35786</v>
          </cell>
          <cell r="CR171">
            <v>35786</v>
          </cell>
          <cell r="CS171">
            <v>35786</v>
          </cell>
          <cell r="CT171">
            <v>35786</v>
          </cell>
          <cell r="CU171">
            <v>35786</v>
          </cell>
          <cell r="CV171">
            <v>35786</v>
          </cell>
          <cell r="CW171">
            <v>35786</v>
          </cell>
          <cell r="CX171">
            <v>35786</v>
          </cell>
          <cell r="CY171">
            <v>35786</v>
          </cell>
          <cell r="CZ171">
            <v>35786</v>
          </cell>
          <cell r="DA171">
            <v>35786</v>
          </cell>
          <cell r="DB171">
            <v>35786</v>
          </cell>
          <cell r="DC171">
            <v>35786</v>
          </cell>
          <cell r="DD171">
            <v>35786</v>
          </cell>
          <cell r="DE171">
            <v>35786</v>
          </cell>
          <cell r="DF171">
            <v>35786</v>
          </cell>
          <cell r="DG171">
            <v>35786</v>
          </cell>
          <cell r="DH171">
            <v>35786</v>
          </cell>
          <cell r="DI171">
            <v>35786</v>
          </cell>
          <cell r="DJ171">
            <v>35786</v>
          </cell>
          <cell r="DK171">
            <v>35786</v>
          </cell>
          <cell r="DL171">
            <v>35786</v>
          </cell>
          <cell r="DM171">
            <v>35786</v>
          </cell>
          <cell r="DN171">
            <v>35786</v>
          </cell>
          <cell r="DO171">
            <v>35786</v>
          </cell>
          <cell r="DP171">
            <v>35786</v>
          </cell>
          <cell r="DQ171">
            <v>35786</v>
          </cell>
          <cell r="DR171">
            <v>35786</v>
          </cell>
          <cell r="DS171">
            <v>35786</v>
          </cell>
          <cell r="DT171">
            <v>35786</v>
          </cell>
          <cell r="DU171">
            <v>35786</v>
          </cell>
          <cell r="DV171">
            <v>35786</v>
          </cell>
          <cell r="DW171">
            <v>35786</v>
          </cell>
          <cell r="DX171">
            <v>35786</v>
          </cell>
          <cell r="DY171">
            <v>35786</v>
          </cell>
          <cell r="DZ171">
            <v>35786</v>
          </cell>
          <cell r="EA171">
            <v>35786</v>
          </cell>
          <cell r="EB171">
            <v>35786</v>
          </cell>
          <cell r="EC171">
            <v>35786</v>
          </cell>
          <cell r="ED171">
            <v>35786</v>
          </cell>
          <cell r="EE171">
            <v>35786</v>
          </cell>
          <cell r="EF171">
            <v>35786</v>
          </cell>
          <cell r="EG171">
            <v>35786</v>
          </cell>
          <cell r="EH171">
            <v>35786</v>
          </cell>
          <cell r="EI171">
            <v>35786</v>
          </cell>
          <cell r="EJ171">
            <v>35786</v>
          </cell>
          <cell r="EK171">
            <v>35786</v>
          </cell>
          <cell r="EL171">
            <v>35786</v>
          </cell>
          <cell r="EM171">
            <v>35786</v>
          </cell>
          <cell r="EN171">
            <v>35786</v>
          </cell>
          <cell r="EO171">
            <v>35786</v>
          </cell>
          <cell r="EP171">
            <v>35786</v>
          </cell>
          <cell r="EQ171">
            <v>35786</v>
          </cell>
          <cell r="ER171">
            <v>35786</v>
          </cell>
          <cell r="ES171">
            <v>35786</v>
          </cell>
          <cell r="ET171">
            <v>35786</v>
          </cell>
          <cell r="EU171">
            <v>35786</v>
          </cell>
          <cell r="EV171">
            <v>35786</v>
          </cell>
          <cell r="EW171">
            <v>35786</v>
          </cell>
        </row>
        <row r="172">
          <cell r="A172" t="str">
            <v>PREP</v>
          </cell>
          <cell r="F172" t="str">
            <v>ANIMATION</v>
          </cell>
          <cell r="I172" t="str">
            <v>INK &amp; PAINT</v>
          </cell>
          <cell r="L172" t="str">
            <v>ALPHA</v>
          </cell>
          <cell r="N172" t="str">
            <v>BETA</v>
          </cell>
          <cell r="P172" t="str">
            <v>RTM</v>
          </cell>
          <cell r="R172" t="str">
            <v>STREET</v>
          </cell>
          <cell r="S172" t="str">
            <v>PRODUCTION TO DATE</v>
          </cell>
          <cell r="T172" t="str">
            <v>Prep Projection</v>
          </cell>
          <cell r="V172">
            <v>35727</v>
          </cell>
          <cell r="W172">
            <v>35811</v>
          </cell>
          <cell r="X172">
            <v>400</v>
          </cell>
          <cell r="Y172">
            <v>9</v>
          </cell>
          <cell r="Z172">
            <v>65.73384999999999</v>
          </cell>
          <cell r="AA172">
            <v>65.73382568359375</v>
          </cell>
          <cell r="AB172">
            <v>65.73382568359375</v>
          </cell>
          <cell r="AC172">
            <v>65.73382568359375</v>
          </cell>
          <cell r="AD172">
            <v>65.73382568359375</v>
          </cell>
          <cell r="AE172">
            <v>65.73382568359375</v>
          </cell>
          <cell r="AF172">
            <v>65.73382568359375</v>
          </cell>
          <cell r="AG172">
            <v>65.73382568359375</v>
          </cell>
          <cell r="AH172">
            <v>65.73382568359375</v>
          </cell>
          <cell r="AI172">
            <v>65.73382568359375</v>
          </cell>
          <cell r="AJ172">
            <v>65.73382568359375</v>
          </cell>
          <cell r="AK172">
            <v>65.73382568359375</v>
          </cell>
          <cell r="AL172">
            <v>65.73382568359375</v>
          </cell>
          <cell r="AM172">
            <v>65.73382568359375</v>
          </cell>
          <cell r="AN172">
            <v>65.73382568359375</v>
          </cell>
          <cell r="AO172">
            <v>65.73382568359375</v>
          </cell>
          <cell r="AP172">
            <v>65.73382568359375</v>
          </cell>
          <cell r="AQ172">
            <v>65.73382568359375</v>
          </cell>
          <cell r="AR172">
            <v>65.73382568359375</v>
          </cell>
          <cell r="AS172">
            <v>65.73382568359375</v>
          </cell>
          <cell r="AT172">
            <v>65.73382568359375</v>
          </cell>
          <cell r="AU172">
            <v>65.73382568359375</v>
          </cell>
          <cell r="AV172">
            <v>65.73382568359375</v>
          </cell>
          <cell r="AW172">
            <v>65.73382568359375</v>
          </cell>
          <cell r="AX172">
            <v>65.73382568359375</v>
          </cell>
          <cell r="AY172">
            <v>65.73382568359375</v>
          </cell>
          <cell r="AZ172">
            <v>100</v>
          </cell>
          <cell r="BA172">
            <v>200</v>
          </cell>
          <cell r="BB172">
            <v>300</v>
          </cell>
          <cell r="BC172">
            <v>400</v>
          </cell>
          <cell r="BD172">
            <v>400</v>
          </cell>
          <cell r="BE172">
            <v>400</v>
          </cell>
          <cell r="BF172">
            <v>400</v>
          </cell>
          <cell r="BG172">
            <v>400</v>
          </cell>
          <cell r="BH172">
            <v>400</v>
          </cell>
          <cell r="BI172">
            <v>400</v>
          </cell>
          <cell r="BJ172">
            <v>400</v>
          </cell>
          <cell r="BK172">
            <v>400</v>
          </cell>
          <cell r="BL172">
            <v>400</v>
          </cell>
          <cell r="BM172">
            <v>400</v>
          </cell>
          <cell r="BN172">
            <v>400</v>
          </cell>
          <cell r="BP172">
            <v>400</v>
          </cell>
          <cell r="BQ172">
            <v>400</v>
          </cell>
          <cell r="BR172">
            <v>400</v>
          </cell>
          <cell r="BS172">
            <v>400</v>
          </cell>
          <cell r="BT172">
            <v>400</v>
          </cell>
          <cell r="BU172">
            <v>400</v>
          </cell>
          <cell r="BV172">
            <v>400</v>
          </cell>
          <cell r="BW172">
            <v>400</v>
          </cell>
          <cell r="BX172">
            <v>400</v>
          </cell>
          <cell r="BY172">
            <v>400</v>
          </cell>
          <cell r="BZ172">
            <v>400</v>
          </cell>
          <cell r="CA172">
            <v>400</v>
          </cell>
          <cell r="CB172">
            <v>400</v>
          </cell>
          <cell r="CC172">
            <v>400</v>
          </cell>
          <cell r="CD172">
            <v>400</v>
          </cell>
          <cell r="CE172">
            <v>400</v>
          </cell>
          <cell r="CF172">
            <v>400</v>
          </cell>
          <cell r="CG172">
            <v>400</v>
          </cell>
          <cell r="CH172">
            <v>400</v>
          </cell>
          <cell r="CI172">
            <v>400</v>
          </cell>
          <cell r="CJ172">
            <v>400</v>
          </cell>
          <cell r="CK172">
            <v>400</v>
          </cell>
          <cell r="CL172">
            <v>400</v>
          </cell>
          <cell r="CM172">
            <v>400</v>
          </cell>
          <cell r="CN172">
            <v>400</v>
          </cell>
          <cell r="CO172">
            <v>400</v>
          </cell>
          <cell r="CP172">
            <v>400</v>
          </cell>
          <cell r="CQ172">
            <v>400</v>
          </cell>
          <cell r="CR172">
            <v>400</v>
          </cell>
          <cell r="CS172">
            <v>400</v>
          </cell>
          <cell r="CT172">
            <v>400</v>
          </cell>
          <cell r="CU172">
            <v>400</v>
          </cell>
          <cell r="CV172">
            <v>400</v>
          </cell>
          <cell r="CW172">
            <v>400</v>
          </cell>
          <cell r="CX172">
            <v>400</v>
          </cell>
          <cell r="CY172">
            <v>400</v>
          </cell>
          <cell r="CZ172">
            <v>400</v>
          </cell>
          <cell r="DA172">
            <v>400</v>
          </cell>
          <cell r="DB172">
            <v>400</v>
          </cell>
          <cell r="DC172">
            <v>400</v>
          </cell>
          <cell r="DD172">
            <v>400</v>
          </cell>
          <cell r="DE172">
            <v>400</v>
          </cell>
          <cell r="DF172">
            <v>400</v>
          </cell>
          <cell r="DG172">
            <v>400</v>
          </cell>
          <cell r="DH172">
            <v>400</v>
          </cell>
          <cell r="DI172">
            <v>400</v>
          </cell>
          <cell r="DJ172">
            <v>400</v>
          </cell>
          <cell r="DK172">
            <v>400</v>
          </cell>
          <cell r="DL172">
            <v>400</v>
          </cell>
          <cell r="DM172">
            <v>400</v>
          </cell>
          <cell r="DN172">
            <v>400</v>
          </cell>
          <cell r="DO172">
            <v>400</v>
          </cell>
          <cell r="DP172">
            <v>400</v>
          </cell>
          <cell r="DQ172">
            <v>400</v>
          </cell>
          <cell r="DR172">
            <v>400</v>
          </cell>
          <cell r="DS172">
            <v>400</v>
          </cell>
          <cell r="DT172">
            <v>400</v>
          </cell>
          <cell r="DU172">
            <v>400</v>
          </cell>
          <cell r="DV172">
            <v>400</v>
          </cell>
          <cell r="DW172">
            <v>400</v>
          </cell>
          <cell r="DX172">
            <v>400</v>
          </cell>
          <cell r="DY172">
            <v>400</v>
          </cell>
          <cell r="DZ172">
            <v>400</v>
          </cell>
          <cell r="EA172">
            <v>400</v>
          </cell>
          <cell r="EB172">
            <v>400</v>
          </cell>
          <cell r="EC172">
            <v>400</v>
          </cell>
          <cell r="ED172">
            <v>400</v>
          </cell>
          <cell r="EE172">
            <v>400</v>
          </cell>
          <cell r="EF172">
            <v>400</v>
          </cell>
          <cell r="EG172">
            <v>400</v>
          </cell>
          <cell r="EH172">
            <v>400</v>
          </cell>
          <cell r="EI172">
            <v>400</v>
          </cell>
          <cell r="EJ172">
            <v>400</v>
          </cell>
          <cell r="EK172">
            <v>400</v>
          </cell>
          <cell r="EL172">
            <v>400</v>
          </cell>
          <cell r="EM172">
            <v>400</v>
          </cell>
          <cell r="EN172">
            <v>400</v>
          </cell>
          <cell r="EO172">
            <v>400</v>
          </cell>
          <cell r="EP172">
            <v>400</v>
          </cell>
          <cell r="EQ172">
            <v>400</v>
          </cell>
          <cell r="ER172">
            <v>400</v>
          </cell>
          <cell r="ES172">
            <v>400</v>
          </cell>
          <cell r="ET172">
            <v>400</v>
          </cell>
          <cell r="EU172">
            <v>400</v>
          </cell>
          <cell r="EV172">
            <v>400</v>
          </cell>
          <cell r="EW172">
            <v>400</v>
          </cell>
        </row>
        <row r="173">
          <cell r="S173" t="str">
            <v>PRODUCTION TO DATE</v>
          </cell>
        </row>
        <row r="174">
          <cell r="T174" t="str">
            <v>Scenes Issued</v>
          </cell>
          <cell r="V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H174">
            <v>0</v>
          </cell>
          <cell r="AI174">
            <v>0</v>
          </cell>
          <cell r="AJ174">
            <v>0</v>
          </cell>
          <cell r="AK174">
            <v>0</v>
          </cell>
          <cell r="AL174">
            <v>0</v>
          </cell>
          <cell r="AM174">
            <v>0</v>
          </cell>
          <cell r="AN174">
            <v>0</v>
          </cell>
          <cell r="AO174">
            <v>0</v>
          </cell>
          <cell r="AP174">
            <v>0</v>
          </cell>
          <cell r="AQ174">
            <v>0</v>
          </cell>
          <cell r="AR174">
            <v>0</v>
          </cell>
          <cell r="AS174">
            <v>0</v>
          </cell>
          <cell r="AT174">
            <v>0</v>
          </cell>
          <cell r="AU174">
            <v>0</v>
          </cell>
          <cell r="AV174">
            <v>0</v>
          </cell>
          <cell r="AW174">
            <v>0</v>
          </cell>
          <cell r="AX174">
            <v>0</v>
          </cell>
          <cell r="AY174">
            <v>0</v>
          </cell>
          <cell r="AZ174">
            <v>0</v>
          </cell>
          <cell r="BA174">
            <v>0</v>
          </cell>
          <cell r="BB174">
            <v>0</v>
          </cell>
          <cell r="BC174">
            <v>0</v>
          </cell>
          <cell r="BD174">
            <v>0</v>
          </cell>
          <cell r="BE174">
            <v>0</v>
          </cell>
        </row>
        <row r="175">
          <cell r="T175" t="str">
            <v>Scenes Issued</v>
          </cell>
          <cell r="V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0</v>
          </cell>
          <cell r="AQ175">
            <v>0</v>
          </cell>
          <cell r="AR175">
            <v>0</v>
          </cell>
          <cell r="AS175">
            <v>0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  <cell r="AZ175">
            <v>0</v>
          </cell>
          <cell r="BA175">
            <v>0</v>
          </cell>
          <cell r="BB175">
            <v>0</v>
          </cell>
          <cell r="BC175">
            <v>0</v>
          </cell>
          <cell r="BD175">
            <v>0</v>
          </cell>
          <cell r="BE175">
            <v>0</v>
          </cell>
        </row>
        <row r="176">
          <cell r="T176" t="str">
            <v>Into Rough</v>
          </cell>
          <cell r="V176">
            <v>0</v>
          </cell>
          <cell r="AA176">
            <v>0</v>
          </cell>
          <cell r="AB176">
            <v>0</v>
          </cell>
          <cell r="AC176">
            <v>0</v>
          </cell>
          <cell r="AD176">
            <v>0</v>
          </cell>
          <cell r="AE176">
            <v>0</v>
          </cell>
          <cell r="AF176">
            <v>0</v>
          </cell>
          <cell r="AG176">
            <v>0</v>
          </cell>
          <cell r="AH176">
            <v>0</v>
          </cell>
          <cell r="AI176">
            <v>0</v>
          </cell>
          <cell r="AJ176">
            <v>0</v>
          </cell>
          <cell r="AK176">
            <v>0</v>
          </cell>
          <cell r="AL176">
            <v>0</v>
          </cell>
          <cell r="AM176">
            <v>0</v>
          </cell>
          <cell r="AN176">
            <v>0</v>
          </cell>
          <cell r="AO176">
            <v>0</v>
          </cell>
          <cell r="AP176">
            <v>0</v>
          </cell>
          <cell r="AQ176">
            <v>0</v>
          </cell>
          <cell r="AR176">
            <v>0</v>
          </cell>
          <cell r="AS176">
            <v>0</v>
          </cell>
          <cell r="AT176">
            <v>0</v>
          </cell>
          <cell r="AU176">
            <v>0</v>
          </cell>
          <cell r="AV176">
            <v>0</v>
          </cell>
          <cell r="AW176">
            <v>0</v>
          </cell>
          <cell r="AX176">
            <v>0</v>
          </cell>
          <cell r="AY176">
            <v>0</v>
          </cell>
          <cell r="AZ176">
            <v>0</v>
          </cell>
          <cell r="BA176">
            <v>0</v>
          </cell>
          <cell r="BB176">
            <v>0</v>
          </cell>
          <cell r="BC176">
            <v>0</v>
          </cell>
          <cell r="BD176">
            <v>0</v>
          </cell>
          <cell r="BE176">
            <v>0</v>
          </cell>
        </row>
        <row r="177">
          <cell r="T177" t="str">
            <v>Rough Complete</v>
          </cell>
          <cell r="V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  <cell r="AI177">
            <v>0</v>
          </cell>
          <cell r="AJ177">
            <v>0</v>
          </cell>
          <cell r="AK177">
            <v>0</v>
          </cell>
          <cell r="AL177">
            <v>0</v>
          </cell>
          <cell r="AM177">
            <v>0</v>
          </cell>
          <cell r="AN177">
            <v>0</v>
          </cell>
          <cell r="AO177">
            <v>0</v>
          </cell>
          <cell r="AP177">
            <v>0</v>
          </cell>
          <cell r="AQ177">
            <v>0</v>
          </cell>
          <cell r="AR177">
            <v>0</v>
          </cell>
          <cell r="AS177">
            <v>0</v>
          </cell>
          <cell r="AT177">
            <v>0</v>
          </cell>
          <cell r="AU177">
            <v>0</v>
          </cell>
          <cell r="AV177">
            <v>0</v>
          </cell>
          <cell r="AW177">
            <v>0</v>
          </cell>
          <cell r="AX177">
            <v>0</v>
          </cell>
          <cell r="AY177">
            <v>0</v>
          </cell>
          <cell r="AZ177">
            <v>0</v>
          </cell>
          <cell r="BA177">
            <v>0</v>
          </cell>
          <cell r="BB177">
            <v>0</v>
          </cell>
          <cell r="BC177">
            <v>0</v>
          </cell>
          <cell r="BD177">
            <v>0</v>
          </cell>
          <cell r="BE177">
            <v>0</v>
          </cell>
        </row>
        <row r="178">
          <cell r="T178" t="str">
            <v>Ruff Approved</v>
          </cell>
          <cell r="V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  <cell r="AI178">
            <v>0</v>
          </cell>
          <cell r="AJ178">
            <v>0</v>
          </cell>
          <cell r="AK178">
            <v>0</v>
          </cell>
          <cell r="AL178">
            <v>0</v>
          </cell>
          <cell r="AM178">
            <v>0</v>
          </cell>
          <cell r="AN178">
            <v>0</v>
          </cell>
          <cell r="AO178">
            <v>0</v>
          </cell>
          <cell r="AP178">
            <v>0</v>
          </cell>
          <cell r="AQ178">
            <v>0</v>
          </cell>
          <cell r="AR178">
            <v>0</v>
          </cell>
          <cell r="AS178">
            <v>0</v>
          </cell>
          <cell r="AT178">
            <v>0</v>
          </cell>
          <cell r="AU178">
            <v>0</v>
          </cell>
          <cell r="AV178">
            <v>0</v>
          </cell>
          <cell r="AW178">
            <v>0</v>
          </cell>
          <cell r="AX178">
            <v>0</v>
          </cell>
          <cell r="AY178">
            <v>0</v>
          </cell>
          <cell r="AZ178">
            <v>0</v>
          </cell>
          <cell r="BA178">
            <v>0</v>
          </cell>
          <cell r="BB178">
            <v>0</v>
          </cell>
          <cell r="BC178">
            <v>0</v>
          </cell>
          <cell r="BD178">
            <v>0</v>
          </cell>
          <cell r="BE178">
            <v>0</v>
          </cell>
        </row>
        <row r="179">
          <cell r="T179" t="str">
            <v>Clean Complete</v>
          </cell>
          <cell r="V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0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0</v>
          </cell>
          <cell r="AJ179">
            <v>0</v>
          </cell>
          <cell r="AK179">
            <v>0</v>
          </cell>
          <cell r="AL179">
            <v>0</v>
          </cell>
          <cell r="AM179">
            <v>0</v>
          </cell>
          <cell r="AN179">
            <v>0</v>
          </cell>
          <cell r="AO179">
            <v>0</v>
          </cell>
          <cell r="AP179">
            <v>0</v>
          </cell>
          <cell r="AQ179">
            <v>0</v>
          </cell>
          <cell r="AR179">
            <v>0</v>
          </cell>
          <cell r="AS179">
            <v>0</v>
          </cell>
          <cell r="AT179">
            <v>0</v>
          </cell>
          <cell r="AU179">
            <v>0</v>
          </cell>
          <cell r="AV179">
            <v>0</v>
          </cell>
          <cell r="AW179">
            <v>0</v>
          </cell>
          <cell r="AX179">
            <v>0</v>
          </cell>
          <cell r="AY179">
            <v>0</v>
          </cell>
          <cell r="AZ179">
            <v>0</v>
          </cell>
          <cell r="BA179">
            <v>0</v>
          </cell>
          <cell r="BB179">
            <v>0</v>
          </cell>
          <cell r="BC179">
            <v>0</v>
          </cell>
          <cell r="BD179">
            <v>0</v>
          </cell>
          <cell r="BE179">
            <v>0</v>
          </cell>
        </row>
        <row r="180">
          <cell r="T180" t="str">
            <v>Approved</v>
          </cell>
          <cell r="V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  <cell r="AI180">
            <v>0</v>
          </cell>
          <cell r="AJ180">
            <v>0</v>
          </cell>
          <cell r="AK180">
            <v>0</v>
          </cell>
          <cell r="AL180">
            <v>0</v>
          </cell>
          <cell r="AM180">
            <v>0</v>
          </cell>
          <cell r="AN180">
            <v>0</v>
          </cell>
          <cell r="AO180">
            <v>0</v>
          </cell>
          <cell r="AP180">
            <v>0</v>
          </cell>
          <cell r="AQ180">
            <v>0</v>
          </cell>
          <cell r="AR180">
            <v>0</v>
          </cell>
          <cell r="AS180">
            <v>0</v>
          </cell>
          <cell r="AT180">
            <v>0</v>
          </cell>
          <cell r="AU180">
            <v>0</v>
          </cell>
          <cell r="AV180">
            <v>0</v>
          </cell>
          <cell r="AW180">
            <v>0</v>
          </cell>
          <cell r="AX180">
            <v>0</v>
          </cell>
          <cell r="AY180">
            <v>0</v>
          </cell>
          <cell r="AZ180">
            <v>0</v>
          </cell>
          <cell r="BA180">
            <v>0</v>
          </cell>
          <cell r="BB180">
            <v>0</v>
          </cell>
          <cell r="BC180">
            <v>0</v>
          </cell>
          <cell r="BD180">
            <v>0</v>
          </cell>
          <cell r="BE180">
            <v>0</v>
          </cell>
        </row>
        <row r="181">
          <cell r="T181" t="str">
            <v>Turned In</v>
          </cell>
          <cell r="V181">
            <v>0</v>
          </cell>
          <cell r="AA181">
            <v>0</v>
          </cell>
          <cell r="AB181">
            <v>0</v>
          </cell>
          <cell r="AC181">
            <v>0</v>
          </cell>
          <cell r="AD181">
            <v>0</v>
          </cell>
          <cell r="AE181">
            <v>0</v>
          </cell>
          <cell r="AF181">
            <v>0</v>
          </cell>
          <cell r="AG181">
            <v>0</v>
          </cell>
          <cell r="AH181">
            <v>0</v>
          </cell>
          <cell r="AI181">
            <v>0</v>
          </cell>
          <cell r="AJ181">
            <v>0</v>
          </cell>
          <cell r="AK181">
            <v>0</v>
          </cell>
          <cell r="AL181">
            <v>0</v>
          </cell>
          <cell r="AM181">
            <v>0</v>
          </cell>
          <cell r="AN181">
            <v>0</v>
          </cell>
          <cell r="AO181">
            <v>0</v>
          </cell>
          <cell r="AP181">
            <v>0</v>
          </cell>
          <cell r="AQ181">
            <v>0</v>
          </cell>
          <cell r="AR181">
            <v>0</v>
          </cell>
          <cell r="AS181">
            <v>0</v>
          </cell>
          <cell r="AT181">
            <v>0</v>
          </cell>
          <cell r="AU181">
            <v>0</v>
          </cell>
          <cell r="AV181">
            <v>0</v>
          </cell>
          <cell r="AW181">
            <v>0</v>
          </cell>
          <cell r="AX181">
            <v>0</v>
          </cell>
          <cell r="AY181">
            <v>0</v>
          </cell>
          <cell r="AZ181">
            <v>0</v>
          </cell>
          <cell r="BA181">
            <v>0</v>
          </cell>
          <cell r="BB181">
            <v>0</v>
          </cell>
          <cell r="BC181">
            <v>0</v>
          </cell>
          <cell r="BD181">
            <v>0</v>
          </cell>
          <cell r="BE181">
            <v>0</v>
          </cell>
        </row>
        <row r="182">
          <cell r="A182" t="str">
            <v>Wks</v>
          </cell>
          <cell r="B182" t="str">
            <v>Days</v>
          </cell>
          <cell r="F182" t="str">
            <v>Wks</v>
          </cell>
          <cell r="G182" t="str">
            <v>Days</v>
          </cell>
          <cell r="H182" t="str">
            <v>Frames</v>
          </cell>
          <cell r="I182" t="str">
            <v>Wks</v>
          </cell>
          <cell r="J182" t="str">
            <v>Days</v>
          </cell>
          <cell r="T182" t="str">
            <v>Animation Projection</v>
          </cell>
          <cell r="V182">
            <v>35786</v>
          </cell>
          <cell r="W182">
            <v>35853</v>
          </cell>
          <cell r="X182">
            <v>750</v>
          </cell>
          <cell r="Y182">
            <v>12</v>
          </cell>
          <cell r="Z182">
            <v>57.591386666666665</v>
          </cell>
          <cell r="AA182">
            <v>57.59136962890625</v>
          </cell>
          <cell r="AB182">
            <v>57.59136962890625</v>
          </cell>
          <cell r="AC182">
            <v>57.59136962890625</v>
          </cell>
          <cell r="AD182">
            <v>57.59136962890625</v>
          </cell>
          <cell r="AE182">
            <v>57.59136962890625</v>
          </cell>
          <cell r="AF182">
            <v>57.59136962890625</v>
          </cell>
          <cell r="AG182">
            <v>57.59136962890625</v>
          </cell>
          <cell r="AH182">
            <v>57.59136962890625</v>
          </cell>
          <cell r="AI182">
            <v>57.59136962890625</v>
          </cell>
          <cell r="AJ182">
            <v>57.59136962890625</v>
          </cell>
          <cell r="AK182">
            <v>57.59136962890625</v>
          </cell>
          <cell r="AL182">
            <v>57.59136962890625</v>
          </cell>
          <cell r="AM182">
            <v>57.59136962890625</v>
          </cell>
          <cell r="AN182">
            <v>57.59136962890625</v>
          </cell>
          <cell r="AO182">
            <v>57.59136962890625</v>
          </cell>
          <cell r="AP182">
            <v>57.59136962890625</v>
          </cell>
          <cell r="AQ182">
            <v>57.59136962890625</v>
          </cell>
          <cell r="AR182">
            <v>57.59136962890625</v>
          </cell>
          <cell r="AS182">
            <v>57.59136962890625</v>
          </cell>
          <cell r="AT182">
            <v>57.59136962890625</v>
          </cell>
          <cell r="AU182">
            <v>57.59136962890625</v>
          </cell>
          <cell r="AV182">
            <v>57.59136962890625</v>
          </cell>
          <cell r="AW182">
            <v>57.59136962890625</v>
          </cell>
          <cell r="AX182">
            <v>57.59136962890625</v>
          </cell>
          <cell r="AY182">
            <v>57.59136962890625</v>
          </cell>
          <cell r="AZ182">
            <v>57.59136962890625</v>
          </cell>
          <cell r="BA182">
            <v>57.59136962890625</v>
          </cell>
          <cell r="BB182">
            <v>57.59136962890625</v>
          </cell>
          <cell r="BC182">
            <v>57.59136962890625</v>
          </cell>
          <cell r="BD182">
            <v>57.59136962890625</v>
          </cell>
          <cell r="BE182">
            <v>57.59136962890625</v>
          </cell>
          <cell r="BF182">
            <v>57.59136962890625</v>
          </cell>
          <cell r="BG182">
            <v>57.59136962890625</v>
          </cell>
          <cell r="BH182">
            <v>0</v>
          </cell>
          <cell r="BI182">
            <v>0</v>
          </cell>
          <cell r="BJ182">
            <v>0</v>
          </cell>
          <cell r="BK182">
            <v>0</v>
          </cell>
          <cell r="BL182">
            <v>375</v>
          </cell>
          <cell r="BM182">
            <v>425</v>
          </cell>
          <cell r="BN182">
            <v>425</v>
          </cell>
          <cell r="BO182">
            <v>425</v>
          </cell>
          <cell r="BP182">
            <v>425</v>
          </cell>
          <cell r="BQ182">
            <v>425</v>
          </cell>
          <cell r="BR182">
            <v>425</v>
          </cell>
          <cell r="BS182">
            <v>425</v>
          </cell>
          <cell r="BT182">
            <v>425</v>
          </cell>
          <cell r="BU182">
            <v>425</v>
          </cell>
          <cell r="BV182">
            <v>425</v>
          </cell>
          <cell r="BW182">
            <v>425</v>
          </cell>
          <cell r="BX182">
            <v>425</v>
          </cell>
          <cell r="BY182">
            <v>425</v>
          </cell>
          <cell r="BZ182">
            <v>425</v>
          </cell>
          <cell r="CA182">
            <v>425</v>
          </cell>
          <cell r="CB182">
            <v>425</v>
          </cell>
          <cell r="CC182">
            <v>425</v>
          </cell>
          <cell r="CD182">
            <v>425</v>
          </cell>
          <cell r="CE182">
            <v>425</v>
          </cell>
          <cell r="CF182">
            <v>425</v>
          </cell>
          <cell r="CG182">
            <v>425</v>
          </cell>
          <cell r="CH182">
            <v>425</v>
          </cell>
          <cell r="CI182">
            <v>425</v>
          </cell>
          <cell r="CJ182">
            <v>425</v>
          </cell>
          <cell r="CK182">
            <v>425</v>
          </cell>
          <cell r="CL182">
            <v>425</v>
          </cell>
          <cell r="CM182">
            <v>425</v>
          </cell>
          <cell r="CN182">
            <v>425</v>
          </cell>
          <cell r="CO182">
            <v>425</v>
          </cell>
          <cell r="CP182">
            <v>425</v>
          </cell>
          <cell r="CQ182">
            <v>425</v>
          </cell>
          <cell r="CR182">
            <v>425</v>
          </cell>
          <cell r="CS182">
            <v>425</v>
          </cell>
          <cell r="CT182">
            <v>425</v>
          </cell>
          <cell r="CU182">
            <v>425</v>
          </cell>
          <cell r="CV182">
            <v>425</v>
          </cell>
          <cell r="CW182">
            <v>425</v>
          </cell>
          <cell r="CX182">
            <v>425</v>
          </cell>
          <cell r="CY182">
            <v>425</v>
          </cell>
          <cell r="CZ182">
            <v>425</v>
          </cell>
          <cell r="DA182">
            <v>425</v>
          </cell>
          <cell r="DB182">
            <v>425</v>
          </cell>
          <cell r="DC182">
            <v>425</v>
          </cell>
          <cell r="DD182">
            <v>425</v>
          </cell>
          <cell r="DE182">
            <v>425</v>
          </cell>
          <cell r="DF182">
            <v>425</v>
          </cell>
          <cell r="DG182">
            <v>425</v>
          </cell>
          <cell r="DH182">
            <v>425</v>
          </cell>
          <cell r="DI182">
            <v>425</v>
          </cell>
          <cell r="DJ182">
            <v>425</v>
          </cell>
          <cell r="DK182">
            <v>425</v>
          </cell>
          <cell r="DL182">
            <v>425</v>
          </cell>
          <cell r="DM182">
            <v>425</v>
          </cell>
          <cell r="DN182">
            <v>425</v>
          </cell>
          <cell r="DO182">
            <v>425</v>
          </cell>
          <cell r="DP182">
            <v>425</v>
          </cell>
          <cell r="DQ182">
            <v>425</v>
          </cell>
          <cell r="DR182">
            <v>425</v>
          </cell>
          <cell r="DS182">
            <v>425</v>
          </cell>
          <cell r="DT182">
            <v>425</v>
          </cell>
          <cell r="DU182">
            <v>425</v>
          </cell>
          <cell r="DV182">
            <v>425</v>
          </cell>
          <cell r="DW182">
            <v>425</v>
          </cell>
          <cell r="DX182">
            <v>425</v>
          </cell>
          <cell r="DY182">
            <v>425</v>
          </cell>
          <cell r="DZ182">
            <v>425</v>
          </cell>
          <cell r="EA182">
            <v>425</v>
          </cell>
          <cell r="EB182">
            <v>425</v>
          </cell>
          <cell r="EC182">
            <v>425</v>
          </cell>
          <cell r="ED182">
            <v>425</v>
          </cell>
          <cell r="EE182">
            <v>425</v>
          </cell>
          <cell r="EF182">
            <v>425</v>
          </cell>
          <cell r="EG182">
            <v>425</v>
          </cell>
          <cell r="EH182">
            <v>425</v>
          </cell>
          <cell r="EI182">
            <v>425</v>
          </cell>
          <cell r="EJ182">
            <v>425</v>
          </cell>
          <cell r="EK182">
            <v>425</v>
          </cell>
          <cell r="EL182">
            <v>425</v>
          </cell>
          <cell r="EM182">
            <v>425</v>
          </cell>
          <cell r="EN182">
            <v>425</v>
          </cell>
          <cell r="EO182">
            <v>425</v>
          </cell>
          <cell r="EP182">
            <v>425</v>
          </cell>
          <cell r="EQ182">
            <v>425</v>
          </cell>
          <cell r="ER182">
            <v>425</v>
          </cell>
          <cell r="ES182">
            <v>425</v>
          </cell>
          <cell r="ET182">
            <v>425</v>
          </cell>
          <cell r="EU182">
            <v>425</v>
          </cell>
          <cell r="EV182">
            <v>425</v>
          </cell>
          <cell r="EW182">
            <v>425</v>
          </cell>
        </row>
        <row r="183">
          <cell r="A183" t="str">
            <v>Wks</v>
          </cell>
          <cell r="B183" t="str">
            <v>Days</v>
          </cell>
          <cell r="F183" t="str">
            <v>Wks</v>
          </cell>
          <cell r="G183" t="str">
            <v>Days</v>
          </cell>
          <cell r="H183" t="str">
            <v>Frames</v>
          </cell>
          <cell r="I183" t="str">
            <v>Wks</v>
          </cell>
          <cell r="J183" t="str">
            <v>Days</v>
          </cell>
          <cell r="K183">
            <v>21</v>
          </cell>
          <cell r="M183">
            <v>29</v>
          </cell>
          <cell r="O183">
            <v>29</v>
          </cell>
          <cell r="Q183">
            <v>29</v>
          </cell>
          <cell r="R183">
            <v>36008</v>
          </cell>
          <cell r="T183" t="str">
            <v>Animation Projection</v>
          </cell>
          <cell r="V183">
            <v>35786</v>
          </cell>
          <cell r="W183">
            <v>35863</v>
          </cell>
          <cell r="X183">
            <v>750</v>
          </cell>
          <cell r="Y183">
            <v>12</v>
          </cell>
          <cell r="Z183">
            <v>57.591386666666665</v>
          </cell>
          <cell r="AA183">
            <v>57.59136962890625</v>
          </cell>
          <cell r="AB183">
            <v>57.59136962890625</v>
          </cell>
          <cell r="AC183">
            <v>57.59136962890625</v>
          </cell>
          <cell r="AD183">
            <v>57.59136962890625</v>
          </cell>
          <cell r="AE183">
            <v>57.59136962890625</v>
          </cell>
          <cell r="AF183">
            <v>57.59136962890625</v>
          </cell>
          <cell r="AG183">
            <v>57.59136962890625</v>
          </cell>
          <cell r="AH183">
            <v>57.59136962890625</v>
          </cell>
          <cell r="AI183">
            <v>57.59136962890625</v>
          </cell>
          <cell r="AJ183">
            <v>57.59136962890625</v>
          </cell>
          <cell r="AK183">
            <v>57.59136962890625</v>
          </cell>
          <cell r="AL183">
            <v>57.59136962890625</v>
          </cell>
          <cell r="AM183">
            <v>57.59136962890625</v>
          </cell>
          <cell r="AN183">
            <v>57.59136962890625</v>
          </cell>
          <cell r="AO183">
            <v>57.59136962890625</v>
          </cell>
          <cell r="AP183">
            <v>57.59136962890625</v>
          </cell>
          <cell r="AQ183">
            <v>57.59136962890625</v>
          </cell>
          <cell r="AR183">
            <v>57.59136962890625</v>
          </cell>
          <cell r="AS183">
            <v>57.59136962890625</v>
          </cell>
          <cell r="AT183">
            <v>57.59136962890625</v>
          </cell>
          <cell r="AU183">
            <v>57.59136962890625</v>
          </cell>
          <cell r="AV183">
            <v>57.59136962890625</v>
          </cell>
          <cell r="AW183">
            <v>57.59136962890625</v>
          </cell>
          <cell r="AX183">
            <v>57.59136962890625</v>
          </cell>
          <cell r="AY183">
            <v>57.59136962890625</v>
          </cell>
          <cell r="AZ183">
            <v>57.59136962890625</v>
          </cell>
          <cell r="BA183">
            <v>57.59136962890625</v>
          </cell>
          <cell r="BB183">
            <v>57.59136962890625</v>
          </cell>
          <cell r="BC183">
            <v>57.59136962890625</v>
          </cell>
          <cell r="BD183">
            <v>57.59136962890625</v>
          </cell>
          <cell r="BE183">
            <v>57.59136962890625</v>
          </cell>
          <cell r="BF183">
            <v>57.59136962890625</v>
          </cell>
          <cell r="BG183">
            <v>57.59136962890625</v>
          </cell>
          <cell r="BH183">
            <v>0</v>
          </cell>
          <cell r="BI183">
            <v>0</v>
          </cell>
          <cell r="BJ183">
            <v>0</v>
          </cell>
          <cell r="BK183">
            <v>0</v>
          </cell>
          <cell r="BL183">
            <v>375</v>
          </cell>
          <cell r="BM183">
            <v>425</v>
          </cell>
          <cell r="BN183">
            <v>425</v>
          </cell>
          <cell r="BO183">
            <v>425</v>
          </cell>
          <cell r="BP183">
            <v>425</v>
          </cell>
          <cell r="BQ183">
            <v>425</v>
          </cell>
          <cell r="BR183">
            <v>425</v>
          </cell>
          <cell r="BS183">
            <v>425</v>
          </cell>
          <cell r="BT183">
            <v>425</v>
          </cell>
          <cell r="BU183">
            <v>425</v>
          </cell>
          <cell r="BV183">
            <v>425</v>
          </cell>
          <cell r="BW183">
            <v>425</v>
          </cell>
          <cell r="BX183">
            <v>425</v>
          </cell>
          <cell r="BY183">
            <v>425</v>
          </cell>
          <cell r="BZ183">
            <v>425</v>
          </cell>
          <cell r="CA183">
            <v>425</v>
          </cell>
          <cell r="CB183">
            <v>425</v>
          </cell>
          <cell r="CC183">
            <v>425</v>
          </cell>
          <cell r="CD183">
            <v>425</v>
          </cell>
          <cell r="CE183">
            <v>425</v>
          </cell>
          <cell r="CF183">
            <v>425</v>
          </cell>
          <cell r="CG183">
            <v>425</v>
          </cell>
          <cell r="CH183">
            <v>425</v>
          </cell>
          <cell r="CI183">
            <v>425</v>
          </cell>
          <cell r="CJ183">
            <v>425</v>
          </cell>
          <cell r="CK183">
            <v>425</v>
          </cell>
          <cell r="CL183">
            <v>425</v>
          </cell>
          <cell r="CM183">
            <v>425</v>
          </cell>
          <cell r="CN183">
            <v>425</v>
          </cell>
          <cell r="CO183">
            <v>425</v>
          </cell>
          <cell r="CP183">
            <v>425</v>
          </cell>
          <cell r="CQ183">
            <v>425</v>
          </cell>
          <cell r="CR183">
            <v>425</v>
          </cell>
          <cell r="CS183">
            <v>425</v>
          </cell>
          <cell r="CT183">
            <v>425</v>
          </cell>
          <cell r="CU183">
            <v>425</v>
          </cell>
          <cell r="CV183">
            <v>425</v>
          </cell>
          <cell r="CW183">
            <v>425</v>
          </cell>
          <cell r="CX183">
            <v>425</v>
          </cell>
          <cell r="CY183">
            <v>425</v>
          </cell>
          <cell r="CZ183">
            <v>425</v>
          </cell>
          <cell r="DA183">
            <v>425</v>
          </cell>
          <cell r="DB183">
            <v>425</v>
          </cell>
          <cell r="DC183">
            <v>425</v>
          </cell>
          <cell r="DD183">
            <v>425</v>
          </cell>
          <cell r="DE183">
            <v>425</v>
          </cell>
          <cell r="DF183">
            <v>425</v>
          </cell>
          <cell r="DG183">
            <v>425</v>
          </cell>
          <cell r="DH183">
            <v>425</v>
          </cell>
          <cell r="DI183">
            <v>425</v>
          </cell>
          <cell r="DJ183">
            <v>425</v>
          </cell>
          <cell r="DK183">
            <v>425</v>
          </cell>
          <cell r="DL183">
            <v>425</v>
          </cell>
          <cell r="DM183">
            <v>425</v>
          </cell>
          <cell r="DN183">
            <v>425</v>
          </cell>
          <cell r="DO183">
            <v>425</v>
          </cell>
          <cell r="DP183">
            <v>425</v>
          </cell>
          <cell r="DQ183">
            <v>425</v>
          </cell>
          <cell r="DR183">
            <v>425</v>
          </cell>
          <cell r="DS183">
            <v>425</v>
          </cell>
          <cell r="DT183">
            <v>425</v>
          </cell>
          <cell r="DU183">
            <v>425</v>
          </cell>
          <cell r="DV183">
            <v>425</v>
          </cell>
          <cell r="DW183">
            <v>425</v>
          </cell>
          <cell r="DX183">
            <v>425</v>
          </cell>
          <cell r="DY183">
            <v>425</v>
          </cell>
          <cell r="DZ183">
            <v>425</v>
          </cell>
          <cell r="EA183">
            <v>425</v>
          </cell>
          <cell r="EB183">
            <v>425</v>
          </cell>
          <cell r="EC183">
            <v>425</v>
          </cell>
          <cell r="ED183">
            <v>425</v>
          </cell>
          <cell r="EE183">
            <v>425</v>
          </cell>
          <cell r="EF183">
            <v>425</v>
          </cell>
          <cell r="EG183">
            <v>425</v>
          </cell>
          <cell r="EH183">
            <v>425</v>
          </cell>
          <cell r="EI183">
            <v>425</v>
          </cell>
          <cell r="EJ183">
            <v>425</v>
          </cell>
          <cell r="EK183">
            <v>425</v>
          </cell>
          <cell r="EL183">
            <v>425</v>
          </cell>
          <cell r="EM183">
            <v>425</v>
          </cell>
          <cell r="EN183">
            <v>425</v>
          </cell>
          <cell r="EO183">
            <v>425</v>
          </cell>
          <cell r="EP183">
            <v>425</v>
          </cell>
          <cell r="EQ183">
            <v>425</v>
          </cell>
          <cell r="ER183">
            <v>425</v>
          </cell>
          <cell r="ES183">
            <v>425</v>
          </cell>
          <cell r="ET183">
            <v>425</v>
          </cell>
          <cell r="EU183">
            <v>425</v>
          </cell>
          <cell r="EV183">
            <v>425</v>
          </cell>
          <cell r="EW183">
            <v>425</v>
          </cell>
        </row>
        <row r="184">
          <cell r="A184">
            <v>7.3905499999999993</v>
          </cell>
          <cell r="B184">
            <v>65.73384999999999</v>
          </cell>
          <cell r="F184">
            <v>3.9416266666666666</v>
          </cell>
          <cell r="G184">
            <v>57.591386666666665</v>
          </cell>
          <cell r="H184">
            <v>2956.22</v>
          </cell>
          <cell r="I184">
            <v>3.2846888888888888</v>
          </cell>
          <cell r="J184">
            <v>36.992822222222223</v>
          </cell>
          <cell r="K184">
            <v>21</v>
          </cell>
          <cell r="M184">
            <v>29</v>
          </cell>
          <cell r="O184">
            <v>29</v>
          </cell>
          <cell r="Q184">
            <v>29</v>
          </cell>
          <cell r="R184">
            <v>36008</v>
          </cell>
          <cell r="T184" t="str">
            <v>Ink &amp; Paint Projection</v>
          </cell>
          <cell r="V184">
            <v>35822</v>
          </cell>
          <cell r="W184">
            <v>35858.992822222222</v>
          </cell>
          <cell r="X184">
            <v>900</v>
          </cell>
          <cell r="Y184">
            <v>8</v>
          </cell>
          <cell r="Z184">
            <v>36.992822222222223</v>
          </cell>
          <cell r="AA184">
            <v>36.9927978515625</v>
          </cell>
          <cell r="AB184">
            <v>36.9927978515625</v>
          </cell>
          <cell r="AC184">
            <v>36.9927978515625</v>
          </cell>
          <cell r="AD184">
            <v>36.9927978515625</v>
          </cell>
          <cell r="AE184">
            <v>36.9927978515625</v>
          </cell>
          <cell r="AF184">
            <v>36.9927978515625</v>
          </cell>
          <cell r="AG184">
            <v>36.9927978515625</v>
          </cell>
          <cell r="AH184">
            <v>36.9927978515625</v>
          </cell>
          <cell r="AI184">
            <v>36.9927978515625</v>
          </cell>
          <cell r="AJ184">
            <v>36.9927978515625</v>
          </cell>
          <cell r="AK184">
            <v>36.9927978515625</v>
          </cell>
          <cell r="AL184">
            <v>36.9927978515625</v>
          </cell>
          <cell r="AM184">
            <v>36.9927978515625</v>
          </cell>
          <cell r="AN184">
            <v>36.9927978515625</v>
          </cell>
          <cell r="AO184">
            <v>36.9927978515625</v>
          </cell>
          <cell r="AP184">
            <v>36.9927978515625</v>
          </cell>
          <cell r="AQ184">
            <v>36.9927978515625</v>
          </cell>
          <cell r="AR184">
            <v>36.9927978515625</v>
          </cell>
          <cell r="AS184">
            <v>36.9927978515625</v>
          </cell>
          <cell r="AT184">
            <v>36.9927978515625</v>
          </cell>
          <cell r="AU184">
            <v>36.9927978515625</v>
          </cell>
          <cell r="AV184">
            <v>36.9927978515625</v>
          </cell>
          <cell r="AW184">
            <v>36.9927978515625</v>
          </cell>
          <cell r="AX184">
            <v>36.9927978515625</v>
          </cell>
          <cell r="AY184">
            <v>36.9927978515625</v>
          </cell>
          <cell r="AZ184">
            <v>36.9927978515625</v>
          </cell>
          <cell r="BA184">
            <v>36.9927978515625</v>
          </cell>
          <cell r="BB184">
            <v>36.9927978515625</v>
          </cell>
          <cell r="BC184">
            <v>36.9927978515625</v>
          </cell>
          <cell r="BD184">
            <v>36.9927978515625</v>
          </cell>
          <cell r="BE184">
            <v>36.9927978515625</v>
          </cell>
          <cell r="BF184">
            <v>36.9927978515625</v>
          </cell>
          <cell r="BG184">
            <v>36.9927978515625</v>
          </cell>
          <cell r="BH184">
            <v>36.9927978515625</v>
          </cell>
          <cell r="BI184">
            <v>36.9927978515625</v>
          </cell>
          <cell r="BJ184">
            <v>36.9927978515625</v>
          </cell>
          <cell r="BK184">
            <v>36.9927978515625</v>
          </cell>
          <cell r="BL184">
            <v>36.9927978515625</v>
          </cell>
          <cell r="BM184">
            <v>36.9927978515625</v>
          </cell>
          <cell r="BN184">
            <v>225</v>
          </cell>
          <cell r="BO184">
            <v>450</v>
          </cell>
          <cell r="BP184">
            <v>450</v>
          </cell>
          <cell r="BQ184">
            <v>675</v>
          </cell>
          <cell r="BR184">
            <v>450</v>
          </cell>
          <cell r="BS184">
            <v>675</v>
          </cell>
          <cell r="BT184">
            <v>900</v>
          </cell>
          <cell r="BU184">
            <v>900</v>
          </cell>
          <cell r="BV184">
            <v>900</v>
          </cell>
          <cell r="BW184">
            <v>900</v>
          </cell>
          <cell r="BX184">
            <v>900</v>
          </cell>
          <cell r="BY184">
            <v>900</v>
          </cell>
          <cell r="BZ184">
            <v>900</v>
          </cell>
          <cell r="CA184">
            <v>900</v>
          </cell>
          <cell r="CB184">
            <v>900</v>
          </cell>
          <cell r="CC184">
            <v>900</v>
          </cell>
          <cell r="CD184">
            <v>900</v>
          </cell>
          <cell r="CE184">
            <v>900</v>
          </cell>
          <cell r="CF184">
            <v>900</v>
          </cell>
          <cell r="CG184">
            <v>900</v>
          </cell>
          <cell r="CH184">
            <v>900</v>
          </cell>
          <cell r="CI184">
            <v>900</v>
          </cell>
          <cell r="CJ184">
            <v>900</v>
          </cell>
          <cell r="CK184">
            <v>900</v>
          </cell>
          <cell r="CL184">
            <v>900</v>
          </cell>
          <cell r="CM184">
            <v>900</v>
          </cell>
          <cell r="CN184">
            <v>900</v>
          </cell>
          <cell r="CO184">
            <v>900</v>
          </cell>
          <cell r="CP184">
            <v>900</v>
          </cell>
          <cell r="CQ184">
            <v>900</v>
          </cell>
          <cell r="CR184">
            <v>900</v>
          </cell>
          <cell r="CS184">
            <v>900</v>
          </cell>
          <cell r="CT184">
            <v>900</v>
          </cell>
          <cell r="CU184">
            <v>900</v>
          </cell>
          <cell r="CV184">
            <v>900</v>
          </cell>
          <cell r="CW184">
            <v>900</v>
          </cell>
          <cell r="CX184">
            <v>900</v>
          </cell>
          <cell r="CY184">
            <v>900</v>
          </cell>
          <cell r="CZ184">
            <v>900</v>
          </cell>
          <cell r="DA184">
            <v>900</v>
          </cell>
          <cell r="DB184">
            <v>900</v>
          </cell>
          <cell r="DC184">
            <v>900</v>
          </cell>
          <cell r="DD184">
            <v>900</v>
          </cell>
          <cell r="DE184">
            <v>900</v>
          </cell>
          <cell r="DF184">
            <v>900</v>
          </cell>
          <cell r="DG184">
            <v>900</v>
          </cell>
          <cell r="DH184">
            <v>900</v>
          </cell>
          <cell r="DI184">
            <v>900</v>
          </cell>
          <cell r="DJ184">
            <v>900</v>
          </cell>
          <cell r="DK184">
            <v>900</v>
          </cell>
          <cell r="DL184">
            <v>900</v>
          </cell>
          <cell r="DM184">
            <v>900</v>
          </cell>
          <cell r="DN184">
            <v>900</v>
          </cell>
          <cell r="DO184">
            <v>900</v>
          </cell>
          <cell r="DP184">
            <v>900</v>
          </cell>
          <cell r="DQ184">
            <v>900</v>
          </cell>
          <cell r="DR184">
            <v>900</v>
          </cell>
          <cell r="DS184">
            <v>900</v>
          </cell>
          <cell r="DT184">
            <v>900</v>
          </cell>
          <cell r="DU184">
            <v>900</v>
          </cell>
          <cell r="DV184">
            <v>900</v>
          </cell>
          <cell r="DW184">
            <v>900</v>
          </cell>
          <cell r="DX184">
            <v>900</v>
          </cell>
          <cell r="DY184">
            <v>900</v>
          </cell>
          <cell r="DZ184">
            <v>900</v>
          </cell>
          <cell r="EA184">
            <v>900</v>
          </cell>
          <cell r="EB184">
            <v>900</v>
          </cell>
          <cell r="EC184">
            <v>900</v>
          </cell>
          <cell r="ED184">
            <v>900</v>
          </cell>
          <cell r="EE184">
            <v>900</v>
          </cell>
          <cell r="EF184">
            <v>900</v>
          </cell>
          <cell r="EG184">
            <v>900</v>
          </cell>
          <cell r="EH184">
            <v>900</v>
          </cell>
          <cell r="EI184">
            <v>900</v>
          </cell>
          <cell r="EJ184">
            <v>900</v>
          </cell>
          <cell r="EK184">
            <v>900</v>
          </cell>
          <cell r="EL184">
            <v>900</v>
          </cell>
          <cell r="EM184">
            <v>900</v>
          </cell>
          <cell r="EN184">
            <v>900</v>
          </cell>
          <cell r="EO184">
            <v>900</v>
          </cell>
          <cell r="EP184">
            <v>900</v>
          </cell>
          <cell r="EQ184">
            <v>900</v>
          </cell>
          <cell r="ER184">
            <v>900</v>
          </cell>
          <cell r="ES184">
            <v>900</v>
          </cell>
          <cell r="ET184">
            <v>900</v>
          </cell>
          <cell r="EU184">
            <v>900</v>
          </cell>
          <cell r="EV184">
            <v>900</v>
          </cell>
          <cell r="EW184">
            <v>900</v>
          </cell>
        </row>
        <row r="186">
          <cell r="T186" t="str">
            <v>BUDGET FORECAST</v>
          </cell>
          <cell r="AA186">
            <v>900</v>
          </cell>
          <cell r="AB186">
            <v>900</v>
          </cell>
          <cell r="AC186">
            <v>900</v>
          </cell>
          <cell r="AD186">
            <v>900</v>
          </cell>
          <cell r="AE186">
            <v>900</v>
          </cell>
          <cell r="AF186">
            <v>900</v>
          </cell>
          <cell r="AG186">
            <v>900</v>
          </cell>
          <cell r="AH186">
            <v>900</v>
          </cell>
          <cell r="AI186">
            <v>900</v>
          </cell>
          <cell r="AJ186">
            <v>900</v>
          </cell>
          <cell r="AK186">
            <v>900</v>
          </cell>
          <cell r="AL186">
            <v>900</v>
          </cell>
          <cell r="AM186">
            <v>900</v>
          </cell>
          <cell r="AN186">
            <v>900</v>
          </cell>
          <cell r="AO186">
            <v>900</v>
          </cell>
          <cell r="AP186">
            <v>900</v>
          </cell>
          <cell r="AQ186">
            <v>900</v>
          </cell>
          <cell r="AR186">
            <v>900</v>
          </cell>
          <cell r="AS186">
            <v>900</v>
          </cell>
          <cell r="AT186">
            <v>900</v>
          </cell>
          <cell r="AU186">
            <v>900</v>
          </cell>
          <cell r="AV186">
            <v>900</v>
          </cell>
          <cell r="AW186">
            <v>900</v>
          </cell>
          <cell r="AX186">
            <v>900</v>
          </cell>
          <cell r="AY186">
            <v>900</v>
          </cell>
          <cell r="AZ186">
            <v>35730</v>
          </cell>
          <cell r="BA186">
            <v>35737</v>
          </cell>
          <cell r="BB186">
            <v>35744</v>
          </cell>
          <cell r="BC186">
            <v>35751</v>
          </cell>
          <cell r="BD186">
            <v>35758</v>
          </cell>
          <cell r="BE186">
            <v>35765</v>
          </cell>
          <cell r="BF186">
            <v>35772</v>
          </cell>
          <cell r="BG186">
            <v>35779</v>
          </cell>
          <cell r="BH186">
            <v>35786</v>
          </cell>
          <cell r="BI186">
            <v>35786</v>
          </cell>
          <cell r="BJ186">
            <v>35786</v>
          </cell>
          <cell r="BK186">
            <v>35786</v>
          </cell>
          <cell r="BL186">
            <v>35786</v>
          </cell>
          <cell r="BM186">
            <v>35786</v>
          </cell>
          <cell r="BN186">
            <v>35786</v>
          </cell>
          <cell r="BO186">
            <v>35786</v>
          </cell>
          <cell r="BP186">
            <v>35786</v>
          </cell>
          <cell r="BQ186">
            <v>35786</v>
          </cell>
          <cell r="BR186">
            <v>35786</v>
          </cell>
          <cell r="BS186">
            <v>35786</v>
          </cell>
          <cell r="BT186">
            <v>35786</v>
          </cell>
          <cell r="BU186">
            <v>35786</v>
          </cell>
          <cell r="BV186">
            <v>35786</v>
          </cell>
          <cell r="BW186">
            <v>35786</v>
          </cell>
          <cell r="BX186">
            <v>35786</v>
          </cell>
          <cell r="BY186">
            <v>35786</v>
          </cell>
          <cell r="BZ186">
            <v>35786</v>
          </cell>
          <cell r="CA186">
            <v>35786</v>
          </cell>
          <cell r="CB186">
            <v>35786</v>
          </cell>
          <cell r="CC186">
            <v>35786</v>
          </cell>
          <cell r="CD186">
            <v>35786</v>
          </cell>
          <cell r="CE186">
            <v>35786</v>
          </cell>
          <cell r="CF186">
            <v>35786</v>
          </cell>
          <cell r="CG186">
            <v>35786</v>
          </cell>
          <cell r="CH186">
            <v>35786</v>
          </cell>
          <cell r="CI186">
            <v>35786</v>
          </cell>
          <cell r="CJ186">
            <v>35786</v>
          </cell>
          <cell r="CK186">
            <v>35786</v>
          </cell>
          <cell r="CL186">
            <v>35786</v>
          </cell>
          <cell r="CM186">
            <v>35786</v>
          </cell>
          <cell r="CN186">
            <v>35786</v>
          </cell>
          <cell r="CO186">
            <v>35786</v>
          </cell>
          <cell r="CP186">
            <v>35786</v>
          </cell>
          <cell r="CQ186">
            <v>35786</v>
          </cell>
          <cell r="CR186">
            <v>35786</v>
          </cell>
          <cell r="CS186">
            <v>35786</v>
          </cell>
          <cell r="CT186">
            <v>35786</v>
          </cell>
          <cell r="CU186">
            <v>35786</v>
          </cell>
          <cell r="CV186">
            <v>35786</v>
          </cell>
          <cell r="CW186">
            <v>35786</v>
          </cell>
          <cell r="CX186">
            <v>35786</v>
          </cell>
          <cell r="CY186">
            <v>35786</v>
          </cell>
          <cell r="CZ186">
            <v>35786</v>
          </cell>
          <cell r="DA186">
            <v>35786</v>
          </cell>
          <cell r="DB186">
            <v>35786</v>
          </cell>
          <cell r="DC186">
            <v>35786</v>
          </cell>
          <cell r="DD186">
            <v>35786</v>
          </cell>
          <cell r="DE186">
            <v>35786</v>
          </cell>
          <cell r="DF186">
            <v>35786</v>
          </cell>
          <cell r="DG186">
            <v>35786</v>
          </cell>
          <cell r="DH186">
            <v>35786</v>
          </cell>
          <cell r="DI186">
            <v>35786</v>
          </cell>
          <cell r="DJ186">
            <v>35786</v>
          </cell>
          <cell r="DK186">
            <v>35786</v>
          </cell>
          <cell r="DL186">
            <v>35786</v>
          </cell>
          <cell r="DM186">
            <v>35786</v>
          </cell>
          <cell r="DN186">
            <v>35786</v>
          </cell>
          <cell r="DO186">
            <v>35786</v>
          </cell>
          <cell r="DP186">
            <v>35786</v>
          </cell>
          <cell r="DQ186">
            <v>35786</v>
          </cell>
          <cell r="DR186">
            <v>35786</v>
          </cell>
          <cell r="DS186">
            <v>35786</v>
          </cell>
          <cell r="DT186">
            <v>35786</v>
          </cell>
          <cell r="DU186">
            <v>35786</v>
          </cell>
          <cell r="DV186">
            <v>35786</v>
          </cell>
          <cell r="DW186">
            <v>35786</v>
          </cell>
          <cell r="DX186">
            <v>35786</v>
          </cell>
          <cell r="DY186">
            <v>35786</v>
          </cell>
          <cell r="DZ186">
            <v>35786</v>
          </cell>
          <cell r="EA186">
            <v>35786</v>
          </cell>
          <cell r="EB186">
            <v>35786</v>
          </cell>
          <cell r="EC186">
            <v>35786</v>
          </cell>
          <cell r="ED186">
            <v>35786</v>
          </cell>
          <cell r="EE186">
            <v>35786</v>
          </cell>
          <cell r="EF186">
            <v>35786</v>
          </cell>
          <cell r="EG186">
            <v>35786</v>
          </cell>
          <cell r="EH186">
            <v>35786</v>
          </cell>
          <cell r="EI186">
            <v>35786</v>
          </cell>
          <cell r="EJ186">
            <v>35786</v>
          </cell>
          <cell r="EK186">
            <v>35786</v>
          </cell>
          <cell r="EL186">
            <v>35786</v>
          </cell>
          <cell r="EM186">
            <v>35786</v>
          </cell>
          <cell r="EN186">
            <v>35786</v>
          </cell>
          <cell r="EO186">
            <v>35786</v>
          </cell>
          <cell r="EP186">
            <v>35786</v>
          </cell>
          <cell r="EQ186">
            <v>35786</v>
          </cell>
          <cell r="ER186">
            <v>35786</v>
          </cell>
          <cell r="ES186">
            <v>35786</v>
          </cell>
          <cell r="ET186">
            <v>35786</v>
          </cell>
          <cell r="EU186">
            <v>35786</v>
          </cell>
          <cell r="EV186">
            <v>35786</v>
          </cell>
          <cell r="EW186">
            <v>35786</v>
          </cell>
          <cell r="EX186">
            <v>35786</v>
          </cell>
          <cell r="EY186">
            <v>35786</v>
          </cell>
          <cell r="EZ186">
            <v>35786</v>
          </cell>
          <cell r="FA186">
            <v>35786</v>
          </cell>
          <cell r="FB186">
            <v>35786</v>
          </cell>
          <cell r="FC186">
            <v>35786</v>
          </cell>
          <cell r="FD186">
            <v>35786</v>
          </cell>
          <cell r="FE186">
            <v>35786</v>
          </cell>
          <cell r="FF186">
            <v>35786</v>
          </cell>
          <cell r="FG186">
            <v>35786</v>
          </cell>
          <cell r="FH186">
            <v>35786</v>
          </cell>
          <cell r="FI186">
            <v>35786</v>
          </cell>
        </row>
        <row r="187">
          <cell r="T187" t="str">
            <v>BUDGET FORECAST</v>
          </cell>
          <cell r="V187" t="str">
            <v>PRE PROD</v>
          </cell>
          <cell r="W187">
            <v>30</v>
          </cell>
          <cell r="X187">
            <v>90000</v>
          </cell>
          <cell r="AA187">
            <v>90000</v>
          </cell>
          <cell r="AB187">
            <v>90000</v>
          </cell>
          <cell r="AC187">
            <v>90000</v>
          </cell>
          <cell r="AD187">
            <v>90000</v>
          </cell>
          <cell r="AE187">
            <v>90000</v>
          </cell>
          <cell r="AF187">
            <v>90000</v>
          </cell>
          <cell r="AG187">
            <v>90000</v>
          </cell>
          <cell r="AH187">
            <v>90000</v>
          </cell>
          <cell r="AI187">
            <v>90000</v>
          </cell>
          <cell r="AJ187">
            <v>90000</v>
          </cell>
          <cell r="AK187">
            <v>90000</v>
          </cell>
          <cell r="AL187">
            <v>90000</v>
          </cell>
          <cell r="AM187">
            <v>90000</v>
          </cell>
          <cell r="AN187">
            <v>90000</v>
          </cell>
          <cell r="AO187">
            <v>90000</v>
          </cell>
          <cell r="AP187">
            <v>90000</v>
          </cell>
          <cell r="AQ187">
            <v>90000</v>
          </cell>
          <cell r="AR187">
            <v>90000</v>
          </cell>
          <cell r="AS187">
            <v>90000</v>
          </cell>
          <cell r="AT187">
            <v>90000</v>
          </cell>
          <cell r="AU187">
            <v>90000</v>
          </cell>
          <cell r="AV187">
            <v>90000</v>
          </cell>
          <cell r="AW187">
            <v>90000</v>
          </cell>
          <cell r="AX187">
            <v>90000</v>
          </cell>
          <cell r="AY187">
            <v>90000</v>
          </cell>
          <cell r="AZ187">
            <v>3000</v>
          </cell>
          <cell r="BA187">
            <v>6000</v>
          </cell>
          <cell r="BB187">
            <v>9000</v>
          </cell>
          <cell r="BC187">
            <v>12000</v>
          </cell>
          <cell r="BD187">
            <v>12000</v>
          </cell>
          <cell r="BE187">
            <v>12000</v>
          </cell>
          <cell r="BF187">
            <v>12000</v>
          </cell>
          <cell r="BG187">
            <v>12000</v>
          </cell>
          <cell r="BH187">
            <v>12000</v>
          </cell>
          <cell r="BI187">
            <v>12000</v>
          </cell>
          <cell r="BJ187">
            <v>12000</v>
          </cell>
          <cell r="BK187">
            <v>12000</v>
          </cell>
          <cell r="BL187">
            <v>12000</v>
          </cell>
          <cell r="BM187">
            <v>12000</v>
          </cell>
          <cell r="BN187">
            <v>12000</v>
          </cell>
          <cell r="BO187">
            <v>12000</v>
          </cell>
          <cell r="BP187">
            <v>12000</v>
          </cell>
          <cell r="BQ187">
            <v>12000</v>
          </cell>
          <cell r="BR187">
            <v>12000</v>
          </cell>
          <cell r="BS187">
            <v>12000</v>
          </cell>
          <cell r="BT187">
            <v>12000</v>
          </cell>
          <cell r="BU187">
            <v>12000</v>
          </cell>
          <cell r="BV187">
            <v>12000</v>
          </cell>
          <cell r="BW187">
            <v>12000</v>
          </cell>
          <cell r="BX187">
            <v>12000</v>
          </cell>
          <cell r="BY187">
            <v>12000</v>
          </cell>
          <cell r="BZ187">
            <v>12000</v>
          </cell>
          <cell r="CA187">
            <v>12000</v>
          </cell>
          <cell r="CB187">
            <v>12000</v>
          </cell>
          <cell r="CC187">
            <v>12000</v>
          </cell>
          <cell r="CD187">
            <v>12000</v>
          </cell>
          <cell r="CE187">
            <v>12000</v>
          </cell>
          <cell r="CF187">
            <v>12000</v>
          </cell>
          <cell r="CG187">
            <v>12000</v>
          </cell>
          <cell r="CH187">
            <v>12000</v>
          </cell>
          <cell r="CI187">
            <v>12000</v>
          </cell>
          <cell r="CJ187">
            <v>12000</v>
          </cell>
          <cell r="CK187">
            <v>12000</v>
          </cell>
          <cell r="CL187">
            <v>12000</v>
          </cell>
          <cell r="CM187">
            <v>12000</v>
          </cell>
          <cell r="CN187">
            <v>12000</v>
          </cell>
          <cell r="CO187">
            <v>12000</v>
          </cell>
          <cell r="CP187">
            <v>12000</v>
          </cell>
          <cell r="CQ187">
            <v>12000</v>
          </cell>
          <cell r="CR187">
            <v>12000</v>
          </cell>
          <cell r="CS187">
            <v>12000</v>
          </cell>
          <cell r="CT187">
            <v>12000</v>
          </cell>
          <cell r="CU187">
            <v>12000</v>
          </cell>
          <cell r="CV187">
            <v>12000</v>
          </cell>
          <cell r="CW187">
            <v>12000</v>
          </cell>
          <cell r="CX187">
            <v>12000</v>
          </cell>
          <cell r="CY187">
            <v>12000</v>
          </cell>
          <cell r="CZ187">
            <v>12000</v>
          </cell>
          <cell r="DA187">
            <v>12000</v>
          </cell>
          <cell r="DB187">
            <v>12000</v>
          </cell>
          <cell r="DC187">
            <v>12000</v>
          </cell>
          <cell r="DD187">
            <v>12000</v>
          </cell>
          <cell r="DE187">
            <v>12000</v>
          </cell>
          <cell r="DF187">
            <v>12000</v>
          </cell>
          <cell r="DG187">
            <v>12000</v>
          </cell>
          <cell r="DH187">
            <v>12000</v>
          </cell>
          <cell r="DI187">
            <v>12000</v>
          </cell>
          <cell r="DJ187">
            <v>12000</v>
          </cell>
          <cell r="DK187">
            <v>12000</v>
          </cell>
          <cell r="DL187">
            <v>12000</v>
          </cell>
          <cell r="DM187">
            <v>12000</v>
          </cell>
          <cell r="DN187">
            <v>12000</v>
          </cell>
          <cell r="DO187">
            <v>12000</v>
          </cell>
          <cell r="DP187">
            <v>12000</v>
          </cell>
          <cell r="DQ187">
            <v>12000</v>
          </cell>
          <cell r="DR187">
            <v>12000</v>
          </cell>
          <cell r="DS187">
            <v>12000</v>
          </cell>
          <cell r="DT187">
            <v>12000</v>
          </cell>
          <cell r="DU187">
            <v>12000</v>
          </cell>
          <cell r="DV187">
            <v>12000</v>
          </cell>
          <cell r="DW187">
            <v>12000</v>
          </cell>
          <cell r="DX187">
            <v>12000</v>
          </cell>
          <cell r="DY187">
            <v>12000</v>
          </cell>
          <cell r="DZ187">
            <v>12000</v>
          </cell>
          <cell r="EA187">
            <v>12000</v>
          </cell>
          <cell r="EB187">
            <v>12000</v>
          </cell>
          <cell r="EC187">
            <v>12000</v>
          </cell>
          <cell r="ED187">
            <v>12000</v>
          </cell>
          <cell r="EE187">
            <v>12000</v>
          </cell>
          <cell r="EF187">
            <v>12000</v>
          </cell>
          <cell r="EG187">
            <v>12000</v>
          </cell>
          <cell r="EH187">
            <v>12000</v>
          </cell>
          <cell r="EI187">
            <v>12000</v>
          </cell>
          <cell r="EJ187">
            <v>12000</v>
          </cell>
          <cell r="EK187">
            <v>12000</v>
          </cell>
          <cell r="EL187">
            <v>12000</v>
          </cell>
          <cell r="EM187">
            <v>12000</v>
          </cell>
          <cell r="EN187">
            <v>12000</v>
          </cell>
          <cell r="EO187">
            <v>12000</v>
          </cell>
          <cell r="EP187">
            <v>12000</v>
          </cell>
          <cell r="EQ187">
            <v>12000</v>
          </cell>
          <cell r="ER187">
            <v>12000</v>
          </cell>
          <cell r="ES187">
            <v>12000</v>
          </cell>
          <cell r="ET187">
            <v>12000</v>
          </cell>
          <cell r="EU187">
            <v>12000</v>
          </cell>
          <cell r="EV187">
            <v>12000</v>
          </cell>
          <cell r="EW187">
            <v>12000</v>
          </cell>
          <cell r="EX187">
            <v>12000</v>
          </cell>
          <cell r="EY187">
            <v>12000</v>
          </cell>
          <cell r="EZ187">
            <v>12000</v>
          </cell>
          <cell r="FA187">
            <v>12000</v>
          </cell>
          <cell r="FB187">
            <v>12000</v>
          </cell>
          <cell r="FC187">
            <v>12000</v>
          </cell>
          <cell r="FD187">
            <v>12000</v>
          </cell>
          <cell r="FE187">
            <v>12000</v>
          </cell>
          <cell r="FF187">
            <v>12000</v>
          </cell>
          <cell r="FG187">
            <v>12000</v>
          </cell>
          <cell r="FH187">
            <v>12000</v>
          </cell>
          <cell r="FI187">
            <v>12000</v>
          </cell>
        </row>
        <row r="188">
          <cell r="V188" t="str">
            <v>PRE PROD</v>
          </cell>
          <cell r="W188">
            <v>30</v>
          </cell>
          <cell r="X188">
            <v>97000</v>
          </cell>
          <cell r="AA188">
            <v>97000</v>
          </cell>
          <cell r="AB188">
            <v>97000</v>
          </cell>
          <cell r="AC188">
            <v>97000</v>
          </cell>
          <cell r="AD188">
            <v>97000</v>
          </cell>
          <cell r="AE188">
            <v>97000</v>
          </cell>
          <cell r="AF188">
            <v>97000</v>
          </cell>
          <cell r="AG188">
            <v>97000</v>
          </cell>
          <cell r="AH188">
            <v>97000</v>
          </cell>
          <cell r="AI188">
            <v>97000</v>
          </cell>
          <cell r="AJ188">
            <v>97000</v>
          </cell>
          <cell r="AK188">
            <v>97000</v>
          </cell>
          <cell r="AL188">
            <v>97000</v>
          </cell>
          <cell r="AM188">
            <v>97000</v>
          </cell>
          <cell r="AN188">
            <v>97000</v>
          </cell>
          <cell r="AO188">
            <v>97000</v>
          </cell>
          <cell r="AP188">
            <v>97000</v>
          </cell>
          <cell r="AQ188">
            <v>97000</v>
          </cell>
          <cell r="AR188">
            <v>97000</v>
          </cell>
          <cell r="AS188">
            <v>97000</v>
          </cell>
          <cell r="AT188">
            <v>97000</v>
          </cell>
          <cell r="AU188">
            <v>97000</v>
          </cell>
          <cell r="AV188">
            <v>97000</v>
          </cell>
          <cell r="AW188">
            <v>97000</v>
          </cell>
          <cell r="AX188">
            <v>97000</v>
          </cell>
          <cell r="AY188">
            <v>97000</v>
          </cell>
          <cell r="AZ188">
            <v>3000</v>
          </cell>
          <cell r="BA188">
            <v>6000</v>
          </cell>
          <cell r="BB188">
            <v>9000</v>
          </cell>
          <cell r="BC188">
            <v>12000</v>
          </cell>
          <cell r="BD188">
            <v>12000</v>
          </cell>
          <cell r="BE188">
            <v>12000</v>
          </cell>
          <cell r="BF188">
            <v>13000</v>
          </cell>
          <cell r="BG188">
            <v>18000</v>
          </cell>
          <cell r="BH188">
            <v>12000</v>
          </cell>
          <cell r="BI188">
            <v>12000</v>
          </cell>
          <cell r="BJ188">
            <v>12000</v>
          </cell>
          <cell r="BK188">
            <v>12000</v>
          </cell>
          <cell r="BL188">
            <v>12000</v>
          </cell>
          <cell r="BM188">
            <v>12000</v>
          </cell>
          <cell r="BN188">
            <v>12000</v>
          </cell>
          <cell r="BO188">
            <v>12000</v>
          </cell>
          <cell r="BP188">
            <v>12000</v>
          </cell>
          <cell r="BQ188">
            <v>12000</v>
          </cell>
          <cell r="BR188">
            <v>12000</v>
          </cell>
          <cell r="BS188">
            <v>12000</v>
          </cell>
          <cell r="BT188">
            <v>12000</v>
          </cell>
          <cell r="BU188">
            <v>12000</v>
          </cell>
          <cell r="BV188">
            <v>12000</v>
          </cell>
          <cell r="BW188">
            <v>12000</v>
          </cell>
          <cell r="BX188">
            <v>12000</v>
          </cell>
          <cell r="BY188">
            <v>12000</v>
          </cell>
          <cell r="BZ188">
            <v>12000</v>
          </cell>
          <cell r="CA188">
            <v>12000</v>
          </cell>
          <cell r="CB188">
            <v>12000</v>
          </cell>
          <cell r="CC188">
            <v>12000</v>
          </cell>
          <cell r="CD188">
            <v>12000</v>
          </cell>
          <cell r="CE188">
            <v>12000</v>
          </cell>
          <cell r="CF188">
            <v>12000</v>
          </cell>
          <cell r="CG188">
            <v>12000</v>
          </cell>
          <cell r="CH188">
            <v>12000</v>
          </cell>
          <cell r="CI188">
            <v>12000</v>
          </cell>
          <cell r="CJ188">
            <v>12000</v>
          </cell>
          <cell r="CK188">
            <v>12000</v>
          </cell>
          <cell r="CL188">
            <v>12000</v>
          </cell>
          <cell r="CM188">
            <v>12000</v>
          </cell>
          <cell r="CN188">
            <v>12000</v>
          </cell>
          <cell r="CO188">
            <v>12000</v>
          </cell>
          <cell r="CP188">
            <v>12000</v>
          </cell>
          <cell r="CQ188">
            <v>12000</v>
          </cell>
          <cell r="CR188">
            <v>12000</v>
          </cell>
          <cell r="CS188">
            <v>12000</v>
          </cell>
          <cell r="CT188">
            <v>12000</v>
          </cell>
          <cell r="CU188">
            <v>12000</v>
          </cell>
          <cell r="CV188">
            <v>12000</v>
          </cell>
          <cell r="CW188">
            <v>12000</v>
          </cell>
          <cell r="CX188">
            <v>12000</v>
          </cell>
          <cell r="CY188">
            <v>12000</v>
          </cell>
          <cell r="CZ188">
            <v>12000</v>
          </cell>
          <cell r="DA188">
            <v>12000</v>
          </cell>
          <cell r="DB188">
            <v>12000</v>
          </cell>
          <cell r="DC188">
            <v>12000</v>
          </cell>
          <cell r="DD188">
            <v>12000</v>
          </cell>
          <cell r="DE188">
            <v>12000</v>
          </cell>
          <cell r="DF188">
            <v>12000</v>
          </cell>
          <cell r="DG188">
            <v>12000</v>
          </cell>
          <cell r="DH188">
            <v>12000</v>
          </cell>
          <cell r="DI188">
            <v>12000</v>
          </cell>
          <cell r="DJ188">
            <v>12000</v>
          </cell>
          <cell r="DK188">
            <v>12000</v>
          </cell>
          <cell r="DL188">
            <v>12000</v>
          </cell>
          <cell r="DM188">
            <v>12000</v>
          </cell>
          <cell r="DN188">
            <v>12000</v>
          </cell>
          <cell r="DO188">
            <v>12000</v>
          </cell>
          <cell r="DP188">
            <v>12000</v>
          </cell>
          <cell r="DQ188">
            <v>12000</v>
          </cell>
          <cell r="DR188">
            <v>12000</v>
          </cell>
          <cell r="DS188">
            <v>12000</v>
          </cell>
          <cell r="DT188">
            <v>12000</v>
          </cell>
          <cell r="DU188">
            <v>12000</v>
          </cell>
          <cell r="DV188">
            <v>12000</v>
          </cell>
          <cell r="DW188">
            <v>12000</v>
          </cell>
          <cell r="DX188">
            <v>12000</v>
          </cell>
          <cell r="DY188">
            <v>12000</v>
          </cell>
          <cell r="DZ188">
            <v>12000</v>
          </cell>
          <cell r="EA188">
            <v>12000</v>
          </cell>
          <cell r="EB188">
            <v>12000</v>
          </cell>
          <cell r="EC188">
            <v>12000</v>
          </cell>
          <cell r="ED188">
            <v>12000</v>
          </cell>
          <cell r="EE188">
            <v>12000</v>
          </cell>
          <cell r="EF188">
            <v>12000</v>
          </cell>
          <cell r="EG188">
            <v>12000</v>
          </cell>
          <cell r="EH188">
            <v>12000</v>
          </cell>
          <cell r="EI188">
            <v>12000</v>
          </cell>
          <cell r="EJ188">
            <v>12000</v>
          </cell>
          <cell r="EK188">
            <v>12000</v>
          </cell>
          <cell r="EL188">
            <v>12000</v>
          </cell>
          <cell r="EM188">
            <v>12000</v>
          </cell>
          <cell r="EN188">
            <v>12000</v>
          </cell>
          <cell r="EO188">
            <v>12000</v>
          </cell>
          <cell r="EP188">
            <v>12000</v>
          </cell>
          <cell r="EQ188">
            <v>12000</v>
          </cell>
          <cell r="ER188">
            <v>12000</v>
          </cell>
          <cell r="ES188">
            <v>12000</v>
          </cell>
          <cell r="ET188">
            <v>12000</v>
          </cell>
          <cell r="EU188">
            <v>12000</v>
          </cell>
          <cell r="EV188">
            <v>12000</v>
          </cell>
          <cell r="EW188">
            <v>12000</v>
          </cell>
          <cell r="EX188">
            <v>12000</v>
          </cell>
          <cell r="EY188">
            <v>12000</v>
          </cell>
          <cell r="EZ188">
            <v>12000</v>
          </cell>
          <cell r="FA188">
            <v>12000</v>
          </cell>
          <cell r="FB188">
            <v>12000</v>
          </cell>
          <cell r="FC188">
            <v>12000</v>
          </cell>
          <cell r="FD188">
            <v>12000</v>
          </cell>
          <cell r="FE188">
            <v>12000</v>
          </cell>
          <cell r="FF188">
            <v>12000</v>
          </cell>
          <cell r="FG188">
            <v>12000</v>
          </cell>
          <cell r="FH188">
            <v>12000</v>
          </cell>
          <cell r="FI188">
            <v>12000</v>
          </cell>
        </row>
        <row r="189">
          <cell r="V189" t="str">
            <v>PRODUCTION</v>
          </cell>
          <cell r="W189">
            <v>150</v>
          </cell>
          <cell r="X189">
            <v>438750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  <cell r="AI189">
            <v>0</v>
          </cell>
          <cell r="AJ189">
            <v>0</v>
          </cell>
          <cell r="AK189">
            <v>0</v>
          </cell>
          <cell r="AL189">
            <v>0</v>
          </cell>
          <cell r="AM189">
            <v>0</v>
          </cell>
          <cell r="AN189">
            <v>0</v>
          </cell>
          <cell r="AO189">
            <v>0</v>
          </cell>
          <cell r="AP189">
            <v>0</v>
          </cell>
          <cell r="AQ189">
            <v>0</v>
          </cell>
          <cell r="AR189">
            <v>0</v>
          </cell>
          <cell r="AS189">
            <v>0</v>
          </cell>
          <cell r="AT189">
            <v>0</v>
          </cell>
          <cell r="AU189">
            <v>0</v>
          </cell>
          <cell r="AV189">
            <v>0</v>
          </cell>
          <cell r="AW189">
            <v>0</v>
          </cell>
          <cell r="AX189">
            <v>0</v>
          </cell>
          <cell r="AY189">
            <v>0</v>
          </cell>
          <cell r="AZ189">
            <v>0</v>
          </cell>
          <cell r="BA189">
            <v>0</v>
          </cell>
          <cell r="BB189">
            <v>0</v>
          </cell>
          <cell r="BC189">
            <v>0</v>
          </cell>
          <cell r="BD189">
            <v>0</v>
          </cell>
          <cell r="BE189">
            <v>0</v>
          </cell>
          <cell r="BF189">
            <v>0</v>
          </cell>
          <cell r="BG189">
            <v>0</v>
          </cell>
          <cell r="BH189">
            <v>0</v>
          </cell>
          <cell r="BI189">
            <v>0</v>
          </cell>
          <cell r="BJ189">
            <v>0</v>
          </cell>
          <cell r="BK189">
            <v>0</v>
          </cell>
          <cell r="BL189">
            <v>56250</v>
          </cell>
          <cell r="BM189">
            <v>63750</v>
          </cell>
          <cell r="BN189">
            <v>63750</v>
          </cell>
          <cell r="BO189">
            <v>63750</v>
          </cell>
          <cell r="BP189">
            <v>63750</v>
          </cell>
          <cell r="BQ189">
            <v>63750</v>
          </cell>
          <cell r="BR189">
            <v>63750</v>
          </cell>
          <cell r="BS189">
            <v>63750</v>
          </cell>
          <cell r="BT189">
            <v>63750</v>
          </cell>
          <cell r="BU189">
            <v>63750</v>
          </cell>
          <cell r="BV189">
            <v>63750</v>
          </cell>
          <cell r="BW189">
            <v>63750</v>
          </cell>
          <cell r="BX189">
            <v>63750</v>
          </cell>
          <cell r="BY189">
            <v>63750</v>
          </cell>
          <cell r="BZ189">
            <v>63750</v>
          </cell>
          <cell r="CA189">
            <v>63750</v>
          </cell>
          <cell r="CB189">
            <v>63750</v>
          </cell>
          <cell r="CC189">
            <v>63750</v>
          </cell>
          <cell r="CD189">
            <v>63750</v>
          </cell>
          <cell r="CE189">
            <v>63750</v>
          </cell>
          <cell r="CF189">
            <v>63750</v>
          </cell>
          <cell r="CG189">
            <v>63750</v>
          </cell>
          <cell r="CH189">
            <v>63750</v>
          </cell>
          <cell r="CI189">
            <v>63750</v>
          </cell>
          <cell r="CJ189">
            <v>63750</v>
          </cell>
          <cell r="CK189">
            <v>63750</v>
          </cell>
          <cell r="CL189">
            <v>63750</v>
          </cell>
          <cell r="CM189">
            <v>63750</v>
          </cell>
          <cell r="CN189">
            <v>63750</v>
          </cell>
          <cell r="CO189">
            <v>63750</v>
          </cell>
          <cell r="CP189">
            <v>63750</v>
          </cell>
          <cell r="CQ189">
            <v>63750</v>
          </cell>
          <cell r="CR189">
            <v>63750</v>
          </cell>
          <cell r="CS189">
            <v>63750</v>
          </cell>
          <cell r="CT189">
            <v>63750</v>
          </cell>
          <cell r="CU189">
            <v>63750</v>
          </cell>
          <cell r="CV189">
            <v>63750</v>
          </cell>
          <cell r="CW189">
            <v>63750</v>
          </cell>
          <cell r="CX189">
            <v>63750</v>
          </cell>
          <cell r="CY189">
            <v>63750</v>
          </cell>
          <cell r="CZ189">
            <v>63750</v>
          </cell>
          <cell r="DA189">
            <v>63750</v>
          </cell>
          <cell r="DB189">
            <v>63750</v>
          </cell>
          <cell r="DC189">
            <v>63750</v>
          </cell>
          <cell r="DD189">
            <v>63750</v>
          </cell>
          <cell r="DE189">
            <v>63750</v>
          </cell>
          <cell r="DF189">
            <v>63750</v>
          </cell>
          <cell r="DG189">
            <v>63750</v>
          </cell>
          <cell r="DH189">
            <v>63750</v>
          </cell>
          <cell r="DI189">
            <v>63750</v>
          </cell>
          <cell r="DJ189">
            <v>63750</v>
          </cell>
          <cell r="DK189">
            <v>63750</v>
          </cell>
          <cell r="DL189">
            <v>63750</v>
          </cell>
          <cell r="DM189">
            <v>63750</v>
          </cell>
          <cell r="DN189">
            <v>63750</v>
          </cell>
          <cell r="DO189">
            <v>63750</v>
          </cell>
          <cell r="DP189">
            <v>63750</v>
          </cell>
          <cell r="DQ189">
            <v>63750</v>
          </cell>
          <cell r="DR189">
            <v>63750</v>
          </cell>
          <cell r="DS189">
            <v>63750</v>
          </cell>
          <cell r="DT189">
            <v>63750</v>
          </cell>
          <cell r="DU189">
            <v>63750</v>
          </cell>
          <cell r="DV189">
            <v>63750</v>
          </cell>
          <cell r="DW189">
            <v>63750</v>
          </cell>
          <cell r="DX189">
            <v>63750</v>
          </cell>
          <cell r="DY189">
            <v>63750</v>
          </cell>
          <cell r="DZ189">
            <v>63750</v>
          </cell>
          <cell r="EA189">
            <v>63750</v>
          </cell>
          <cell r="EB189">
            <v>63750</v>
          </cell>
          <cell r="EC189">
            <v>63750</v>
          </cell>
          <cell r="ED189">
            <v>63750</v>
          </cell>
          <cell r="EE189">
            <v>63750</v>
          </cell>
          <cell r="EF189">
            <v>63750</v>
          </cell>
          <cell r="EG189">
            <v>63750</v>
          </cell>
          <cell r="EH189">
            <v>63750</v>
          </cell>
          <cell r="EI189">
            <v>63750</v>
          </cell>
          <cell r="EJ189">
            <v>63750</v>
          </cell>
          <cell r="EK189">
            <v>63750</v>
          </cell>
          <cell r="EL189">
            <v>63750</v>
          </cell>
          <cell r="EM189">
            <v>63750</v>
          </cell>
          <cell r="EN189">
            <v>63750</v>
          </cell>
          <cell r="EO189">
            <v>63750</v>
          </cell>
          <cell r="EP189">
            <v>63750</v>
          </cell>
          <cell r="EQ189">
            <v>63750</v>
          </cell>
          <cell r="ER189">
            <v>63750</v>
          </cell>
          <cell r="ES189">
            <v>63750</v>
          </cell>
          <cell r="ET189">
            <v>63750</v>
          </cell>
          <cell r="EU189">
            <v>63750</v>
          </cell>
          <cell r="EV189">
            <v>63750</v>
          </cell>
          <cell r="EW189">
            <v>63750</v>
          </cell>
          <cell r="EX189">
            <v>63750</v>
          </cell>
          <cell r="EY189">
            <v>63750</v>
          </cell>
          <cell r="EZ189">
            <v>63750</v>
          </cell>
          <cell r="FA189">
            <v>63750</v>
          </cell>
          <cell r="FB189">
            <v>63750</v>
          </cell>
          <cell r="FC189">
            <v>63750</v>
          </cell>
          <cell r="FD189">
            <v>63750</v>
          </cell>
          <cell r="FE189">
            <v>63750</v>
          </cell>
          <cell r="FF189">
            <v>63750</v>
          </cell>
          <cell r="FG189">
            <v>63750</v>
          </cell>
          <cell r="FH189">
            <v>63750</v>
          </cell>
          <cell r="FI189">
            <v>63750</v>
          </cell>
        </row>
        <row r="190">
          <cell r="V190" t="str">
            <v>PRODUCTION</v>
          </cell>
          <cell r="W190">
            <v>150</v>
          </cell>
          <cell r="X190">
            <v>531400</v>
          </cell>
          <cell r="AA190">
            <v>531400</v>
          </cell>
          <cell r="AB190">
            <v>531400</v>
          </cell>
          <cell r="AC190">
            <v>531400</v>
          </cell>
          <cell r="AD190">
            <v>531400</v>
          </cell>
          <cell r="AE190">
            <v>531400</v>
          </cell>
          <cell r="AF190">
            <v>531400</v>
          </cell>
          <cell r="AG190">
            <v>531400</v>
          </cell>
          <cell r="AH190">
            <v>531400</v>
          </cell>
          <cell r="AI190">
            <v>531400</v>
          </cell>
          <cell r="AJ190">
            <v>531400</v>
          </cell>
          <cell r="AK190">
            <v>531400</v>
          </cell>
          <cell r="AL190">
            <v>531400</v>
          </cell>
          <cell r="AM190">
            <v>531400</v>
          </cell>
          <cell r="AN190">
            <v>531400</v>
          </cell>
          <cell r="AO190">
            <v>531400</v>
          </cell>
          <cell r="AP190">
            <v>531400</v>
          </cell>
          <cell r="AQ190">
            <v>531400</v>
          </cell>
          <cell r="AR190">
            <v>531400</v>
          </cell>
          <cell r="AS190">
            <v>531400</v>
          </cell>
          <cell r="AT190">
            <v>531400</v>
          </cell>
          <cell r="AU190">
            <v>531400</v>
          </cell>
          <cell r="AV190">
            <v>531400</v>
          </cell>
          <cell r="AW190">
            <v>531400</v>
          </cell>
          <cell r="AX190">
            <v>531400</v>
          </cell>
          <cell r="AY190">
            <v>531400</v>
          </cell>
          <cell r="AZ190">
            <v>531400</v>
          </cell>
          <cell r="BA190">
            <v>531400</v>
          </cell>
          <cell r="BB190">
            <v>531400</v>
          </cell>
          <cell r="BC190">
            <v>531400</v>
          </cell>
          <cell r="BD190">
            <v>531400</v>
          </cell>
          <cell r="BE190">
            <v>531400</v>
          </cell>
          <cell r="BF190">
            <v>531400</v>
          </cell>
          <cell r="BG190">
            <v>531400</v>
          </cell>
          <cell r="BH190">
            <v>15150</v>
          </cell>
          <cell r="BI190">
            <v>22000</v>
          </cell>
          <cell r="BJ190">
            <v>28000</v>
          </cell>
          <cell r="BK190">
            <v>34000</v>
          </cell>
          <cell r="BL190">
            <v>40000</v>
          </cell>
          <cell r="BM190">
            <v>63750</v>
          </cell>
          <cell r="BN190">
            <v>63750</v>
          </cell>
          <cell r="BO190">
            <v>63750</v>
          </cell>
          <cell r="BP190">
            <v>67000</v>
          </cell>
          <cell r="BQ190">
            <v>67000</v>
          </cell>
          <cell r="BR190">
            <v>67000</v>
          </cell>
          <cell r="BS190">
            <v>67000</v>
          </cell>
          <cell r="BT190">
            <v>67000</v>
          </cell>
          <cell r="BU190">
            <v>67000</v>
          </cell>
          <cell r="BV190">
            <v>67000</v>
          </cell>
          <cell r="BW190">
            <v>67000</v>
          </cell>
          <cell r="BX190">
            <v>67000</v>
          </cell>
          <cell r="BY190">
            <v>67000</v>
          </cell>
          <cell r="BZ190">
            <v>67000</v>
          </cell>
          <cell r="CA190">
            <v>67000</v>
          </cell>
          <cell r="CB190">
            <v>67000</v>
          </cell>
          <cell r="CC190">
            <v>67000</v>
          </cell>
          <cell r="CD190">
            <v>67000</v>
          </cell>
          <cell r="CE190">
            <v>67000</v>
          </cell>
          <cell r="CF190">
            <v>67000</v>
          </cell>
          <cell r="CG190">
            <v>67000</v>
          </cell>
          <cell r="CH190">
            <v>67000</v>
          </cell>
          <cell r="CI190">
            <v>67000</v>
          </cell>
          <cell r="CJ190">
            <v>67000</v>
          </cell>
          <cell r="CK190">
            <v>67000</v>
          </cell>
          <cell r="CL190">
            <v>67000</v>
          </cell>
          <cell r="CM190">
            <v>67000</v>
          </cell>
          <cell r="CN190">
            <v>67000</v>
          </cell>
          <cell r="CO190">
            <v>67000</v>
          </cell>
          <cell r="CP190">
            <v>67000</v>
          </cell>
          <cell r="CQ190">
            <v>67000</v>
          </cell>
          <cell r="CR190">
            <v>67000</v>
          </cell>
          <cell r="CS190">
            <v>67000</v>
          </cell>
          <cell r="CT190">
            <v>67000</v>
          </cell>
          <cell r="CU190">
            <v>67000</v>
          </cell>
          <cell r="CV190">
            <v>67000</v>
          </cell>
          <cell r="CW190">
            <v>67000</v>
          </cell>
          <cell r="CX190">
            <v>67000</v>
          </cell>
          <cell r="CY190">
            <v>67000</v>
          </cell>
          <cell r="CZ190">
            <v>67000</v>
          </cell>
          <cell r="DA190">
            <v>67000</v>
          </cell>
          <cell r="DB190">
            <v>67000</v>
          </cell>
          <cell r="DC190">
            <v>67000</v>
          </cell>
          <cell r="DD190">
            <v>67000</v>
          </cell>
          <cell r="DE190">
            <v>67000</v>
          </cell>
          <cell r="DF190">
            <v>67000</v>
          </cell>
          <cell r="DG190">
            <v>67000</v>
          </cell>
          <cell r="DH190">
            <v>67000</v>
          </cell>
          <cell r="DI190">
            <v>67000</v>
          </cell>
          <cell r="DJ190">
            <v>67000</v>
          </cell>
          <cell r="DK190">
            <v>67000</v>
          </cell>
          <cell r="DL190">
            <v>67000</v>
          </cell>
          <cell r="DM190">
            <v>67000</v>
          </cell>
          <cell r="DN190">
            <v>67000</v>
          </cell>
          <cell r="DO190">
            <v>67000</v>
          </cell>
          <cell r="DP190">
            <v>67000</v>
          </cell>
          <cell r="DQ190">
            <v>67000</v>
          </cell>
          <cell r="DR190">
            <v>67000</v>
          </cell>
          <cell r="DS190">
            <v>67000</v>
          </cell>
          <cell r="DT190">
            <v>67000</v>
          </cell>
          <cell r="DU190">
            <v>67000</v>
          </cell>
          <cell r="DV190">
            <v>67000</v>
          </cell>
          <cell r="DW190">
            <v>67000</v>
          </cell>
          <cell r="DX190">
            <v>67000</v>
          </cell>
          <cell r="DY190">
            <v>67000</v>
          </cell>
          <cell r="DZ190">
            <v>67000</v>
          </cell>
          <cell r="EA190">
            <v>67000</v>
          </cell>
          <cell r="EB190">
            <v>67000</v>
          </cell>
          <cell r="EC190">
            <v>67000</v>
          </cell>
          <cell r="ED190">
            <v>67000</v>
          </cell>
          <cell r="EE190">
            <v>67000</v>
          </cell>
          <cell r="EF190">
            <v>67000</v>
          </cell>
          <cell r="EG190">
            <v>67000</v>
          </cell>
          <cell r="EH190">
            <v>67000</v>
          </cell>
          <cell r="EI190">
            <v>67000</v>
          </cell>
          <cell r="EJ190">
            <v>67000</v>
          </cell>
          <cell r="EK190">
            <v>67000</v>
          </cell>
          <cell r="EL190">
            <v>67000</v>
          </cell>
          <cell r="EM190">
            <v>67000</v>
          </cell>
          <cell r="EN190">
            <v>67000</v>
          </cell>
          <cell r="EO190">
            <v>67000</v>
          </cell>
          <cell r="EP190">
            <v>67000</v>
          </cell>
          <cell r="EQ190">
            <v>67000</v>
          </cell>
          <cell r="ER190">
            <v>67000</v>
          </cell>
          <cell r="ES190">
            <v>67000</v>
          </cell>
          <cell r="ET190">
            <v>67000</v>
          </cell>
          <cell r="EU190">
            <v>67000</v>
          </cell>
          <cell r="EV190">
            <v>67000</v>
          </cell>
          <cell r="EW190">
            <v>67000</v>
          </cell>
          <cell r="EX190">
            <v>67000</v>
          </cell>
          <cell r="EY190">
            <v>67000</v>
          </cell>
          <cell r="EZ190">
            <v>67000</v>
          </cell>
          <cell r="FA190">
            <v>67000</v>
          </cell>
          <cell r="FB190">
            <v>67000</v>
          </cell>
          <cell r="FC190">
            <v>67000</v>
          </cell>
          <cell r="FD190">
            <v>67000</v>
          </cell>
          <cell r="FE190">
            <v>67000</v>
          </cell>
          <cell r="FF190">
            <v>67000</v>
          </cell>
          <cell r="FG190">
            <v>67000</v>
          </cell>
          <cell r="FH190">
            <v>67000</v>
          </cell>
          <cell r="FI190">
            <v>67000</v>
          </cell>
        </row>
        <row r="191">
          <cell r="V191" t="str">
            <v>INK &amp; PAINT</v>
          </cell>
          <cell r="W191">
            <v>8</v>
          </cell>
          <cell r="X191">
            <v>34200</v>
          </cell>
          <cell r="AA191">
            <v>34200</v>
          </cell>
          <cell r="AB191">
            <v>34200</v>
          </cell>
          <cell r="AC191">
            <v>34200</v>
          </cell>
          <cell r="AD191">
            <v>34200</v>
          </cell>
          <cell r="AE191">
            <v>34200</v>
          </cell>
          <cell r="AF191">
            <v>34200</v>
          </cell>
          <cell r="AG191">
            <v>34200</v>
          </cell>
          <cell r="AH191">
            <v>34200</v>
          </cell>
          <cell r="AI191">
            <v>34200</v>
          </cell>
          <cell r="AJ191">
            <v>34200</v>
          </cell>
          <cell r="AK191">
            <v>34200</v>
          </cell>
          <cell r="AL191">
            <v>34200</v>
          </cell>
          <cell r="AM191">
            <v>34200</v>
          </cell>
          <cell r="AN191">
            <v>34200</v>
          </cell>
          <cell r="AO191">
            <v>34200</v>
          </cell>
          <cell r="AP191">
            <v>34200</v>
          </cell>
          <cell r="AQ191">
            <v>34200</v>
          </cell>
          <cell r="AR191">
            <v>34200</v>
          </cell>
          <cell r="AS191">
            <v>34200</v>
          </cell>
          <cell r="AT191">
            <v>34200</v>
          </cell>
          <cell r="AU191">
            <v>34200</v>
          </cell>
          <cell r="AV191">
            <v>34200</v>
          </cell>
          <cell r="AW191">
            <v>34200</v>
          </cell>
          <cell r="AX191">
            <v>34200</v>
          </cell>
          <cell r="AY191">
            <v>34200</v>
          </cell>
          <cell r="AZ191">
            <v>34200</v>
          </cell>
          <cell r="BA191">
            <v>34200</v>
          </cell>
          <cell r="BB191">
            <v>34200</v>
          </cell>
          <cell r="BC191">
            <v>34200</v>
          </cell>
          <cell r="BD191">
            <v>34200</v>
          </cell>
          <cell r="BE191">
            <v>34200</v>
          </cell>
          <cell r="BF191">
            <v>34200</v>
          </cell>
          <cell r="BG191">
            <v>34200</v>
          </cell>
          <cell r="BH191">
            <v>34200</v>
          </cell>
          <cell r="BI191">
            <v>34200</v>
          </cell>
          <cell r="BJ191">
            <v>34200</v>
          </cell>
          <cell r="BK191">
            <v>34200</v>
          </cell>
          <cell r="BL191">
            <v>34200</v>
          </cell>
          <cell r="BM191">
            <v>34200</v>
          </cell>
          <cell r="BN191">
            <v>1800</v>
          </cell>
          <cell r="BO191">
            <v>3600</v>
          </cell>
          <cell r="BP191">
            <v>5400</v>
          </cell>
          <cell r="BQ191">
            <v>3600</v>
          </cell>
          <cell r="BR191">
            <v>5400</v>
          </cell>
          <cell r="BS191">
            <v>7200</v>
          </cell>
          <cell r="BT191">
            <v>7200</v>
          </cell>
          <cell r="BU191">
            <v>7200</v>
          </cell>
          <cell r="BV191">
            <v>7200</v>
          </cell>
          <cell r="BW191">
            <v>7200</v>
          </cell>
          <cell r="BX191">
            <v>7200</v>
          </cell>
          <cell r="BY191">
            <v>7200</v>
          </cell>
          <cell r="BZ191">
            <v>7200</v>
          </cell>
          <cell r="CA191">
            <v>7200</v>
          </cell>
          <cell r="CB191">
            <v>7200</v>
          </cell>
          <cell r="CC191">
            <v>7200</v>
          </cell>
          <cell r="CD191">
            <v>7200</v>
          </cell>
          <cell r="CE191">
            <v>7200</v>
          </cell>
          <cell r="CF191">
            <v>7200</v>
          </cell>
          <cell r="CG191">
            <v>7200</v>
          </cell>
          <cell r="CH191">
            <v>7200</v>
          </cell>
          <cell r="CI191">
            <v>7200</v>
          </cell>
          <cell r="CJ191">
            <v>7200</v>
          </cell>
          <cell r="CK191">
            <v>7200</v>
          </cell>
          <cell r="CL191">
            <v>7200</v>
          </cell>
          <cell r="CM191">
            <v>7200</v>
          </cell>
          <cell r="CN191">
            <v>7200</v>
          </cell>
          <cell r="CO191">
            <v>7200</v>
          </cell>
          <cell r="CP191">
            <v>7200</v>
          </cell>
          <cell r="CQ191">
            <v>7200</v>
          </cell>
          <cell r="CR191">
            <v>7200</v>
          </cell>
          <cell r="CS191">
            <v>7200</v>
          </cell>
          <cell r="CT191">
            <v>7200</v>
          </cell>
          <cell r="CU191">
            <v>7200</v>
          </cell>
          <cell r="CV191">
            <v>7200</v>
          </cell>
          <cell r="CW191">
            <v>7200</v>
          </cell>
          <cell r="CX191">
            <v>7200</v>
          </cell>
          <cell r="CY191">
            <v>7200</v>
          </cell>
          <cell r="CZ191">
            <v>7200</v>
          </cell>
          <cell r="DA191">
            <v>7200</v>
          </cell>
          <cell r="DB191">
            <v>7200</v>
          </cell>
          <cell r="DC191">
            <v>7200</v>
          </cell>
          <cell r="DD191">
            <v>7200</v>
          </cell>
          <cell r="DE191">
            <v>7200</v>
          </cell>
          <cell r="DF191">
            <v>7200</v>
          </cell>
          <cell r="DG191">
            <v>7200</v>
          </cell>
          <cell r="DH191">
            <v>7200</v>
          </cell>
          <cell r="DI191">
            <v>7200</v>
          </cell>
          <cell r="DJ191">
            <v>7200</v>
          </cell>
          <cell r="DK191">
            <v>7200</v>
          </cell>
          <cell r="DL191">
            <v>7200</v>
          </cell>
          <cell r="DM191">
            <v>7200</v>
          </cell>
          <cell r="DN191">
            <v>7200</v>
          </cell>
          <cell r="DO191">
            <v>7200</v>
          </cell>
          <cell r="DP191">
            <v>7200</v>
          </cell>
          <cell r="DQ191">
            <v>7200</v>
          </cell>
          <cell r="DR191">
            <v>7200</v>
          </cell>
          <cell r="DS191">
            <v>7200</v>
          </cell>
          <cell r="DT191">
            <v>7200</v>
          </cell>
          <cell r="DU191">
            <v>7200</v>
          </cell>
          <cell r="DV191">
            <v>7200</v>
          </cell>
          <cell r="DW191">
            <v>7200</v>
          </cell>
          <cell r="DX191">
            <v>7200</v>
          </cell>
          <cell r="DY191">
            <v>7200</v>
          </cell>
          <cell r="DZ191">
            <v>7200</v>
          </cell>
          <cell r="EA191">
            <v>7200</v>
          </cell>
          <cell r="EB191">
            <v>7200</v>
          </cell>
          <cell r="EC191">
            <v>7200</v>
          </cell>
          <cell r="ED191">
            <v>7200</v>
          </cell>
          <cell r="EE191">
            <v>7200</v>
          </cell>
          <cell r="EF191">
            <v>7200</v>
          </cell>
          <cell r="EG191">
            <v>7200</v>
          </cell>
          <cell r="EH191">
            <v>7200</v>
          </cell>
          <cell r="EI191">
            <v>7200</v>
          </cell>
          <cell r="EJ191">
            <v>7200</v>
          </cell>
          <cell r="EK191">
            <v>7200</v>
          </cell>
          <cell r="EL191">
            <v>7200</v>
          </cell>
          <cell r="EM191">
            <v>7200</v>
          </cell>
          <cell r="EN191">
            <v>7200</v>
          </cell>
          <cell r="EO191">
            <v>7200</v>
          </cell>
          <cell r="EP191">
            <v>7200</v>
          </cell>
          <cell r="EQ191">
            <v>7200</v>
          </cell>
          <cell r="ER191">
            <v>7200</v>
          </cell>
          <cell r="ES191">
            <v>7200</v>
          </cell>
          <cell r="ET191">
            <v>7200</v>
          </cell>
          <cell r="EU191">
            <v>7200</v>
          </cell>
          <cell r="EV191">
            <v>7200</v>
          </cell>
          <cell r="EW191">
            <v>7200</v>
          </cell>
          <cell r="EX191">
            <v>7200</v>
          </cell>
          <cell r="EY191">
            <v>7200</v>
          </cell>
          <cell r="EZ191">
            <v>7200</v>
          </cell>
          <cell r="FA191">
            <v>7200</v>
          </cell>
          <cell r="FB191">
            <v>7200</v>
          </cell>
          <cell r="FC191">
            <v>7200</v>
          </cell>
          <cell r="FD191">
            <v>7200</v>
          </cell>
          <cell r="FE191">
            <v>7200</v>
          </cell>
          <cell r="FF191">
            <v>7200</v>
          </cell>
          <cell r="FG191">
            <v>7200</v>
          </cell>
          <cell r="FH191">
            <v>7200</v>
          </cell>
          <cell r="FI191">
            <v>7200</v>
          </cell>
        </row>
        <row r="192">
          <cell r="V192" t="str">
            <v>INK &amp; PAINT</v>
          </cell>
          <cell r="W192">
            <v>8</v>
          </cell>
          <cell r="X192">
            <v>39600</v>
          </cell>
          <cell r="AA192">
            <v>39600</v>
          </cell>
          <cell r="AB192">
            <v>39600</v>
          </cell>
          <cell r="AC192">
            <v>39600</v>
          </cell>
          <cell r="AD192">
            <v>39600</v>
          </cell>
          <cell r="AE192">
            <v>39600</v>
          </cell>
          <cell r="AF192">
            <v>39600</v>
          </cell>
          <cell r="AG192">
            <v>39600</v>
          </cell>
          <cell r="AH192">
            <v>39600</v>
          </cell>
          <cell r="AI192">
            <v>39600</v>
          </cell>
          <cell r="AJ192">
            <v>39600</v>
          </cell>
          <cell r="AK192">
            <v>39600</v>
          </cell>
          <cell r="AL192">
            <v>39600</v>
          </cell>
          <cell r="AM192">
            <v>39600</v>
          </cell>
          <cell r="AN192">
            <v>39600</v>
          </cell>
          <cell r="AO192">
            <v>39600</v>
          </cell>
          <cell r="AP192">
            <v>39600</v>
          </cell>
          <cell r="AQ192">
            <v>39600</v>
          </cell>
          <cell r="AR192">
            <v>39600</v>
          </cell>
          <cell r="AS192">
            <v>39600</v>
          </cell>
          <cell r="AT192">
            <v>39600</v>
          </cell>
          <cell r="AU192">
            <v>39600</v>
          </cell>
          <cell r="AV192">
            <v>39600</v>
          </cell>
          <cell r="AW192">
            <v>39600</v>
          </cell>
          <cell r="AX192">
            <v>39600</v>
          </cell>
          <cell r="AY192">
            <v>39600</v>
          </cell>
          <cell r="AZ192">
            <v>39600</v>
          </cell>
          <cell r="BA192">
            <v>39600</v>
          </cell>
          <cell r="BB192">
            <v>39600</v>
          </cell>
          <cell r="BC192">
            <v>39600</v>
          </cell>
          <cell r="BD192">
            <v>39600</v>
          </cell>
          <cell r="BE192">
            <v>39600</v>
          </cell>
          <cell r="BF192">
            <v>39600</v>
          </cell>
          <cell r="BG192">
            <v>39600</v>
          </cell>
          <cell r="BH192">
            <v>39600</v>
          </cell>
          <cell r="BI192">
            <v>39600</v>
          </cell>
          <cell r="BJ192">
            <v>39600</v>
          </cell>
          <cell r="BK192">
            <v>39600</v>
          </cell>
          <cell r="BL192">
            <v>39600</v>
          </cell>
          <cell r="BM192">
            <v>39600</v>
          </cell>
          <cell r="BN192">
            <v>1800</v>
          </cell>
          <cell r="BO192">
            <v>3600</v>
          </cell>
          <cell r="BP192">
            <v>5400</v>
          </cell>
          <cell r="BQ192">
            <v>7200</v>
          </cell>
          <cell r="BR192">
            <v>7200</v>
          </cell>
          <cell r="BS192">
            <v>7200</v>
          </cell>
          <cell r="BT192">
            <v>7200</v>
          </cell>
          <cell r="BU192">
            <v>7200</v>
          </cell>
          <cell r="BV192">
            <v>7200</v>
          </cell>
          <cell r="BW192">
            <v>7200</v>
          </cell>
          <cell r="BX192">
            <v>7200</v>
          </cell>
          <cell r="BY192">
            <v>7200</v>
          </cell>
          <cell r="BZ192">
            <v>7200</v>
          </cell>
          <cell r="CA192">
            <v>7200</v>
          </cell>
          <cell r="CB192">
            <v>7200</v>
          </cell>
          <cell r="CC192">
            <v>7200</v>
          </cell>
          <cell r="CD192">
            <v>7200</v>
          </cell>
          <cell r="CE192">
            <v>7200</v>
          </cell>
          <cell r="CF192">
            <v>7200</v>
          </cell>
          <cell r="CG192">
            <v>7200</v>
          </cell>
          <cell r="CH192">
            <v>7200</v>
          </cell>
          <cell r="CI192">
            <v>7200</v>
          </cell>
          <cell r="CJ192">
            <v>7200</v>
          </cell>
          <cell r="CK192">
            <v>7200</v>
          </cell>
          <cell r="CL192">
            <v>7200</v>
          </cell>
          <cell r="CM192">
            <v>7200</v>
          </cell>
          <cell r="CN192">
            <v>7200</v>
          </cell>
          <cell r="CO192">
            <v>7200</v>
          </cell>
          <cell r="CP192">
            <v>7200</v>
          </cell>
          <cell r="CQ192">
            <v>7200</v>
          </cell>
          <cell r="CR192">
            <v>7200</v>
          </cell>
          <cell r="CS192">
            <v>7200</v>
          </cell>
          <cell r="CT192">
            <v>7200</v>
          </cell>
          <cell r="CU192">
            <v>7200</v>
          </cell>
          <cell r="CV192">
            <v>7200</v>
          </cell>
          <cell r="CW192">
            <v>7200</v>
          </cell>
          <cell r="CX192">
            <v>7200</v>
          </cell>
          <cell r="CY192">
            <v>7200</v>
          </cell>
          <cell r="CZ192">
            <v>7200</v>
          </cell>
          <cell r="DA192">
            <v>7200</v>
          </cell>
          <cell r="DB192">
            <v>7200</v>
          </cell>
          <cell r="DC192">
            <v>7200</v>
          </cell>
          <cell r="DD192">
            <v>7200</v>
          </cell>
          <cell r="DE192">
            <v>7200</v>
          </cell>
          <cell r="DF192">
            <v>7200</v>
          </cell>
          <cell r="DG192">
            <v>7200</v>
          </cell>
          <cell r="DH192">
            <v>7200</v>
          </cell>
          <cell r="DI192">
            <v>7200</v>
          </cell>
          <cell r="DJ192">
            <v>7200</v>
          </cell>
          <cell r="DK192">
            <v>7200</v>
          </cell>
          <cell r="DL192">
            <v>7200</v>
          </cell>
          <cell r="DM192">
            <v>7200</v>
          </cell>
          <cell r="DN192">
            <v>7200</v>
          </cell>
          <cell r="DO192">
            <v>7200</v>
          </cell>
          <cell r="DP192">
            <v>7200</v>
          </cell>
          <cell r="DQ192">
            <v>7200</v>
          </cell>
          <cell r="DR192">
            <v>7200</v>
          </cell>
          <cell r="DS192">
            <v>7200</v>
          </cell>
          <cell r="DT192">
            <v>7200</v>
          </cell>
          <cell r="DU192">
            <v>7200</v>
          </cell>
          <cell r="DV192">
            <v>7200</v>
          </cell>
          <cell r="DW192">
            <v>7200</v>
          </cell>
          <cell r="DX192">
            <v>7200</v>
          </cell>
          <cell r="DY192">
            <v>7200</v>
          </cell>
          <cell r="DZ192">
            <v>7200</v>
          </cell>
          <cell r="EA192">
            <v>7200</v>
          </cell>
          <cell r="EB192">
            <v>7200</v>
          </cell>
          <cell r="EC192">
            <v>7200</v>
          </cell>
          <cell r="ED192">
            <v>7200</v>
          </cell>
          <cell r="EE192">
            <v>7200</v>
          </cell>
          <cell r="EF192">
            <v>7200</v>
          </cell>
          <cell r="EG192">
            <v>7200</v>
          </cell>
          <cell r="EH192">
            <v>7200</v>
          </cell>
          <cell r="EI192">
            <v>7200</v>
          </cell>
          <cell r="EJ192">
            <v>7200</v>
          </cell>
          <cell r="EK192">
            <v>7200</v>
          </cell>
          <cell r="EL192">
            <v>7200</v>
          </cell>
          <cell r="EM192">
            <v>7200</v>
          </cell>
          <cell r="EN192">
            <v>7200</v>
          </cell>
          <cell r="EO192">
            <v>7200</v>
          </cell>
          <cell r="EP192">
            <v>7200</v>
          </cell>
          <cell r="EQ192">
            <v>7200</v>
          </cell>
          <cell r="ER192">
            <v>7200</v>
          </cell>
          <cell r="ES192">
            <v>7200</v>
          </cell>
          <cell r="ET192">
            <v>7200</v>
          </cell>
          <cell r="EU192">
            <v>7200</v>
          </cell>
          <cell r="EV192">
            <v>7200</v>
          </cell>
          <cell r="EW192">
            <v>7200</v>
          </cell>
          <cell r="EX192">
            <v>7200</v>
          </cell>
          <cell r="EY192">
            <v>7200</v>
          </cell>
          <cell r="EZ192">
            <v>7200</v>
          </cell>
          <cell r="FA192">
            <v>7200</v>
          </cell>
          <cell r="FB192">
            <v>7200</v>
          </cell>
          <cell r="FC192">
            <v>7200</v>
          </cell>
          <cell r="FD192">
            <v>7200</v>
          </cell>
          <cell r="FE192">
            <v>7200</v>
          </cell>
          <cell r="FF192">
            <v>7200</v>
          </cell>
          <cell r="FG192">
            <v>7200</v>
          </cell>
          <cell r="FH192">
            <v>7200</v>
          </cell>
          <cell r="FI192">
            <v>7200</v>
          </cell>
        </row>
        <row r="193">
          <cell r="X193" t="str">
            <v>DIRECT</v>
          </cell>
          <cell r="AA193">
            <v>0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  <cell r="AI193">
            <v>0</v>
          </cell>
          <cell r="AJ193">
            <v>0</v>
          </cell>
          <cell r="AK193">
            <v>0</v>
          </cell>
          <cell r="AL193">
            <v>0</v>
          </cell>
          <cell r="AM193">
            <v>0</v>
          </cell>
          <cell r="AN193">
            <v>0</v>
          </cell>
          <cell r="AO193">
            <v>0</v>
          </cell>
          <cell r="AP193">
            <v>0</v>
          </cell>
          <cell r="AQ193">
            <v>0</v>
          </cell>
          <cell r="AR193">
            <v>0</v>
          </cell>
          <cell r="AS193">
            <v>0</v>
          </cell>
          <cell r="AT193">
            <v>0</v>
          </cell>
          <cell r="AU193">
            <v>0</v>
          </cell>
          <cell r="AV193">
            <v>0</v>
          </cell>
          <cell r="AW193">
            <v>0</v>
          </cell>
          <cell r="AX193">
            <v>0</v>
          </cell>
          <cell r="AY193">
            <v>0</v>
          </cell>
          <cell r="AZ193">
            <v>3000</v>
          </cell>
          <cell r="BA193">
            <v>6000</v>
          </cell>
          <cell r="BB193">
            <v>9000</v>
          </cell>
          <cell r="BC193">
            <v>12000</v>
          </cell>
          <cell r="BD193">
            <v>12000</v>
          </cell>
          <cell r="BE193">
            <v>12000</v>
          </cell>
          <cell r="BF193">
            <v>12000</v>
          </cell>
          <cell r="BG193">
            <v>12000</v>
          </cell>
          <cell r="BH193">
            <v>12000</v>
          </cell>
          <cell r="BI193">
            <v>0</v>
          </cell>
          <cell r="BJ193">
            <v>0</v>
          </cell>
          <cell r="BK193">
            <v>0</v>
          </cell>
          <cell r="BL193">
            <v>56250</v>
          </cell>
          <cell r="BM193">
            <v>63750</v>
          </cell>
          <cell r="BN193">
            <v>65550</v>
          </cell>
          <cell r="BO193">
            <v>67350</v>
          </cell>
          <cell r="BP193">
            <v>69150</v>
          </cell>
          <cell r="BQ193">
            <v>67350</v>
          </cell>
          <cell r="BR193">
            <v>69150</v>
          </cell>
          <cell r="BS193">
            <v>43063</v>
          </cell>
          <cell r="BT193">
            <v>43070</v>
          </cell>
          <cell r="BU193">
            <v>0</v>
          </cell>
          <cell r="BV193">
            <v>0</v>
          </cell>
          <cell r="BW193">
            <v>0</v>
          </cell>
          <cell r="BX193">
            <v>0</v>
          </cell>
          <cell r="BY193">
            <v>0</v>
          </cell>
          <cell r="BZ193">
            <v>0</v>
          </cell>
          <cell r="CA193">
            <v>0</v>
          </cell>
          <cell r="CB193">
            <v>0</v>
          </cell>
          <cell r="CC193">
            <v>0</v>
          </cell>
          <cell r="CD193">
            <v>0</v>
          </cell>
          <cell r="CE193">
            <v>0</v>
          </cell>
          <cell r="CF193">
            <v>0</v>
          </cell>
          <cell r="CG193">
            <v>0</v>
          </cell>
          <cell r="CH193">
            <v>0</v>
          </cell>
          <cell r="CI193">
            <v>0</v>
          </cell>
          <cell r="CJ193">
            <v>0</v>
          </cell>
          <cell r="CK193">
            <v>0</v>
          </cell>
          <cell r="CL193">
            <v>0</v>
          </cell>
          <cell r="CM193">
            <v>0</v>
          </cell>
          <cell r="CN193">
            <v>0</v>
          </cell>
          <cell r="CO193">
            <v>0</v>
          </cell>
          <cell r="CP193">
            <v>0</v>
          </cell>
          <cell r="CQ193">
            <v>0</v>
          </cell>
          <cell r="CR193">
            <v>0</v>
          </cell>
          <cell r="CS193">
            <v>0</v>
          </cell>
          <cell r="CT193">
            <v>0</v>
          </cell>
          <cell r="CU193">
            <v>0</v>
          </cell>
          <cell r="CV193">
            <v>0</v>
          </cell>
          <cell r="CW193">
            <v>0</v>
          </cell>
          <cell r="CX193">
            <v>0</v>
          </cell>
          <cell r="CY193">
            <v>0</v>
          </cell>
          <cell r="CZ193">
            <v>0</v>
          </cell>
          <cell r="DA193">
            <v>0</v>
          </cell>
          <cell r="DB193">
            <v>0</v>
          </cell>
          <cell r="DC193">
            <v>0</v>
          </cell>
          <cell r="DD193">
            <v>0</v>
          </cell>
          <cell r="DE193">
            <v>0</v>
          </cell>
          <cell r="DF193">
            <v>0</v>
          </cell>
          <cell r="DG193">
            <v>0</v>
          </cell>
          <cell r="DH193">
            <v>0</v>
          </cell>
          <cell r="DI193">
            <v>0</v>
          </cell>
          <cell r="DJ193">
            <v>0</v>
          </cell>
          <cell r="DK193">
            <v>0</v>
          </cell>
          <cell r="DL193">
            <v>0</v>
          </cell>
          <cell r="DM193">
            <v>0</v>
          </cell>
          <cell r="DN193">
            <v>0</v>
          </cell>
          <cell r="DO193">
            <v>0</v>
          </cell>
          <cell r="DP193">
            <v>0</v>
          </cell>
          <cell r="DQ193">
            <v>0</v>
          </cell>
          <cell r="DR193">
            <v>0</v>
          </cell>
          <cell r="DS193">
            <v>0</v>
          </cell>
          <cell r="DT193">
            <v>0</v>
          </cell>
          <cell r="DU193">
            <v>0</v>
          </cell>
          <cell r="DV193">
            <v>0</v>
          </cell>
          <cell r="DW193">
            <v>0</v>
          </cell>
          <cell r="DX193">
            <v>0</v>
          </cell>
          <cell r="DY193">
            <v>0</v>
          </cell>
          <cell r="DZ193">
            <v>0</v>
          </cell>
          <cell r="EA193">
            <v>0</v>
          </cell>
          <cell r="EB193">
            <v>0</v>
          </cell>
          <cell r="EC193">
            <v>0</v>
          </cell>
          <cell r="ED193">
            <v>0</v>
          </cell>
          <cell r="EE193">
            <v>0</v>
          </cell>
          <cell r="EF193">
            <v>0</v>
          </cell>
          <cell r="EG193">
            <v>0</v>
          </cell>
          <cell r="EH193">
            <v>0</v>
          </cell>
          <cell r="EI193">
            <v>0</v>
          </cell>
          <cell r="EJ193">
            <v>0</v>
          </cell>
          <cell r="EK193">
            <v>0</v>
          </cell>
          <cell r="EL193">
            <v>0</v>
          </cell>
          <cell r="EM193">
            <v>0</v>
          </cell>
          <cell r="EN193">
            <v>0</v>
          </cell>
          <cell r="EO193">
            <v>0</v>
          </cell>
          <cell r="EP193">
            <v>0</v>
          </cell>
          <cell r="EQ193">
            <v>0</v>
          </cell>
          <cell r="ER193">
            <v>0</v>
          </cell>
          <cell r="ES193">
            <v>0</v>
          </cell>
          <cell r="ET193">
            <v>0</v>
          </cell>
          <cell r="EU193">
            <v>0</v>
          </cell>
          <cell r="EV193">
            <v>0</v>
          </cell>
          <cell r="EW193">
            <v>0</v>
          </cell>
          <cell r="EX193">
            <v>0</v>
          </cell>
          <cell r="EY193">
            <v>0</v>
          </cell>
          <cell r="EZ193">
            <v>0</v>
          </cell>
          <cell r="FA193">
            <v>0</v>
          </cell>
          <cell r="FB193">
            <v>0</v>
          </cell>
          <cell r="FC193">
            <v>0</v>
          </cell>
          <cell r="FD193">
            <v>0</v>
          </cell>
          <cell r="FE193">
            <v>0</v>
          </cell>
          <cell r="FF193">
            <v>0</v>
          </cell>
          <cell r="FG193">
            <v>0</v>
          </cell>
          <cell r="FH193">
            <v>0</v>
          </cell>
          <cell r="FI193">
            <v>0</v>
          </cell>
        </row>
        <row r="194">
          <cell r="W194">
            <v>668000</v>
          </cell>
          <cell r="X194" t="str">
            <v>DIRECT</v>
          </cell>
          <cell r="AA194">
            <v>0</v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F194">
            <v>0</v>
          </cell>
          <cell r="AG194">
            <v>0</v>
          </cell>
          <cell r="AH194">
            <v>0</v>
          </cell>
          <cell r="AI194">
            <v>0</v>
          </cell>
          <cell r="AJ194">
            <v>0</v>
          </cell>
          <cell r="AK194">
            <v>0</v>
          </cell>
          <cell r="AL194">
            <v>0</v>
          </cell>
          <cell r="AM194">
            <v>0</v>
          </cell>
          <cell r="AN194">
            <v>0</v>
          </cell>
          <cell r="AO194">
            <v>0</v>
          </cell>
          <cell r="AP194">
            <v>0</v>
          </cell>
          <cell r="AQ194">
            <v>0</v>
          </cell>
          <cell r="AR194">
            <v>0</v>
          </cell>
          <cell r="AS194">
            <v>0</v>
          </cell>
          <cell r="AT194">
            <v>0</v>
          </cell>
          <cell r="AU194">
            <v>0</v>
          </cell>
          <cell r="AV194">
            <v>0</v>
          </cell>
          <cell r="AW194">
            <v>0</v>
          </cell>
          <cell r="AX194">
            <v>0</v>
          </cell>
          <cell r="AY194">
            <v>0</v>
          </cell>
          <cell r="AZ194">
            <v>3000</v>
          </cell>
          <cell r="BA194">
            <v>4000</v>
          </cell>
          <cell r="BB194">
            <v>4000</v>
          </cell>
          <cell r="BC194">
            <v>4000</v>
          </cell>
          <cell r="BD194">
            <v>4000</v>
          </cell>
          <cell r="BE194">
            <v>4000</v>
          </cell>
          <cell r="BF194">
            <v>8000</v>
          </cell>
          <cell r="BG194">
            <v>12000</v>
          </cell>
          <cell r="BH194">
            <v>27150</v>
          </cell>
          <cell r="BI194">
            <v>22000</v>
          </cell>
          <cell r="BJ194">
            <v>28000</v>
          </cell>
          <cell r="BK194">
            <v>34000</v>
          </cell>
          <cell r="BL194">
            <v>40000</v>
          </cell>
          <cell r="BM194">
            <v>63750</v>
          </cell>
          <cell r="BN194">
            <v>65550</v>
          </cell>
          <cell r="BO194">
            <v>67350</v>
          </cell>
          <cell r="BP194">
            <v>72400</v>
          </cell>
          <cell r="BQ194">
            <v>74200</v>
          </cell>
          <cell r="BR194">
            <v>74200</v>
          </cell>
          <cell r="BS194">
            <v>50000</v>
          </cell>
          <cell r="BT194">
            <v>6400</v>
          </cell>
          <cell r="BU194">
            <v>0</v>
          </cell>
          <cell r="BV194">
            <v>0</v>
          </cell>
          <cell r="BW194">
            <v>0</v>
          </cell>
          <cell r="BX194">
            <v>0</v>
          </cell>
          <cell r="BY194">
            <v>0</v>
          </cell>
          <cell r="BZ194">
            <v>0</v>
          </cell>
          <cell r="CA194">
            <v>0</v>
          </cell>
          <cell r="CB194">
            <v>0</v>
          </cell>
          <cell r="CC194">
            <v>0</v>
          </cell>
          <cell r="CD194">
            <v>0</v>
          </cell>
          <cell r="CE194">
            <v>0</v>
          </cell>
          <cell r="CF194">
            <v>0</v>
          </cell>
          <cell r="CG194">
            <v>0</v>
          </cell>
          <cell r="CH194">
            <v>0</v>
          </cell>
          <cell r="CI194">
            <v>0</v>
          </cell>
          <cell r="CJ194">
            <v>0</v>
          </cell>
          <cell r="CK194">
            <v>0</v>
          </cell>
          <cell r="CL194">
            <v>0</v>
          </cell>
          <cell r="CM194">
            <v>0</v>
          </cell>
          <cell r="CN194">
            <v>0</v>
          </cell>
          <cell r="CO194">
            <v>0</v>
          </cell>
          <cell r="CP194">
            <v>0</v>
          </cell>
          <cell r="CQ194">
            <v>0</v>
          </cell>
          <cell r="CR194">
            <v>0</v>
          </cell>
          <cell r="CS194">
            <v>0</v>
          </cell>
          <cell r="CT194">
            <v>0</v>
          </cell>
          <cell r="CU194">
            <v>0</v>
          </cell>
          <cell r="CV194">
            <v>0</v>
          </cell>
          <cell r="CW194">
            <v>0</v>
          </cell>
          <cell r="CX194">
            <v>0</v>
          </cell>
          <cell r="CY194">
            <v>0</v>
          </cell>
          <cell r="CZ194">
            <v>0</v>
          </cell>
          <cell r="DA194">
            <v>0</v>
          </cell>
          <cell r="DB194">
            <v>0</v>
          </cell>
          <cell r="DC194">
            <v>0</v>
          </cell>
          <cell r="DD194">
            <v>0</v>
          </cell>
          <cell r="DE194">
            <v>0</v>
          </cell>
          <cell r="DF194">
            <v>0</v>
          </cell>
          <cell r="DG194">
            <v>0</v>
          </cell>
          <cell r="DH194">
            <v>0</v>
          </cell>
          <cell r="DI194">
            <v>0</v>
          </cell>
          <cell r="DJ194">
            <v>0</v>
          </cell>
          <cell r="DK194">
            <v>0</v>
          </cell>
          <cell r="DL194">
            <v>0</v>
          </cell>
          <cell r="DM194">
            <v>0</v>
          </cell>
          <cell r="DN194">
            <v>0</v>
          </cell>
          <cell r="DO194">
            <v>0</v>
          </cell>
          <cell r="DP194">
            <v>0</v>
          </cell>
          <cell r="DQ194">
            <v>0</v>
          </cell>
          <cell r="DR194">
            <v>0</v>
          </cell>
          <cell r="DS194">
            <v>0</v>
          </cell>
          <cell r="DT194">
            <v>0</v>
          </cell>
          <cell r="DU194">
            <v>0</v>
          </cell>
          <cell r="DV194">
            <v>0</v>
          </cell>
          <cell r="DW194">
            <v>0</v>
          </cell>
          <cell r="DX194">
            <v>0</v>
          </cell>
          <cell r="DY194">
            <v>0</v>
          </cell>
          <cell r="DZ194">
            <v>0</v>
          </cell>
          <cell r="EA194">
            <v>0</v>
          </cell>
          <cell r="EB194">
            <v>0</v>
          </cell>
          <cell r="EC194">
            <v>0</v>
          </cell>
          <cell r="ED194">
            <v>0</v>
          </cell>
          <cell r="EE194">
            <v>0</v>
          </cell>
          <cell r="EF194">
            <v>0</v>
          </cell>
          <cell r="EG194">
            <v>0</v>
          </cell>
          <cell r="EH194">
            <v>0</v>
          </cell>
          <cell r="EI194">
            <v>0</v>
          </cell>
          <cell r="EJ194">
            <v>0</v>
          </cell>
          <cell r="EK194">
            <v>0</v>
          </cell>
          <cell r="EL194">
            <v>0</v>
          </cell>
          <cell r="EM194">
            <v>0</v>
          </cell>
          <cell r="EN194">
            <v>0</v>
          </cell>
          <cell r="EO194">
            <v>0</v>
          </cell>
          <cell r="EP194">
            <v>0</v>
          </cell>
          <cell r="EQ194">
            <v>0</v>
          </cell>
          <cell r="ER194">
            <v>0</v>
          </cell>
          <cell r="ES194">
            <v>0</v>
          </cell>
          <cell r="ET194">
            <v>0</v>
          </cell>
          <cell r="EU194">
            <v>0</v>
          </cell>
          <cell r="EV194">
            <v>0</v>
          </cell>
          <cell r="EW194">
            <v>0</v>
          </cell>
          <cell r="EX194">
            <v>0</v>
          </cell>
          <cell r="EY194">
            <v>0</v>
          </cell>
          <cell r="EZ194">
            <v>0</v>
          </cell>
          <cell r="FA194">
            <v>0</v>
          </cell>
          <cell r="FB194">
            <v>0</v>
          </cell>
          <cell r="FC194">
            <v>0</v>
          </cell>
          <cell r="FD194">
            <v>0</v>
          </cell>
          <cell r="FE194">
            <v>0</v>
          </cell>
          <cell r="FF194">
            <v>0</v>
          </cell>
          <cell r="FG194">
            <v>0</v>
          </cell>
          <cell r="FH194">
            <v>0</v>
          </cell>
          <cell r="FI194">
            <v>0</v>
          </cell>
        </row>
        <row r="195">
          <cell r="X195" t="str">
            <v>LOADED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  <cell r="AI195">
            <v>0</v>
          </cell>
          <cell r="AJ195">
            <v>0</v>
          </cell>
          <cell r="AK195">
            <v>0</v>
          </cell>
          <cell r="AL195">
            <v>0</v>
          </cell>
          <cell r="AM195">
            <v>0</v>
          </cell>
          <cell r="AN195">
            <v>0</v>
          </cell>
          <cell r="AO195">
            <v>0</v>
          </cell>
          <cell r="AP195">
            <v>0</v>
          </cell>
          <cell r="AQ195">
            <v>0</v>
          </cell>
          <cell r="AR195">
            <v>0</v>
          </cell>
          <cell r="AS195">
            <v>0</v>
          </cell>
          <cell r="AT195">
            <v>0</v>
          </cell>
          <cell r="AU195">
            <v>0</v>
          </cell>
          <cell r="AV195">
            <v>0</v>
          </cell>
          <cell r="AW195">
            <v>0</v>
          </cell>
          <cell r="AX195">
            <v>0</v>
          </cell>
          <cell r="AY195">
            <v>0</v>
          </cell>
          <cell r="AZ195">
            <v>3000</v>
          </cell>
          <cell r="BA195">
            <v>7000</v>
          </cell>
          <cell r="BB195">
            <v>11000</v>
          </cell>
          <cell r="BC195">
            <v>15000</v>
          </cell>
          <cell r="BD195">
            <v>19000</v>
          </cell>
          <cell r="BE195">
            <v>23000</v>
          </cell>
          <cell r="BF195">
            <v>31000</v>
          </cell>
          <cell r="BG195">
            <v>43000</v>
          </cell>
          <cell r="BH195">
            <v>70150</v>
          </cell>
          <cell r="BI195">
            <v>92150</v>
          </cell>
          <cell r="BJ195">
            <v>120150</v>
          </cell>
          <cell r="BK195">
            <v>154150</v>
          </cell>
          <cell r="BL195">
            <v>194150</v>
          </cell>
          <cell r="BM195">
            <v>257900</v>
          </cell>
          <cell r="BN195">
            <v>323450</v>
          </cell>
          <cell r="BO195">
            <v>390800</v>
          </cell>
          <cell r="BP195">
            <v>463200</v>
          </cell>
          <cell r="BQ195">
            <v>537400</v>
          </cell>
          <cell r="BR195">
            <v>611600</v>
          </cell>
          <cell r="BS195">
            <v>661600</v>
          </cell>
          <cell r="BT195">
            <v>668000</v>
          </cell>
          <cell r="BU195">
            <v>0</v>
          </cell>
          <cell r="BV195">
            <v>0</v>
          </cell>
          <cell r="BW195">
            <v>0</v>
          </cell>
          <cell r="BX195">
            <v>0</v>
          </cell>
          <cell r="BY195">
            <v>0</v>
          </cell>
          <cell r="BZ195">
            <v>0</v>
          </cell>
          <cell r="CA195">
            <v>0</v>
          </cell>
          <cell r="CB195">
            <v>0</v>
          </cell>
          <cell r="CC195">
            <v>0</v>
          </cell>
          <cell r="CD195">
            <v>0</v>
          </cell>
          <cell r="CE195">
            <v>0</v>
          </cell>
          <cell r="CF195">
            <v>0</v>
          </cell>
          <cell r="CG195">
            <v>0</v>
          </cell>
          <cell r="CH195">
            <v>0</v>
          </cell>
          <cell r="CI195">
            <v>0</v>
          </cell>
          <cell r="CJ195">
            <v>0</v>
          </cell>
          <cell r="CK195">
            <v>0</v>
          </cell>
          <cell r="CL195">
            <v>0</v>
          </cell>
          <cell r="CM195">
            <v>0</v>
          </cell>
          <cell r="CN195">
            <v>0</v>
          </cell>
          <cell r="CO195">
            <v>0</v>
          </cell>
          <cell r="CP195">
            <v>0</v>
          </cell>
          <cell r="CQ195">
            <v>0</v>
          </cell>
          <cell r="CR195">
            <v>0</v>
          </cell>
          <cell r="CS195">
            <v>0</v>
          </cell>
          <cell r="CT195">
            <v>0</v>
          </cell>
          <cell r="CU195">
            <v>0</v>
          </cell>
          <cell r="CV195">
            <v>0</v>
          </cell>
          <cell r="CW195">
            <v>0</v>
          </cell>
          <cell r="CX195">
            <v>0</v>
          </cell>
          <cell r="CY195">
            <v>0</v>
          </cell>
          <cell r="CZ195">
            <v>0</v>
          </cell>
          <cell r="DA195">
            <v>0</v>
          </cell>
          <cell r="DB195">
            <v>0</v>
          </cell>
          <cell r="DC195">
            <v>0</v>
          </cell>
          <cell r="DD195">
            <v>0</v>
          </cell>
          <cell r="DE195">
            <v>0</v>
          </cell>
          <cell r="DF195">
            <v>0</v>
          </cell>
          <cell r="DG195">
            <v>0</v>
          </cell>
          <cell r="DH195">
            <v>0</v>
          </cell>
          <cell r="DI195">
            <v>0</v>
          </cell>
          <cell r="DJ195">
            <v>0</v>
          </cell>
          <cell r="DK195">
            <v>0</v>
          </cell>
          <cell r="DL195">
            <v>0</v>
          </cell>
          <cell r="DM195">
            <v>0</v>
          </cell>
          <cell r="DN195">
            <v>0</v>
          </cell>
          <cell r="DO195">
            <v>0</v>
          </cell>
          <cell r="DP195">
            <v>0</v>
          </cell>
          <cell r="DQ195">
            <v>0</v>
          </cell>
          <cell r="DR195">
            <v>0</v>
          </cell>
          <cell r="DS195">
            <v>0</v>
          </cell>
          <cell r="DT195">
            <v>0</v>
          </cell>
          <cell r="DU195">
            <v>0</v>
          </cell>
          <cell r="DV195">
            <v>0</v>
          </cell>
          <cell r="DW195">
            <v>0</v>
          </cell>
          <cell r="DX195">
            <v>0</v>
          </cell>
          <cell r="DY195">
            <v>0</v>
          </cell>
          <cell r="DZ195">
            <v>0</v>
          </cell>
          <cell r="EA195">
            <v>0</v>
          </cell>
          <cell r="EB195">
            <v>0</v>
          </cell>
          <cell r="EC195">
            <v>0</v>
          </cell>
          <cell r="ED195">
            <v>0</v>
          </cell>
          <cell r="EE195">
            <v>0</v>
          </cell>
          <cell r="EF195">
            <v>0</v>
          </cell>
          <cell r="EG195">
            <v>0</v>
          </cell>
          <cell r="EH195">
            <v>0</v>
          </cell>
          <cell r="EI195">
            <v>0</v>
          </cell>
          <cell r="EJ195">
            <v>0</v>
          </cell>
          <cell r="EK195">
            <v>0</v>
          </cell>
          <cell r="EL195">
            <v>0</v>
          </cell>
          <cell r="EM195">
            <v>0</v>
          </cell>
          <cell r="EN195">
            <v>0</v>
          </cell>
          <cell r="EO195">
            <v>0</v>
          </cell>
          <cell r="EP195">
            <v>0</v>
          </cell>
          <cell r="EQ195">
            <v>0</v>
          </cell>
          <cell r="ER195">
            <v>0</v>
          </cell>
          <cell r="ES195">
            <v>0</v>
          </cell>
          <cell r="ET195">
            <v>0</v>
          </cell>
          <cell r="EU195">
            <v>0</v>
          </cell>
          <cell r="EV195">
            <v>0</v>
          </cell>
          <cell r="EW195">
            <v>0</v>
          </cell>
          <cell r="EX195">
            <v>0</v>
          </cell>
          <cell r="EY195">
            <v>0</v>
          </cell>
          <cell r="EZ195">
            <v>0</v>
          </cell>
          <cell r="FA195">
            <v>0</v>
          </cell>
          <cell r="FB195">
            <v>0</v>
          </cell>
          <cell r="FC195">
            <v>0</v>
          </cell>
          <cell r="FD195">
            <v>0</v>
          </cell>
          <cell r="FE195">
            <v>0</v>
          </cell>
          <cell r="FF195">
            <v>0</v>
          </cell>
          <cell r="FG195">
            <v>0</v>
          </cell>
          <cell r="FH195">
            <v>0</v>
          </cell>
          <cell r="FI195">
            <v>0</v>
          </cell>
        </row>
        <row r="196">
          <cell r="T196" t="str">
            <v>ACTUAL COST TO DATE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  <cell r="AI196">
            <v>0</v>
          </cell>
          <cell r="AJ196">
            <v>0</v>
          </cell>
          <cell r="AK196">
            <v>0</v>
          </cell>
          <cell r="AL196">
            <v>0</v>
          </cell>
          <cell r="AM196">
            <v>0</v>
          </cell>
          <cell r="AN196">
            <v>0</v>
          </cell>
          <cell r="AO196">
            <v>0</v>
          </cell>
          <cell r="AP196">
            <v>0</v>
          </cell>
          <cell r="AQ196">
            <v>0</v>
          </cell>
          <cell r="AR196">
            <v>0</v>
          </cell>
          <cell r="AS196">
            <v>0</v>
          </cell>
          <cell r="AT196">
            <v>0</v>
          </cell>
          <cell r="AU196">
            <v>0</v>
          </cell>
          <cell r="AV196">
            <v>0</v>
          </cell>
          <cell r="AW196">
            <v>0</v>
          </cell>
          <cell r="AX196">
            <v>0</v>
          </cell>
          <cell r="AY196">
            <v>0</v>
          </cell>
          <cell r="AZ196">
            <v>0</v>
          </cell>
          <cell r="BA196">
            <v>0</v>
          </cell>
          <cell r="BB196">
            <v>0</v>
          </cell>
          <cell r="BC196">
            <v>0</v>
          </cell>
          <cell r="BD196">
            <v>0</v>
          </cell>
          <cell r="BE196">
            <v>0</v>
          </cell>
          <cell r="BF196">
            <v>0</v>
          </cell>
          <cell r="BG196">
            <v>0</v>
          </cell>
          <cell r="BH196">
            <v>0</v>
          </cell>
          <cell r="BJ196">
            <v>0</v>
          </cell>
          <cell r="BK196">
            <v>0</v>
          </cell>
          <cell r="BT196">
            <v>35870</v>
          </cell>
          <cell r="BU196">
            <v>35870</v>
          </cell>
          <cell r="BV196">
            <v>35870</v>
          </cell>
          <cell r="BW196">
            <v>35870</v>
          </cell>
          <cell r="BX196">
            <v>35870</v>
          </cell>
          <cell r="BY196">
            <v>35870</v>
          </cell>
          <cell r="BZ196">
            <v>35870</v>
          </cell>
          <cell r="CA196">
            <v>35870</v>
          </cell>
          <cell r="CB196">
            <v>35870</v>
          </cell>
          <cell r="CC196">
            <v>35870</v>
          </cell>
          <cell r="CD196">
            <v>35870</v>
          </cell>
          <cell r="CE196">
            <v>35870</v>
          </cell>
          <cell r="CF196">
            <v>35870</v>
          </cell>
          <cell r="CG196">
            <v>35870</v>
          </cell>
          <cell r="CH196">
            <v>35870</v>
          </cell>
          <cell r="CI196">
            <v>35870</v>
          </cell>
          <cell r="CJ196">
            <v>35870</v>
          </cell>
          <cell r="CK196">
            <v>35870</v>
          </cell>
          <cell r="CL196">
            <v>35870</v>
          </cell>
          <cell r="CM196">
            <v>35870</v>
          </cell>
          <cell r="CN196">
            <v>35870</v>
          </cell>
          <cell r="CO196">
            <v>35870</v>
          </cell>
          <cell r="CP196">
            <v>35870</v>
          </cell>
          <cell r="CQ196">
            <v>35870</v>
          </cell>
          <cell r="CR196">
            <v>35870</v>
          </cell>
          <cell r="CS196">
            <v>35870</v>
          </cell>
          <cell r="CT196">
            <v>35870</v>
          </cell>
          <cell r="CU196">
            <v>35870</v>
          </cell>
          <cell r="CV196">
            <v>35870</v>
          </cell>
          <cell r="CW196">
            <v>35870</v>
          </cell>
          <cell r="CX196">
            <v>35870</v>
          </cell>
          <cell r="CY196">
            <v>35870</v>
          </cell>
          <cell r="CZ196">
            <v>35870</v>
          </cell>
          <cell r="DA196">
            <v>35870</v>
          </cell>
          <cell r="DB196">
            <v>35870</v>
          </cell>
          <cell r="DC196">
            <v>35870</v>
          </cell>
          <cell r="DD196">
            <v>35870</v>
          </cell>
          <cell r="DE196">
            <v>35870</v>
          </cell>
          <cell r="DF196">
            <v>35870</v>
          </cell>
          <cell r="DG196">
            <v>35870</v>
          </cell>
          <cell r="DH196">
            <v>35870</v>
          </cell>
          <cell r="DI196">
            <v>35870</v>
          </cell>
          <cell r="DJ196">
            <v>35870</v>
          </cell>
          <cell r="DK196">
            <v>35870</v>
          </cell>
          <cell r="DL196">
            <v>35870</v>
          </cell>
          <cell r="DM196">
            <v>35870</v>
          </cell>
          <cell r="DN196">
            <v>35870</v>
          </cell>
          <cell r="DO196">
            <v>35870</v>
          </cell>
          <cell r="DP196">
            <v>35870</v>
          </cell>
          <cell r="DQ196">
            <v>35870</v>
          </cell>
          <cell r="DR196">
            <v>35870</v>
          </cell>
          <cell r="DS196">
            <v>35870</v>
          </cell>
          <cell r="DT196">
            <v>35870</v>
          </cell>
          <cell r="DU196">
            <v>35870</v>
          </cell>
          <cell r="DV196">
            <v>35870</v>
          </cell>
          <cell r="DW196">
            <v>35870</v>
          </cell>
          <cell r="DX196">
            <v>35870</v>
          </cell>
          <cell r="DY196">
            <v>35870</v>
          </cell>
          <cell r="DZ196">
            <v>35870</v>
          </cell>
          <cell r="EA196">
            <v>35870</v>
          </cell>
          <cell r="EB196">
            <v>35870</v>
          </cell>
          <cell r="EC196">
            <v>35870</v>
          </cell>
          <cell r="ED196">
            <v>35870</v>
          </cell>
          <cell r="EE196">
            <v>35870</v>
          </cell>
          <cell r="EF196">
            <v>35870</v>
          </cell>
          <cell r="EG196">
            <v>35870</v>
          </cell>
          <cell r="EH196">
            <v>35870</v>
          </cell>
          <cell r="EI196">
            <v>35870</v>
          </cell>
          <cell r="EJ196">
            <v>35870</v>
          </cell>
          <cell r="EK196">
            <v>35870</v>
          </cell>
          <cell r="EL196">
            <v>35870</v>
          </cell>
          <cell r="EM196">
            <v>35870</v>
          </cell>
          <cell r="EN196">
            <v>35870</v>
          </cell>
          <cell r="EO196">
            <v>35870</v>
          </cell>
          <cell r="EP196">
            <v>35870</v>
          </cell>
          <cell r="EQ196">
            <v>35870</v>
          </cell>
          <cell r="ER196">
            <v>35870</v>
          </cell>
          <cell r="ES196">
            <v>35870</v>
          </cell>
          <cell r="ET196">
            <v>35870</v>
          </cell>
          <cell r="EU196">
            <v>35870</v>
          </cell>
          <cell r="EV196">
            <v>35870</v>
          </cell>
        </row>
        <row r="197">
          <cell r="S197" t="str">
            <v>COST TO DATE</v>
          </cell>
          <cell r="T197" t="str">
            <v>ACTUAL COST TO DATE</v>
          </cell>
          <cell r="V197" t="str">
            <v>DIRECT TO DATE</v>
          </cell>
          <cell r="W197" t="str">
            <v>BUDGET</v>
          </cell>
          <cell r="AA197">
            <v>35870</v>
          </cell>
          <cell r="AB197">
            <v>35870</v>
          </cell>
          <cell r="AC197">
            <v>35870</v>
          </cell>
          <cell r="AD197">
            <v>35870</v>
          </cell>
          <cell r="AE197">
            <v>35870</v>
          </cell>
          <cell r="AF197">
            <v>35870</v>
          </cell>
          <cell r="AG197">
            <v>35870</v>
          </cell>
          <cell r="AH197">
            <v>35870</v>
          </cell>
          <cell r="AI197">
            <v>35870</v>
          </cell>
          <cell r="AJ197">
            <v>35870</v>
          </cell>
          <cell r="AK197">
            <v>35870</v>
          </cell>
          <cell r="AL197">
            <v>35870</v>
          </cell>
          <cell r="AM197">
            <v>35870</v>
          </cell>
          <cell r="AN197">
            <v>35870</v>
          </cell>
          <cell r="AO197">
            <v>35870</v>
          </cell>
          <cell r="AP197">
            <v>35870</v>
          </cell>
          <cell r="AQ197">
            <v>35870</v>
          </cell>
          <cell r="AR197">
            <v>35870</v>
          </cell>
          <cell r="AS197">
            <v>35870</v>
          </cell>
          <cell r="AT197">
            <v>35870</v>
          </cell>
          <cell r="AU197">
            <v>35870</v>
          </cell>
          <cell r="AV197">
            <v>35870</v>
          </cell>
          <cell r="AW197">
            <v>35870</v>
          </cell>
          <cell r="AX197">
            <v>35870</v>
          </cell>
          <cell r="AY197">
            <v>35870</v>
          </cell>
          <cell r="AZ197">
            <v>35870</v>
          </cell>
          <cell r="BA197">
            <v>35870</v>
          </cell>
          <cell r="BB197">
            <v>35870</v>
          </cell>
          <cell r="BC197">
            <v>35870</v>
          </cell>
          <cell r="BD197">
            <v>35870</v>
          </cell>
          <cell r="BE197">
            <v>35870</v>
          </cell>
          <cell r="BF197">
            <v>35870</v>
          </cell>
          <cell r="BG197">
            <v>35870</v>
          </cell>
          <cell r="BH197">
            <v>35870</v>
          </cell>
          <cell r="BJ197">
            <v>35870</v>
          </cell>
          <cell r="BK197">
            <v>35870</v>
          </cell>
          <cell r="BU197">
            <v>35870</v>
          </cell>
          <cell r="BV197">
            <v>35870</v>
          </cell>
          <cell r="BW197">
            <v>35870</v>
          </cell>
          <cell r="BX197">
            <v>35870</v>
          </cell>
          <cell r="BY197">
            <v>35870</v>
          </cell>
          <cell r="BZ197">
            <v>35870</v>
          </cell>
          <cell r="CA197">
            <v>35870</v>
          </cell>
          <cell r="CB197">
            <v>35870</v>
          </cell>
          <cell r="CC197">
            <v>35870</v>
          </cell>
          <cell r="CD197">
            <v>35870</v>
          </cell>
          <cell r="CE197">
            <v>35870</v>
          </cell>
          <cell r="CF197">
            <v>35870</v>
          </cell>
          <cell r="CG197">
            <v>35870</v>
          </cell>
          <cell r="CH197">
            <v>35870</v>
          </cell>
          <cell r="CI197">
            <v>35870</v>
          </cell>
          <cell r="CJ197">
            <v>35870</v>
          </cell>
          <cell r="CK197">
            <v>35870</v>
          </cell>
          <cell r="CL197">
            <v>35870</v>
          </cell>
          <cell r="CM197">
            <v>35870</v>
          </cell>
          <cell r="CN197">
            <v>35870</v>
          </cell>
          <cell r="CO197">
            <v>35870</v>
          </cell>
          <cell r="CP197">
            <v>35870</v>
          </cell>
          <cell r="CQ197">
            <v>35870</v>
          </cell>
          <cell r="CR197">
            <v>35870</v>
          </cell>
          <cell r="CS197">
            <v>35870</v>
          </cell>
          <cell r="CT197">
            <v>35870</v>
          </cell>
          <cell r="CU197">
            <v>35870</v>
          </cell>
          <cell r="CV197">
            <v>35870</v>
          </cell>
          <cell r="CW197">
            <v>35870</v>
          </cell>
          <cell r="CX197">
            <v>35870</v>
          </cell>
          <cell r="CY197">
            <v>35870</v>
          </cell>
          <cell r="CZ197">
            <v>35870</v>
          </cell>
          <cell r="DA197">
            <v>35870</v>
          </cell>
          <cell r="DB197">
            <v>35870</v>
          </cell>
          <cell r="DC197">
            <v>35870</v>
          </cell>
          <cell r="DD197">
            <v>35870</v>
          </cell>
          <cell r="DE197">
            <v>35870</v>
          </cell>
          <cell r="DF197">
            <v>35870</v>
          </cell>
          <cell r="DG197">
            <v>35870</v>
          </cell>
          <cell r="DH197">
            <v>35870</v>
          </cell>
          <cell r="DI197">
            <v>35870</v>
          </cell>
          <cell r="DJ197">
            <v>35870</v>
          </cell>
          <cell r="DK197">
            <v>35870</v>
          </cell>
          <cell r="DL197">
            <v>35870</v>
          </cell>
          <cell r="DM197">
            <v>35870</v>
          </cell>
          <cell r="DN197">
            <v>35870</v>
          </cell>
          <cell r="DO197">
            <v>35870</v>
          </cell>
          <cell r="DP197">
            <v>35870</v>
          </cell>
          <cell r="DQ197">
            <v>35870</v>
          </cell>
          <cell r="DR197">
            <v>35870</v>
          </cell>
          <cell r="DS197">
            <v>35870</v>
          </cell>
          <cell r="DT197">
            <v>35870</v>
          </cell>
          <cell r="DU197">
            <v>35870</v>
          </cell>
          <cell r="DV197">
            <v>35870</v>
          </cell>
          <cell r="DW197">
            <v>35870</v>
          </cell>
          <cell r="DX197">
            <v>35870</v>
          </cell>
          <cell r="DY197">
            <v>35870</v>
          </cell>
          <cell r="DZ197">
            <v>35870</v>
          </cell>
          <cell r="EA197">
            <v>35870</v>
          </cell>
          <cell r="EB197">
            <v>35870</v>
          </cell>
          <cell r="EC197">
            <v>35870</v>
          </cell>
          <cell r="ED197">
            <v>35870</v>
          </cell>
          <cell r="EE197">
            <v>35870</v>
          </cell>
          <cell r="EF197">
            <v>35870</v>
          </cell>
          <cell r="EG197">
            <v>35870</v>
          </cell>
          <cell r="EH197">
            <v>35870</v>
          </cell>
          <cell r="EI197">
            <v>35870</v>
          </cell>
          <cell r="EJ197">
            <v>35870</v>
          </cell>
          <cell r="EK197">
            <v>35870</v>
          </cell>
          <cell r="EL197">
            <v>35870</v>
          </cell>
          <cell r="EM197">
            <v>35870</v>
          </cell>
          <cell r="EN197">
            <v>35870</v>
          </cell>
          <cell r="EO197">
            <v>35870</v>
          </cell>
          <cell r="EP197">
            <v>35870</v>
          </cell>
          <cell r="EQ197">
            <v>35870</v>
          </cell>
          <cell r="ER197">
            <v>35870</v>
          </cell>
          <cell r="ES197">
            <v>35870</v>
          </cell>
          <cell r="ET197">
            <v>35870</v>
          </cell>
          <cell r="EU197">
            <v>35870</v>
          </cell>
          <cell r="EV197">
            <v>35870</v>
          </cell>
        </row>
        <row r="198">
          <cell r="S198" t="str">
            <v>COST TO DATE</v>
          </cell>
          <cell r="T198" t="str">
            <v>DEVELOPMENT</v>
          </cell>
          <cell r="V198" t="str">
            <v>DIRECT TO DATE</v>
          </cell>
          <cell r="W198" t="str">
            <v>BUDGET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>
            <v>0</v>
          </cell>
          <cell r="AJ198">
            <v>0</v>
          </cell>
          <cell r="AK198">
            <v>0</v>
          </cell>
          <cell r="AL198">
            <v>0</v>
          </cell>
          <cell r="AM198">
            <v>0</v>
          </cell>
          <cell r="AN198">
            <v>0</v>
          </cell>
          <cell r="AO198">
            <v>0</v>
          </cell>
          <cell r="AP198">
            <v>0</v>
          </cell>
          <cell r="AQ198">
            <v>0</v>
          </cell>
          <cell r="AR198">
            <v>0</v>
          </cell>
          <cell r="AS198">
            <v>0</v>
          </cell>
          <cell r="AT198">
            <v>0</v>
          </cell>
          <cell r="AU198">
            <v>0</v>
          </cell>
          <cell r="AV198">
            <v>0</v>
          </cell>
          <cell r="AW198">
            <v>0</v>
          </cell>
          <cell r="AX198">
            <v>0</v>
          </cell>
          <cell r="AY198">
            <v>0</v>
          </cell>
          <cell r="AZ198">
            <v>0</v>
          </cell>
          <cell r="BA198">
            <v>0</v>
          </cell>
          <cell r="BB198">
            <v>0</v>
          </cell>
          <cell r="BC198">
            <v>0</v>
          </cell>
          <cell r="BD198">
            <v>0</v>
          </cell>
          <cell r="BE198">
            <v>0</v>
          </cell>
          <cell r="BF198">
            <v>0</v>
          </cell>
          <cell r="BG198">
            <v>0</v>
          </cell>
          <cell r="BH198">
            <v>0</v>
          </cell>
          <cell r="BJ198">
            <v>0</v>
          </cell>
          <cell r="BK198">
            <v>0</v>
          </cell>
          <cell r="BL198">
            <v>0</v>
          </cell>
          <cell r="BM198">
            <v>0</v>
          </cell>
          <cell r="BN198">
            <v>0</v>
          </cell>
          <cell r="BO198">
            <v>0</v>
          </cell>
          <cell r="BP198">
            <v>0</v>
          </cell>
          <cell r="BQ198">
            <v>0</v>
          </cell>
        </row>
        <row r="199">
          <cell r="T199" t="str">
            <v>DEVELOPMENT</v>
          </cell>
          <cell r="U199">
            <v>2.6577205773952221E-2</v>
          </cell>
          <cell r="V199">
            <v>0</v>
          </cell>
          <cell r="W199">
            <v>136000</v>
          </cell>
          <cell r="AA199">
            <v>0</v>
          </cell>
          <cell r="AB199">
            <v>0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  <cell r="AI199">
            <v>0</v>
          </cell>
          <cell r="AJ199">
            <v>0</v>
          </cell>
          <cell r="AK199">
            <v>0</v>
          </cell>
          <cell r="AL199">
            <v>0</v>
          </cell>
          <cell r="AM199">
            <v>0</v>
          </cell>
          <cell r="AN199">
            <v>0</v>
          </cell>
          <cell r="AO199">
            <v>0</v>
          </cell>
          <cell r="AP199">
            <v>0</v>
          </cell>
          <cell r="AQ199">
            <v>0</v>
          </cell>
          <cell r="AR199">
            <v>0</v>
          </cell>
          <cell r="AS199">
            <v>0</v>
          </cell>
          <cell r="AT199">
            <v>0</v>
          </cell>
          <cell r="AU199">
            <v>0</v>
          </cell>
          <cell r="AV199">
            <v>0</v>
          </cell>
          <cell r="AW199">
            <v>0</v>
          </cell>
          <cell r="AX199">
            <v>0</v>
          </cell>
          <cell r="AY199">
            <v>0</v>
          </cell>
          <cell r="AZ199">
            <v>0</v>
          </cell>
          <cell r="BA199">
            <v>0</v>
          </cell>
          <cell r="BB199">
            <v>0</v>
          </cell>
          <cell r="BC199">
            <v>0</v>
          </cell>
          <cell r="BD199">
            <v>0</v>
          </cell>
          <cell r="BE199">
            <v>0</v>
          </cell>
          <cell r="BF199">
            <v>0</v>
          </cell>
          <cell r="BG199">
            <v>0</v>
          </cell>
          <cell r="BH199">
            <v>0</v>
          </cell>
          <cell r="BJ199">
            <v>0</v>
          </cell>
          <cell r="BK199">
            <v>0</v>
          </cell>
          <cell r="BL199">
            <v>0</v>
          </cell>
          <cell r="BM199">
            <v>0</v>
          </cell>
          <cell r="BN199">
            <v>0</v>
          </cell>
          <cell r="BO199">
            <v>0</v>
          </cell>
          <cell r="BP199">
            <v>0</v>
          </cell>
          <cell r="BQ199">
            <v>0</v>
          </cell>
        </row>
        <row r="200">
          <cell r="T200" t="str">
            <v>PRE PRODUCTION</v>
          </cell>
          <cell r="U200">
            <v>5.5194045738399006E-2</v>
          </cell>
          <cell r="V200">
            <v>7506.390220422265</v>
          </cell>
          <cell r="W200">
            <v>136000</v>
          </cell>
          <cell r="AA200">
            <v>0</v>
          </cell>
          <cell r="AB200">
            <v>0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  <cell r="AI200">
            <v>0</v>
          </cell>
          <cell r="AJ200">
            <v>0</v>
          </cell>
          <cell r="AK200">
            <v>0</v>
          </cell>
          <cell r="AL200">
            <v>0</v>
          </cell>
          <cell r="AM200">
            <v>0</v>
          </cell>
          <cell r="AN200">
            <v>0</v>
          </cell>
          <cell r="AO200">
            <v>0</v>
          </cell>
          <cell r="AP200">
            <v>0</v>
          </cell>
          <cell r="AQ200">
            <v>0</v>
          </cell>
          <cell r="AR200">
            <v>0</v>
          </cell>
          <cell r="AS200">
            <v>0</v>
          </cell>
          <cell r="AT200">
            <v>0</v>
          </cell>
          <cell r="AU200">
            <v>73.249909107150017</v>
          </cell>
          <cell r="AV200">
            <v>0</v>
          </cell>
          <cell r="AW200">
            <v>0</v>
          </cell>
          <cell r="AX200">
            <v>211.84885891174685</v>
          </cell>
          <cell r="AY200">
            <v>131.4440248158169</v>
          </cell>
          <cell r="AZ200">
            <v>538.99606500616505</v>
          </cell>
          <cell r="BA200">
            <v>832.02093803214586</v>
          </cell>
          <cell r="BB200">
            <v>997.95049164271302</v>
          </cell>
          <cell r="BC200">
            <v>290.56169774176448</v>
          </cell>
          <cell r="BD200">
            <v>538.428</v>
          </cell>
          <cell r="BE200">
            <v>3891.8902351647635</v>
          </cell>
          <cell r="BF200">
            <v>0</v>
          </cell>
          <cell r="BG200">
            <v>0</v>
          </cell>
          <cell r="BH200">
            <v>0</v>
          </cell>
          <cell r="BJ200">
            <v>0</v>
          </cell>
          <cell r="BK200">
            <v>0</v>
          </cell>
          <cell r="BL200">
            <v>0</v>
          </cell>
          <cell r="BM200">
            <v>0</v>
          </cell>
          <cell r="BN200">
            <v>0</v>
          </cell>
          <cell r="BO200">
            <v>0</v>
          </cell>
          <cell r="BP200">
            <v>0</v>
          </cell>
          <cell r="BQ200">
            <v>0</v>
          </cell>
        </row>
        <row r="201">
          <cell r="T201" t="str">
            <v>PRODUCTION</v>
          </cell>
          <cell r="V201">
            <v>0</v>
          </cell>
          <cell r="W201">
            <v>480000</v>
          </cell>
          <cell r="AA201">
            <v>0</v>
          </cell>
          <cell r="AB201">
            <v>0</v>
          </cell>
          <cell r="AC201">
            <v>0</v>
          </cell>
          <cell r="AD201">
            <v>0</v>
          </cell>
          <cell r="AE201">
            <v>0</v>
          </cell>
          <cell r="AF201">
            <v>0</v>
          </cell>
          <cell r="AG201">
            <v>0</v>
          </cell>
          <cell r="AH201">
            <v>0</v>
          </cell>
          <cell r="AI201">
            <v>0</v>
          </cell>
          <cell r="AJ201">
            <v>0</v>
          </cell>
          <cell r="AK201">
            <v>0</v>
          </cell>
          <cell r="AL201">
            <v>0</v>
          </cell>
          <cell r="AM201">
            <v>0</v>
          </cell>
          <cell r="AN201">
            <v>0</v>
          </cell>
          <cell r="AO201">
            <v>0</v>
          </cell>
          <cell r="AP201">
            <v>0</v>
          </cell>
          <cell r="AQ201">
            <v>0</v>
          </cell>
          <cell r="AR201">
            <v>0</v>
          </cell>
          <cell r="AS201">
            <v>0</v>
          </cell>
          <cell r="AT201">
            <v>0</v>
          </cell>
          <cell r="AU201">
            <v>0</v>
          </cell>
          <cell r="AV201">
            <v>0</v>
          </cell>
          <cell r="AW201">
            <v>0</v>
          </cell>
          <cell r="AX201">
            <v>0</v>
          </cell>
          <cell r="AY201">
            <v>0</v>
          </cell>
          <cell r="AZ201">
            <v>0</v>
          </cell>
          <cell r="BA201">
            <v>0</v>
          </cell>
          <cell r="BB201">
            <v>0</v>
          </cell>
          <cell r="BC201">
            <v>0</v>
          </cell>
          <cell r="BD201">
            <v>0</v>
          </cell>
          <cell r="BE201">
            <v>0</v>
          </cell>
          <cell r="BF201">
            <v>0</v>
          </cell>
          <cell r="BG201">
            <v>0</v>
          </cell>
          <cell r="BH201">
            <v>0</v>
          </cell>
          <cell r="BJ201">
            <v>0</v>
          </cell>
          <cell r="BK201">
            <v>0</v>
          </cell>
          <cell r="BL201">
            <v>0</v>
          </cell>
          <cell r="BM201">
            <v>0</v>
          </cell>
          <cell r="BN201">
            <v>0</v>
          </cell>
          <cell r="BO201">
            <v>0</v>
          </cell>
          <cell r="BP201">
            <v>0</v>
          </cell>
          <cell r="BQ201">
            <v>0</v>
          </cell>
        </row>
        <row r="202">
          <cell r="T202" t="str">
            <v>INK &amp; PAINT</v>
          </cell>
          <cell r="V202">
            <v>0</v>
          </cell>
          <cell r="W202">
            <v>52000</v>
          </cell>
          <cell r="AA202">
            <v>0</v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0</v>
          </cell>
          <cell r="AJ202">
            <v>0</v>
          </cell>
          <cell r="AK202">
            <v>0</v>
          </cell>
          <cell r="AL202">
            <v>0</v>
          </cell>
          <cell r="AM202">
            <v>0</v>
          </cell>
          <cell r="AN202">
            <v>0</v>
          </cell>
          <cell r="AO202">
            <v>0</v>
          </cell>
          <cell r="AP202">
            <v>0</v>
          </cell>
          <cell r="AQ202">
            <v>0</v>
          </cell>
          <cell r="AR202">
            <v>0</v>
          </cell>
          <cell r="AS202">
            <v>0</v>
          </cell>
          <cell r="AT202">
            <v>0</v>
          </cell>
          <cell r="AU202">
            <v>0</v>
          </cell>
          <cell r="AV202">
            <v>0</v>
          </cell>
          <cell r="AW202">
            <v>0</v>
          </cell>
          <cell r="AX202">
            <v>0</v>
          </cell>
          <cell r="AY202">
            <v>0</v>
          </cell>
          <cell r="AZ202">
            <v>0</v>
          </cell>
          <cell r="BA202">
            <v>0</v>
          </cell>
          <cell r="BB202">
            <v>0</v>
          </cell>
          <cell r="BC202">
            <v>0</v>
          </cell>
          <cell r="BD202">
            <v>0</v>
          </cell>
          <cell r="BE202">
            <v>0</v>
          </cell>
          <cell r="BF202">
            <v>0</v>
          </cell>
          <cell r="BG202">
            <v>0</v>
          </cell>
          <cell r="BH202">
            <v>0</v>
          </cell>
          <cell r="BJ202">
            <v>0</v>
          </cell>
          <cell r="BK202">
            <v>0</v>
          </cell>
          <cell r="BL202">
            <v>0</v>
          </cell>
          <cell r="BM202">
            <v>0</v>
          </cell>
          <cell r="BN202">
            <v>0</v>
          </cell>
          <cell r="BO202">
            <v>0</v>
          </cell>
          <cell r="BP202">
            <v>0</v>
          </cell>
          <cell r="BQ202">
            <v>0</v>
          </cell>
          <cell r="EF202">
            <v>0</v>
          </cell>
          <cell r="EG202">
            <v>0</v>
          </cell>
          <cell r="EH202">
            <v>0</v>
          </cell>
          <cell r="EI202">
            <v>0</v>
          </cell>
          <cell r="EJ202">
            <v>0</v>
          </cell>
          <cell r="EK202">
            <v>0</v>
          </cell>
          <cell r="EL202">
            <v>0</v>
          </cell>
          <cell r="EM202">
            <v>0</v>
          </cell>
          <cell r="EN202">
            <v>0</v>
          </cell>
          <cell r="EO202">
            <v>0</v>
          </cell>
          <cell r="EP202">
            <v>0</v>
          </cell>
          <cell r="EQ202">
            <v>0</v>
          </cell>
          <cell r="ER202">
            <v>0</v>
          </cell>
          <cell r="ES202">
            <v>0</v>
          </cell>
          <cell r="ET202">
            <v>0</v>
          </cell>
          <cell r="EU202">
            <v>0</v>
          </cell>
          <cell r="EV202">
            <v>0</v>
          </cell>
        </row>
        <row r="203">
          <cell r="T203" t="str">
            <v>TOTAL DIRECT</v>
          </cell>
          <cell r="V203">
            <v>7506.390220422265</v>
          </cell>
          <cell r="X203" t="str">
            <v>DIRECT</v>
          </cell>
          <cell r="AA203">
            <v>0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>
            <v>0</v>
          </cell>
          <cell r="AG203">
            <v>0</v>
          </cell>
          <cell r="AH203">
            <v>0</v>
          </cell>
          <cell r="AI203">
            <v>0</v>
          </cell>
          <cell r="AJ203">
            <v>0</v>
          </cell>
          <cell r="AK203">
            <v>0</v>
          </cell>
          <cell r="AL203">
            <v>0</v>
          </cell>
          <cell r="AM203">
            <v>0</v>
          </cell>
          <cell r="AN203">
            <v>0</v>
          </cell>
          <cell r="AO203">
            <v>0</v>
          </cell>
          <cell r="AP203">
            <v>0</v>
          </cell>
          <cell r="AQ203">
            <v>0</v>
          </cell>
          <cell r="AR203">
            <v>0</v>
          </cell>
          <cell r="AS203">
            <v>0</v>
          </cell>
          <cell r="AT203">
            <v>0</v>
          </cell>
          <cell r="AU203">
            <v>73.249909107150017</v>
          </cell>
          <cell r="AV203">
            <v>0</v>
          </cell>
          <cell r="AW203">
            <v>0</v>
          </cell>
          <cell r="AX203">
            <v>211.84885891174685</v>
          </cell>
          <cell r="AY203">
            <v>131.4440248158169</v>
          </cell>
          <cell r="AZ203">
            <v>538.99606500616505</v>
          </cell>
          <cell r="BA203">
            <v>832.02093803214586</v>
          </cell>
          <cell r="BB203">
            <v>997.95049164271302</v>
          </cell>
          <cell r="BC203">
            <v>290.56169774176448</v>
          </cell>
          <cell r="BD203">
            <v>538.428</v>
          </cell>
          <cell r="BE203">
            <v>3891.8902351647635</v>
          </cell>
          <cell r="BF203">
            <v>0</v>
          </cell>
          <cell r="BG203">
            <v>0</v>
          </cell>
          <cell r="BH203">
            <v>0</v>
          </cell>
          <cell r="BJ203">
            <v>0</v>
          </cell>
          <cell r="BK203">
            <v>0</v>
          </cell>
          <cell r="BL203">
            <v>0</v>
          </cell>
          <cell r="BM203">
            <v>0</v>
          </cell>
          <cell r="BN203">
            <v>0</v>
          </cell>
          <cell r="BO203">
            <v>0</v>
          </cell>
          <cell r="BP203">
            <v>0</v>
          </cell>
          <cell r="BQ203">
            <v>0</v>
          </cell>
          <cell r="EF203">
            <v>0</v>
          </cell>
          <cell r="EG203">
            <v>0</v>
          </cell>
          <cell r="EH203">
            <v>0</v>
          </cell>
          <cell r="EI203">
            <v>0</v>
          </cell>
          <cell r="EJ203">
            <v>0</v>
          </cell>
          <cell r="EK203">
            <v>0</v>
          </cell>
          <cell r="EL203">
            <v>0</v>
          </cell>
          <cell r="EM203">
            <v>0</v>
          </cell>
          <cell r="EN203">
            <v>0</v>
          </cell>
          <cell r="EO203">
            <v>0</v>
          </cell>
          <cell r="EP203">
            <v>0</v>
          </cell>
          <cell r="EQ203">
            <v>0</v>
          </cell>
          <cell r="ER203">
            <v>0</v>
          </cell>
          <cell r="ES203">
            <v>0</v>
          </cell>
          <cell r="ET203">
            <v>0</v>
          </cell>
          <cell r="EU203">
            <v>0</v>
          </cell>
          <cell r="EV203">
            <v>0</v>
          </cell>
        </row>
        <row r="204">
          <cell r="T204" t="str">
            <v>TOTAL TO DATE</v>
          </cell>
          <cell r="V204">
            <v>5060.2999793605031</v>
          </cell>
          <cell r="W204">
            <v>668000</v>
          </cell>
          <cell r="X204" t="str">
            <v>DIRECT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0</v>
          </cell>
          <cell r="AJ204">
            <v>0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O204">
            <v>0</v>
          </cell>
          <cell r="AP204">
            <v>0</v>
          </cell>
          <cell r="AQ204">
            <v>0</v>
          </cell>
          <cell r="AR204">
            <v>0</v>
          </cell>
          <cell r="AS204">
            <v>0</v>
          </cell>
          <cell r="AT204">
            <v>0</v>
          </cell>
          <cell r="AU204">
            <v>73.249909107150017</v>
          </cell>
          <cell r="AV204">
            <v>0</v>
          </cell>
          <cell r="AW204">
            <v>0</v>
          </cell>
          <cell r="AX204">
            <v>211.84885891174685</v>
          </cell>
          <cell r="AY204">
            <v>131.4440248158169</v>
          </cell>
          <cell r="AZ204">
            <v>538.99606500616505</v>
          </cell>
          <cell r="BA204">
            <v>832.02093803214586</v>
          </cell>
          <cell r="BB204">
            <v>997.95049164271302</v>
          </cell>
          <cell r="BC204">
            <v>290.56169774176448</v>
          </cell>
          <cell r="BD204">
            <v>538.428</v>
          </cell>
          <cell r="BE204">
            <v>3891.8902351647635</v>
          </cell>
          <cell r="BF204">
            <v>0</v>
          </cell>
          <cell r="BG204">
            <v>0</v>
          </cell>
          <cell r="BH204">
            <v>0</v>
          </cell>
          <cell r="BJ204">
            <v>0</v>
          </cell>
          <cell r="BK204">
            <v>0</v>
          </cell>
          <cell r="BL204">
            <v>0</v>
          </cell>
          <cell r="BM204">
            <v>0</v>
          </cell>
          <cell r="BN204">
            <v>0</v>
          </cell>
          <cell r="BO204">
            <v>0</v>
          </cell>
          <cell r="BP204">
            <v>0</v>
          </cell>
          <cell r="BQ204">
            <v>0</v>
          </cell>
          <cell r="EF204">
            <v>0</v>
          </cell>
          <cell r="EG204">
            <v>0</v>
          </cell>
          <cell r="EH204">
            <v>0</v>
          </cell>
          <cell r="EI204">
            <v>0</v>
          </cell>
          <cell r="EJ204">
            <v>0</v>
          </cell>
          <cell r="EK204">
            <v>0</v>
          </cell>
          <cell r="EL204">
            <v>0</v>
          </cell>
          <cell r="EM204">
            <v>0</v>
          </cell>
          <cell r="EN204">
            <v>0</v>
          </cell>
          <cell r="EO204">
            <v>0</v>
          </cell>
          <cell r="EP204">
            <v>0</v>
          </cell>
          <cell r="EQ204">
            <v>0</v>
          </cell>
          <cell r="ER204">
            <v>0</v>
          </cell>
          <cell r="ES204">
            <v>0</v>
          </cell>
          <cell r="ET204">
            <v>0</v>
          </cell>
          <cell r="EU204">
            <v>0</v>
          </cell>
          <cell r="EV204">
            <v>0</v>
          </cell>
        </row>
        <row r="205">
          <cell r="T205" t="str">
            <v>TOTAL TO DATE</v>
          </cell>
          <cell r="V205">
            <v>10508.94630859117</v>
          </cell>
          <cell r="W205">
            <v>668000</v>
          </cell>
          <cell r="X205" t="str">
            <v>LOADED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J205">
            <v>0</v>
          </cell>
          <cell r="AK205">
            <v>0</v>
          </cell>
          <cell r="AL205">
            <v>0</v>
          </cell>
          <cell r="AM205">
            <v>0</v>
          </cell>
          <cell r="AN205">
            <v>0</v>
          </cell>
          <cell r="AO205">
            <v>0</v>
          </cell>
          <cell r="AP205">
            <v>0</v>
          </cell>
          <cell r="AQ205">
            <v>0</v>
          </cell>
          <cell r="AR205">
            <v>0</v>
          </cell>
          <cell r="AS205">
            <v>0</v>
          </cell>
          <cell r="AT205">
            <v>0</v>
          </cell>
          <cell r="AU205">
            <v>102.54987275001002</v>
          </cell>
          <cell r="AV205">
            <v>0</v>
          </cell>
          <cell r="AW205">
            <v>0</v>
          </cell>
          <cell r="AX205">
            <v>296.58840247644559</v>
          </cell>
          <cell r="AY205">
            <v>184.02163474214368</v>
          </cell>
          <cell r="AZ205">
            <v>754.59449100863105</v>
          </cell>
          <cell r="BA205">
            <v>1164.8293132450042</v>
          </cell>
          <cell r="BB205">
            <v>1397.1306882997983</v>
          </cell>
          <cell r="BC205">
            <v>406.78637683847029</v>
          </cell>
          <cell r="BD205">
            <v>753.79920000000004</v>
          </cell>
          <cell r="BE205">
            <v>5448.6463292306689</v>
          </cell>
          <cell r="BF205">
            <v>0</v>
          </cell>
          <cell r="BG205">
            <v>0</v>
          </cell>
          <cell r="BH205">
            <v>0</v>
          </cell>
          <cell r="BJ205">
            <v>0</v>
          </cell>
          <cell r="BK205">
            <v>0</v>
          </cell>
          <cell r="BL205">
            <v>0</v>
          </cell>
          <cell r="BM205">
            <v>0</v>
          </cell>
          <cell r="BN205">
            <v>0</v>
          </cell>
          <cell r="BO205">
            <v>0</v>
          </cell>
          <cell r="BP205">
            <v>0</v>
          </cell>
          <cell r="BQ205">
            <v>0</v>
          </cell>
        </row>
        <row r="206">
          <cell r="V206" t="str">
            <v>PROJECTED RTM</v>
          </cell>
          <cell r="X206" t="str">
            <v>CUMULATIVE</v>
          </cell>
          <cell r="Y206">
            <v>126</v>
          </cell>
          <cell r="Z206">
            <v>22.992822222222223</v>
          </cell>
          <cell r="AU206">
            <v>102.54987275001002</v>
          </cell>
          <cell r="AV206">
            <v>102.54987275001002</v>
          </cell>
          <cell r="AW206">
            <v>102.54987275001002</v>
          </cell>
          <cell r="AX206">
            <v>399.13827522645562</v>
          </cell>
          <cell r="AY206">
            <v>583.15990996859932</v>
          </cell>
          <cell r="AZ206">
            <v>1337.7544009772305</v>
          </cell>
          <cell r="BA206">
            <v>2502.5837142222344</v>
          </cell>
          <cell r="BB206">
            <v>3899.7144025220327</v>
          </cell>
          <cell r="BC206">
            <v>4306.5007793605027</v>
          </cell>
          <cell r="BD206">
            <v>5060.2999793605031</v>
          </cell>
          <cell r="BE206">
            <v>10508.946308591172</v>
          </cell>
        </row>
        <row r="207">
          <cell r="V207" t="str">
            <v>PROJECTED RTM</v>
          </cell>
          <cell r="X207">
            <v>35937.992822222222</v>
          </cell>
          <cell r="Y207">
            <v>126</v>
          </cell>
          <cell r="Z207">
            <v>22.992822222222223</v>
          </cell>
          <cell r="BT207" t="str">
            <v xml:space="preserve"> </v>
          </cell>
        </row>
        <row r="208">
          <cell r="V208" t="str">
            <v>PROJECTED STREET</v>
          </cell>
          <cell r="X208">
            <v>35966.992822222222</v>
          </cell>
          <cell r="BT208" t="str">
            <v xml:space="preserve"> </v>
          </cell>
        </row>
        <row r="209">
          <cell r="V209" t="str">
            <v>+ or - Scheduled Date</v>
          </cell>
          <cell r="X209">
            <v>41.007177777777542</v>
          </cell>
        </row>
        <row r="210">
          <cell r="N210" t="str">
            <v>ENGINEERING</v>
          </cell>
          <cell r="R210" t="str">
            <v>CREATIVITY 2</v>
          </cell>
          <cell r="V210" t="str">
            <v>START DATE</v>
          </cell>
          <cell r="W210" t="str">
            <v>END     DATE</v>
          </cell>
          <cell r="X210">
            <v>3087.1529999999998</v>
          </cell>
          <cell r="Y210" t="str">
            <v>WK Count</v>
          </cell>
          <cell r="Z210" t="str">
            <v>Total Days</v>
          </cell>
        </row>
        <row r="211">
          <cell r="N211" t="str">
            <v>ENGINEERING</v>
          </cell>
          <cell r="R211" t="str">
            <v>CREATIVITY 2</v>
          </cell>
          <cell r="T211" t="str">
            <v>ANIMATION PRODUCTION</v>
          </cell>
          <cell r="V211" t="str">
            <v>START DATE</v>
          </cell>
          <cell r="W211" t="str">
            <v>END     DATE</v>
          </cell>
          <cell r="X211">
            <v>3087.1529999999998</v>
          </cell>
          <cell r="Y211" t="str">
            <v>WK Count</v>
          </cell>
          <cell r="Z211" t="str">
            <v>Total Days</v>
          </cell>
          <cell r="AA211">
            <v>3087.15234375</v>
          </cell>
          <cell r="AB211">
            <v>3087.15234375</v>
          </cell>
          <cell r="AC211">
            <v>3087.15234375</v>
          </cell>
          <cell r="AD211">
            <v>3087.15234375</v>
          </cell>
          <cell r="AE211">
            <v>3087.15234375</v>
          </cell>
          <cell r="AF211">
            <v>3087.15234375</v>
          </cell>
          <cell r="AG211">
            <v>3087.15234375</v>
          </cell>
          <cell r="AH211">
            <v>3087.15234375</v>
          </cell>
          <cell r="AI211">
            <v>3087.15234375</v>
          </cell>
          <cell r="AJ211">
            <v>3087.15234375</v>
          </cell>
          <cell r="AK211">
            <v>3087.15234375</v>
          </cell>
          <cell r="AL211">
            <v>3087.15234375</v>
          </cell>
          <cell r="AM211">
            <v>3087.15234375</v>
          </cell>
          <cell r="AN211">
            <v>3087.15234375</v>
          </cell>
          <cell r="AO211">
            <v>3087.15234375</v>
          </cell>
          <cell r="AP211">
            <v>3087.15234375</v>
          </cell>
          <cell r="AQ211">
            <v>3087.15234375</v>
          </cell>
          <cell r="AR211">
            <v>3087.15234375</v>
          </cell>
          <cell r="AS211">
            <v>3087.15234375</v>
          </cell>
          <cell r="AT211">
            <v>3087.15234375</v>
          </cell>
          <cell r="AU211">
            <v>3087.15234375</v>
          </cell>
          <cell r="AV211">
            <v>3087.15234375</v>
          </cell>
          <cell r="AW211">
            <v>3087.15234375</v>
          </cell>
          <cell r="AX211">
            <v>3087.15234375</v>
          </cell>
          <cell r="AY211">
            <v>3087.15234375</v>
          </cell>
          <cell r="AZ211">
            <v>3087.15234375</v>
          </cell>
          <cell r="BA211">
            <v>3087.15234375</v>
          </cell>
          <cell r="BB211">
            <v>3087.15234375</v>
          </cell>
          <cell r="BC211">
            <v>3087.15234375</v>
          </cell>
          <cell r="BD211">
            <v>3087.15234375</v>
          </cell>
          <cell r="BE211">
            <v>3087.15234375</v>
          </cell>
          <cell r="BF211">
            <v>3087.15234375</v>
          </cell>
          <cell r="BG211">
            <v>3087.15234375</v>
          </cell>
          <cell r="BH211">
            <v>3087.15234375</v>
          </cell>
          <cell r="BI211">
            <v>3087.15234375</v>
          </cell>
          <cell r="BJ211">
            <v>3087.15234375</v>
          </cell>
          <cell r="BK211">
            <v>3087.15234375</v>
          </cell>
          <cell r="BL211">
            <v>3087.15234375</v>
          </cell>
          <cell r="BM211">
            <v>3087.15234375</v>
          </cell>
          <cell r="BN211">
            <v>3087.15234375</v>
          </cell>
          <cell r="BO211">
            <v>3087.15234375</v>
          </cell>
          <cell r="BP211">
            <v>3087.15234375</v>
          </cell>
          <cell r="BQ211">
            <v>3087.15234375</v>
          </cell>
          <cell r="BR211">
            <v>3087.15234375</v>
          </cell>
          <cell r="BS211">
            <v>3087.15234375</v>
          </cell>
          <cell r="BT211">
            <v>3087.15234375</v>
          </cell>
          <cell r="BU211">
            <v>3087.15234375</v>
          </cell>
          <cell r="BV211">
            <v>3087.15234375</v>
          </cell>
          <cell r="BW211">
            <v>3087.15234375</v>
          </cell>
          <cell r="BX211">
            <v>35898</v>
          </cell>
          <cell r="BY211">
            <v>35905</v>
          </cell>
          <cell r="BZ211">
            <v>35912</v>
          </cell>
          <cell r="CA211">
            <v>35919</v>
          </cell>
          <cell r="CB211">
            <v>35926</v>
          </cell>
          <cell r="CC211">
            <v>35933</v>
          </cell>
          <cell r="CD211">
            <v>35940</v>
          </cell>
          <cell r="CE211">
            <v>35947</v>
          </cell>
          <cell r="CF211">
            <v>35954</v>
          </cell>
          <cell r="CG211">
            <v>35954</v>
          </cell>
          <cell r="CH211">
            <v>35954</v>
          </cell>
          <cell r="CI211">
            <v>35954</v>
          </cell>
          <cell r="CJ211">
            <v>35954</v>
          </cell>
          <cell r="CK211">
            <v>35954</v>
          </cell>
          <cell r="CL211">
            <v>35954</v>
          </cell>
          <cell r="CM211">
            <v>35954</v>
          </cell>
          <cell r="CN211">
            <v>35954</v>
          </cell>
          <cell r="CO211">
            <v>35954</v>
          </cell>
          <cell r="CP211">
            <v>35954</v>
          </cell>
          <cell r="CQ211">
            <v>35954</v>
          </cell>
          <cell r="CR211">
            <v>35954</v>
          </cell>
          <cell r="CS211">
            <v>35954</v>
          </cell>
          <cell r="CT211">
            <v>35954</v>
          </cell>
          <cell r="CU211">
            <v>35954</v>
          </cell>
          <cell r="CV211">
            <v>35954</v>
          </cell>
          <cell r="CW211">
            <v>35954</v>
          </cell>
          <cell r="CX211">
            <v>35954</v>
          </cell>
          <cell r="CY211">
            <v>35954</v>
          </cell>
          <cell r="CZ211">
            <v>35954</v>
          </cell>
          <cell r="DA211">
            <v>35954</v>
          </cell>
          <cell r="DB211">
            <v>35954</v>
          </cell>
          <cell r="DC211">
            <v>35954</v>
          </cell>
          <cell r="DD211">
            <v>35954</v>
          </cell>
          <cell r="DE211">
            <v>35954</v>
          </cell>
          <cell r="DF211">
            <v>35954</v>
          </cell>
          <cell r="DG211">
            <v>35954</v>
          </cell>
          <cell r="DH211">
            <v>35954</v>
          </cell>
          <cell r="DI211">
            <v>35954</v>
          </cell>
          <cell r="DJ211">
            <v>35954</v>
          </cell>
          <cell r="DK211">
            <v>35954</v>
          </cell>
          <cell r="DL211">
            <v>35954</v>
          </cell>
          <cell r="DM211">
            <v>35954</v>
          </cell>
          <cell r="DN211">
            <v>35954</v>
          </cell>
          <cell r="DO211">
            <v>35954</v>
          </cell>
          <cell r="DP211">
            <v>35954</v>
          </cell>
          <cell r="DQ211">
            <v>35954</v>
          </cell>
          <cell r="DR211">
            <v>35954</v>
          </cell>
          <cell r="DS211">
            <v>35954</v>
          </cell>
          <cell r="DT211">
            <v>35954</v>
          </cell>
          <cell r="DU211">
            <v>35954</v>
          </cell>
          <cell r="DV211">
            <v>35954</v>
          </cell>
          <cell r="DW211">
            <v>35954</v>
          </cell>
          <cell r="DX211">
            <v>35954</v>
          </cell>
          <cell r="DY211">
            <v>35954</v>
          </cell>
          <cell r="DZ211">
            <v>35954</v>
          </cell>
          <cell r="EA211">
            <v>35954</v>
          </cell>
          <cell r="EB211">
            <v>35954</v>
          </cell>
          <cell r="EC211">
            <v>35954</v>
          </cell>
          <cell r="ED211">
            <v>35954</v>
          </cell>
          <cell r="EE211">
            <v>35954</v>
          </cell>
          <cell r="EF211">
            <v>35954</v>
          </cell>
          <cell r="EG211">
            <v>35954</v>
          </cell>
          <cell r="EH211">
            <v>35954</v>
          </cell>
          <cell r="EI211">
            <v>35954</v>
          </cell>
          <cell r="EJ211">
            <v>35954</v>
          </cell>
          <cell r="EK211">
            <v>35954</v>
          </cell>
          <cell r="EL211">
            <v>35954</v>
          </cell>
          <cell r="EM211">
            <v>35954</v>
          </cell>
          <cell r="EN211">
            <v>35954</v>
          </cell>
          <cell r="EO211">
            <v>35954</v>
          </cell>
          <cell r="EP211">
            <v>35954</v>
          </cell>
          <cell r="EQ211">
            <v>35954</v>
          </cell>
          <cell r="ER211">
            <v>35954</v>
          </cell>
          <cell r="ES211">
            <v>35954</v>
          </cell>
          <cell r="ET211">
            <v>35954</v>
          </cell>
          <cell r="EU211">
            <v>35954</v>
          </cell>
          <cell r="EV211">
            <v>35954</v>
          </cell>
        </row>
        <row r="212">
          <cell r="A212" t="str">
            <v>PREP</v>
          </cell>
          <cell r="F212" t="str">
            <v>ANIMATION</v>
          </cell>
          <cell r="I212" t="str">
            <v>INK &amp; PAINT</v>
          </cell>
          <cell r="L212" t="str">
            <v>ALPHA</v>
          </cell>
          <cell r="N212" t="str">
            <v>BETA</v>
          </cell>
          <cell r="P212" t="str">
            <v>RTM</v>
          </cell>
          <cell r="R212" t="str">
            <v>STREET</v>
          </cell>
          <cell r="T212" t="str">
            <v>ANIMATION PRODUCTION</v>
          </cell>
          <cell r="V212">
            <v>35898</v>
          </cell>
          <cell r="W212">
            <v>35955.220141999998</v>
          </cell>
          <cell r="X212">
            <v>500</v>
          </cell>
          <cell r="Y212">
            <v>9</v>
          </cell>
          <cell r="Z212">
            <v>57.220141999999996</v>
          </cell>
          <cell r="AA212">
            <v>57.220123291015625</v>
          </cell>
          <cell r="AB212">
            <v>57.220123291015625</v>
          </cell>
          <cell r="AC212">
            <v>57.220123291015625</v>
          </cell>
          <cell r="AD212">
            <v>57.220123291015625</v>
          </cell>
          <cell r="AE212">
            <v>57.220123291015625</v>
          </cell>
          <cell r="AF212">
            <v>57.220123291015625</v>
          </cell>
          <cell r="AG212">
            <v>57.220123291015625</v>
          </cell>
          <cell r="AH212">
            <v>57.220123291015625</v>
          </cell>
          <cell r="AI212">
            <v>57.220123291015625</v>
          </cell>
          <cell r="AJ212">
            <v>57.220123291015625</v>
          </cell>
          <cell r="AK212">
            <v>57.220123291015625</v>
          </cell>
          <cell r="AL212">
            <v>57.220123291015625</v>
          </cell>
          <cell r="AM212">
            <v>57.220123291015625</v>
          </cell>
          <cell r="AN212">
            <v>57.220123291015625</v>
          </cell>
          <cell r="AO212">
            <v>57.220123291015625</v>
          </cell>
          <cell r="AP212">
            <v>57.220123291015625</v>
          </cell>
          <cell r="AQ212">
            <v>57.220123291015625</v>
          </cell>
          <cell r="AR212">
            <v>57.220123291015625</v>
          </cell>
          <cell r="AS212">
            <v>57.220123291015625</v>
          </cell>
          <cell r="AT212">
            <v>57.220123291015625</v>
          </cell>
          <cell r="AU212">
            <v>57.220123291015625</v>
          </cell>
          <cell r="AV212">
            <v>57.220123291015625</v>
          </cell>
          <cell r="AW212">
            <v>57.220123291015625</v>
          </cell>
          <cell r="AX212">
            <v>57.220123291015625</v>
          </cell>
          <cell r="AY212">
            <v>57.220123291015625</v>
          </cell>
          <cell r="AZ212">
            <v>57.220123291015625</v>
          </cell>
          <cell r="BA212">
            <v>57.220123291015625</v>
          </cell>
          <cell r="BB212">
            <v>57.220123291015625</v>
          </cell>
          <cell r="BC212">
            <v>57.220123291015625</v>
          </cell>
          <cell r="BD212">
            <v>57.220123291015625</v>
          </cell>
          <cell r="BE212">
            <v>57.220123291015625</v>
          </cell>
          <cell r="BF212">
            <v>57.220123291015625</v>
          </cell>
          <cell r="BG212">
            <v>57.220123291015625</v>
          </cell>
          <cell r="BH212">
            <v>57.220123291015625</v>
          </cell>
          <cell r="BI212">
            <v>57.220123291015625</v>
          </cell>
          <cell r="BJ212">
            <v>57.220123291015625</v>
          </cell>
          <cell r="BK212">
            <v>57.220123291015625</v>
          </cell>
          <cell r="BL212">
            <v>57.220123291015625</v>
          </cell>
          <cell r="BM212">
            <v>57.220123291015625</v>
          </cell>
          <cell r="BN212">
            <v>57.220123291015625</v>
          </cell>
          <cell r="BO212">
            <v>57.220123291015625</v>
          </cell>
          <cell r="BP212">
            <v>57.220123291015625</v>
          </cell>
          <cell r="BQ212">
            <v>57.220123291015625</v>
          </cell>
          <cell r="BR212">
            <v>57.220123291015625</v>
          </cell>
          <cell r="BS212">
            <v>57.220123291015625</v>
          </cell>
          <cell r="BT212">
            <v>57.220123291015625</v>
          </cell>
          <cell r="BU212">
            <v>57.220123291015625</v>
          </cell>
          <cell r="BV212">
            <v>57.220123291015625</v>
          </cell>
          <cell r="BW212">
            <v>57.220123291015625</v>
          </cell>
          <cell r="BX212">
            <v>35898</v>
          </cell>
          <cell r="BY212">
            <v>35905</v>
          </cell>
          <cell r="BZ212">
            <v>35912</v>
          </cell>
          <cell r="CA212">
            <v>35919</v>
          </cell>
          <cell r="CB212">
            <v>35926</v>
          </cell>
          <cell r="CC212">
            <v>35933</v>
          </cell>
          <cell r="CD212">
            <v>35940</v>
          </cell>
          <cell r="CE212">
            <v>35947</v>
          </cell>
          <cell r="CF212">
            <v>35954</v>
          </cell>
          <cell r="CG212">
            <v>35954</v>
          </cell>
          <cell r="CH212">
            <v>35954</v>
          </cell>
          <cell r="CI212">
            <v>35954</v>
          </cell>
          <cell r="CJ212">
            <v>35954</v>
          </cell>
          <cell r="CK212">
            <v>35954</v>
          </cell>
          <cell r="CL212">
            <v>35954</v>
          </cell>
          <cell r="CM212">
            <v>35954</v>
          </cell>
          <cell r="CN212">
            <v>35954</v>
          </cell>
          <cell r="CO212">
            <v>35954</v>
          </cell>
          <cell r="CP212">
            <v>35954</v>
          </cell>
          <cell r="CQ212">
            <v>35954</v>
          </cell>
          <cell r="CR212">
            <v>35954</v>
          </cell>
          <cell r="CS212">
            <v>35954</v>
          </cell>
          <cell r="CT212">
            <v>35954</v>
          </cell>
          <cell r="CU212">
            <v>35954</v>
          </cell>
          <cell r="CV212">
            <v>35954</v>
          </cell>
          <cell r="CW212">
            <v>35954</v>
          </cell>
          <cell r="CX212">
            <v>35954</v>
          </cell>
          <cell r="CY212">
            <v>35954</v>
          </cell>
          <cell r="CZ212">
            <v>35954</v>
          </cell>
          <cell r="DA212">
            <v>35954</v>
          </cell>
          <cell r="DB212">
            <v>35954</v>
          </cell>
          <cell r="DC212">
            <v>35954</v>
          </cell>
          <cell r="DD212">
            <v>35954</v>
          </cell>
          <cell r="DE212">
            <v>35954</v>
          </cell>
          <cell r="DF212">
            <v>35954</v>
          </cell>
          <cell r="DG212">
            <v>35954</v>
          </cell>
          <cell r="DH212">
            <v>35954</v>
          </cell>
          <cell r="DI212">
            <v>35954</v>
          </cell>
          <cell r="DJ212">
            <v>35954</v>
          </cell>
          <cell r="DK212">
            <v>35954</v>
          </cell>
          <cell r="DL212">
            <v>35954</v>
          </cell>
          <cell r="DM212">
            <v>35954</v>
          </cell>
          <cell r="DN212">
            <v>35954</v>
          </cell>
          <cell r="DO212">
            <v>35954</v>
          </cell>
          <cell r="DP212">
            <v>35954</v>
          </cell>
          <cell r="DQ212">
            <v>35954</v>
          </cell>
          <cell r="DR212">
            <v>35954</v>
          </cell>
          <cell r="DS212">
            <v>35954</v>
          </cell>
          <cell r="DT212">
            <v>35954</v>
          </cell>
          <cell r="DU212">
            <v>35954</v>
          </cell>
          <cell r="DV212">
            <v>35954</v>
          </cell>
          <cell r="DW212">
            <v>35954</v>
          </cell>
          <cell r="DX212">
            <v>35954</v>
          </cell>
          <cell r="DY212">
            <v>35954</v>
          </cell>
          <cell r="DZ212">
            <v>35954</v>
          </cell>
          <cell r="EA212">
            <v>35954</v>
          </cell>
          <cell r="EB212">
            <v>35954</v>
          </cell>
          <cell r="EC212">
            <v>35954</v>
          </cell>
          <cell r="ED212">
            <v>35954</v>
          </cell>
          <cell r="EE212">
            <v>35954</v>
          </cell>
          <cell r="EF212">
            <v>35954</v>
          </cell>
          <cell r="EG212">
            <v>35954</v>
          </cell>
          <cell r="EH212">
            <v>35954</v>
          </cell>
          <cell r="EI212">
            <v>35954</v>
          </cell>
          <cell r="EJ212">
            <v>35954</v>
          </cell>
          <cell r="EK212">
            <v>35954</v>
          </cell>
          <cell r="EL212">
            <v>35954</v>
          </cell>
          <cell r="EM212">
            <v>35954</v>
          </cell>
          <cell r="EN212">
            <v>35954</v>
          </cell>
          <cell r="EO212">
            <v>35954</v>
          </cell>
          <cell r="EP212">
            <v>35954</v>
          </cell>
          <cell r="EQ212">
            <v>35954</v>
          </cell>
          <cell r="ER212">
            <v>35954</v>
          </cell>
          <cell r="ES212">
            <v>35954</v>
          </cell>
          <cell r="ET212">
            <v>35954</v>
          </cell>
          <cell r="EU212">
            <v>35954</v>
          </cell>
          <cell r="EV212">
            <v>35954</v>
          </cell>
        </row>
        <row r="213">
          <cell r="A213" t="str">
            <v>PREP</v>
          </cell>
          <cell r="B213" t="str">
            <v>Days</v>
          </cell>
          <cell r="F213" t="str">
            <v>ANIMATION</v>
          </cell>
          <cell r="G213" t="str">
            <v>Days</v>
          </cell>
          <cell r="H213" t="str">
            <v>Frames</v>
          </cell>
          <cell r="I213" t="str">
            <v>INK &amp; PAINT</v>
          </cell>
          <cell r="J213" t="str">
            <v>Days</v>
          </cell>
          <cell r="L213" t="str">
            <v>ALPHA</v>
          </cell>
          <cell r="N213" t="str">
            <v>BETA</v>
          </cell>
          <cell r="P213" t="str">
            <v>RTM</v>
          </cell>
          <cell r="R213" t="str">
            <v>STREET</v>
          </cell>
          <cell r="T213" t="str">
            <v>Prep Projection</v>
          </cell>
          <cell r="V213">
            <v>35898</v>
          </cell>
          <cell r="W213">
            <v>35955.220141999998</v>
          </cell>
          <cell r="X213">
            <v>500</v>
          </cell>
          <cell r="Y213">
            <v>9</v>
          </cell>
          <cell r="Z213">
            <v>57.220141999999996</v>
          </cell>
          <cell r="AA213">
            <v>57.220123291015625</v>
          </cell>
          <cell r="AB213">
            <v>57.220123291015625</v>
          </cell>
          <cell r="AC213">
            <v>57.220123291015625</v>
          </cell>
          <cell r="AD213">
            <v>57.220123291015625</v>
          </cell>
          <cell r="AE213">
            <v>57.220123291015625</v>
          </cell>
          <cell r="AF213">
            <v>57.220123291015625</v>
          </cell>
          <cell r="AG213">
            <v>57.220123291015625</v>
          </cell>
          <cell r="AH213">
            <v>57.220123291015625</v>
          </cell>
          <cell r="AI213">
            <v>57.220123291015625</v>
          </cell>
          <cell r="AJ213">
            <v>57.220123291015625</v>
          </cell>
          <cell r="AK213">
            <v>57.220123291015625</v>
          </cell>
          <cell r="AL213">
            <v>57.220123291015625</v>
          </cell>
          <cell r="AM213">
            <v>57.220123291015625</v>
          </cell>
          <cell r="AN213">
            <v>57.220123291015625</v>
          </cell>
          <cell r="AO213">
            <v>57.220123291015625</v>
          </cell>
          <cell r="AP213">
            <v>57.220123291015625</v>
          </cell>
          <cell r="AQ213">
            <v>57.220123291015625</v>
          </cell>
          <cell r="AR213">
            <v>57.220123291015625</v>
          </cell>
          <cell r="AS213">
            <v>57.220123291015625</v>
          </cell>
          <cell r="AT213">
            <v>57.220123291015625</v>
          </cell>
          <cell r="AU213">
            <v>57.220123291015625</v>
          </cell>
          <cell r="AV213">
            <v>57.220123291015625</v>
          </cell>
          <cell r="AW213">
            <v>57.220123291015625</v>
          </cell>
          <cell r="AX213">
            <v>57.220123291015625</v>
          </cell>
          <cell r="AY213">
            <v>57.220123291015625</v>
          </cell>
          <cell r="AZ213">
            <v>57.220123291015625</v>
          </cell>
          <cell r="BA213">
            <v>57.220123291015625</v>
          </cell>
          <cell r="BB213">
            <v>57.220123291015625</v>
          </cell>
          <cell r="BC213">
            <v>57.220123291015625</v>
          </cell>
          <cell r="BD213">
            <v>57.220123291015625</v>
          </cell>
          <cell r="BE213">
            <v>57.220123291015625</v>
          </cell>
          <cell r="BF213">
            <v>57.220123291015625</v>
          </cell>
          <cell r="BG213">
            <v>57.220123291015625</v>
          </cell>
          <cell r="BH213">
            <v>57.220123291015625</v>
          </cell>
          <cell r="BI213">
            <v>57.220123291015625</v>
          </cell>
          <cell r="BJ213">
            <v>57.220123291015625</v>
          </cell>
          <cell r="BK213">
            <v>57.220123291015625</v>
          </cell>
          <cell r="BL213">
            <v>57.220123291015625</v>
          </cell>
          <cell r="BM213">
            <v>57.220123291015625</v>
          </cell>
          <cell r="BN213">
            <v>57.220123291015625</v>
          </cell>
          <cell r="BO213">
            <v>57.220123291015625</v>
          </cell>
          <cell r="BP213">
            <v>57.220123291015625</v>
          </cell>
          <cell r="BQ213">
            <v>57.220123291015625</v>
          </cell>
          <cell r="BR213">
            <v>57.220123291015625</v>
          </cell>
          <cell r="BS213">
            <v>57.220123291015625</v>
          </cell>
          <cell r="BT213">
            <v>57.220123291015625</v>
          </cell>
          <cell r="BU213">
            <v>57.220123291015625</v>
          </cell>
          <cell r="BV213">
            <v>57.220123291015625</v>
          </cell>
          <cell r="BW213">
            <v>57.220123291015625</v>
          </cell>
          <cell r="BX213">
            <v>125</v>
          </cell>
          <cell r="BY213">
            <v>250</v>
          </cell>
          <cell r="BZ213">
            <v>375</v>
          </cell>
          <cell r="CA213">
            <v>500</v>
          </cell>
          <cell r="CB213">
            <v>500</v>
          </cell>
          <cell r="CC213">
            <v>500</v>
          </cell>
          <cell r="CD213">
            <v>500</v>
          </cell>
          <cell r="CE213">
            <v>500</v>
          </cell>
          <cell r="CF213">
            <v>500</v>
          </cell>
          <cell r="CG213">
            <v>500</v>
          </cell>
          <cell r="CH213">
            <v>500</v>
          </cell>
          <cell r="CI213">
            <v>500</v>
          </cell>
          <cell r="CJ213">
            <v>500</v>
          </cell>
          <cell r="CK213">
            <v>500</v>
          </cell>
          <cell r="CL213">
            <v>500</v>
          </cell>
          <cell r="CM213">
            <v>500</v>
          </cell>
          <cell r="CN213">
            <v>500</v>
          </cell>
          <cell r="CO213">
            <v>500</v>
          </cell>
          <cell r="CP213">
            <v>500</v>
          </cell>
          <cell r="CQ213">
            <v>500</v>
          </cell>
          <cell r="CR213">
            <v>500</v>
          </cell>
          <cell r="CS213">
            <v>500</v>
          </cell>
          <cell r="CT213">
            <v>500</v>
          </cell>
          <cell r="CU213">
            <v>500</v>
          </cell>
          <cell r="CV213">
            <v>500</v>
          </cell>
          <cell r="CW213">
            <v>500</v>
          </cell>
          <cell r="CX213">
            <v>500</v>
          </cell>
          <cell r="CY213">
            <v>500</v>
          </cell>
          <cell r="CZ213">
            <v>500</v>
          </cell>
          <cell r="DA213">
            <v>500</v>
          </cell>
          <cell r="DB213">
            <v>500</v>
          </cell>
          <cell r="DC213">
            <v>500</v>
          </cell>
          <cell r="DD213">
            <v>500</v>
          </cell>
          <cell r="DE213">
            <v>500</v>
          </cell>
          <cell r="DF213">
            <v>500</v>
          </cell>
          <cell r="DG213">
            <v>500</v>
          </cell>
          <cell r="DH213">
            <v>500</v>
          </cell>
          <cell r="DI213">
            <v>500</v>
          </cell>
          <cell r="DJ213">
            <v>500</v>
          </cell>
          <cell r="DK213">
            <v>500</v>
          </cell>
          <cell r="DL213">
            <v>500</v>
          </cell>
          <cell r="DM213">
            <v>500</v>
          </cell>
          <cell r="DN213">
            <v>500</v>
          </cell>
          <cell r="DO213">
            <v>500</v>
          </cell>
          <cell r="DP213">
            <v>500</v>
          </cell>
          <cell r="DQ213">
            <v>500</v>
          </cell>
          <cell r="DR213">
            <v>500</v>
          </cell>
          <cell r="DS213">
            <v>500</v>
          </cell>
          <cell r="DT213">
            <v>500</v>
          </cell>
          <cell r="DU213">
            <v>500</v>
          </cell>
          <cell r="DV213">
            <v>500</v>
          </cell>
          <cell r="DW213">
            <v>500</v>
          </cell>
          <cell r="DX213">
            <v>500</v>
          </cell>
          <cell r="DY213">
            <v>500</v>
          </cell>
          <cell r="DZ213">
            <v>500</v>
          </cell>
          <cell r="EA213">
            <v>500</v>
          </cell>
          <cell r="EB213">
            <v>500</v>
          </cell>
          <cell r="EC213">
            <v>500</v>
          </cell>
          <cell r="ED213">
            <v>500</v>
          </cell>
          <cell r="EE213">
            <v>500</v>
          </cell>
          <cell r="EF213">
            <v>500</v>
          </cell>
          <cell r="EG213">
            <v>500</v>
          </cell>
          <cell r="EH213">
            <v>500</v>
          </cell>
          <cell r="EI213">
            <v>500</v>
          </cell>
          <cell r="EJ213">
            <v>500</v>
          </cell>
          <cell r="EK213">
            <v>500</v>
          </cell>
          <cell r="EL213">
            <v>500</v>
          </cell>
          <cell r="EM213">
            <v>500</v>
          </cell>
          <cell r="EN213">
            <v>500</v>
          </cell>
          <cell r="EO213">
            <v>500</v>
          </cell>
          <cell r="EP213">
            <v>500</v>
          </cell>
          <cell r="EQ213">
            <v>500</v>
          </cell>
          <cell r="ER213">
            <v>500</v>
          </cell>
          <cell r="ES213">
            <v>500</v>
          </cell>
          <cell r="ET213">
            <v>500</v>
          </cell>
          <cell r="EU213">
            <v>500</v>
          </cell>
          <cell r="EV213">
            <v>500</v>
          </cell>
        </row>
        <row r="214">
          <cell r="A214" t="str">
            <v>Wks</v>
          </cell>
          <cell r="B214" t="str">
            <v>Days</v>
          </cell>
          <cell r="F214" t="str">
            <v>Wks</v>
          </cell>
          <cell r="G214" t="str">
            <v>Days</v>
          </cell>
          <cell r="H214" t="str">
            <v>Frames</v>
          </cell>
          <cell r="I214" t="str">
            <v>Wks</v>
          </cell>
          <cell r="J214" t="str">
            <v>Days</v>
          </cell>
          <cell r="K214">
            <v>21</v>
          </cell>
          <cell r="M214">
            <v>29</v>
          </cell>
          <cell r="O214">
            <v>29</v>
          </cell>
          <cell r="Q214">
            <v>29</v>
          </cell>
          <cell r="R214">
            <v>36100</v>
          </cell>
          <cell r="T214" t="str">
            <v>Animation Projection</v>
          </cell>
          <cell r="V214">
            <v>35926</v>
          </cell>
          <cell r="W214">
            <v>35999.220141999998</v>
          </cell>
          <cell r="X214">
            <v>500</v>
          </cell>
          <cell r="Y214">
            <v>11</v>
          </cell>
          <cell r="Z214">
            <v>73.220141999999996</v>
          </cell>
          <cell r="AA214">
            <v>73.2200927734375</v>
          </cell>
          <cell r="AB214">
            <v>73.2200927734375</v>
          </cell>
          <cell r="AC214">
            <v>73.2200927734375</v>
          </cell>
          <cell r="AD214">
            <v>73.2200927734375</v>
          </cell>
          <cell r="AE214">
            <v>73.2200927734375</v>
          </cell>
          <cell r="AF214">
            <v>73.2200927734375</v>
          </cell>
          <cell r="AG214">
            <v>73.2200927734375</v>
          </cell>
          <cell r="AH214">
            <v>73.2200927734375</v>
          </cell>
          <cell r="AI214">
            <v>73.2200927734375</v>
          </cell>
          <cell r="AJ214">
            <v>73.2200927734375</v>
          </cell>
          <cell r="AK214">
            <v>73.2200927734375</v>
          </cell>
          <cell r="AL214">
            <v>73.2200927734375</v>
          </cell>
          <cell r="AM214">
            <v>73.2200927734375</v>
          </cell>
          <cell r="AN214">
            <v>73.2200927734375</v>
          </cell>
          <cell r="AO214">
            <v>73.2200927734375</v>
          </cell>
          <cell r="AP214">
            <v>73.2200927734375</v>
          </cell>
          <cell r="AQ214">
            <v>73.2200927734375</v>
          </cell>
          <cell r="AR214">
            <v>73.2200927734375</v>
          </cell>
          <cell r="AS214">
            <v>73.2200927734375</v>
          </cell>
          <cell r="AT214">
            <v>73.2200927734375</v>
          </cell>
          <cell r="AU214">
            <v>73.2200927734375</v>
          </cell>
          <cell r="AV214">
            <v>73.2200927734375</v>
          </cell>
          <cell r="AW214">
            <v>73.2200927734375</v>
          </cell>
          <cell r="AX214">
            <v>73.2200927734375</v>
          </cell>
          <cell r="AY214">
            <v>73.2200927734375</v>
          </cell>
          <cell r="AZ214">
            <v>73.2200927734375</v>
          </cell>
          <cell r="BA214">
            <v>73.2200927734375</v>
          </cell>
          <cell r="BB214">
            <v>73.2200927734375</v>
          </cell>
          <cell r="BC214">
            <v>73.2200927734375</v>
          </cell>
          <cell r="BD214">
            <v>73.2200927734375</v>
          </cell>
          <cell r="BE214">
            <v>73.2200927734375</v>
          </cell>
          <cell r="BF214">
            <v>73.2200927734375</v>
          </cell>
          <cell r="BG214">
            <v>73.2200927734375</v>
          </cell>
          <cell r="BH214">
            <v>73.2200927734375</v>
          </cell>
          <cell r="BI214">
            <v>73.2200927734375</v>
          </cell>
          <cell r="BJ214">
            <v>73.2200927734375</v>
          </cell>
          <cell r="BK214">
            <v>73.2200927734375</v>
          </cell>
          <cell r="BL214">
            <v>73.2200927734375</v>
          </cell>
          <cell r="BM214">
            <v>73.2200927734375</v>
          </cell>
          <cell r="BN214">
            <v>73.2200927734375</v>
          </cell>
          <cell r="BO214">
            <v>73.2200927734375</v>
          </cell>
          <cell r="BP214">
            <v>73.2200927734375</v>
          </cell>
          <cell r="BQ214">
            <v>73.2200927734375</v>
          </cell>
          <cell r="BR214">
            <v>73.2200927734375</v>
          </cell>
          <cell r="BS214">
            <v>73.2200927734375</v>
          </cell>
          <cell r="BT214">
            <v>73.2200927734375</v>
          </cell>
          <cell r="BU214">
            <v>73.2200927734375</v>
          </cell>
          <cell r="BV214">
            <v>73.2200927734375</v>
          </cell>
          <cell r="BW214">
            <v>73.2200927734375</v>
          </cell>
          <cell r="BX214">
            <v>73.2200927734375</v>
          </cell>
          <cell r="BY214">
            <v>73.2200927734375</v>
          </cell>
          <cell r="BZ214">
            <v>73.2200927734375</v>
          </cell>
          <cell r="CA214">
            <v>73.2200927734375</v>
          </cell>
          <cell r="CB214">
            <v>0</v>
          </cell>
          <cell r="CC214">
            <v>0</v>
          </cell>
          <cell r="CD214">
            <v>0</v>
          </cell>
          <cell r="CE214">
            <v>125</v>
          </cell>
          <cell r="CF214">
            <v>250</v>
          </cell>
          <cell r="CG214">
            <v>375</v>
          </cell>
          <cell r="CH214">
            <v>500</v>
          </cell>
          <cell r="CI214">
            <v>500</v>
          </cell>
          <cell r="CJ214">
            <v>500</v>
          </cell>
          <cell r="CK214">
            <v>500</v>
          </cell>
          <cell r="CL214">
            <v>500</v>
          </cell>
          <cell r="CM214">
            <v>500</v>
          </cell>
          <cell r="CN214">
            <v>500</v>
          </cell>
          <cell r="CO214">
            <v>500</v>
          </cell>
          <cell r="CP214">
            <v>500</v>
          </cell>
          <cell r="CQ214">
            <v>500</v>
          </cell>
          <cell r="CR214">
            <v>500</v>
          </cell>
          <cell r="CS214">
            <v>500</v>
          </cell>
          <cell r="CT214">
            <v>500</v>
          </cell>
          <cell r="CU214">
            <v>500</v>
          </cell>
          <cell r="CV214">
            <v>500</v>
          </cell>
          <cell r="CW214">
            <v>500</v>
          </cell>
          <cell r="CX214">
            <v>500</v>
          </cell>
          <cell r="CY214">
            <v>500</v>
          </cell>
          <cell r="CZ214">
            <v>500</v>
          </cell>
          <cell r="DA214">
            <v>500</v>
          </cell>
          <cell r="DB214">
            <v>500</v>
          </cell>
          <cell r="DC214">
            <v>500</v>
          </cell>
          <cell r="DD214">
            <v>500</v>
          </cell>
          <cell r="DE214">
            <v>500</v>
          </cell>
          <cell r="DF214">
            <v>500</v>
          </cell>
          <cell r="DG214">
            <v>500</v>
          </cell>
          <cell r="DH214">
            <v>500</v>
          </cell>
          <cell r="DI214">
            <v>500</v>
          </cell>
          <cell r="DJ214">
            <v>500</v>
          </cell>
          <cell r="DK214">
            <v>500</v>
          </cell>
          <cell r="DL214">
            <v>500</v>
          </cell>
          <cell r="DM214">
            <v>500</v>
          </cell>
          <cell r="DN214">
            <v>500</v>
          </cell>
          <cell r="DO214">
            <v>500</v>
          </cell>
          <cell r="DP214">
            <v>500</v>
          </cell>
          <cell r="DQ214">
            <v>500</v>
          </cell>
          <cell r="DR214">
            <v>500</v>
          </cell>
          <cell r="DS214">
            <v>500</v>
          </cell>
          <cell r="DT214">
            <v>500</v>
          </cell>
          <cell r="DU214">
            <v>500</v>
          </cell>
          <cell r="DV214">
            <v>500</v>
          </cell>
          <cell r="DW214">
            <v>500</v>
          </cell>
          <cell r="DX214">
            <v>500</v>
          </cell>
          <cell r="DY214">
            <v>500</v>
          </cell>
          <cell r="DZ214">
            <v>500</v>
          </cell>
          <cell r="EA214">
            <v>500</v>
          </cell>
          <cell r="EB214">
            <v>500</v>
          </cell>
          <cell r="EC214">
            <v>500</v>
          </cell>
          <cell r="ED214">
            <v>500</v>
          </cell>
          <cell r="EE214">
            <v>500</v>
          </cell>
          <cell r="EF214">
            <v>500</v>
          </cell>
          <cell r="EG214">
            <v>500</v>
          </cell>
          <cell r="EH214">
            <v>500</v>
          </cell>
          <cell r="EI214">
            <v>500</v>
          </cell>
          <cell r="EJ214">
            <v>500</v>
          </cell>
          <cell r="EK214">
            <v>500</v>
          </cell>
          <cell r="EL214">
            <v>500</v>
          </cell>
          <cell r="EM214">
            <v>500</v>
          </cell>
          <cell r="EN214">
            <v>500</v>
          </cell>
          <cell r="EO214">
            <v>500</v>
          </cell>
          <cell r="EP214">
            <v>500</v>
          </cell>
          <cell r="EQ214">
            <v>500</v>
          </cell>
          <cell r="ER214">
            <v>500</v>
          </cell>
          <cell r="ES214">
            <v>500</v>
          </cell>
          <cell r="ET214">
            <v>500</v>
          </cell>
          <cell r="EU214">
            <v>500</v>
          </cell>
          <cell r="EV214">
            <v>500</v>
          </cell>
        </row>
        <row r="215">
          <cell r="A215">
            <v>6.1743059999999996</v>
          </cell>
          <cell r="B215">
            <v>57.220141999999996</v>
          </cell>
          <cell r="F215">
            <v>6.1743059999999996</v>
          </cell>
          <cell r="G215">
            <v>73.220141999999996</v>
          </cell>
          <cell r="H215">
            <v>3087.1529999999998</v>
          </cell>
          <cell r="I215">
            <v>6.1743059999999996</v>
          </cell>
          <cell r="J215">
            <v>57.220141999999996</v>
          </cell>
          <cell r="K215">
            <v>21</v>
          </cell>
          <cell r="M215">
            <v>29</v>
          </cell>
          <cell r="O215">
            <v>29</v>
          </cell>
          <cell r="Q215">
            <v>29</v>
          </cell>
          <cell r="R215">
            <v>36100</v>
          </cell>
          <cell r="T215" t="str">
            <v>Ink &amp; Paint Projection</v>
          </cell>
          <cell r="V215">
            <v>35956</v>
          </cell>
          <cell r="W215">
            <v>36013.220141999998</v>
          </cell>
          <cell r="X215">
            <v>500</v>
          </cell>
          <cell r="Y215">
            <v>8</v>
          </cell>
          <cell r="Z215">
            <v>57.220141999999996</v>
          </cell>
          <cell r="AA215">
            <v>57.220123291015625</v>
          </cell>
          <cell r="AB215">
            <v>57.220123291015625</v>
          </cell>
          <cell r="AC215">
            <v>57.220123291015625</v>
          </cell>
          <cell r="AD215">
            <v>57.220123291015625</v>
          </cell>
          <cell r="AE215">
            <v>57.220123291015625</v>
          </cell>
          <cell r="AF215">
            <v>57.220123291015625</v>
          </cell>
          <cell r="AG215">
            <v>57.220123291015625</v>
          </cell>
          <cell r="AH215">
            <v>57.220123291015625</v>
          </cell>
          <cell r="AI215">
            <v>57.220123291015625</v>
          </cell>
          <cell r="AJ215">
            <v>57.220123291015625</v>
          </cell>
          <cell r="AK215">
            <v>57.220123291015625</v>
          </cell>
          <cell r="AL215">
            <v>57.220123291015625</v>
          </cell>
          <cell r="AM215">
            <v>57.220123291015625</v>
          </cell>
          <cell r="AN215">
            <v>57.220123291015625</v>
          </cell>
          <cell r="AO215">
            <v>57.220123291015625</v>
          </cell>
          <cell r="AP215">
            <v>57.220123291015625</v>
          </cell>
          <cell r="AQ215">
            <v>57.220123291015625</v>
          </cell>
          <cell r="AR215">
            <v>57.220123291015625</v>
          </cell>
          <cell r="AS215">
            <v>57.220123291015625</v>
          </cell>
          <cell r="AT215">
            <v>57.220123291015625</v>
          </cell>
          <cell r="AU215">
            <v>57.220123291015625</v>
          </cell>
          <cell r="AV215">
            <v>57.220123291015625</v>
          </cell>
          <cell r="AW215">
            <v>57.220123291015625</v>
          </cell>
          <cell r="AX215">
            <v>57.220123291015625</v>
          </cell>
          <cell r="AY215">
            <v>57.220123291015625</v>
          </cell>
          <cell r="AZ215">
            <v>57.220123291015625</v>
          </cell>
          <cell r="BA215">
            <v>57.220123291015625</v>
          </cell>
          <cell r="BB215">
            <v>57.220123291015625</v>
          </cell>
          <cell r="BC215">
            <v>57.220123291015625</v>
          </cell>
          <cell r="BD215">
            <v>57.220123291015625</v>
          </cell>
          <cell r="BE215">
            <v>57.220123291015625</v>
          </cell>
          <cell r="BF215">
            <v>57.220123291015625</v>
          </cell>
          <cell r="BG215">
            <v>57.220123291015625</v>
          </cell>
          <cell r="BH215">
            <v>57.220123291015625</v>
          </cell>
          <cell r="BI215">
            <v>57.220123291015625</v>
          </cell>
          <cell r="BJ215">
            <v>57.220123291015625</v>
          </cell>
          <cell r="BK215">
            <v>57.220123291015625</v>
          </cell>
          <cell r="BL215">
            <v>57.220123291015625</v>
          </cell>
          <cell r="BM215">
            <v>57.220123291015625</v>
          </cell>
          <cell r="BN215">
            <v>57.220123291015625</v>
          </cell>
          <cell r="BO215">
            <v>57.220123291015625</v>
          </cell>
          <cell r="BP215">
            <v>57.220123291015625</v>
          </cell>
          <cell r="BQ215">
            <v>57.220123291015625</v>
          </cell>
          <cell r="BR215">
            <v>57.220123291015625</v>
          </cell>
          <cell r="BS215">
            <v>57.220123291015625</v>
          </cell>
          <cell r="BT215">
            <v>57.220123291015625</v>
          </cell>
          <cell r="BU215">
            <v>57.220123291015625</v>
          </cell>
          <cell r="BV215">
            <v>57.220123291015625</v>
          </cell>
          <cell r="BW215">
            <v>57.220123291015625</v>
          </cell>
          <cell r="BX215">
            <v>57.220123291015625</v>
          </cell>
          <cell r="BY215">
            <v>57.220123291015625</v>
          </cell>
          <cell r="BZ215">
            <v>57.220123291015625</v>
          </cell>
          <cell r="CA215">
            <v>57.220123291015625</v>
          </cell>
          <cell r="CB215">
            <v>57.220123291015625</v>
          </cell>
          <cell r="CC215">
            <v>57.220123291015625</v>
          </cell>
          <cell r="CD215">
            <v>57.220123291015625</v>
          </cell>
          <cell r="CE215">
            <v>57.220123291015625</v>
          </cell>
          <cell r="CF215">
            <v>57.220123291015625</v>
          </cell>
          <cell r="CG215">
            <v>125</v>
          </cell>
          <cell r="CH215">
            <v>250</v>
          </cell>
          <cell r="CI215">
            <v>375</v>
          </cell>
          <cell r="CJ215">
            <v>500</v>
          </cell>
          <cell r="CK215">
            <v>500</v>
          </cell>
          <cell r="CL215">
            <v>500</v>
          </cell>
          <cell r="CM215">
            <v>500</v>
          </cell>
          <cell r="CN215">
            <v>500</v>
          </cell>
          <cell r="CO215">
            <v>500</v>
          </cell>
          <cell r="CP215">
            <v>500</v>
          </cell>
          <cell r="CQ215">
            <v>500</v>
          </cell>
          <cell r="CR215">
            <v>500</v>
          </cell>
          <cell r="CS215">
            <v>500</v>
          </cell>
          <cell r="CT215">
            <v>500</v>
          </cell>
          <cell r="CU215">
            <v>500</v>
          </cell>
          <cell r="CV215">
            <v>500</v>
          </cell>
          <cell r="CW215">
            <v>500</v>
          </cell>
          <cell r="CX215">
            <v>500</v>
          </cell>
          <cell r="CY215">
            <v>500</v>
          </cell>
          <cell r="CZ215">
            <v>500</v>
          </cell>
          <cell r="DA215">
            <v>500</v>
          </cell>
          <cell r="DB215">
            <v>500</v>
          </cell>
          <cell r="DC215">
            <v>500</v>
          </cell>
          <cell r="DD215">
            <v>500</v>
          </cell>
          <cell r="DE215">
            <v>500</v>
          </cell>
          <cell r="DF215">
            <v>500</v>
          </cell>
          <cell r="DG215">
            <v>500</v>
          </cell>
          <cell r="DH215">
            <v>500</v>
          </cell>
          <cell r="DI215">
            <v>500</v>
          </cell>
          <cell r="DJ215">
            <v>500</v>
          </cell>
          <cell r="DK215">
            <v>500</v>
          </cell>
          <cell r="DL215">
            <v>500</v>
          </cell>
          <cell r="DM215">
            <v>500</v>
          </cell>
          <cell r="DN215">
            <v>500</v>
          </cell>
          <cell r="DO215">
            <v>500</v>
          </cell>
          <cell r="DP215">
            <v>500</v>
          </cell>
          <cell r="DQ215">
            <v>500</v>
          </cell>
          <cell r="DR215">
            <v>500</v>
          </cell>
          <cell r="DS215">
            <v>500</v>
          </cell>
          <cell r="DT215">
            <v>500</v>
          </cell>
          <cell r="DU215">
            <v>500</v>
          </cell>
          <cell r="DV215">
            <v>500</v>
          </cell>
          <cell r="DW215">
            <v>500</v>
          </cell>
          <cell r="DX215">
            <v>500</v>
          </cell>
          <cell r="DY215">
            <v>500</v>
          </cell>
          <cell r="DZ215">
            <v>500</v>
          </cell>
          <cell r="EA215">
            <v>500</v>
          </cell>
          <cell r="EB215">
            <v>500</v>
          </cell>
          <cell r="EC215">
            <v>500</v>
          </cell>
          <cell r="ED215">
            <v>500</v>
          </cell>
          <cell r="EE215">
            <v>500</v>
          </cell>
          <cell r="EF215">
            <v>500</v>
          </cell>
          <cell r="EG215">
            <v>500</v>
          </cell>
          <cell r="EH215">
            <v>500</v>
          </cell>
          <cell r="EI215">
            <v>500</v>
          </cell>
          <cell r="EJ215">
            <v>500</v>
          </cell>
          <cell r="EK215">
            <v>500</v>
          </cell>
          <cell r="EL215">
            <v>500</v>
          </cell>
          <cell r="EM215">
            <v>500</v>
          </cell>
          <cell r="EN215">
            <v>500</v>
          </cell>
          <cell r="EO215">
            <v>500</v>
          </cell>
          <cell r="EP215">
            <v>500</v>
          </cell>
          <cell r="EQ215">
            <v>500</v>
          </cell>
          <cell r="ER215">
            <v>500</v>
          </cell>
          <cell r="ES215">
            <v>500</v>
          </cell>
          <cell r="ET215">
            <v>500</v>
          </cell>
          <cell r="EU215">
            <v>500</v>
          </cell>
          <cell r="EV215">
            <v>500</v>
          </cell>
        </row>
        <row r="217">
          <cell r="T217" t="str">
            <v>BUDGET FORECAST</v>
          </cell>
          <cell r="AA217">
            <v>500</v>
          </cell>
          <cell r="AB217">
            <v>500</v>
          </cell>
          <cell r="AC217">
            <v>500</v>
          </cell>
          <cell r="AD217">
            <v>500</v>
          </cell>
          <cell r="AE217">
            <v>500</v>
          </cell>
          <cell r="AF217">
            <v>500</v>
          </cell>
          <cell r="AG217">
            <v>500</v>
          </cell>
          <cell r="AH217">
            <v>500</v>
          </cell>
          <cell r="AI217">
            <v>500</v>
          </cell>
          <cell r="AJ217">
            <v>500</v>
          </cell>
          <cell r="AK217">
            <v>500</v>
          </cell>
          <cell r="AL217">
            <v>500</v>
          </cell>
          <cell r="AM217">
            <v>500</v>
          </cell>
          <cell r="AN217">
            <v>500</v>
          </cell>
          <cell r="AO217">
            <v>500</v>
          </cell>
          <cell r="AP217">
            <v>500</v>
          </cell>
          <cell r="AQ217">
            <v>500</v>
          </cell>
          <cell r="AR217">
            <v>500</v>
          </cell>
          <cell r="AS217">
            <v>500</v>
          </cell>
          <cell r="AT217">
            <v>500</v>
          </cell>
          <cell r="AU217">
            <v>500</v>
          </cell>
          <cell r="AV217">
            <v>500</v>
          </cell>
          <cell r="AW217">
            <v>500</v>
          </cell>
          <cell r="AX217">
            <v>500</v>
          </cell>
          <cell r="AY217">
            <v>500</v>
          </cell>
          <cell r="AZ217">
            <v>500</v>
          </cell>
          <cell r="BA217">
            <v>500</v>
          </cell>
          <cell r="BB217">
            <v>500</v>
          </cell>
          <cell r="BC217">
            <v>500</v>
          </cell>
          <cell r="BD217">
            <v>500</v>
          </cell>
          <cell r="BE217">
            <v>500</v>
          </cell>
          <cell r="BF217">
            <v>500</v>
          </cell>
          <cell r="BG217">
            <v>500</v>
          </cell>
          <cell r="BH217">
            <v>500</v>
          </cell>
          <cell r="BI217">
            <v>500</v>
          </cell>
          <cell r="BJ217">
            <v>500</v>
          </cell>
          <cell r="BK217">
            <v>500</v>
          </cell>
          <cell r="BL217">
            <v>500</v>
          </cell>
          <cell r="BM217">
            <v>500</v>
          </cell>
          <cell r="BN217">
            <v>500</v>
          </cell>
          <cell r="BO217">
            <v>500</v>
          </cell>
          <cell r="BP217">
            <v>500</v>
          </cell>
          <cell r="BQ217">
            <v>500</v>
          </cell>
          <cell r="BR217">
            <v>500</v>
          </cell>
          <cell r="BS217">
            <v>500</v>
          </cell>
          <cell r="BT217">
            <v>500</v>
          </cell>
          <cell r="BU217">
            <v>500</v>
          </cell>
          <cell r="BV217">
            <v>500</v>
          </cell>
          <cell r="BW217">
            <v>500</v>
          </cell>
          <cell r="BX217">
            <v>35898</v>
          </cell>
          <cell r="BY217">
            <v>35905</v>
          </cell>
          <cell r="BZ217">
            <v>35912</v>
          </cell>
          <cell r="CA217">
            <v>35919</v>
          </cell>
          <cell r="CB217">
            <v>35926</v>
          </cell>
          <cell r="CC217">
            <v>35933</v>
          </cell>
          <cell r="CD217">
            <v>35940</v>
          </cell>
          <cell r="CE217">
            <v>35947</v>
          </cell>
          <cell r="CF217">
            <v>35954</v>
          </cell>
          <cell r="CG217">
            <v>35954</v>
          </cell>
          <cell r="CH217">
            <v>35954</v>
          </cell>
          <cell r="CI217">
            <v>35954</v>
          </cell>
          <cell r="CJ217">
            <v>35954</v>
          </cell>
          <cell r="CK217">
            <v>35954</v>
          </cell>
          <cell r="CL217">
            <v>35954</v>
          </cell>
          <cell r="CM217">
            <v>35954</v>
          </cell>
          <cell r="CN217">
            <v>35954</v>
          </cell>
          <cell r="CO217">
            <v>35954</v>
          </cell>
          <cell r="CP217">
            <v>35954</v>
          </cell>
          <cell r="CQ217">
            <v>35954</v>
          </cell>
          <cell r="CR217">
            <v>35954</v>
          </cell>
          <cell r="CS217">
            <v>35954</v>
          </cell>
          <cell r="CT217">
            <v>35954</v>
          </cell>
          <cell r="CU217">
            <v>35954</v>
          </cell>
          <cell r="CV217">
            <v>35954</v>
          </cell>
          <cell r="CW217">
            <v>35954</v>
          </cell>
          <cell r="CX217">
            <v>35954</v>
          </cell>
          <cell r="CY217">
            <v>35954</v>
          </cell>
          <cell r="CZ217">
            <v>35954</v>
          </cell>
          <cell r="DA217">
            <v>35954</v>
          </cell>
          <cell r="DB217">
            <v>35954</v>
          </cell>
          <cell r="DC217">
            <v>35954</v>
          </cell>
          <cell r="DD217">
            <v>35954</v>
          </cell>
          <cell r="DE217">
            <v>35954</v>
          </cell>
          <cell r="DF217">
            <v>35954</v>
          </cell>
          <cell r="DG217">
            <v>35954</v>
          </cell>
          <cell r="DH217">
            <v>35954</v>
          </cell>
          <cell r="DI217">
            <v>35954</v>
          </cell>
          <cell r="DJ217">
            <v>35954</v>
          </cell>
          <cell r="DK217">
            <v>35954</v>
          </cell>
          <cell r="DL217">
            <v>35954</v>
          </cell>
          <cell r="DM217">
            <v>35954</v>
          </cell>
          <cell r="DN217">
            <v>35954</v>
          </cell>
          <cell r="DO217">
            <v>35954</v>
          </cell>
          <cell r="DP217">
            <v>35954</v>
          </cell>
          <cell r="DQ217">
            <v>35954</v>
          </cell>
          <cell r="DR217">
            <v>35954</v>
          </cell>
          <cell r="DS217">
            <v>35954</v>
          </cell>
          <cell r="DT217">
            <v>35954</v>
          </cell>
          <cell r="DU217">
            <v>35954</v>
          </cell>
          <cell r="DV217">
            <v>35954</v>
          </cell>
          <cell r="DW217">
            <v>35954</v>
          </cell>
          <cell r="DX217">
            <v>35954</v>
          </cell>
          <cell r="DY217">
            <v>35954</v>
          </cell>
          <cell r="DZ217">
            <v>35954</v>
          </cell>
          <cell r="EA217">
            <v>35954</v>
          </cell>
          <cell r="EB217">
            <v>35954</v>
          </cell>
          <cell r="EC217">
            <v>35954</v>
          </cell>
          <cell r="ED217">
            <v>35954</v>
          </cell>
          <cell r="EE217">
            <v>35954</v>
          </cell>
          <cell r="EF217">
            <v>35954</v>
          </cell>
          <cell r="EG217">
            <v>35954</v>
          </cell>
          <cell r="EH217">
            <v>35954</v>
          </cell>
          <cell r="EI217">
            <v>35954</v>
          </cell>
          <cell r="EJ217">
            <v>35954</v>
          </cell>
          <cell r="EK217">
            <v>35954</v>
          </cell>
          <cell r="EL217">
            <v>35954</v>
          </cell>
          <cell r="EM217">
            <v>35954</v>
          </cell>
          <cell r="EN217">
            <v>35954</v>
          </cell>
          <cell r="EO217">
            <v>35954</v>
          </cell>
          <cell r="EP217">
            <v>35954</v>
          </cell>
          <cell r="EQ217">
            <v>35954</v>
          </cell>
          <cell r="ER217">
            <v>35954</v>
          </cell>
          <cell r="ES217">
            <v>35954</v>
          </cell>
          <cell r="ET217">
            <v>35954</v>
          </cell>
          <cell r="EU217">
            <v>35954</v>
          </cell>
          <cell r="EV217">
            <v>35954</v>
          </cell>
          <cell r="EW217">
            <v>35954</v>
          </cell>
          <cell r="EX217">
            <v>35954</v>
          </cell>
          <cell r="EY217">
            <v>35954</v>
          </cell>
          <cell r="EZ217">
            <v>35954</v>
          </cell>
          <cell r="FA217">
            <v>35954</v>
          </cell>
          <cell r="FB217">
            <v>35954</v>
          </cell>
          <cell r="FC217">
            <v>35954</v>
          </cell>
          <cell r="FD217">
            <v>35954</v>
          </cell>
          <cell r="FE217">
            <v>35954</v>
          </cell>
          <cell r="FF217">
            <v>35954</v>
          </cell>
          <cell r="FG217">
            <v>35954</v>
          </cell>
          <cell r="FH217">
            <v>35954</v>
          </cell>
          <cell r="FI217">
            <v>35954</v>
          </cell>
        </row>
        <row r="218">
          <cell r="T218" t="str">
            <v>BUDGET FORECAST</v>
          </cell>
          <cell r="V218" t="str">
            <v>PRE PROD</v>
          </cell>
          <cell r="W218">
            <v>30</v>
          </cell>
          <cell r="X218">
            <v>112500</v>
          </cell>
          <cell r="AA218">
            <v>112500</v>
          </cell>
          <cell r="AB218">
            <v>112500</v>
          </cell>
          <cell r="AC218">
            <v>112500</v>
          </cell>
          <cell r="AD218">
            <v>112500</v>
          </cell>
          <cell r="AE218">
            <v>112500</v>
          </cell>
          <cell r="AF218">
            <v>112500</v>
          </cell>
          <cell r="AG218">
            <v>112500</v>
          </cell>
          <cell r="AH218">
            <v>112500</v>
          </cell>
          <cell r="AI218">
            <v>112500</v>
          </cell>
          <cell r="AJ218">
            <v>112500</v>
          </cell>
          <cell r="AK218">
            <v>112500</v>
          </cell>
          <cell r="AL218">
            <v>112500</v>
          </cell>
          <cell r="AM218">
            <v>112500</v>
          </cell>
          <cell r="AN218">
            <v>112500</v>
          </cell>
          <cell r="AO218">
            <v>112500</v>
          </cell>
          <cell r="AP218">
            <v>112500</v>
          </cell>
          <cell r="AQ218">
            <v>112500</v>
          </cell>
          <cell r="AR218">
            <v>112500</v>
          </cell>
          <cell r="AS218">
            <v>112500</v>
          </cell>
          <cell r="AT218">
            <v>112500</v>
          </cell>
          <cell r="AU218">
            <v>112500</v>
          </cell>
          <cell r="AV218">
            <v>112500</v>
          </cell>
          <cell r="AW218">
            <v>112500</v>
          </cell>
          <cell r="AX218">
            <v>112500</v>
          </cell>
          <cell r="AY218">
            <v>112500</v>
          </cell>
          <cell r="AZ218">
            <v>112500</v>
          </cell>
          <cell r="BA218">
            <v>112500</v>
          </cell>
          <cell r="BB218">
            <v>112500</v>
          </cell>
          <cell r="BC218">
            <v>112500</v>
          </cell>
          <cell r="BD218">
            <v>112500</v>
          </cell>
          <cell r="BE218">
            <v>112500</v>
          </cell>
          <cell r="BF218">
            <v>112500</v>
          </cell>
          <cell r="BG218">
            <v>112500</v>
          </cell>
          <cell r="BH218">
            <v>112500</v>
          </cell>
          <cell r="BI218">
            <v>112500</v>
          </cell>
          <cell r="BJ218">
            <v>112500</v>
          </cell>
          <cell r="BK218">
            <v>112500</v>
          </cell>
          <cell r="BL218">
            <v>112500</v>
          </cell>
          <cell r="BM218">
            <v>112500</v>
          </cell>
          <cell r="BN218">
            <v>112500</v>
          </cell>
          <cell r="BO218">
            <v>112500</v>
          </cell>
          <cell r="BP218">
            <v>112500</v>
          </cell>
          <cell r="BQ218">
            <v>112500</v>
          </cell>
          <cell r="BR218">
            <v>112500</v>
          </cell>
          <cell r="BS218">
            <v>112500</v>
          </cell>
          <cell r="BT218">
            <v>112500</v>
          </cell>
          <cell r="BU218">
            <v>112500</v>
          </cell>
          <cell r="BV218">
            <v>112500</v>
          </cell>
          <cell r="BW218">
            <v>112500</v>
          </cell>
          <cell r="BX218">
            <v>35898</v>
          </cell>
          <cell r="BY218">
            <v>35905</v>
          </cell>
          <cell r="BZ218">
            <v>35912</v>
          </cell>
          <cell r="CA218">
            <v>35919</v>
          </cell>
          <cell r="CB218">
            <v>35926</v>
          </cell>
          <cell r="CC218">
            <v>35933</v>
          </cell>
          <cell r="CD218">
            <v>35940</v>
          </cell>
          <cell r="CE218">
            <v>35947</v>
          </cell>
          <cell r="CF218">
            <v>35954</v>
          </cell>
          <cell r="CG218">
            <v>35954</v>
          </cell>
          <cell r="CH218">
            <v>35954</v>
          </cell>
          <cell r="CI218">
            <v>35954</v>
          </cell>
          <cell r="CJ218">
            <v>35954</v>
          </cell>
          <cell r="CK218">
            <v>35954</v>
          </cell>
          <cell r="CL218">
            <v>35954</v>
          </cell>
          <cell r="CM218">
            <v>35954</v>
          </cell>
          <cell r="CN218">
            <v>35954</v>
          </cell>
          <cell r="CO218">
            <v>35954</v>
          </cell>
          <cell r="CP218">
            <v>35954</v>
          </cell>
          <cell r="CQ218">
            <v>35954</v>
          </cell>
          <cell r="CR218">
            <v>35954</v>
          </cell>
          <cell r="CS218">
            <v>35954</v>
          </cell>
          <cell r="CT218">
            <v>35954</v>
          </cell>
          <cell r="CU218">
            <v>35954</v>
          </cell>
          <cell r="CV218">
            <v>35954</v>
          </cell>
          <cell r="CW218">
            <v>35954</v>
          </cell>
          <cell r="CX218">
            <v>35954</v>
          </cell>
          <cell r="CY218">
            <v>35954</v>
          </cell>
          <cell r="CZ218">
            <v>35954</v>
          </cell>
          <cell r="DA218">
            <v>35954</v>
          </cell>
          <cell r="DB218">
            <v>35954</v>
          </cell>
          <cell r="DC218">
            <v>35954</v>
          </cell>
          <cell r="DD218">
            <v>35954</v>
          </cell>
          <cell r="DE218">
            <v>35954</v>
          </cell>
          <cell r="DF218">
            <v>35954</v>
          </cell>
          <cell r="DG218">
            <v>35954</v>
          </cell>
          <cell r="DH218">
            <v>35954</v>
          </cell>
          <cell r="DI218">
            <v>35954</v>
          </cell>
          <cell r="DJ218">
            <v>35954</v>
          </cell>
          <cell r="DK218">
            <v>35954</v>
          </cell>
          <cell r="DL218">
            <v>35954</v>
          </cell>
          <cell r="DM218">
            <v>35954</v>
          </cell>
          <cell r="DN218">
            <v>35954</v>
          </cell>
          <cell r="DO218">
            <v>35954</v>
          </cell>
          <cell r="DP218">
            <v>35954</v>
          </cell>
          <cell r="DQ218">
            <v>35954</v>
          </cell>
          <cell r="DR218">
            <v>35954</v>
          </cell>
          <cell r="DS218">
            <v>35954</v>
          </cell>
          <cell r="DT218">
            <v>35954</v>
          </cell>
          <cell r="DU218">
            <v>35954</v>
          </cell>
          <cell r="DV218">
            <v>35954</v>
          </cell>
          <cell r="DW218">
            <v>35954</v>
          </cell>
          <cell r="DX218">
            <v>35954</v>
          </cell>
          <cell r="DY218">
            <v>35954</v>
          </cell>
          <cell r="DZ218">
            <v>35954</v>
          </cell>
          <cell r="EA218">
            <v>35954</v>
          </cell>
          <cell r="EB218">
            <v>35954</v>
          </cell>
          <cell r="EC218">
            <v>35954</v>
          </cell>
          <cell r="ED218">
            <v>35954</v>
          </cell>
          <cell r="EE218">
            <v>35954</v>
          </cell>
          <cell r="EF218">
            <v>35954</v>
          </cell>
          <cell r="EG218">
            <v>35954</v>
          </cell>
          <cell r="EH218">
            <v>35954</v>
          </cell>
          <cell r="EI218">
            <v>35954</v>
          </cell>
          <cell r="EJ218">
            <v>35954</v>
          </cell>
          <cell r="EK218">
            <v>35954</v>
          </cell>
          <cell r="EL218">
            <v>35954</v>
          </cell>
          <cell r="EM218">
            <v>35954</v>
          </cell>
          <cell r="EN218">
            <v>35954</v>
          </cell>
          <cell r="EO218">
            <v>35954</v>
          </cell>
          <cell r="EP218">
            <v>35954</v>
          </cell>
          <cell r="EQ218">
            <v>35954</v>
          </cell>
          <cell r="ER218">
            <v>35954</v>
          </cell>
          <cell r="ES218">
            <v>35954</v>
          </cell>
          <cell r="ET218">
            <v>35954</v>
          </cell>
          <cell r="EU218">
            <v>35954</v>
          </cell>
          <cell r="EV218">
            <v>35954</v>
          </cell>
          <cell r="EW218">
            <v>35954</v>
          </cell>
          <cell r="EX218">
            <v>35954</v>
          </cell>
          <cell r="EY218">
            <v>35954</v>
          </cell>
          <cell r="EZ218">
            <v>35954</v>
          </cell>
          <cell r="FA218">
            <v>35954</v>
          </cell>
          <cell r="FB218">
            <v>35954</v>
          </cell>
          <cell r="FC218">
            <v>35954</v>
          </cell>
          <cell r="FD218">
            <v>35954</v>
          </cell>
          <cell r="FE218">
            <v>35954</v>
          </cell>
          <cell r="FF218">
            <v>35954</v>
          </cell>
          <cell r="FG218">
            <v>35954</v>
          </cell>
          <cell r="FH218">
            <v>35954</v>
          </cell>
          <cell r="FI218">
            <v>35954</v>
          </cell>
        </row>
        <row r="219">
          <cell r="V219" t="str">
            <v>PRE PROD</v>
          </cell>
          <cell r="W219">
            <v>30</v>
          </cell>
          <cell r="X219">
            <v>112500</v>
          </cell>
          <cell r="AA219">
            <v>112500</v>
          </cell>
          <cell r="AB219">
            <v>112500</v>
          </cell>
          <cell r="AC219">
            <v>112500</v>
          </cell>
          <cell r="AD219">
            <v>112500</v>
          </cell>
          <cell r="AE219">
            <v>112500</v>
          </cell>
          <cell r="AF219">
            <v>112500</v>
          </cell>
          <cell r="AG219">
            <v>112500</v>
          </cell>
          <cell r="AH219">
            <v>112500</v>
          </cell>
          <cell r="AI219">
            <v>112500</v>
          </cell>
          <cell r="AJ219">
            <v>112500</v>
          </cell>
          <cell r="AK219">
            <v>112500</v>
          </cell>
          <cell r="AL219">
            <v>112500</v>
          </cell>
          <cell r="AM219">
            <v>112500</v>
          </cell>
          <cell r="AN219">
            <v>112500</v>
          </cell>
          <cell r="AO219">
            <v>112500</v>
          </cell>
          <cell r="AP219">
            <v>112500</v>
          </cell>
          <cell r="AQ219">
            <v>112500</v>
          </cell>
          <cell r="AR219">
            <v>112500</v>
          </cell>
          <cell r="AS219">
            <v>112500</v>
          </cell>
          <cell r="AT219">
            <v>112500</v>
          </cell>
          <cell r="AU219">
            <v>112500</v>
          </cell>
          <cell r="AV219">
            <v>112500</v>
          </cell>
          <cell r="AW219">
            <v>112500</v>
          </cell>
          <cell r="AX219">
            <v>112500</v>
          </cell>
          <cell r="AY219">
            <v>112500</v>
          </cell>
          <cell r="AZ219">
            <v>112500</v>
          </cell>
          <cell r="BA219">
            <v>112500</v>
          </cell>
          <cell r="BB219">
            <v>112500</v>
          </cell>
          <cell r="BC219">
            <v>112500</v>
          </cell>
          <cell r="BD219">
            <v>112500</v>
          </cell>
          <cell r="BE219">
            <v>112500</v>
          </cell>
          <cell r="BF219">
            <v>112500</v>
          </cell>
          <cell r="BG219">
            <v>112500</v>
          </cell>
          <cell r="BH219">
            <v>112500</v>
          </cell>
          <cell r="BI219">
            <v>112500</v>
          </cell>
          <cell r="BJ219">
            <v>112500</v>
          </cell>
          <cell r="BK219">
            <v>112500</v>
          </cell>
          <cell r="BL219">
            <v>112500</v>
          </cell>
          <cell r="BM219">
            <v>112500</v>
          </cell>
          <cell r="BN219">
            <v>112500</v>
          </cell>
          <cell r="BO219">
            <v>112500</v>
          </cell>
          <cell r="BP219">
            <v>112500</v>
          </cell>
          <cell r="BQ219">
            <v>112500</v>
          </cell>
          <cell r="BR219">
            <v>112500</v>
          </cell>
          <cell r="BS219">
            <v>112500</v>
          </cell>
          <cell r="BT219">
            <v>112500</v>
          </cell>
          <cell r="BU219">
            <v>112500</v>
          </cell>
          <cell r="BV219">
            <v>112500</v>
          </cell>
          <cell r="BW219">
            <v>112500</v>
          </cell>
          <cell r="BX219">
            <v>3750</v>
          </cell>
          <cell r="BY219">
            <v>7500</v>
          </cell>
          <cell r="BZ219">
            <v>11250</v>
          </cell>
          <cell r="CA219">
            <v>15000</v>
          </cell>
          <cell r="CB219">
            <v>15000</v>
          </cell>
          <cell r="CC219">
            <v>15000</v>
          </cell>
          <cell r="CD219">
            <v>15000</v>
          </cell>
          <cell r="CE219">
            <v>15000</v>
          </cell>
          <cell r="CF219">
            <v>15000</v>
          </cell>
          <cell r="CG219">
            <v>15000</v>
          </cell>
          <cell r="CH219">
            <v>15000</v>
          </cell>
          <cell r="CI219">
            <v>15000</v>
          </cell>
          <cell r="CJ219">
            <v>15000</v>
          </cell>
          <cell r="CK219">
            <v>15000</v>
          </cell>
          <cell r="CL219">
            <v>15000</v>
          </cell>
          <cell r="CM219">
            <v>15000</v>
          </cell>
          <cell r="CN219">
            <v>15000</v>
          </cell>
          <cell r="CO219">
            <v>15000</v>
          </cell>
          <cell r="CP219">
            <v>15000</v>
          </cell>
          <cell r="CQ219">
            <v>15000</v>
          </cell>
          <cell r="CR219">
            <v>15000</v>
          </cell>
          <cell r="CS219">
            <v>15000</v>
          </cell>
          <cell r="CT219">
            <v>15000</v>
          </cell>
          <cell r="CU219">
            <v>15000</v>
          </cell>
          <cell r="CV219">
            <v>15000</v>
          </cell>
          <cell r="CW219">
            <v>15000</v>
          </cell>
          <cell r="CX219">
            <v>15000</v>
          </cell>
          <cell r="CY219">
            <v>15000</v>
          </cell>
          <cell r="CZ219">
            <v>15000</v>
          </cell>
          <cell r="DA219">
            <v>15000</v>
          </cell>
          <cell r="DB219">
            <v>15000</v>
          </cell>
          <cell r="DC219">
            <v>15000</v>
          </cell>
          <cell r="DD219">
            <v>15000</v>
          </cell>
          <cell r="DE219">
            <v>15000</v>
          </cell>
          <cell r="DF219">
            <v>15000</v>
          </cell>
          <cell r="DG219">
            <v>15000</v>
          </cell>
          <cell r="DH219">
            <v>15000</v>
          </cell>
          <cell r="DI219">
            <v>15000</v>
          </cell>
          <cell r="DJ219">
            <v>15000</v>
          </cell>
          <cell r="DK219">
            <v>15000</v>
          </cell>
          <cell r="DL219">
            <v>15000</v>
          </cell>
          <cell r="DM219">
            <v>15000</v>
          </cell>
          <cell r="DN219">
            <v>15000</v>
          </cell>
          <cell r="DO219">
            <v>15000</v>
          </cell>
          <cell r="DP219">
            <v>15000</v>
          </cell>
          <cell r="DQ219">
            <v>15000</v>
          </cell>
          <cell r="DR219">
            <v>15000</v>
          </cell>
          <cell r="DS219">
            <v>15000</v>
          </cell>
          <cell r="DT219">
            <v>15000</v>
          </cell>
          <cell r="DU219">
            <v>15000</v>
          </cell>
          <cell r="DV219">
            <v>15000</v>
          </cell>
          <cell r="DW219">
            <v>15000</v>
          </cell>
          <cell r="DX219">
            <v>15000</v>
          </cell>
          <cell r="DY219">
            <v>15000</v>
          </cell>
          <cell r="DZ219">
            <v>15000</v>
          </cell>
          <cell r="EA219">
            <v>15000</v>
          </cell>
          <cell r="EB219">
            <v>15000</v>
          </cell>
          <cell r="EC219">
            <v>15000</v>
          </cell>
          <cell r="ED219">
            <v>15000</v>
          </cell>
          <cell r="EE219">
            <v>15000</v>
          </cell>
          <cell r="EF219">
            <v>15000</v>
          </cell>
          <cell r="EG219">
            <v>15000</v>
          </cell>
          <cell r="EH219">
            <v>15000</v>
          </cell>
          <cell r="EI219">
            <v>15000</v>
          </cell>
          <cell r="EJ219">
            <v>15000</v>
          </cell>
          <cell r="EK219">
            <v>15000</v>
          </cell>
          <cell r="EL219">
            <v>15000</v>
          </cell>
          <cell r="EM219">
            <v>15000</v>
          </cell>
          <cell r="EN219">
            <v>15000</v>
          </cell>
          <cell r="EO219">
            <v>15000</v>
          </cell>
          <cell r="EP219">
            <v>15000</v>
          </cell>
          <cell r="EQ219">
            <v>15000</v>
          </cell>
          <cell r="ER219">
            <v>15000</v>
          </cell>
          <cell r="ES219">
            <v>15000</v>
          </cell>
          <cell r="ET219">
            <v>15000</v>
          </cell>
          <cell r="EU219">
            <v>15000</v>
          </cell>
          <cell r="EV219">
            <v>15000</v>
          </cell>
          <cell r="EW219">
            <v>15000</v>
          </cell>
          <cell r="EX219">
            <v>15000</v>
          </cell>
          <cell r="EY219">
            <v>15000</v>
          </cell>
          <cell r="EZ219">
            <v>15000</v>
          </cell>
          <cell r="FA219">
            <v>15000</v>
          </cell>
          <cell r="FB219">
            <v>15000</v>
          </cell>
          <cell r="FC219">
            <v>15000</v>
          </cell>
          <cell r="FD219">
            <v>15000</v>
          </cell>
          <cell r="FE219">
            <v>15000</v>
          </cell>
          <cell r="FF219">
            <v>15000</v>
          </cell>
          <cell r="FG219">
            <v>15000</v>
          </cell>
          <cell r="FH219">
            <v>15000</v>
          </cell>
          <cell r="FI219">
            <v>15000</v>
          </cell>
        </row>
        <row r="220">
          <cell r="V220" t="str">
            <v>PRODUCTION</v>
          </cell>
          <cell r="W220">
            <v>150</v>
          </cell>
          <cell r="X220">
            <v>487500</v>
          </cell>
          <cell r="AA220">
            <v>487500</v>
          </cell>
          <cell r="AB220">
            <v>487500</v>
          </cell>
          <cell r="AC220">
            <v>487500</v>
          </cell>
          <cell r="AD220">
            <v>487500</v>
          </cell>
          <cell r="AE220">
            <v>487500</v>
          </cell>
          <cell r="AF220">
            <v>487500</v>
          </cell>
          <cell r="AG220">
            <v>487500</v>
          </cell>
          <cell r="AH220">
            <v>487500</v>
          </cell>
          <cell r="AI220">
            <v>487500</v>
          </cell>
          <cell r="AJ220">
            <v>487500</v>
          </cell>
          <cell r="AK220">
            <v>487500</v>
          </cell>
          <cell r="AL220">
            <v>487500</v>
          </cell>
          <cell r="AM220">
            <v>487500</v>
          </cell>
          <cell r="AN220">
            <v>487500</v>
          </cell>
          <cell r="AO220">
            <v>487500</v>
          </cell>
          <cell r="AP220">
            <v>487500</v>
          </cell>
          <cell r="AQ220">
            <v>487500</v>
          </cell>
          <cell r="AR220">
            <v>487500</v>
          </cell>
          <cell r="AS220">
            <v>487500</v>
          </cell>
          <cell r="AT220">
            <v>487500</v>
          </cell>
          <cell r="AU220">
            <v>487500</v>
          </cell>
          <cell r="AV220">
            <v>487500</v>
          </cell>
          <cell r="AW220">
            <v>487500</v>
          </cell>
          <cell r="AX220">
            <v>487500</v>
          </cell>
          <cell r="AY220">
            <v>487500</v>
          </cell>
          <cell r="AZ220">
            <v>487500</v>
          </cell>
          <cell r="BA220">
            <v>487500</v>
          </cell>
          <cell r="BB220">
            <v>487500</v>
          </cell>
          <cell r="BC220">
            <v>487500</v>
          </cell>
          <cell r="BD220">
            <v>487500</v>
          </cell>
          <cell r="BE220">
            <v>487500</v>
          </cell>
          <cell r="BF220">
            <v>487500</v>
          </cell>
          <cell r="BG220">
            <v>487500</v>
          </cell>
          <cell r="BH220">
            <v>487500</v>
          </cell>
          <cell r="BI220">
            <v>487500</v>
          </cell>
          <cell r="BJ220">
            <v>487500</v>
          </cell>
          <cell r="BK220">
            <v>487500</v>
          </cell>
          <cell r="BL220">
            <v>487500</v>
          </cell>
          <cell r="BM220">
            <v>487500</v>
          </cell>
          <cell r="BN220">
            <v>487500</v>
          </cell>
          <cell r="BO220">
            <v>487500</v>
          </cell>
          <cell r="BP220">
            <v>487500</v>
          </cell>
          <cell r="BQ220">
            <v>487500</v>
          </cell>
          <cell r="BR220">
            <v>487500</v>
          </cell>
          <cell r="BS220">
            <v>487500</v>
          </cell>
          <cell r="BT220">
            <v>487500</v>
          </cell>
          <cell r="BU220">
            <v>487500</v>
          </cell>
          <cell r="BV220">
            <v>487500</v>
          </cell>
          <cell r="BW220">
            <v>487500</v>
          </cell>
          <cell r="BX220">
            <v>487500</v>
          </cell>
          <cell r="BY220">
            <v>487500</v>
          </cell>
          <cell r="BZ220">
            <v>487500</v>
          </cell>
          <cell r="CA220">
            <v>487500</v>
          </cell>
          <cell r="CB220">
            <v>35926</v>
          </cell>
          <cell r="CC220">
            <v>35933</v>
          </cell>
          <cell r="CD220">
            <v>35940</v>
          </cell>
          <cell r="CE220">
            <v>35947</v>
          </cell>
          <cell r="CF220">
            <v>35954</v>
          </cell>
          <cell r="CG220">
            <v>35961</v>
          </cell>
          <cell r="CH220">
            <v>35968</v>
          </cell>
          <cell r="CI220">
            <v>35975</v>
          </cell>
          <cell r="CJ220">
            <v>35982</v>
          </cell>
          <cell r="CK220">
            <v>35989</v>
          </cell>
          <cell r="CL220">
            <v>35996</v>
          </cell>
          <cell r="CM220">
            <v>35996</v>
          </cell>
          <cell r="CN220">
            <v>35996</v>
          </cell>
          <cell r="CO220">
            <v>35996</v>
          </cell>
          <cell r="CP220">
            <v>35996</v>
          </cell>
          <cell r="CQ220">
            <v>35996</v>
          </cell>
          <cell r="CR220">
            <v>35996</v>
          </cell>
          <cell r="CS220">
            <v>35996</v>
          </cell>
          <cell r="CT220">
            <v>35996</v>
          </cell>
          <cell r="CU220">
            <v>35996</v>
          </cell>
          <cell r="CV220">
            <v>35996</v>
          </cell>
          <cell r="CW220">
            <v>35996</v>
          </cell>
          <cell r="CX220">
            <v>35996</v>
          </cell>
          <cell r="CY220">
            <v>35996</v>
          </cell>
          <cell r="CZ220">
            <v>35996</v>
          </cell>
          <cell r="DA220">
            <v>35996</v>
          </cell>
          <cell r="DB220">
            <v>35996</v>
          </cell>
          <cell r="DC220">
            <v>35996</v>
          </cell>
          <cell r="DD220">
            <v>35996</v>
          </cell>
          <cell r="DE220">
            <v>35996</v>
          </cell>
          <cell r="DF220">
            <v>35996</v>
          </cell>
          <cell r="DG220">
            <v>35996</v>
          </cell>
          <cell r="DH220">
            <v>35996</v>
          </cell>
          <cell r="DI220">
            <v>35996</v>
          </cell>
          <cell r="DJ220">
            <v>35996</v>
          </cell>
          <cell r="DK220">
            <v>35996</v>
          </cell>
          <cell r="DL220">
            <v>35996</v>
          </cell>
          <cell r="DM220">
            <v>35996</v>
          </cell>
          <cell r="DN220">
            <v>35996</v>
          </cell>
          <cell r="DO220">
            <v>35996</v>
          </cell>
          <cell r="DP220">
            <v>35996</v>
          </cell>
          <cell r="DQ220">
            <v>35996</v>
          </cell>
          <cell r="DR220">
            <v>35996</v>
          </cell>
          <cell r="DS220">
            <v>35996</v>
          </cell>
          <cell r="DT220">
            <v>35996</v>
          </cell>
          <cell r="DU220">
            <v>35996</v>
          </cell>
          <cell r="DV220">
            <v>35996</v>
          </cell>
          <cell r="DW220">
            <v>35996</v>
          </cell>
          <cell r="DX220">
            <v>35996</v>
          </cell>
          <cell r="DY220">
            <v>35996</v>
          </cell>
          <cell r="DZ220">
            <v>35996</v>
          </cell>
          <cell r="EA220">
            <v>35996</v>
          </cell>
          <cell r="EB220">
            <v>35996</v>
          </cell>
          <cell r="EC220">
            <v>35996</v>
          </cell>
          <cell r="ED220">
            <v>35996</v>
          </cell>
          <cell r="EE220">
            <v>35996</v>
          </cell>
          <cell r="EF220">
            <v>35996</v>
          </cell>
          <cell r="EG220">
            <v>35996</v>
          </cell>
          <cell r="EH220">
            <v>35996</v>
          </cell>
          <cell r="EI220">
            <v>35996</v>
          </cell>
          <cell r="EJ220">
            <v>35996</v>
          </cell>
          <cell r="EK220">
            <v>35996</v>
          </cell>
          <cell r="EL220">
            <v>35996</v>
          </cell>
          <cell r="EM220">
            <v>35996</v>
          </cell>
          <cell r="EN220">
            <v>35996</v>
          </cell>
          <cell r="EO220">
            <v>35996</v>
          </cell>
          <cell r="EP220">
            <v>35996</v>
          </cell>
          <cell r="EQ220">
            <v>35996</v>
          </cell>
          <cell r="ER220">
            <v>35996</v>
          </cell>
          <cell r="ES220">
            <v>35996</v>
          </cell>
          <cell r="ET220">
            <v>35996</v>
          </cell>
          <cell r="EU220">
            <v>35996</v>
          </cell>
          <cell r="EV220">
            <v>35996</v>
          </cell>
          <cell r="EW220">
            <v>35996</v>
          </cell>
          <cell r="EX220">
            <v>35996</v>
          </cell>
          <cell r="EY220">
            <v>35996</v>
          </cell>
          <cell r="EZ220">
            <v>35996</v>
          </cell>
          <cell r="FA220">
            <v>35996</v>
          </cell>
          <cell r="FB220">
            <v>35996</v>
          </cell>
          <cell r="FC220">
            <v>35996</v>
          </cell>
          <cell r="FD220">
            <v>35996</v>
          </cell>
          <cell r="FE220">
            <v>35996</v>
          </cell>
          <cell r="FF220">
            <v>35996</v>
          </cell>
          <cell r="FG220">
            <v>35996</v>
          </cell>
          <cell r="FH220">
            <v>35996</v>
          </cell>
          <cell r="FI220">
            <v>35996</v>
          </cell>
        </row>
        <row r="221">
          <cell r="V221" t="str">
            <v>PRODUCTION</v>
          </cell>
          <cell r="W221">
            <v>150</v>
          </cell>
          <cell r="X221">
            <v>487500</v>
          </cell>
          <cell r="AA221">
            <v>487500</v>
          </cell>
          <cell r="AB221">
            <v>487500</v>
          </cell>
          <cell r="AC221">
            <v>487500</v>
          </cell>
          <cell r="AD221">
            <v>487500</v>
          </cell>
          <cell r="AE221">
            <v>487500</v>
          </cell>
          <cell r="AF221">
            <v>487500</v>
          </cell>
          <cell r="AG221">
            <v>487500</v>
          </cell>
          <cell r="AH221">
            <v>487500</v>
          </cell>
          <cell r="AI221">
            <v>487500</v>
          </cell>
          <cell r="AJ221">
            <v>487500</v>
          </cell>
          <cell r="AK221">
            <v>487500</v>
          </cell>
          <cell r="AL221">
            <v>487500</v>
          </cell>
          <cell r="AM221">
            <v>487500</v>
          </cell>
          <cell r="AN221">
            <v>487500</v>
          </cell>
          <cell r="AO221">
            <v>487500</v>
          </cell>
          <cell r="AP221">
            <v>487500</v>
          </cell>
          <cell r="AQ221">
            <v>487500</v>
          </cell>
          <cell r="AR221">
            <v>487500</v>
          </cell>
          <cell r="AS221">
            <v>487500</v>
          </cell>
          <cell r="AT221">
            <v>487500</v>
          </cell>
          <cell r="AU221">
            <v>487500</v>
          </cell>
          <cell r="AV221">
            <v>487500</v>
          </cell>
          <cell r="AW221">
            <v>487500</v>
          </cell>
          <cell r="AX221">
            <v>487500</v>
          </cell>
          <cell r="AY221">
            <v>487500</v>
          </cell>
          <cell r="AZ221">
            <v>487500</v>
          </cell>
          <cell r="BA221">
            <v>487500</v>
          </cell>
          <cell r="BB221">
            <v>487500</v>
          </cell>
          <cell r="BC221">
            <v>487500</v>
          </cell>
          <cell r="BD221">
            <v>487500</v>
          </cell>
          <cell r="BE221">
            <v>487500</v>
          </cell>
          <cell r="BF221">
            <v>487500</v>
          </cell>
          <cell r="BG221">
            <v>487500</v>
          </cell>
          <cell r="BH221">
            <v>487500</v>
          </cell>
          <cell r="BI221">
            <v>487500</v>
          </cell>
          <cell r="BJ221">
            <v>487500</v>
          </cell>
          <cell r="BK221">
            <v>487500</v>
          </cell>
          <cell r="BL221">
            <v>487500</v>
          </cell>
          <cell r="BM221">
            <v>487500</v>
          </cell>
          <cell r="BN221">
            <v>487500</v>
          </cell>
          <cell r="BO221">
            <v>487500</v>
          </cell>
          <cell r="BP221">
            <v>487500</v>
          </cell>
          <cell r="BQ221">
            <v>487500</v>
          </cell>
          <cell r="BR221">
            <v>487500</v>
          </cell>
          <cell r="BS221">
            <v>487500</v>
          </cell>
          <cell r="BT221">
            <v>487500</v>
          </cell>
          <cell r="BU221">
            <v>487500</v>
          </cell>
          <cell r="BV221">
            <v>487500</v>
          </cell>
          <cell r="BW221">
            <v>487500</v>
          </cell>
          <cell r="BX221">
            <v>487500</v>
          </cell>
          <cell r="BY221">
            <v>487500</v>
          </cell>
          <cell r="BZ221">
            <v>487500</v>
          </cell>
          <cell r="CA221">
            <v>487500</v>
          </cell>
          <cell r="CB221">
            <v>0</v>
          </cell>
          <cell r="CC221">
            <v>0</v>
          </cell>
          <cell r="CD221">
            <v>0</v>
          </cell>
          <cell r="CE221">
            <v>18750</v>
          </cell>
          <cell r="CF221">
            <v>37500</v>
          </cell>
          <cell r="CG221">
            <v>56250</v>
          </cell>
          <cell r="CH221">
            <v>75000</v>
          </cell>
          <cell r="CI221">
            <v>75000</v>
          </cell>
          <cell r="CJ221">
            <v>75000</v>
          </cell>
          <cell r="CK221">
            <v>75000</v>
          </cell>
          <cell r="CL221">
            <v>75000</v>
          </cell>
          <cell r="CM221">
            <v>75000</v>
          </cell>
          <cell r="CN221">
            <v>75000</v>
          </cell>
          <cell r="CO221">
            <v>75000</v>
          </cell>
          <cell r="CP221">
            <v>75000</v>
          </cell>
          <cell r="CQ221">
            <v>75000</v>
          </cell>
          <cell r="CR221">
            <v>75000</v>
          </cell>
          <cell r="CS221">
            <v>75000</v>
          </cell>
          <cell r="CT221">
            <v>75000</v>
          </cell>
          <cell r="CU221">
            <v>75000</v>
          </cell>
          <cell r="CV221">
            <v>75000</v>
          </cell>
          <cell r="CW221">
            <v>75000</v>
          </cell>
          <cell r="CX221">
            <v>75000</v>
          </cell>
          <cell r="CY221">
            <v>75000</v>
          </cell>
          <cell r="CZ221">
            <v>75000</v>
          </cell>
          <cell r="DA221">
            <v>75000</v>
          </cell>
          <cell r="DB221">
            <v>75000</v>
          </cell>
          <cell r="DC221">
            <v>75000</v>
          </cell>
          <cell r="DD221">
            <v>75000</v>
          </cell>
          <cell r="DE221">
            <v>75000</v>
          </cell>
          <cell r="DF221">
            <v>75000</v>
          </cell>
          <cell r="DG221">
            <v>75000</v>
          </cell>
          <cell r="DH221">
            <v>75000</v>
          </cell>
          <cell r="DI221">
            <v>75000</v>
          </cell>
          <cell r="DJ221">
            <v>75000</v>
          </cell>
          <cell r="DK221">
            <v>75000</v>
          </cell>
          <cell r="DL221">
            <v>75000</v>
          </cell>
          <cell r="DM221">
            <v>75000</v>
          </cell>
          <cell r="DN221">
            <v>75000</v>
          </cell>
          <cell r="DO221">
            <v>75000</v>
          </cell>
          <cell r="DP221">
            <v>75000</v>
          </cell>
          <cell r="DQ221">
            <v>75000</v>
          </cell>
          <cell r="DR221">
            <v>75000</v>
          </cell>
          <cell r="DS221">
            <v>75000</v>
          </cell>
          <cell r="DT221">
            <v>75000</v>
          </cell>
          <cell r="DU221">
            <v>75000</v>
          </cell>
          <cell r="DV221">
            <v>75000</v>
          </cell>
          <cell r="DW221">
            <v>75000</v>
          </cell>
          <cell r="DX221">
            <v>75000</v>
          </cell>
          <cell r="DY221">
            <v>75000</v>
          </cell>
          <cell r="DZ221">
            <v>75000</v>
          </cell>
          <cell r="EA221">
            <v>75000</v>
          </cell>
          <cell r="EB221">
            <v>75000</v>
          </cell>
          <cell r="EC221">
            <v>75000</v>
          </cell>
          <cell r="ED221">
            <v>75000</v>
          </cell>
          <cell r="EE221">
            <v>75000</v>
          </cell>
          <cell r="EF221">
            <v>75000</v>
          </cell>
          <cell r="EG221">
            <v>75000</v>
          </cell>
          <cell r="EH221">
            <v>75000</v>
          </cell>
          <cell r="EI221">
            <v>75000</v>
          </cell>
          <cell r="EJ221">
            <v>75000</v>
          </cell>
          <cell r="EK221">
            <v>75000</v>
          </cell>
          <cell r="EL221">
            <v>75000</v>
          </cell>
          <cell r="EM221">
            <v>75000</v>
          </cell>
          <cell r="EN221">
            <v>75000</v>
          </cell>
          <cell r="EO221">
            <v>75000</v>
          </cell>
          <cell r="EP221">
            <v>75000</v>
          </cell>
          <cell r="EQ221">
            <v>75000</v>
          </cell>
          <cell r="ER221">
            <v>75000</v>
          </cell>
          <cell r="ES221">
            <v>75000</v>
          </cell>
          <cell r="ET221">
            <v>75000</v>
          </cell>
          <cell r="EU221">
            <v>75000</v>
          </cell>
          <cell r="EV221">
            <v>75000</v>
          </cell>
          <cell r="EW221">
            <v>75000</v>
          </cell>
          <cell r="EX221">
            <v>75000</v>
          </cell>
          <cell r="EY221">
            <v>75000</v>
          </cell>
          <cell r="EZ221">
            <v>75000</v>
          </cell>
          <cell r="FA221">
            <v>75000</v>
          </cell>
          <cell r="FB221">
            <v>75000</v>
          </cell>
          <cell r="FC221">
            <v>75000</v>
          </cell>
          <cell r="FD221">
            <v>75000</v>
          </cell>
          <cell r="FE221">
            <v>75000</v>
          </cell>
          <cell r="FF221">
            <v>75000</v>
          </cell>
          <cell r="FG221">
            <v>75000</v>
          </cell>
          <cell r="FH221">
            <v>75000</v>
          </cell>
          <cell r="FI221">
            <v>75000</v>
          </cell>
        </row>
        <row r="222">
          <cell r="V222" t="str">
            <v>INK &amp; PAINT</v>
          </cell>
          <cell r="W222">
            <v>8</v>
          </cell>
          <cell r="X222">
            <v>26000</v>
          </cell>
          <cell r="AA222">
            <v>26000</v>
          </cell>
          <cell r="AB222">
            <v>26000</v>
          </cell>
          <cell r="AC222">
            <v>26000</v>
          </cell>
          <cell r="AD222">
            <v>26000</v>
          </cell>
          <cell r="AE222">
            <v>26000</v>
          </cell>
          <cell r="AF222">
            <v>26000</v>
          </cell>
          <cell r="AG222">
            <v>26000</v>
          </cell>
          <cell r="AH222">
            <v>26000</v>
          </cell>
          <cell r="AI222">
            <v>26000</v>
          </cell>
          <cell r="AJ222">
            <v>26000</v>
          </cell>
          <cell r="AK222">
            <v>26000</v>
          </cell>
          <cell r="AL222">
            <v>26000</v>
          </cell>
          <cell r="AM222">
            <v>26000</v>
          </cell>
          <cell r="AN222">
            <v>26000</v>
          </cell>
          <cell r="AO222">
            <v>26000</v>
          </cell>
          <cell r="AP222">
            <v>26000</v>
          </cell>
          <cell r="AQ222">
            <v>26000</v>
          </cell>
          <cell r="AR222">
            <v>26000</v>
          </cell>
          <cell r="AS222">
            <v>26000</v>
          </cell>
          <cell r="AT222">
            <v>26000</v>
          </cell>
          <cell r="AU222">
            <v>26000</v>
          </cell>
          <cell r="AV222">
            <v>26000</v>
          </cell>
          <cell r="AW222">
            <v>26000</v>
          </cell>
          <cell r="AX222">
            <v>26000</v>
          </cell>
          <cell r="AY222">
            <v>26000</v>
          </cell>
          <cell r="AZ222">
            <v>26000</v>
          </cell>
          <cell r="BA222">
            <v>26000</v>
          </cell>
          <cell r="BB222">
            <v>26000</v>
          </cell>
          <cell r="BC222">
            <v>26000</v>
          </cell>
          <cell r="BD222">
            <v>26000</v>
          </cell>
          <cell r="BE222">
            <v>26000</v>
          </cell>
          <cell r="BF222">
            <v>26000</v>
          </cell>
          <cell r="BG222">
            <v>26000</v>
          </cell>
          <cell r="BH222">
            <v>26000</v>
          </cell>
          <cell r="BI222">
            <v>26000</v>
          </cell>
          <cell r="BJ222">
            <v>26000</v>
          </cell>
          <cell r="BK222">
            <v>26000</v>
          </cell>
          <cell r="BL222">
            <v>26000</v>
          </cell>
          <cell r="BM222">
            <v>26000</v>
          </cell>
          <cell r="BN222">
            <v>26000</v>
          </cell>
          <cell r="BO222">
            <v>26000</v>
          </cell>
          <cell r="BP222">
            <v>26000</v>
          </cell>
          <cell r="BQ222">
            <v>26000</v>
          </cell>
          <cell r="BR222">
            <v>26000</v>
          </cell>
          <cell r="BS222">
            <v>26000</v>
          </cell>
          <cell r="BT222">
            <v>26000</v>
          </cell>
          <cell r="BU222">
            <v>26000</v>
          </cell>
          <cell r="BV222">
            <v>26000</v>
          </cell>
          <cell r="BW222">
            <v>26000</v>
          </cell>
          <cell r="BX222">
            <v>26000</v>
          </cell>
          <cell r="BY222">
            <v>26000</v>
          </cell>
          <cell r="BZ222">
            <v>26000</v>
          </cell>
          <cell r="CA222">
            <v>26000</v>
          </cell>
          <cell r="CB222">
            <v>26000</v>
          </cell>
          <cell r="CC222">
            <v>26000</v>
          </cell>
          <cell r="CD222">
            <v>26000</v>
          </cell>
          <cell r="CE222">
            <v>26000</v>
          </cell>
          <cell r="CF222">
            <v>26000</v>
          </cell>
          <cell r="CG222">
            <v>35961</v>
          </cell>
          <cell r="CH222">
            <v>35968</v>
          </cell>
          <cell r="CI222">
            <v>35975</v>
          </cell>
          <cell r="CJ222">
            <v>35982</v>
          </cell>
          <cell r="CK222">
            <v>35989</v>
          </cell>
          <cell r="CL222">
            <v>35996</v>
          </cell>
          <cell r="CM222">
            <v>36003</v>
          </cell>
          <cell r="CN222">
            <v>36010</v>
          </cell>
          <cell r="CO222">
            <v>36010</v>
          </cell>
          <cell r="CP222">
            <v>36010</v>
          </cell>
          <cell r="CQ222">
            <v>36010</v>
          </cell>
          <cell r="CR222">
            <v>36010</v>
          </cell>
          <cell r="CS222">
            <v>36010</v>
          </cell>
          <cell r="CT222">
            <v>36010</v>
          </cell>
          <cell r="CU222">
            <v>36010</v>
          </cell>
          <cell r="CV222">
            <v>36010</v>
          </cell>
          <cell r="CW222">
            <v>36010</v>
          </cell>
          <cell r="CX222">
            <v>36010</v>
          </cell>
          <cell r="CY222">
            <v>36010</v>
          </cell>
          <cell r="CZ222">
            <v>36010</v>
          </cell>
          <cell r="DA222">
            <v>36010</v>
          </cell>
          <cell r="DB222">
            <v>36010</v>
          </cell>
          <cell r="DC222">
            <v>36010</v>
          </cell>
          <cell r="DD222">
            <v>36010</v>
          </cell>
          <cell r="DE222">
            <v>36010</v>
          </cell>
          <cell r="DF222">
            <v>36010</v>
          </cell>
          <cell r="DG222">
            <v>36010</v>
          </cell>
          <cell r="DH222">
            <v>36010</v>
          </cell>
          <cell r="DI222">
            <v>36010</v>
          </cell>
          <cell r="DJ222">
            <v>36010</v>
          </cell>
          <cell r="DK222">
            <v>36010</v>
          </cell>
          <cell r="DL222">
            <v>36010</v>
          </cell>
          <cell r="DM222">
            <v>36010</v>
          </cell>
          <cell r="DN222">
            <v>36010</v>
          </cell>
          <cell r="DO222">
            <v>36010</v>
          </cell>
          <cell r="DP222">
            <v>36010</v>
          </cell>
          <cell r="DQ222">
            <v>36010</v>
          </cell>
          <cell r="DR222">
            <v>36010</v>
          </cell>
          <cell r="DS222">
            <v>36010</v>
          </cell>
          <cell r="DT222">
            <v>36010</v>
          </cell>
          <cell r="DU222">
            <v>36010</v>
          </cell>
          <cell r="DV222">
            <v>36010</v>
          </cell>
          <cell r="DW222">
            <v>36010</v>
          </cell>
          <cell r="DX222">
            <v>36010</v>
          </cell>
          <cell r="DY222">
            <v>36010</v>
          </cell>
          <cell r="DZ222">
            <v>36010</v>
          </cell>
          <cell r="EA222">
            <v>36010</v>
          </cell>
          <cell r="EB222">
            <v>36010</v>
          </cell>
          <cell r="EC222">
            <v>36010</v>
          </cell>
          <cell r="ED222">
            <v>36010</v>
          </cell>
          <cell r="EE222">
            <v>36010</v>
          </cell>
          <cell r="EF222">
            <v>36010</v>
          </cell>
          <cell r="EG222">
            <v>36010</v>
          </cell>
          <cell r="EH222">
            <v>36010</v>
          </cell>
          <cell r="EI222">
            <v>36010</v>
          </cell>
          <cell r="EJ222">
            <v>36010</v>
          </cell>
          <cell r="EK222">
            <v>36010</v>
          </cell>
          <cell r="EL222">
            <v>36010</v>
          </cell>
          <cell r="EM222">
            <v>36010</v>
          </cell>
          <cell r="EN222">
            <v>36010</v>
          </cell>
          <cell r="EO222">
            <v>36010</v>
          </cell>
          <cell r="EP222">
            <v>36010</v>
          </cell>
          <cell r="EQ222">
            <v>36010</v>
          </cell>
          <cell r="ER222">
            <v>36010</v>
          </cell>
          <cell r="ES222">
            <v>36010</v>
          </cell>
          <cell r="ET222">
            <v>36010</v>
          </cell>
          <cell r="EU222">
            <v>36010</v>
          </cell>
          <cell r="EV222">
            <v>36010</v>
          </cell>
          <cell r="EW222">
            <v>36010</v>
          </cell>
          <cell r="EX222">
            <v>36010</v>
          </cell>
          <cell r="EY222">
            <v>36010</v>
          </cell>
          <cell r="EZ222">
            <v>36010</v>
          </cell>
          <cell r="FA222">
            <v>36010</v>
          </cell>
          <cell r="FB222">
            <v>36010</v>
          </cell>
          <cell r="FC222">
            <v>36010</v>
          </cell>
          <cell r="FD222">
            <v>36010</v>
          </cell>
          <cell r="FE222">
            <v>36010</v>
          </cell>
          <cell r="FF222">
            <v>36010</v>
          </cell>
          <cell r="FG222">
            <v>36010</v>
          </cell>
          <cell r="FH222">
            <v>36010</v>
          </cell>
          <cell r="FI222">
            <v>36010</v>
          </cell>
        </row>
        <row r="223">
          <cell r="V223" t="str">
            <v>INK &amp; PAINT</v>
          </cell>
          <cell r="W223">
            <v>8</v>
          </cell>
          <cell r="X223">
            <v>26000</v>
          </cell>
          <cell r="AA223">
            <v>26000</v>
          </cell>
          <cell r="AB223">
            <v>26000</v>
          </cell>
          <cell r="AC223">
            <v>26000</v>
          </cell>
          <cell r="AD223">
            <v>26000</v>
          </cell>
          <cell r="AE223">
            <v>26000</v>
          </cell>
          <cell r="AF223">
            <v>26000</v>
          </cell>
          <cell r="AG223">
            <v>26000</v>
          </cell>
          <cell r="AH223">
            <v>26000</v>
          </cell>
          <cell r="AI223">
            <v>26000</v>
          </cell>
          <cell r="AJ223">
            <v>26000</v>
          </cell>
          <cell r="AK223">
            <v>26000</v>
          </cell>
          <cell r="AL223">
            <v>26000</v>
          </cell>
          <cell r="AM223">
            <v>26000</v>
          </cell>
          <cell r="AN223">
            <v>26000</v>
          </cell>
          <cell r="AO223">
            <v>26000</v>
          </cell>
          <cell r="AP223">
            <v>26000</v>
          </cell>
          <cell r="AQ223">
            <v>26000</v>
          </cell>
          <cell r="AR223">
            <v>26000</v>
          </cell>
          <cell r="AS223">
            <v>26000</v>
          </cell>
          <cell r="AT223">
            <v>26000</v>
          </cell>
          <cell r="AU223">
            <v>26000</v>
          </cell>
          <cell r="AV223">
            <v>26000</v>
          </cell>
          <cell r="AW223">
            <v>26000</v>
          </cell>
          <cell r="AX223">
            <v>26000</v>
          </cell>
          <cell r="AY223">
            <v>26000</v>
          </cell>
          <cell r="AZ223">
            <v>26000</v>
          </cell>
          <cell r="BA223">
            <v>26000</v>
          </cell>
          <cell r="BB223">
            <v>26000</v>
          </cell>
          <cell r="BC223">
            <v>26000</v>
          </cell>
          <cell r="BD223">
            <v>26000</v>
          </cell>
          <cell r="BE223">
            <v>26000</v>
          </cell>
          <cell r="BF223">
            <v>26000</v>
          </cell>
          <cell r="BG223">
            <v>26000</v>
          </cell>
          <cell r="BH223">
            <v>26000</v>
          </cell>
          <cell r="BI223">
            <v>26000</v>
          </cell>
          <cell r="BJ223">
            <v>26000</v>
          </cell>
          <cell r="BK223">
            <v>26000</v>
          </cell>
          <cell r="BL223">
            <v>26000</v>
          </cell>
          <cell r="BM223">
            <v>26000</v>
          </cell>
          <cell r="BN223">
            <v>26000</v>
          </cell>
          <cell r="BO223">
            <v>26000</v>
          </cell>
          <cell r="BP223">
            <v>26000</v>
          </cell>
          <cell r="BQ223">
            <v>26000</v>
          </cell>
          <cell r="BR223">
            <v>26000</v>
          </cell>
          <cell r="BS223">
            <v>26000</v>
          </cell>
          <cell r="BT223">
            <v>26000</v>
          </cell>
          <cell r="BU223">
            <v>26000</v>
          </cell>
          <cell r="BV223">
            <v>26000</v>
          </cell>
          <cell r="BW223">
            <v>26000</v>
          </cell>
          <cell r="BX223">
            <v>26000</v>
          </cell>
          <cell r="BY223">
            <v>26000</v>
          </cell>
          <cell r="BZ223">
            <v>26000</v>
          </cell>
          <cell r="CA223">
            <v>26000</v>
          </cell>
          <cell r="CB223">
            <v>26000</v>
          </cell>
          <cell r="CC223">
            <v>26000</v>
          </cell>
          <cell r="CD223">
            <v>26000</v>
          </cell>
          <cell r="CE223">
            <v>26000</v>
          </cell>
          <cell r="CF223">
            <v>26000</v>
          </cell>
          <cell r="CG223">
            <v>1000</v>
          </cell>
          <cell r="CH223">
            <v>2000</v>
          </cell>
          <cell r="CI223">
            <v>3000</v>
          </cell>
          <cell r="CJ223">
            <v>4000</v>
          </cell>
          <cell r="CK223">
            <v>4000</v>
          </cell>
          <cell r="CL223">
            <v>4000</v>
          </cell>
          <cell r="CM223">
            <v>4000</v>
          </cell>
          <cell r="CN223">
            <v>4000</v>
          </cell>
          <cell r="CO223">
            <v>4000</v>
          </cell>
          <cell r="CP223">
            <v>4000</v>
          </cell>
          <cell r="CQ223">
            <v>4000</v>
          </cell>
          <cell r="CR223">
            <v>4000</v>
          </cell>
          <cell r="CS223">
            <v>4000</v>
          </cell>
          <cell r="CT223">
            <v>4000</v>
          </cell>
          <cell r="CU223">
            <v>4000</v>
          </cell>
          <cell r="CV223">
            <v>4000</v>
          </cell>
          <cell r="CW223">
            <v>4000</v>
          </cell>
          <cell r="CX223">
            <v>4000</v>
          </cell>
          <cell r="CY223">
            <v>4000</v>
          </cell>
          <cell r="CZ223">
            <v>4000</v>
          </cell>
          <cell r="DA223">
            <v>4000</v>
          </cell>
          <cell r="DB223">
            <v>4000</v>
          </cell>
          <cell r="DC223">
            <v>4000</v>
          </cell>
          <cell r="DD223">
            <v>4000</v>
          </cell>
          <cell r="DE223">
            <v>4000</v>
          </cell>
          <cell r="DF223">
            <v>4000</v>
          </cell>
          <cell r="DG223">
            <v>4000</v>
          </cell>
          <cell r="DH223">
            <v>4000</v>
          </cell>
          <cell r="DI223">
            <v>4000</v>
          </cell>
          <cell r="DJ223">
            <v>4000</v>
          </cell>
          <cell r="DK223">
            <v>4000</v>
          </cell>
          <cell r="DL223">
            <v>4000</v>
          </cell>
          <cell r="DM223">
            <v>4000</v>
          </cell>
          <cell r="DN223">
            <v>4000</v>
          </cell>
          <cell r="DO223">
            <v>4000</v>
          </cell>
          <cell r="DP223">
            <v>4000</v>
          </cell>
          <cell r="DQ223">
            <v>4000</v>
          </cell>
          <cell r="DR223">
            <v>4000</v>
          </cell>
          <cell r="DS223">
            <v>4000</v>
          </cell>
          <cell r="DT223">
            <v>4000</v>
          </cell>
          <cell r="DU223">
            <v>4000</v>
          </cell>
          <cell r="DV223">
            <v>4000</v>
          </cell>
          <cell r="DW223">
            <v>4000</v>
          </cell>
          <cell r="DX223">
            <v>4000</v>
          </cell>
          <cell r="DY223">
            <v>4000</v>
          </cell>
          <cell r="DZ223">
            <v>4000</v>
          </cell>
          <cell r="EA223">
            <v>4000</v>
          </cell>
          <cell r="EB223">
            <v>4000</v>
          </cell>
          <cell r="EC223">
            <v>4000</v>
          </cell>
          <cell r="ED223">
            <v>4000</v>
          </cell>
          <cell r="EE223">
            <v>4000</v>
          </cell>
          <cell r="EF223">
            <v>4000</v>
          </cell>
          <cell r="EG223">
            <v>4000</v>
          </cell>
          <cell r="EH223">
            <v>4000</v>
          </cell>
          <cell r="EI223">
            <v>4000</v>
          </cell>
          <cell r="EJ223">
            <v>4000</v>
          </cell>
          <cell r="EK223">
            <v>4000</v>
          </cell>
          <cell r="EL223">
            <v>4000</v>
          </cell>
          <cell r="EM223">
            <v>4000</v>
          </cell>
          <cell r="EN223">
            <v>4000</v>
          </cell>
          <cell r="EO223">
            <v>4000</v>
          </cell>
          <cell r="EP223">
            <v>4000</v>
          </cell>
          <cell r="EQ223">
            <v>4000</v>
          </cell>
          <cell r="ER223">
            <v>4000</v>
          </cell>
          <cell r="ES223">
            <v>4000</v>
          </cell>
          <cell r="ET223">
            <v>4000</v>
          </cell>
          <cell r="EU223">
            <v>4000</v>
          </cell>
          <cell r="EV223">
            <v>4000</v>
          </cell>
          <cell r="EW223">
            <v>4000</v>
          </cell>
          <cell r="EX223">
            <v>4000</v>
          </cell>
          <cell r="EY223">
            <v>4000</v>
          </cell>
          <cell r="EZ223">
            <v>4000</v>
          </cell>
          <cell r="FA223">
            <v>4000</v>
          </cell>
          <cell r="FB223">
            <v>4000</v>
          </cell>
          <cell r="FC223">
            <v>4000</v>
          </cell>
          <cell r="FD223">
            <v>4000</v>
          </cell>
          <cell r="FE223">
            <v>4000</v>
          </cell>
          <cell r="FF223">
            <v>4000</v>
          </cell>
          <cell r="FG223">
            <v>4000</v>
          </cell>
          <cell r="FH223">
            <v>4000</v>
          </cell>
          <cell r="FI223">
            <v>4000</v>
          </cell>
        </row>
        <row r="224">
          <cell r="X224" t="str">
            <v>DIRECT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  <cell r="AI224">
            <v>0</v>
          </cell>
          <cell r="AJ224">
            <v>0</v>
          </cell>
          <cell r="AK224">
            <v>0</v>
          </cell>
          <cell r="AL224">
            <v>0</v>
          </cell>
          <cell r="AM224">
            <v>0</v>
          </cell>
          <cell r="AN224">
            <v>0</v>
          </cell>
          <cell r="AO224">
            <v>0</v>
          </cell>
          <cell r="AP224">
            <v>0</v>
          </cell>
          <cell r="AQ224">
            <v>0</v>
          </cell>
          <cell r="AR224">
            <v>0</v>
          </cell>
          <cell r="AS224">
            <v>0</v>
          </cell>
          <cell r="AT224">
            <v>0</v>
          </cell>
          <cell r="AU224">
            <v>0</v>
          </cell>
          <cell r="AV224">
            <v>0</v>
          </cell>
          <cell r="AW224">
            <v>0</v>
          </cell>
          <cell r="AX224">
            <v>0</v>
          </cell>
          <cell r="AY224">
            <v>0</v>
          </cell>
          <cell r="AZ224">
            <v>0</v>
          </cell>
          <cell r="BA224">
            <v>0</v>
          </cell>
          <cell r="BB224">
            <v>0</v>
          </cell>
          <cell r="BC224">
            <v>0</v>
          </cell>
          <cell r="BD224">
            <v>0</v>
          </cell>
          <cell r="BE224">
            <v>0</v>
          </cell>
          <cell r="BF224">
            <v>0</v>
          </cell>
          <cell r="BG224">
            <v>0</v>
          </cell>
          <cell r="BH224">
            <v>0</v>
          </cell>
          <cell r="BI224">
            <v>0</v>
          </cell>
          <cell r="BJ224">
            <v>0</v>
          </cell>
          <cell r="BK224">
            <v>0</v>
          </cell>
          <cell r="BL224">
            <v>0</v>
          </cell>
          <cell r="BM224">
            <v>0</v>
          </cell>
          <cell r="BN224">
            <v>0</v>
          </cell>
          <cell r="BO224">
            <v>0</v>
          </cell>
          <cell r="BP224">
            <v>0</v>
          </cell>
          <cell r="BQ224">
            <v>0</v>
          </cell>
          <cell r="BR224">
            <v>0</v>
          </cell>
          <cell r="BS224">
            <v>0</v>
          </cell>
          <cell r="BT224">
            <v>0</v>
          </cell>
          <cell r="BU224">
            <v>0</v>
          </cell>
          <cell r="BV224">
            <v>0</v>
          </cell>
          <cell r="BW224">
            <v>0</v>
          </cell>
          <cell r="BX224">
            <v>3750</v>
          </cell>
          <cell r="BY224">
            <v>7500</v>
          </cell>
          <cell r="BZ224">
            <v>11250</v>
          </cell>
          <cell r="CA224">
            <v>15000</v>
          </cell>
          <cell r="CB224">
            <v>50926</v>
          </cell>
          <cell r="CC224">
            <v>50933</v>
          </cell>
          <cell r="CD224">
            <v>50940</v>
          </cell>
          <cell r="CE224">
            <v>69697</v>
          </cell>
          <cell r="CF224">
            <v>88454</v>
          </cell>
          <cell r="CG224">
            <v>129172</v>
          </cell>
          <cell r="CH224">
            <v>148936</v>
          </cell>
          <cell r="CI224">
            <v>149950</v>
          </cell>
          <cell r="CJ224">
            <v>150964</v>
          </cell>
          <cell r="CK224">
            <v>150978</v>
          </cell>
          <cell r="CL224">
            <v>150992</v>
          </cell>
          <cell r="CM224">
            <v>40003</v>
          </cell>
          <cell r="CN224">
            <v>40010</v>
          </cell>
          <cell r="CO224">
            <v>0</v>
          </cell>
          <cell r="CP224">
            <v>0</v>
          </cell>
          <cell r="CQ224">
            <v>0</v>
          </cell>
          <cell r="CR224">
            <v>0</v>
          </cell>
          <cell r="CS224">
            <v>0</v>
          </cell>
          <cell r="CT224">
            <v>0</v>
          </cell>
          <cell r="CU224">
            <v>0</v>
          </cell>
          <cell r="CV224">
            <v>0</v>
          </cell>
          <cell r="CW224">
            <v>0</v>
          </cell>
          <cell r="CX224">
            <v>0</v>
          </cell>
          <cell r="CY224">
            <v>0</v>
          </cell>
          <cell r="CZ224">
            <v>0</v>
          </cell>
          <cell r="DA224">
            <v>0</v>
          </cell>
          <cell r="DB224">
            <v>0</v>
          </cell>
          <cell r="DC224">
            <v>0</v>
          </cell>
          <cell r="DD224">
            <v>0</v>
          </cell>
          <cell r="DE224">
            <v>0</v>
          </cell>
          <cell r="DF224">
            <v>0</v>
          </cell>
          <cell r="DG224">
            <v>0</v>
          </cell>
          <cell r="DH224">
            <v>0</v>
          </cell>
          <cell r="DI224">
            <v>0</v>
          </cell>
          <cell r="DJ224">
            <v>0</v>
          </cell>
          <cell r="DK224">
            <v>0</v>
          </cell>
          <cell r="DL224">
            <v>0</v>
          </cell>
          <cell r="DM224">
            <v>0</v>
          </cell>
          <cell r="DN224">
            <v>0</v>
          </cell>
          <cell r="DO224">
            <v>0</v>
          </cell>
          <cell r="DP224">
            <v>0</v>
          </cell>
          <cell r="DQ224">
            <v>0</v>
          </cell>
          <cell r="DR224">
            <v>0</v>
          </cell>
          <cell r="DS224">
            <v>0</v>
          </cell>
          <cell r="DT224">
            <v>0</v>
          </cell>
          <cell r="DU224">
            <v>0</v>
          </cell>
          <cell r="DV224">
            <v>0</v>
          </cell>
          <cell r="DW224">
            <v>0</v>
          </cell>
          <cell r="DX224">
            <v>0</v>
          </cell>
          <cell r="DY224">
            <v>0</v>
          </cell>
          <cell r="DZ224">
            <v>0</v>
          </cell>
          <cell r="EA224">
            <v>0</v>
          </cell>
          <cell r="EB224">
            <v>0</v>
          </cell>
          <cell r="EC224">
            <v>0</v>
          </cell>
          <cell r="ED224">
            <v>0</v>
          </cell>
          <cell r="EE224">
            <v>0</v>
          </cell>
          <cell r="EF224">
            <v>0</v>
          </cell>
          <cell r="EG224">
            <v>0</v>
          </cell>
          <cell r="EH224">
            <v>0</v>
          </cell>
          <cell r="EI224">
            <v>0</v>
          </cell>
          <cell r="EJ224">
            <v>0</v>
          </cell>
          <cell r="EK224">
            <v>0</v>
          </cell>
          <cell r="EL224">
            <v>0</v>
          </cell>
          <cell r="EM224">
            <v>0</v>
          </cell>
          <cell r="EN224">
            <v>0</v>
          </cell>
          <cell r="EO224">
            <v>0</v>
          </cell>
          <cell r="EP224">
            <v>0</v>
          </cell>
          <cell r="EQ224">
            <v>0</v>
          </cell>
          <cell r="ER224">
            <v>0</v>
          </cell>
          <cell r="ES224">
            <v>0</v>
          </cell>
          <cell r="ET224">
            <v>0</v>
          </cell>
          <cell r="EU224">
            <v>0</v>
          </cell>
          <cell r="EV224">
            <v>0</v>
          </cell>
          <cell r="EW224">
            <v>0</v>
          </cell>
          <cell r="EX224">
            <v>0</v>
          </cell>
          <cell r="EY224">
            <v>0</v>
          </cell>
          <cell r="EZ224">
            <v>0</v>
          </cell>
          <cell r="FA224">
            <v>0</v>
          </cell>
          <cell r="FB224">
            <v>0</v>
          </cell>
          <cell r="FC224">
            <v>0</v>
          </cell>
          <cell r="FD224">
            <v>0</v>
          </cell>
          <cell r="FE224">
            <v>0</v>
          </cell>
          <cell r="FF224">
            <v>0</v>
          </cell>
          <cell r="FG224">
            <v>0</v>
          </cell>
          <cell r="FH224">
            <v>0</v>
          </cell>
          <cell r="FI224">
            <v>0</v>
          </cell>
        </row>
        <row r="225">
          <cell r="X225" t="str">
            <v>DIRECT</v>
          </cell>
          <cell r="AA225">
            <v>0</v>
          </cell>
          <cell r="AB225">
            <v>0</v>
          </cell>
          <cell r="AC225">
            <v>0</v>
          </cell>
          <cell r="AD225">
            <v>0</v>
          </cell>
          <cell r="AE225">
            <v>0</v>
          </cell>
          <cell r="AF225">
            <v>0</v>
          </cell>
          <cell r="AG225">
            <v>0</v>
          </cell>
          <cell r="AH225">
            <v>0</v>
          </cell>
          <cell r="AI225">
            <v>0</v>
          </cell>
          <cell r="AJ225">
            <v>0</v>
          </cell>
          <cell r="AK225">
            <v>0</v>
          </cell>
          <cell r="AL225">
            <v>0</v>
          </cell>
          <cell r="AM225">
            <v>0</v>
          </cell>
          <cell r="AN225">
            <v>0</v>
          </cell>
          <cell r="AO225">
            <v>0</v>
          </cell>
          <cell r="AP225">
            <v>0</v>
          </cell>
          <cell r="AQ225">
            <v>0</v>
          </cell>
          <cell r="AR225">
            <v>0</v>
          </cell>
          <cell r="AS225">
            <v>0</v>
          </cell>
          <cell r="AT225">
            <v>0</v>
          </cell>
          <cell r="AU225">
            <v>0</v>
          </cell>
          <cell r="AV225">
            <v>0</v>
          </cell>
          <cell r="AW225">
            <v>0</v>
          </cell>
          <cell r="AX225">
            <v>0</v>
          </cell>
          <cell r="AY225">
            <v>0</v>
          </cell>
          <cell r="AZ225">
            <v>0</v>
          </cell>
          <cell r="BA225">
            <v>0</v>
          </cell>
          <cell r="BB225">
            <v>0</v>
          </cell>
          <cell r="BC225">
            <v>0</v>
          </cell>
          <cell r="BD225">
            <v>0</v>
          </cell>
          <cell r="BE225">
            <v>0</v>
          </cell>
          <cell r="BF225">
            <v>0</v>
          </cell>
          <cell r="BG225">
            <v>0</v>
          </cell>
          <cell r="BH225">
            <v>0</v>
          </cell>
          <cell r="BI225">
            <v>0</v>
          </cell>
          <cell r="BJ225">
            <v>0</v>
          </cell>
          <cell r="BK225">
            <v>0</v>
          </cell>
          <cell r="BL225">
            <v>0</v>
          </cell>
          <cell r="BM225">
            <v>0</v>
          </cell>
          <cell r="BN225">
            <v>0</v>
          </cell>
          <cell r="BO225">
            <v>0</v>
          </cell>
          <cell r="BP225">
            <v>0</v>
          </cell>
          <cell r="BQ225">
            <v>0</v>
          </cell>
          <cell r="BR225">
            <v>0</v>
          </cell>
          <cell r="BS225">
            <v>0</v>
          </cell>
          <cell r="BT225">
            <v>0</v>
          </cell>
          <cell r="BU225">
            <v>0</v>
          </cell>
          <cell r="BV225">
            <v>0</v>
          </cell>
          <cell r="BW225">
            <v>0</v>
          </cell>
          <cell r="BX225">
            <v>3750</v>
          </cell>
          <cell r="BY225">
            <v>7500</v>
          </cell>
          <cell r="BZ225">
            <v>11250</v>
          </cell>
          <cell r="CA225">
            <v>15000</v>
          </cell>
          <cell r="CB225">
            <v>50926</v>
          </cell>
          <cell r="CC225">
            <v>50933</v>
          </cell>
          <cell r="CD225">
            <v>50940</v>
          </cell>
          <cell r="CE225">
            <v>69697</v>
          </cell>
          <cell r="CF225">
            <v>88454</v>
          </cell>
          <cell r="CG225">
            <v>129172</v>
          </cell>
          <cell r="CH225">
            <v>148936</v>
          </cell>
          <cell r="CI225">
            <v>149950</v>
          </cell>
          <cell r="CJ225">
            <v>150964</v>
          </cell>
          <cell r="CK225">
            <v>150978</v>
          </cell>
          <cell r="CL225">
            <v>150992</v>
          </cell>
          <cell r="CM225">
            <v>40003</v>
          </cell>
          <cell r="CN225">
            <v>40010</v>
          </cell>
          <cell r="CO225">
            <v>0</v>
          </cell>
          <cell r="CP225">
            <v>0</v>
          </cell>
          <cell r="CQ225">
            <v>0</v>
          </cell>
          <cell r="CR225">
            <v>0</v>
          </cell>
          <cell r="CS225">
            <v>0</v>
          </cell>
          <cell r="CT225">
            <v>0</v>
          </cell>
          <cell r="CU225">
            <v>0</v>
          </cell>
          <cell r="CV225">
            <v>0</v>
          </cell>
          <cell r="CW225">
            <v>0</v>
          </cell>
          <cell r="CX225">
            <v>0</v>
          </cell>
          <cell r="CY225">
            <v>0</v>
          </cell>
          <cell r="CZ225">
            <v>0</v>
          </cell>
          <cell r="DA225">
            <v>0</v>
          </cell>
          <cell r="DB225">
            <v>0</v>
          </cell>
          <cell r="DC225">
            <v>0</v>
          </cell>
          <cell r="DD225">
            <v>0</v>
          </cell>
          <cell r="DE225">
            <v>0</v>
          </cell>
          <cell r="DF225">
            <v>0</v>
          </cell>
          <cell r="DG225">
            <v>0</v>
          </cell>
          <cell r="DH225">
            <v>0</v>
          </cell>
          <cell r="DI225">
            <v>0</v>
          </cell>
          <cell r="DJ225">
            <v>0</v>
          </cell>
          <cell r="DK225">
            <v>0</v>
          </cell>
          <cell r="DL225">
            <v>0</v>
          </cell>
          <cell r="DM225">
            <v>0</v>
          </cell>
          <cell r="DN225">
            <v>0</v>
          </cell>
          <cell r="DO225">
            <v>0</v>
          </cell>
          <cell r="DP225">
            <v>0</v>
          </cell>
          <cell r="DQ225">
            <v>0</v>
          </cell>
          <cell r="DR225">
            <v>0</v>
          </cell>
          <cell r="DS225">
            <v>0</v>
          </cell>
          <cell r="DT225">
            <v>0</v>
          </cell>
          <cell r="DU225">
            <v>0</v>
          </cell>
          <cell r="DV225">
            <v>0</v>
          </cell>
          <cell r="DW225">
            <v>0</v>
          </cell>
          <cell r="DX225">
            <v>0</v>
          </cell>
          <cell r="DY225">
            <v>0</v>
          </cell>
          <cell r="DZ225">
            <v>0</v>
          </cell>
          <cell r="EA225">
            <v>0</v>
          </cell>
          <cell r="EB225">
            <v>0</v>
          </cell>
          <cell r="EC225">
            <v>0</v>
          </cell>
          <cell r="ED225">
            <v>0</v>
          </cell>
          <cell r="EE225">
            <v>0</v>
          </cell>
          <cell r="EF225">
            <v>0</v>
          </cell>
          <cell r="EG225">
            <v>0</v>
          </cell>
          <cell r="EH225">
            <v>0</v>
          </cell>
          <cell r="EI225">
            <v>0</v>
          </cell>
          <cell r="EJ225">
            <v>0</v>
          </cell>
          <cell r="EK225">
            <v>0</v>
          </cell>
          <cell r="EL225">
            <v>0</v>
          </cell>
          <cell r="EM225">
            <v>0</v>
          </cell>
          <cell r="EN225">
            <v>0</v>
          </cell>
          <cell r="EO225">
            <v>0</v>
          </cell>
          <cell r="EP225">
            <v>0</v>
          </cell>
          <cell r="EQ225">
            <v>0</v>
          </cell>
          <cell r="ER225">
            <v>0</v>
          </cell>
          <cell r="ES225">
            <v>0</v>
          </cell>
          <cell r="ET225">
            <v>0</v>
          </cell>
          <cell r="EU225">
            <v>0</v>
          </cell>
          <cell r="EV225">
            <v>0</v>
          </cell>
          <cell r="EW225">
            <v>0</v>
          </cell>
          <cell r="EX225">
            <v>0</v>
          </cell>
          <cell r="EY225">
            <v>0</v>
          </cell>
          <cell r="EZ225">
            <v>0</v>
          </cell>
          <cell r="FA225">
            <v>0</v>
          </cell>
          <cell r="FB225">
            <v>0</v>
          </cell>
          <cell r="FC225">
            <v>0</v>
          </cell>
          <cell r="FD225">
            <v>0</v>
          </cell>
          <cell r="FE225">
            <v>0</v>
          </cell>
          <cell r="FF225">
            <v>0</v>
          </cell>
          <cell r="FG225">
            <v>0</v>
          </cell>
          <cell r="FH225">
            <v>0</v>
          </cell>
          <cell r="FI225">
            <v>0</v>
          </cell>
        </row>
        <row r="226">
          <cell r="X226" t="str">
            <v>LOADED</v>
          </cell>
          <cell r="AA226">
            <v>0</v>
          </cell>
          <cell r="AB226">
            <v>0</v>
          </cell>
          <cell r="AC226">
            <v>0</v>
          </cell>
          <cell r="AD226">
            <v>0</v>
          </cell>
          <cell r="AE226">
            <v>0</v>
          </cell>
          <cell r="AF226">
            <v>0</v>
          </cell>
          <cell r="AG226">
            <v>0</v>
          </cell>
          <cell r="AH226">
            <v>0</v>
          </cell>
          <cell r="AI226">
            <v>0</v>
          </cell>
          <cell r="AJ226">
            <v>0</v>
          </cell>
          <cell r="AK226">
            <v>0</v>
          </cell>
          <cell r="AL226">
            <v>0</v>
          </cell>
          <cell r="AM226">
            <v>0</v>
          </cell>
          <cell r="AN226">
            <v>0</v>
          </cell>
          <cell r="AO226">
            <v>0</v>
          </cell>
          <cell r="AP226">
            <v>0</v>
          </cell>
          <cell r="AQ226">
            <v>0</v>
          </cell>
          <cell r="AR226">
            <v>0</v>
          </cell>
          <cell r="AS226">
            <v>0</v>
          </cell>
          <cell r="AT226">
            <v>0</v>
          </cell>
          <cell r="AU226">
            <v>0</v>
          </cell>
          <cell r="AV226">
            <v>0</v>
          </cell>
          <cell r="AW226">
            <v>0</v>
          </cell>
          <cell r="AX226">
            <v>0</v>
          </cell>
          <cell r="AY226">
            <v>0</v>
          </cell>
          <cell r="AZ226">
            <v>0</v>
          </cell>
          <cell r="BA226">
            <v>0</v>
          </cell>
          <cell r="BB226">
            <v>0</v>
          </cell>
          <cell r="BC226">
            <v>0</v>
          </cell>
          <cell r="BD226">
            <v>0</v>
          </cell>
          <cell r="BE226">
            <v>0</v>
          </cell>
          <cell r="BF226">
            <v>0</v>
          </cell>
          <cell r="BG226">
            <v>0</v>
          </cell>
          <cell r="BH226">
            <v>0</v>
          </cell>
          <cell r="BI226">
            <v>0</v>
          </cell>
          <cell r="BJ226">
            <v>0</v>
          </cell>
          <cell r="BK226">
            <v>0</v>
          </cell>
          <cell r="BL226">
            <v>0</v>
          </cell>
          <cell r="BM226">
            <v>0</v>
          </cell>
          <cell r="BN226">
            <v>0</v>
          </cell>
          <cell r="BO226">
            <v>0</v>
          </cell>
          <cell r="BP226">
            <v>0</v>
          </cell>
          <cell r="BQ226">
            <v>0</v>
          </cell>
          <cell r="BR226">
            <v>0</v>
          </cell>
          <cell r="BS226">
            <v>0</v>
          </cell>
          <cell r="BT226">
            <v>0</v>
          </cell>
          <cell r="BU226">
            <v>0</v>
          </cell>
          <cell r="BV226">
            <v>0</v>
          </cell>
          <cell r="BW226">
            <v>0</v>
          </cell>
          <cell r="BX226">
            <v>5062.5</v>
          </cell>
          <cell r="BY226">
            <v>10125</v>
          </cell>
          <cell r="BZ226">
            <v>15187.5</v>
          </cell>
          <cell r="CA226">
            <v>20250</v>
          </cell>
          <cell r="CB226">
            <v>68750.100000000006</v>
          </cell>
          <cell r="CC226">
            <v>68759.55</v>
          </cell>
          <cell r="CD226">
            <v>68769</v>
          </cell>
          <cell r="CE226">
            <v>94090.95</v>
          </cell>
          <cell r="CF226">
            <v>119412.9</v>
          </cell>
          <cell r="CG226">
            <v>174382.2</v>
          </cell>
          <cell r="CH226">
            <v>201063.6</v>
          </cell>
          <cell r="CI226">
            <v>202432.5</v>
          </cell>
          <cell r="CJ226">
            <v>203801.4</v>
          </cell>
          <cell r="CK226">
            <v>203820.3</v>
          </cell>
          <cell r="CL226">
            <v>203839.2</v>
          </cell>
          <cell r="CM226">
            <v>54004.05</v>
          </cell>
          <cell r="CN226">
            <v>54013.5</v>
          </cell>
          <cell r="CO226">
            <v>0</v>
          </cell>
          <cell r="CP226">
            <v>0</v>
          </cell>
          <cell r="CQ226">
            <v>0</v>
          </cell>
          <cell r="CR226">
            <v>0</v>
          </cell>
          <cell r="CS226">
            <v>0</v>
          </cell>
          <cell r="CT226">
            <v>0</v>
          </cell>
          <cell r="CU226">
            <v>0</v>
          </cell>
          <cell r="CV226">
            <v>0</v>
          </cell>
          <cell r="CW226">
            <v>0</v>
          </cell>
          <cell r="CX226">
            <v>0</v>
          </cell>
          <cell r="CY226">
            <v>0</v>
          </cell>
          <cell r="CZ226">
            <v>0</v>
          </cell>
          <cell r="DA226">
            <v>0</v>
          </cell>
          <cell r="DB226">
            <v>0</v>
          </cell>
          <cell r="DC226">
            <v>0</v>
          </cell>
          <cell r="DD226">
            <v>0</v>
          </cell>
          <cell r="DE226">
            <v>0</v>
          </cell>
          <cell r="DF226">
            <v>0</v>
          </cell>
          <cell r="DG226">
            <v>0</v>
          </cell>
          <cell r="DH226">
            <v>0</v>
          </cell>
          <cell r="DI226">
            <v>0</v>
          </cell>
          <cell r="DJ226">
            <v>0</v>
          </cell>
          <cell r="DK226">
            <v>0</v>
          </cell>
          <cell r="DL226">
            <v>0</v>
          </cell>
          <cell r="DM226">
            <v>0</v>
          </cell>
          <cell r="DN226">
            <v>0</v>
          </cell>
          <cell r="DO226">
            <v>0</v>
          </cell>
          <cell r="DP226">
            <v>0</v>
          </cell>
          <cell r="DQ226">
            <v>0</v>
          </cell>
          <cell r="DR226">
            <v>0</v>
          </cell>
          <cell r="DS226">
            <v>0</v>
          </cell>
          <cell r="DT226">
            <v>0</v>
          </cell>
          <cell r="DU226">
            <v>0</v>
          </cell>
          <cell r="DV226">
            <v>0</v>
          </cell>
          <cell r="DW226">
            <v>0</v>
          </cell>
          <cell r="DX226">
            <v>0</v>
          </cell>
          <cell r="DY226">
            <v>0</v>
          </cell>
          <cell r="DZ226">
            <v>0</v>
          </cell>
          <cell r="EA226">
            <v>0</v>
          </cell>
          <cell r="EB226">
            <v>0</v>
          </cell>
          <cell r="EC226">
            <v>0</v>
          </cell>
          <cell r="ED226">
            <v>0</v>
          </cell>
          <cell r="EE226">
            <v>0</v>
          </cell>
          <cell r="EF226">
            <v>0</v>
          </cell>
          <cell r="EG226">
            <v>0</v>
          </cell>
          <cell r="EH226">
            <v>0</v>
          </cell>
          <cell r="EI226">
            <v>0</v>
          </cell>
          <cell r="EJ226">
            <v>0</v>
          </cell>
          <cell r="EK226">
            <v>0</v>
          </cell>
          <cell r="EL226">
            <v>0</v>
          </cell>
          <cell r="EM226">
            <v>0</v>
          </cell>
          <cell r="EN226">
            <v>0</v>
          </cell>
          <cell r="EO226">
            <v>0</v>
          </cell>
          <cell r="EP226">
            <v>0</v>
          </cell>
          <cell r="EQ226">
            <v>0</v>
          </cell>
          <cell r="ER226">
            <v>0</v>
          </cell>
          <cell r="ES226">
            <v>0</v>
          </cell>
          <cell r="ET226">
            <v>0</v>
          </cell>
          <cell r="EU226">
            <v>0</v>
          </cell>
          <cell r="EV226">
            <v>0</v>
          </cell>
          <cell r="EW226">
            <v>0</v>
          </cell>
          <cell r="EX226">
            <v>0</v>
          </cell>
          <cell r="EY226">
            <v>0</v>
          </cell>
          <cell r="EZ226">
            <v>0</v>
          </cell>
          <cell r="FA226">
            <v>0</v>
          </cell>
          <cell r="FB226">
            <v>0</v>
          </cell>
          <cell r="FC226">
            <v>0</v>
          </cell>
          <cell r="FD226">
            <v>0</v>
          </cell>
          <cell r="FE226">
            <v>0</v>
          </cell>
          <cell r="FF226">
            <v>0</v>
          </cell>
          <cell r="FG226">
            <v>0</v>
          </cell>
          <cell r="FH226">
            <v>0</v>
          </cell>
          <cell r="FI226">
            <v>0</v>
          </cell>
        </row>
        <row r="227">
          <cell r="V227" t="str">
            <v>PROJECTED RTM</v>
          </cell>
          <cell r="X227" t="str">
            <v>CUMULATIVE TO DATE</v>
          </cell>
          <cell r="Y227">
            <v>119</v>
          </cell>
          <cell r="Z227">
            <v>43.220141999999996</v>
          </cell>
          <cell r="AA227">
            <v>0</v>
          </cell>
          <cell r="AB227">
            <v>0</v>
          </cell>
          <cell r="AC227">
            <v>0</v>
          </cell>
          <cell r="AD227">
            <v>0</v>
          </cell>
          <cell r="AE227">
            <v>0</v>
          </cell>
          <cell r="AF227">
            <v>0</v>
          </cell>
          <cell r="AG227">
            <v>0</v>
          </cell>
          <cell r="AH227">
            <v>0</v>
          </cell>
          <cell r="AI227">
            <v>0</v>
          </cell>
          <cell r="AJ227">
            <v>0</v>
          </cell>
          <cell r="AK227">
            <v>0</v>
          </cell>
          <cell r="AL227">
            <v>0</v>
          </cell>
          <cell r="AM227">
            <v>0</v>
          </cell>
          <cell r="AN227">
            <v>0</v>
          </cell>
          <cell r="AO227">
            <v>0</v>
          </cell>
          <cell r="AP227">
            <v>0</v>
          </cell>
          <cell r="AQ227">
            <v>0</v>
          </cell>
          <cell r="AR227">
            <v>0</v>
          </cell>
          <cell r="AS227">
            <v>0</v>
          </cell>
          <cell r="AT227">
            <v>0</v>
          </cell>
          <cell r="AU227">
            <v>0</v>
          </cell>
          <cell r="AV227">
            <v>0</v>
          </cell>
          <cell r="AW227">
            <v>0</v>
          </cell>
          <cell r="AX227">
            <v>0</v>
          </cell>
          <cell r="AY227">
            <v>0</v>
          </cell>
          <cell r="AZ227">
            <v>0</v>
          </cell>
          <cell r="BA227">
            <v>0</v>
          </cell>
          <cell r="BB227">
            <v>0</v>
          </cell>
          <cell r="BC227">
            <v>0</v>
          </cell>
          <cell r="BD227">
            <v>0</v>
          </cell>
          <cell r="BE227">
            <v>0</v>
          </cell>
          <cell r="BF227">
            <v>0</v>
          </cell>
          <cell r="BG227">
            <v>0</v>
          </cell>
          <cell r="BH227">
            <v>0</v>
          </cell>
          <cell r="BI227">
            <v>0</v>
          </cell>
          <cell r="BJ227">
            <v>0</v>
          </cell>
          <cell r="BK227">
            <v>0</v>
          </cell>
          <cell r="BL227">
            <v>0</v>
          </cell>
          <cell r="BM227">
            <v>0</v>
          </cell>
          <cell r="BN227">
            <v>0</v>
          </cell>
          <cell r="BO227">
            <v>0</v>
          </cell>
          <cell r="BP227">
            <v>0</v>
          </cell>
          <cell r="BQ227">
            <v>0</v>
          </cell>
          <cell r="BR227">
            <v>0</v>
          </cell>
          <cell r="BS227">
            <v>0</v>
          </cell>
          <cell r="BT227">
            <v>0</v>
          </cell>
          <cell r="BU227">
            <v>0</v>
          </cell>
          <cell r="BV227">
            <v>0</v>
          </cell>
          <cell r="BW227">
            <v>0</v>
          </cell>
          <cell r="BX227">
            <v>5062.5</v>
          </cell>
          <cell r="BY227">
            <v>10125</v>
          </cell>
          <cell r="BZ227">
            <v>15187.5</v>
          </cell>
          <cell r="CA227">
            <v>20250</v>
          </cell>
          <cell r="CB227">
            <v>68750.100000000006</v>
          </cell>
          <cell r="CC227">
            <v>68759.55</v>
          </cell>
          <cell r="CD227">
            <v>68769</v>
          </cell>
          <cell r="CE227">
            <v>94090.95</v>
          </cell>
          <cell r="CF227">
            <v>119412.9</v>
          </cell>
          <cell r="CG227">
            <v>174382.2</v>
          </cell>
          <cell r="CH227">
            <v>201063.6</v>
          </cell>
          <cell r="CI227">
            <v>202432.5</v>
          </cell>
          <cell r="CJ227">
            <v>203801.4</v>
          </cell>
          <cell r="CK227">
            <v>203820.3</v>
          </cell>
          <cell r="CL227">
            <v>203839.2</v>
          </cell>
          <cell r="CM227">
            <v>54004.05</v>
          </cell>
          <cell r="CN227">
            <v>54013.5</v>
          </cell>
          <cell r="CO227">
            <v>0</v>
          </cell>
          <cell r="CP227">
            <v>0</v>
          </cell>
          <cell r="CQ227">
            <v>0</v>
          </cell>
          <cell r="CR227">
            <v>0</v>
          </cell>
          <cell r="CS227">
            <v>0</v>
          </cell>
          <cell r="CT227">
            <v>0</v>
          </cell>
          <cell r="CU227">
            <v>0</v>
          </cell>
          <cell r="CV227">
            <v>0</v>
          </cell>
          <cell r="CW227">
            <v>0</v>
          </cell>
          <cell r="CX227">
            <v>0</v>
          </cell>
          <cell r="CY227">
            <v>0</v>
          </cell>
          <cell r="CZ227">
            <v>0</v>
          </cell>
          <cell r="DA227">
            <v>0</v>
          </cell>
          <cell r="DB227">
            <v>0</v>
          </cell>
          <cell r="DC227">
            <v>0</v>
          </cell>
          <cell r="DD227">
            <v>0</v>
          </cell>
          <cell r="DE227">
            <v>0</v>
          </cell>
          <cell r="DF227">
            <v>0</v>
          </cell>
          <cell r="DG227">
            <v>0</v>
          </cell>
          <cell r="DH227">
            <v>0</v>
          </cell>
          <cell r="DI227">
            <v>0</v>
          </cell>
          <cell r="DJ227">
            <v>0</v>
          </cell>
          <cell r="DK227">
            <v>0</v>
          </cell>
          <cell r="DL227">
            <v>0</v>
          </cell>
          <cell r="DM227">
            <v>0</v>
          </cell>
          <cell r="DN227">
            <v>0</v>
          </cell>
          <cell r="DO227">
            <v>0</v>
          </cell>
          <cell r="DP227">
            <v>0</v>
          </cell>
          <cell r="DQ227">
            <v>0</v>
          </cell>
          <cell r="DR227">
            <v>0</v>
          </cell>
          <cell r="DS227">
            <v>0</v>
          </cell>
          <cell r="DT227">
            <v>0</v>
          </cell>
          <cell r="DU227">
            <v>0</v>
          </cell>
          <cell r="DV227">
            <v>0</v>
          </cell>
          <cell r="DW227">
            <v>0</v>
          </cell>
          <cell r="DX227">
            <v>0</v>
          </cell>
          <cell r="DY227">
            <v>0</v>
          </cell>
          <cell r="DZ227">
            <v>0</v>
          </cell>
          <cell r="EA227">
            <v>0</v>
          </cell>
          <cell r="EB227">
            <v>0</v>
          </cell>
          <cell r="EC227">
            <v>0</v>
          </cell>
          <cell r="ED227">
            <v>0</v>
          </cell>
          <cell r="EE227">
            <v>0</v>
          </cell>
          <cell r="EF227">
            <v>0</v>
          </cell>
          <cell r="EG227">
            <v>0</v>
          </cell>
          <cell r="EH227">
            <v>0</v>
          </cell>
          <cell r="EI227">
            <v>0</v>
          </cell>
          <cell r="EJ227">
            <v>0</v>
          </cell>
          <cell r="EK227">
            <v>0</v>
          </cell>
          <cell r="EL227">
            <v>0</v>
          </cell>
          <cell r="EM227">
            <v>0</v>
          </cell>
          <cell r="EN227">
            <v>0</v>
          </cell>
          <cell r="EO227">
            <v>0</v>
          </cell>
          <cell r="EP227">
            <v>0</v>
          </cell>
          <cell r="EQ227">
            <v>0</v>
          </cell>
          <cell r="ER227">
            <v>0</v>
          </cell>
          <cell r="ES227">
            <v>0</v>
          </cell>
          <cell r="ET227">
            <v>0</v>
          </cell>
          <cell r="EU227">
            <v>0</v>
          </cell>
          <cell r="EV227">
            <v>0</v>
          </cell>
          <cell r="EW227">
            <v>0</v>
          </cell>
          <cell r="EX227">
            <v>0</v>
          </cell>
          <cell r="EY227">
            <v>0</v>
          </cell>
          <cell r="EZ227">
            <v>0</v>
          </cell>
          <cell r="FA227">
            <v>0</v>
          </cell>
          <cell r="FB227">
            <v>0</v>
          </cell>
          <cell r="FC227">
            <v>0</v>
          </cell>
          <cell r="FD227">
            <v>0</v>
          </cell>
          <cell r="FE227">
            <v>0</v>
          </cell>
          <cell r="FF227">
            <v>0</v>
          </cell>
          <cell r="FG227">
            <v>0</v>
          </cell>
          <cell r="FH227">
            <v>0</v>
          </cell>
          <cell r="FI227">
            <v>0</v>
          </cell>
        </row>
        <row r="228">
          <cell r="V228" t="str">
            <v>PROJECTED RTM</v>
          </cell>
          <cell r="X228">
            <v>36092.220141999998</v>
          </cell>
          <cell r="Y228">
            <v>119</v>
          </cell>
          <cell r="Z228">
            <v>43.220141999999996</v>
          </cell>
          <cell r="AA228">
            <v>43.220123291015625</v>
          </cell>
          <cell r="AB228">
            <v>43.220123291015625</v>
          </cell>
          <cell r="AC228">
            <v>43.220123291015625</v>
          </cell>
          <cell r="AD228">
            <v>43.220123291015625</v>
          </cell>
          <cell r="AE228">
            <v>43.220123291015625</v>
          </cell>
          <cell r="AF228">
            <v>43.220123291015625</v>
          </cell>
          <cell r="AG228">
            <v>43.220123291015625</v>
          </cell>
          <cell r="AH228">
            <v>43.220123291015625</v>
          </cell>
          <cell r="AI228">
            <v>43.220123291015625</v>
          </cell>
          <cell r="AJ228">
            <v>43.220123291015625</v>
          </cell>
          <cell r="AK228">
            <v>43.220123291015625</v>
          </cell>
          <cell r="AL228">
            <v>43.220123291015625</v>
          </cell>
          <cell r="AM228">
            <v>43.220123291015625</v>
          </cell>
          <cell r="AN228">
            <v>43.220123291015625</v>
          </cell>
          <cell r="AO228">
            <v>43.220123291015625</v>
          </cell>
          <cell r="AP228">
            <v>43.220123291015625</v>
          </cell>
          <cell r="AQ228">
            <v>43.220123291015625</v>
          </cell>
          <cell r="AR228">
            <v>43.220123291015625</v>
          </cell>
          <cell r="AS228">
            <v>43.220123291015625</v>
          </cell>
          <cell r="AT228">
            <v>43.220123291015625</v>
          </cell>
          <cell r="AU228">
            <v>43.220123291015625</v>
          </cell>
          <cell r="AV228">
            <v>43.220123291015625</v>
          </cell>
          <cell r="AW228">
            <v>43.220123291015625</v>
          </cell>
          <cell r="AX228">
            <v>43.220123291015625</v>
          </cell>
          <cell r="AY228">
            <v>43.220123291015625</v>
          </cell>
          <cell r="AZ228">
            <v>43.220123291015625</v>
          </cell>
          <cell r="BA228">
            <v>43.220123291015625</v>
          </cell>
          <cell r="BB228">
            <v>43.220123291015625</v>
          </cell>
          <cell r="BC228">
            <v>43.220123291015625</v>
          </cell>
          <cell r="BD228">
            <v>43.220123291015625</v>
          </cell>
          <cell r="BE228">
            <v>43.220123291015625</v>
          </cell>
          <cell r="BF228">
            <v>43.220123291015625</v>
          </cell>
          <cell r="BG228">
            <v>43.220123291015625</v>
          </cell>
          <cell r="BH228">
            <v>43.220123291015625</v>
          </cell>
          <cell r="BI228">
            <v>43.220123291015625</v>
          </cell>
          <cell r="BJ228">
            <v>43.220123291015625</v>
          </cell>
          <cell r="BK228">
            <v>43.220123291015625</v>
          </cell>
          <cell r="BL228">
            <v>43.220123291015625</v>
          </cell>
          <cell r="BM228">
            <v>43.220123291015625</v>
          </cell>
          <cell r="BN228">
            <v>43.220123291015625</v>
          </cell>
          <cell r="BO228">
            <v>43.220123291015625</v>
          </cell>
          <cell r="BP228">
            <v>43.220123291015625</v>
          </cell>
          <cell r="BQ228">
            <v>43.220123291015625</v>
          </cell>
          <cell r="BR228">
            <v>43.220123291015625</v>
          </cell>
          <cell r="BS228">
            <v>43.220123291015625</v>
          </cell>
          <cell r="BT228">
            <v>43.220123291015625</v>
          </cell>
          <cell r="BU228">
            <v>43.220123291015625</v>
          </cell>
          <cell r="BV228">
            <v>43.220123291015625</v>
          </cell>
          <cell r="BW228">
            <v>43.220123291015625</v>
          </cell>
          <cell r="BX228">
            <v>43.220123291015625</v>
          </cell>
          <cell r="BY228">
            <v>43.220123291015625</v>
          </cell>
          <cell r="BZ228">
            <v>43.220123291015625</v>
          </cell>
          <cell r="CA228">
            <v>43.220123291015625</v>
          </cell>
          <cell r="CB228">
            <v>43.220123291015625</v>
          </cell>
          <cell r="CC228">
            <v>43.220123291015625</v>
          </cell>
          <cell r="CD228">
            <v>43.220123291015625</v>
          </cell>
          <cell r="CE228">
            <v>43.220123291015625</v>
          </cell>
          <cell r="CF228">
            <v>43.220123291015625</v>
          </cell>
          <cell r="CG228">
            <v>43.220123291015625</v>
          </cell>
          <cell r="CH228">
            <v>43.220123291015625</v>
          </cell>
          <cell r="CI228">
            <v>43.220123291015625</v>
          </cell>
          <cell r="CJ228">
            <v>43.220123291015625</v>
          </cell>
          <cell r="CK228">
            <v>43.220123291015625</v>
          </cell>
          <cell r="CL228">
            <v>43.220123291015625</v>
          </cell>
          <cell r="CM228">
            <v>43.220123291015625</v>
          </cell>
          <cell r="CN228">
            <v>43.220123291015625</v>
          </cell>
          <cell r="CO228">
            <v>43.220123291015625</v>
          </cell>
          <cell r="CP228">
            <v>43.220123291015625</v>
          </cell>
          <cell r="CQ228">
            <v>43.220123291015625</v>
          </cell>
          <cell r="CR228">
            <v>43.220123291015625</v>
          </cell>
          <cell r="CS228">
            <v>43.220123291015625</v>
          </cell>
          <cell r="CT228">
            <v>43.220123291015625</v>
          </cell>
          <cell r="CU228">
            <v>43.220123291015625</v>
          </cell>
          <cell r="CV228">
            <v>43.220123291015625</v>
          </cell>
          <cell r="CW228">
            <v>43.220123291015625</v>
          </cell>
          <cell r="CX228">
            <v>43.220123291015625</v>
          </cell>
          <cell r="CY228">
            <v>43.220123291015625</v>
          </cell>
          <cell r="CZ228">
            <v>43.220123291015625</v>
          </cell>
          <cell r="DA228">
            <v>43.220123291015625</v>
          </cell>
          <cell r="DB228">
            <v>43.220123291015625</v>
          </cell>
          <cell r="DC228">
            <v>43.220123291015625</v>
          </cell>
          <cell r="DD228">
            <v>43.220123291015625</v>
          </cell>
          <cell r="DE228">
            <v>43.220123291015625</v>
          </cell>
          <cell r="DF228">
            <v>43.220123291015625</v>
          </cell>
          <cell r="DG228">
            <v>43.220123291015625</v>
          </cell>
          <cell r="DH228">
            <v>43.220123291015625</v>
          </cell>
          <cell r="DI228">
            <v>43.220123291015625</v>
          </cell>
          <cell r="DJ228">
            <v>43.220123291015625</v>
          </cell>
          <cell r="DK228">
            <v>43.220123291015625</v>
          </cell>
          <cell r="DL228">
            <v>43.220123291015625</v>
          </cell>
          <cell r="DM228">
            <v>43.220123291015625</v>
          </cell>
          <cell r="DN228">
            <v>43.220123291015625</v>
          </cell>
          <cell r="DO228">
            <v>43.220123291015625</v>
          </cell>
          <cell r="DP228">
            <v>43.220123291015625</v>
          </cell>
          <cell r="DQ228">
            <v>43.220123291015625</v>
          </cell>
          <cell r="DR228">
            <v>43.220123291015625</v>
          </cell>
          <cell r="DS228">
            <v>43.220123291015625</v>
          </cell>
          <cell r="DT228">
            <v>43.220123291015625</v>
          </cell>
          <cell r="DU228">
            <v>43.220123291015625</v>
          </cell>
          <cell r="DV228">
            <v>43.220123291015625</v>
          </cell>
          <cell r="DW228">
            <v>43.220123291015625</v>
          </cell>
          <cell r="DX228">
            <v>43.220123291015625</v>
          </cell>
          <cell r="DY228">
            <v>43.220123291015625</v>
          </cell>
          <cell r="DZ228">
            <v>43.220123291015625</v>
          </cell>
          <cell r="EA228">
            <v>43.220123291015625</v>
          </cell>
          <cell r="EB228">
            <v>43.220123291015625</v>
          </cell>
          <cell r="EC228">
            <v>43.220123291015625</v>
          </cell>
          <cell r="ED228">
            <v>43.220123291015625</v>
          </cell>
          <cell r="EE228">
            <v>43.220123291015625</v>
          </cell>
          <cell r="EF228">
            <v>43.220123291015625</v>
          </cell>
          <cell r="EG228">
            <v>43.220123291015625</v>
          </cell>
          <cell r="EH228">
            <v>43.220123291015625</v>
          </cell>
          <cell r="EI228">
            <v>43.220123291015625</v>
          </cell>
          <cell r="EJ228">
            <v>43.220123291015625</v>
          </cell>
          <cell r="EK228">
            <v>43.220123291015625</v>
          </cell>
          <cell r="EL228">
            <v>43.220123291015625</v>
          </cell>
          <cell r="EM228">
            <v>43.220123291015625</v>
          </cell>
          <cell r="EN228">
            <v>43.220123291015625</v>
          </cell>
          <cell r="EO228">
            <v>43.220123291015625</v>
          </cell>
          <cell r="EP228">
            <v>43.220123291015625</v>
          </cell>
          <cell r="EQ228">
            <v>43.220123291015625</v>
          </cell>
          <cell r="ER228">
            <v>43.220123291015625</v>
          </cell>
          <cell r="ES228">
            <v>43.220123291015625</v>
          </cell>
          <cell r="ET228">
            <v>43.220123291015625</v>
          </cell>
          <cell r="EU228">
            <v>43.220123291015625</v>
          </cell>
          <cell r="EV228">
            <v>43.220123291015625</v>
          </cell>
        </row>
        <row r="229">
          <cell r="V229" t="str">
            <v>PROJECTED STREET</v>
          </cell>
          <cell r="X229">
            <v>36122.220141999998</v>
          </cell>
          <cell r="AA229">
            <v>36122.21875</v>
          </cell>
          <cell r="AB229">
            <v>36122.21875</v>
          </cell>
          <cell r="AC229">
            <v>36122.21875</v>
          </cell>
          <cell r="AD229">
            <v>36122.21875</v>
          </cell>
          <cell r="AE229">
            <v>36122.21875</v>
          </cell>
          <cell r="AF229">
            <v>36122.21875</v>
          </cell>
          <cell r="AG229">
            <v>36122.21875</v>
          </cell>
          <cell r="AH229">
            <v>36122.21875</v>
          </cell>
          <cell r="AI229">
            <v>36122.21875</v>
          </cell>
          <cell r="AJ229">
            <v>36122.21875</v>
          </cell>
          <cell r="AK229">
            <v>36122.21875</v>
          </cell>
          <cell r="AL229">
            <v>36122.21875</v>
          </cell>
          <cell r="AM229">
            <v>36122.21875</v>
          </cell>
          <cell r="AN229">
            <v>36122.21875</v>
          </cell>
          <cell r="AO229">
            <v>36122.21875</v>
          </cell>
          <cell r="AP229">
            <v>36122.21875</v>
          </cell>
          <cell r="AQ229">
            <v>36122.21875</v>
          </cell>
          <cell r="AR229">
            <v>36122.21875</v>
          </cell>
          <cell r="AS229">
            <v>36122.21875</v>
          </cell>
          <cell r="AT229">
            <v>36122.21875</v>
          </cell>
          <cell r="AU229">
            <v>36122.21875</v>
          </cell>
          <cell r="AV229">
            <v>36122.21875</v>
          </cell>
          <cell r="AW229">
            <v>36122.21875</v>
          </cell>
          <cell r="AX229">
            <v>36122.21875</v>
          </cell>
          <cell r="AY229">
            <v>36122.21875</v>
          </cell>
          <cell r="AZ229">
            <v>36122.21875</v>
          </cell>
          <cell r="BA229">
            <v>36122.21875</v>
          </cell>
          <cell r="BB229">
            <v>36122.21875</v>
          </cell>
          <cell r="BC229">
            <v>36122.21875</v>
          </cell>
          <cell r="BD229">
            <v>36122.21875</v>
          </cell>
          <cell r="BE229">
            <v>36122.21875</v>
          </cell>
          <cell r="BF229">
            <v>36122.21875</v>
          </cell>
          <cell r="BG229">
            <v>36122.21875</v>
          </cell>
          <cell r="BH229">
            <v>36122.21875</v>
          </cell>
          <cell r="BI229">
            <v>36122.21875</v>
          </cell>
          <cell r="BJ229">
            <v>36122.21875</v>
          </cell>
          <cell r="BK229">
            <v>36122.21875</v>
          </cell>
          <cell r="BL229">
            <v>36122.21875</v>
          </cell>
          <cell r="BM229">
            <v>36122.21875</v>
          </cell>
          <cell r="BN229">
            <v>36122.21875</v>
          </cell>
          <cell r="BO229">
            <v>36122.21875</v>
          </cell>
          <cell r="BP229">
            <v>36122.21875</v>
          </cell>
          <cell r="BQ229">
            <v>36122.21875</v>
          </cell>
          <cell r="BR229">
            <v>36122.21875</v>
          </cell>
          <cell r="BS229">
            <v>36122.21875</v>
          </cell>
          <cell r="BT229">
            <v>36122.21875</v>
          </cell>
          <cell r="BU229">
            <v>36122.21875</v>
          </cell>
          <cell r="BV229">
            <v>36122.21875</v>
          </cell>
          <cell r="BW229">
            <v>36122.21875</v>
          </cell>
          <cell r="BX229">
            <v>36122.21875</v>
          </cell>
          <cell r="BY229">
            <v>36122.21875</v>
          </cell>
          <cell r="BZ229">
            <v>36122.21875</v>
          </cell>
          <cell r="CA229">
            <v>36122.21875</v>
          </cell>
          <cell r="CB229">
            <v>36122.21875</v>
          </cell>
          <cell r="CC229">
            <v>36122.21875</v>
          </cell>
          <cell r="CD229">
            <v>36122.21875</v>
          </cell>
          <cell r="CE229">
            <v>36122.21875</v>
          </cell>
          <cell r="CF229">
            <v>36122.21875</v>
          </cell>
          <cell r="CG229">
            <v>36122.21875</v>
          </cell>
          <cell r="CH229">
            <v>36122.21875</v>
          </cell>
          <cell r="CI229">
            <v>36122.21875</v>
          </cell>
          <cell r="CJ229">
            <v>36122.21875</v>
          </cell>
          <cell r="CK229">
            <v>36122.21875</v>
          </cell>
          <cell r="CL229">
            <v>36122.21875</v>
          </cell>
          <cell r="CM229">
            <v>36122.21875</v>
          </cell>
          <cell r="CN229">
            <v>36122.21875</v>
          </cell>
          <cell r="CO229">
            <v>36122.21875</v>
          </cell>
          <cell r="CP229">
            <v>36122.21875</v>
          </cell>
          <cell r="CQ229">
            <v>36122.21875</v>
          </cell>
          <cell r="CR229">
            <v>36122.21875</v>
          </cell>
          <cell r="CS229">
            <v>36122.21875</v>
          </cell>
          <cell r="CT229">
            <v>36122.21875</v>
          </cell>
          <cell r="CU229">
            <v>36122.21875</v>
          </cell>
          <cell r="CV229">
            <v>36122.21875</v>
          </cell>
          <cell r="CW229">
            <v>36122.21875</v>
          </cell>
          <cell r="CX229">
            <v>36122.21875</v>
          </cell>
          <cell r="CY229">
            <v>36122.21875</v>
          </cell>
          <cell r="CZ229">
            <v>36122.21875</v>
          </cell>
          <cell r="DA229">
            <v>36122.21875</v>
          </cell>
          <cell r="DB229">
            <v>36122.21875</v>
          </cell>
          <cell r="DC229">
            <v>36122.21875</v>
          </cell>
          <cell r="DD229">
            <v>36122.21875</v>
          </cell>
          <cell r="DE229">
            <v>36122.21875</v>
          </cell>
          <cell r="DF229">
            <v>36122.21875</v>
          </cell>
          <cell r="DG229">
            <v>36122.21875</v>
          </cell>
          <cell r="DH229">
            <v>36122.21875</v>
          </cell>
          <cell r="DI229">
            <v>36122.21875</v>
          </cell>
          <cell r="DJ229">
            <v>36122.21875</v>
          </cell>
          <cell r="DK229">
            <v>36122.21875</v>
          </cell>
          <cell r="DL229">
            <v>36122.21875</v>
          </cell>
          <cell r="DM229">
            <v>36122.21875</v>
          </cell>
          <cell r="DN229">
            <v>36122.21875</v>
          </cell>
          <cell r="DO229">
            <v>36122.21875</v>
          </cell>
          <cell r="DP229">
            <v>36122.21875</v>
          </cell>
          <cell r="DQ229">
            <v>36122.21875</v>
          </cell>
          <cell r="DR229">
            <v>36122.21875</v>
          </cell>
          <cell r="DS229">
            <v>36122.21875</v>
          </cell>
          <cell r="DT229">
            <v>36122.21875</v>
          </cell>
          <cell r="DU229">
            <v>36122.21875</v>
          </cell>
          <cell r="DV229">
            <v>36122.21875</v>
          </cell>
          <cell r="DW229">
            <v>36122.21875</v>
          </cell>
          <cell r="DX229">
            <v>36122.21875</v>
          </cell>
          <cell r="DY229">
            <v>36122.21875</v>
          </cell>
          <cell r="DZ229">
            <v>36122.21875</v>
          </cell>
          <cell r="EA229">
            <v>36122.21875</v>
          </cell>
          <cell r="EB229">
            <v>36122.21875</v>
          </cell>
          <cell r="EC229">
            <v>36122.21875</v>
          </cell>
          <cell r="ED229">
            <v>36122.21875</v>
          </cell>
          <cell r="EE229">
            <v>36122.21875</v>
          </cell>
          <cell r="EF229">
            <v>36122.21875</v>
          </cell>
          <cell r="EG229">
            <v>36122.21875</v>
          </cell>
          <cell r="EH229">
            <v>36122.21875</v>
          </cell>
          <cell r="EI229">
            <v>36122.21875</v>
          </cell>
          <cell r="EJ229">
            <v>36122.21875</v>
          </cell>
          <cell r="EK229">
            <v>36122.21875</v>
          </cell>
          <cell r="EL229">
            <v>36122.21875</v>
          </cell>
          <cell r="EM229">
            <v>36122.21875</v>
          </cell>
          <cell r="EN229">
            <v>36122.21875</v>
          </cell>
          <cell r="EO229">
            <v>36122.21875</v>
          </cell>
          <cell r="EP229">
            <v>36122.21875</v>
          </cell>
          <cell r="EQ229">
            <v>36122.21875</v>
          </cell>
          <cell r="ER229">
            <v>36122.21875</v>
          </cell>
          <cell r="ES229">
            <v>36122.21875</v>
          </cell>
          <cell r="ET229">
            <v>36122.21875</v>
          </cell>
          <cell r="EU229">
            <v>36122.21875</v>
          </cell>
          <cell r="EV229">
            <v>36122.21875</v>
          </cell>
        </row>
        <row r="230">
          <cell r="V230" t="str">
            <v>+ or - Scheduled Date</v>
          </cell>
          <cell r="X230">
            <v>-22.220141999998305</v>
          </cell>
        </row>
        <row r="231">
          <cell r="N231" t="str">
            <v>ENGINEERING</v>
          </cell>
          <cell r="R231" t="str">
            <v>LEARNING QUEST II</v>
          </cell>
          <cell r="V231" t="str">
            <v>START DATE</v>
          </cell>
          <cell r="W231" t="str">
            <v>END     DATE</v>
          </cell>
          <cell r="X231">
            <v>7000</v>
          </cell>
          <cell r="Y231" t="str">
            <v>WK Count</v>
          </cell>
          <cell r="Z231" t="str">
            <v>Total Days</v>
          </cell>
        </row>
        <row r="232">
          <cell r="N232" t="str">
            <v>ENGINEERING</v>
          </cell>
          <cell r="R232" t="str">
            <v>LEARNING QUEST II</v>
          </cell>
          <cell r="T232" t="str">
            <v>ANIMATION PRODUCTION</v>
          </cell>
          <cell r="V232" t="str">
            <v>START DATE</v>
          </cell>
          <cell r="W232" t="str">
            <v>END     DATE</v>
          </cell>
          <cell r="X232">
            <v>7000</v>
          </cell>
          <cell r="Y232" t="str">
            <v>WK Count</v>
          </cell>
          <cell r="Z232" t="str">
            <v>Total Days</v>
          </cell>
          <cell r="AA232">
            <v>7000</v>
          </cell>
          <cell r="AB232">
            <v>7000</v>
          </cell>
          <cell r="AC232">
            <v>7000</v>
          </cell>
          <cell r="AD232">
            <v>7000</v>
          </cell>
          <cell r="AE232">
            <v>7000</v>
          </cell>
          <cell r="AF232">
            <v>7000</v>
          </cell>
          <cell r="AG232">
            <v>7000</v>
          </cell>
          <cell r="AH232">
            <v>7000</v>
          </cell>
          <cell r="AI232">
            <v>7000</v>
          </cell>
          <cell r="AJ232">
            <v>7000</v>
          </cell>
          <cell r="AK232">
            <v>7000</v>
          </cell>
          <cell r="AL232">
            <v>7000</v>
          </cell>
          <cell r="AM232">
            <v>7000</v>
          </cell>
          <cell r="AN232">
            <v>7000</v>
          </cell>
          <cell r="AO232">
            <v>7000</v>
          </cell>
          <cell r="AP232">
            <v>7000</v>
          </cell>
          <cell r="AQ232">
            <v>7000</v>
          </cell>
          <cell r="AR232">
            <v>7000</v>
          </cell>
          <cell r="AS232">
            <v>7000</v>
          </cell>
          <cell r="AT232">
            <v>7000</v>
          </cell>
          <cell r="AU232">
            <v>7000</v>
          </cell>
          <cell r="AV232">
            <v>7000</v>
          </cell>
          <cell r="AW232">
            <v>7000</v>
          </cell>
          <cell r="AX232">
            <v>7000</v>
          </cell>
          <cell r="AY232">
            <v>7000</v>
          </cell>
          <cell r="AZ232">
            <v>7000</v>
          </cell>
          <cell r="BA232">
            <v>7000</v>
          </cell>
          <cell r="BB232">
            <v>7000</v>
          </cell>
          <cell r="BC232">
            <v>7000</v>
          </cell>
          <cell r="BD232">
            <v>7000</v>
          </cell>
          <cell r="BE232">
            <v>7000</v>
          </cell>
          <cell r="BF232">
            <v>7000</v>
          </cell>
          <cell r="BG232">
            <v>7000</v>
          </cell>
          <cell r="BH232">
            <v>7000</v>
          </cell>
          <cell r="BI232">
            <v>7000</v>
          </cell>
          <cell r="BJ232">
            <v>7000</v>
          </cell>
          <cell r="BK232">
            <v>7000</v>
          </cell>
          <cell r="BL232">
            <v>7000</v>
          </cell>
          <cell r="BM232">
            <v>7000</v>
          </cell>
          <cell r="BN232">
            <v>7000</v>
          </cell>
          <cell r="BO232">
            <v>7000</v>
          </cell>
          <cell r="BP232">
            <v>7000</v>
          </cell>
          <cell r="BQ232">
            <v>7000</v>
          </cell>
          <cell r="BR232">
            <v>7000</v>
          </cell>
          <cell r="BS232">
            <v>7000</v>
          </cell>
          <cell r="BT232">
            <v>7000</v>
          </cell>
          <cell r="BU232">
            <v>7000</v>
          </cell>
          <cell r="BV232">
            <v>7000</v>
          </cell>
          <cell r="BW232">
            <v>7000</v>
          </cell>
          <cell r="BX232">
            <v>7000</v>
          </cell>
          <cell r="BY232">
            <v>35905</v>
          </cell>
          <cell r="BZ232">
            <v>35912</v>
          </cell>
          <cell r="CA232">
            <v>35919</v>
          </cell>
          <cell r="CB232">
            <v>35926</v>
          </cell>
          <cell r="CC232">
            <v>35933</v>
          </cell>
          <cell r="CD232">
            <v>35940</v>
          </cell>
          <cell r="CE232">
            <v>35947</v>
          </cell>
          <cell r="CF232">
            <v>35954</v>
          </cell>
          <cell r="CG232">
            <v>35961</v>
          </cell>
          <cell r="CH232">
            <v>35968</v>
          </cell>
          <cell r="CI232">
            <v>35975</v>
          </cell>
          <cell r="CJ232">
            <v>35982</v>
          </cell>
          <cell r="CK232">
            <v>35989</v>
          </cell>
          <cell r="CL232">
            <v>35996</v>
          </cell>
          <cell r="CM232">
            <v>36003</v>
          </cell>
          <cell r="CN232">
            <v>36010</v>
          </cell>
          <cell r="CO232">
            <v>36010</v>
          </cell>
          <cell r="CP232">
            <v>36010</v>
          </cell>
          <cell r="CQ232">
            <v>36010</v>
          </cell>
          <cell r="CR232">
            <v>36010</v>
          </cell>
          <cell r="CS232">
            <v>36010</v>
          </cell>
          <cell r="CT232">
            <v>36010</v>
          </cell>
          <cell r="CU232">
            <v>36010</v>
          </cell>
          <cell r="CV232">
            <v>36010</v>
          </cell>
          <cell r="CW232">
            <v>36010</v>
          </cell>
          <cell r="CX232">
            <v>36010</v>
          </cell>
          <cell r="CY232">
            <v>36010</v>
          </cell>
          <cell r="CZ232">
            <v>36010</v>
          </cell>
          <cell r="DA232">
            <v>36010</v>
          </cell>
          <cell r="DB232">
            <v>36010</v>
          </cell>
          <cell r="DC232">
            <v>36010</v>
          </cell>
          <cell r="DD232">
            <v>36010</v>
          </cell>
          <cell r="DE232">
            <v>36010</v>
          </cell>
          <cell r="DF232">
            <v>36010</v>
          </cell>
          <cell r="DG232">
            <v>36010</v>
          </cell>
          <cell r="DH232">
            <v>36010</v>
          </cell>
          <cell r="DI232">
            <v>36010</v>
          </cell>
          <cell r="DJ232">
            <v>36010</v>
          </cell>
          <cell r="DK232">
            <v>36010</v>
          </cell>
          <cell r="DL232">
            <v>36010</v>
          </cell>
          <cell r="DM232">
            <v>36010</v>
          </cell>
          <cell r="DN232">
            <v>36010</v>
          </cell>
          <cell r="DO232">
            <v>36010</v>
          </cell>
          <cell r="DP232">
            <v>36010</v>
          </cell>
          <cell r="DQ232">
            <v>36010</v>
          </cell>
          <cell r="DR232">
            <v>36010</v>
          </cell>
          <cell r="DS232">
            <v>36010</v>
          </cell>
          <cell r="DT232">
            <v>36010</v>
          </cell>
          <cell r="DU232">
            <v>36010</v>
          </cell>
          <cell r="DV232">
            <v>36010</v>
          </cell>
          <cell r="DW232">
            <v>36010</v>
          </cell>
          <cell r="DX232">
            <v>36010</v>
          </cell>
          <cell r="DY232">
            <v>36010</v>
          </cell>
          <cell r="DZ232">
            <v>36010</v>
          </cell>
          <cell r="EA232">
            <v>36010</v>
          </cell>
          <cell r="EB232">
            <v>36010</v>
          </cell>
          <cell r="EC232">
            <v>36010</v>
          </cell>
          <cell r="ED232">
            <v>36010</v>
          </cell>
          <cell r="EE232">
            <v>36010</v>
          </cell>
          <cell r="EF232">
            <v>36010</v>
          </cell>
          <cell r="EG232">
            <v>36010</v>
          </cell>
          <cell r="EH232">
            <v>36010</v>
          </cell>
          <cell r="EI232">
            <v>36010</v>
          </cell>
          <cell r="EJ232">
            <v>36010</v>
          </cell>
          <cell r="EK232">
            <v>36010</v>
          </cell>
          <cell r="EL232">
            <v>36010</v>
          </cell>
          <cell r="EM232">
            <v>36010</v>
          </cell>
          <cell r="EN232">
            <v>36010</v>
          </cell>
          <cell r="EO232">
            <v>36010</v>
          </cell>
          <cell r="EP232">
            <v>36010</v>
          </cell>
          <cell r="EQ232">
            <v>36010</v>
          </cell>
          <cell r="ER232">
            <v>36010</v>
          </cell>
          <cell r="ES232">
            <v>36010</v>
          </cell>
          <cell r="ET232">
            <v>36010</v>
          </cell>
          <cell r="EU232">
            <v>36010</v>
          </cell>
          <cell r="EV232">
            <v>36010</v>
          </cell>
        </row>
        <row r="233">
          <cell r="A233" t="str">
            <v>PREP</v>
          </cell>
          <cell r="F233" t="str">
            <v>ANIMATION</v>
          </cell>
          <cell r="I233" t="str">
            <v>INK &amp; PAINT</v>
          </cell>
          <cell r="L233" t="str">
            <v>ALPHA</v>
          </cell>
          <cell r="N233" t="str">
            <v>BETA</v>
          </cell>
          <cell r="P233" t="str">
            <v>RTM</v>
          </cell>
          <cell r="R233" t="str">
            <v>STREET</v>
          </cell>
          <cell r="T233" t="str">
            <v>ANIMATION PRODUCTION</v>
          </cell>
          <cell r="V233">
            <v>35905</v>
          </cell>
          <cell r="W233">
            <v>36017</v>
          </cell>
          <cell r="X233">
            <v>500</v>
          </cell>
          <cell r="Y233">
            <v>16</v>
          </cell>
          <cell r="Z233">
            <v>112</v>
          </cell>
          <cell r="AA233">
            <v>112</v>
          </cell>
          <cell r="AB233">
            <v>112</v>
          </cell>
          <cell r="AC233">
            <v>112</v>
          </cell>
          <cell r="AD233">
            <v>112</v>
          </cell>
          <cell r="AE233">
            <v>112</v>
          </cell>
          <cell r="AF233">
            <v>112</v>
          </cell>
          <cell r="AG233">
            <v>112</v>
          </cell>
          <cell r="AH233">
            <v>112</v>
          </cell>
          <cell r="AI233">
            <v>112</v>
          </cell>
          <cell r="AJ233">
            <v>112</v>
          </cell>
          <cell r="AK233">
            <v>112</v>
          </cell>
          <cell r="AL233">
            <v>112</v>
          </cell>
          <cell r="AM233">
            <v>112</v>
          </cell>
          <cell r="AN233">
            <v>112</v>
          </cell>
          <cell r="AO233">
            <v>112</v>
          </cell>
          <cell r="AP233">
            <v>112</v>
          </cell>
          <cell r="AQ233">
            <v>112</v>
          </cell>
          <cell r="AR233">
            <v>112</v>
          </cell>
          <cell r="AS233">
            <v>112</v>
          </cell>
          <cell r="AT233">
            <v>112</v>
          </cell>
          <cell r="AU233">
            <v>112</v>
          </cell>
          <cell r="AV233">
            <v>112</v>
          </cell>
          <cell r="AW233">
            <v>112</v>
          </cell>
          <cell r="AX233">
            <v>112</v>
          </cell>
          <cell r="AY233">
            <v>112</v>
          </cell>
          <cell r="AZ233">
            <v>112</v>
          </cell>
          <cell r="BA233">
            <v>112</v>
          </cell>
          <cell r="BB233">
            <v>112</v>
          </cell>
          <cell r="BC233">
            <v>112</v>
          </cell>
          <cell r="BD233">
            <v>112</v>
          </cell>
          <cell r="BE233">
            <v>112</v>
          </cell>
          <cell r="BF233">
            <v>112</v>
          </cell>
          <cell r="BG233">
            <v>112</v>
          </cell>
          <cell r="BH233">
            <v>112</v>
          </cell>
          <cell r="BI233">
            <v>112</v>
          </cell>
          <cell r="BJ233">
            <v>112</v>
          </cell>
          <cell r="BK233">
            <v>112</v>
          </cell>
          <cell r="BL233">
            <v>112</v>
          </cell>
          <cell r="BM233">
            <v>112</v>
          </cell>
          <cell r="BN233">
            <v>112</v>
          </cell>
          <cell r="BO233">
            <v>112</v>
          </cell>
          <cell r="BP233">
            <v>112</v>
          </cell>
          <cell r="BQ233">
            <v>112</v>
          </cell>
          <cell r="BR233">
            <v>112</v>
          </cell>
          <cell r="BS233">
            <v>112</v>
          </cell>
          <cell r="BT233">
            <v>112</v>
          </cell>
          <cell r="BU233">
            <v>112</v>
          </cell>
          <cell r="BV233">
            <v>112</v>
          </cell>
          <cell r="BW233">
            <v>112</v>
          </cell>
          <cell r="BX233">
            <v>112</v>
          </cell>
          <cell r="BY233">
            <v>35905</v>
          </cell>
          <cell r="BZ233">
            <v>35912</v>
          </cell>
          <cell r="CA233">
            <v>35919</v>
          </cell>
          <cell r="CB233">
            <v>35926</v>
          </cell>
          <cell r="CC233">
            <v>35933</v>
          </cell>
          <cell r="CD233">
            <v>35940</v>
          </cell>
          <cell r="CE233">
            <v>35947</v>
          </cell>
          <cell r="CF233">
            <v>35954</v>
          </cell>
          <cell r="CG233">
            <v>35961</v>
          </cell>
          <cell r="CH233">
            <v>35968</v>
          </cell>
          <cell r="CI233">
            <v>35975</v>
          </cell>
          <cell r="CJ233">
            <v>35982</v>
          </cell>
          <cell r="CK233">
            <v>35989</v>
          </cell>
          <cell r="CL233">
            <v>35996</v>
          </cell>
          <cell r="CM233">
            <v>36003</v>
          </cell>
          <cell r="CN233">
            <v>36010</v>
          </cell>
          <cell r="CO233">
            <v>36010</v>
          </cell>
          <cell r="CP233">
            <v>36010</v>
          </cell>
          <cell r="CQ233">
            <v>36010</v>
          </cell>
          <cell r="CR233">
            <v>36010</v>
          </cell>
          <cell r="CS233">
            <v>36010</v>
          </cell>
          <cell r="CT233">
            <v>36010</v>
          </cell>
          <cell r="CU233">
            <v>36010</v>
          </cell>
          <cell r="CV233">
            <v>36010</v>
          </cell>
          <cell r="CW233">
            <v>36010</v>
          </cell>
          <cell r="CX233">
            <v>36010</v>
          </cell>
          <cell r="CY233">
            <v>36010</v>
          </cell>
          <cell r="CZ233">
            <v>36010</v>
          </cell>
          <cell r="DA233">
            <v>36010</v>
          </cell>
          <cell r="DB233">
            <v>36010</v>
          </cell>
          <cell r="DC233">
            <v>36010</v>
          </cell>
          <cell r="DD233">
            <v>36010</v>
          </cell>
          <cell r="DE233">
            <v>36010</v>
          </cell>
          <cell r="DF233">
            <v>36010</v>
          </cell>
          <cell r="DG233">
            <v>36010</v>
          </cell>
          <cell r="DH233">
            <v>36010</v>
          </cell>
          <cell r="DI233">
            <v>36010</v>
          </cell>
          <cell r="DJ233">
            <v>36010</v>
          </cell>
          <cell r="DK233">
            <v>36010</v>
          </cell>
          <cell r="DL233">
            <v>36010</v>
          </cell>
          <cell r="DM233">
            <v>36010</v>
          </cell>
          <cell r="DN233">
            <v>36010</v>
          </cell>
          <cell r="DO233">
            <v>36010</v>
          </cell>
          <cell r="DP233">
            <v>36010</v>
          </cell>
          <cell r="DQ233">
            <v>36010</v>
          </cell>
          <cell r="DR233">
            <v>36010</v>
          </cell>
          <cell r="DS233">
            <v>36010</v>
          </cell>
          <cell r="DT233">
            <v>36010</v>
          </cell>
          <cell r="DU233">
            <v>36010</v>
          </cell>
          <cell r="DV233">
            <v>36010</v>
          </cell>
          <cell r="DW233">
            <v>36010</v>
          </cell>
          <cell r="DX233">
            <v>36010</v>
          </cell>
          <cell r="DY233">
            <v>36010</v>
          </cell>
          <cell r="DZ233">
            <v>36010</v>
          </cell>
          <cell r="EA233">
            <v>36010</v>
          </cell>
          <cell r="EB233">
            <v>36010</v>
          </cell>
          <cell r="EC233">
            <v>36010</v>
          </cell>
          <cell r="ED233">
            <v>36010</v>
          </cell>
          <cell r="EE233">
            <v>36010</v>
          </cell>
          <cell r="EF233">
            <v>36010</v>
          </cell>
          <cell r="EG233">
            <v>36010</v>
          </cell>
          <cell r="EH233">
            <v>36010</v>
          </cell>
          <cell r="EI233">
            <v>36010</v>
          </cell>
          <cell r="EJ233">
            <v>36010</v>
          </cell>
          <cell r="EK233">
            <v>36010</v>
          </cell>
          <cell r="EL233">
            <v>36010</v>
          </cell>
          <cell r="EM233">
            <v>36010</v>
          </cell>
          <cell r="EN233">
            <v>36010</v>
          </cell>
          <cell r="EO233">
            <v>36010</v>
          </cell>
          <cell r="EP233">
            <v>36010</v>
          </cell>
          <cell r="EQ233">
            <v>36010</v>
          </cell>
          <cell r="ER233">
            <v>36010</v>
          </cell>
          <cell r="ES233">
            <v>36010</v>
          </cell>
          <cell r="ET233">
            <v>36010</v>
          </cell>
          <cell r="EU233">
            <v>36010</v>
          </cell>
          <cell r="EV233">
            <v>36010</v>
          </cell>
        </row>
        <row r="234">
          <cell r="A234" t="str">
            <v>PREP</v>
          </cell>
          <cell r="B234" t="str">
            <v>Days</v>
          </cell>
          <cell r="F234" t="str">
            <v>ANIMATION</v>
          </cell>
          <cell r="G234" t="str">
            <v>Days</v>
          </cell>
          <cell r="H234" t="str">
            <v>Frames</v>
          </cell>
          <cell r="I234" t="str">
            <v>INK &amp; PAINT</v>
          </cell>
          <cell r="J234" t="str">
            <v>Days</v>
          </cell>
          <cell r="L234" t="str">
            <v>ALPHA</v>
          </cell>
          <cell r="N234" t="str">
            <v>BETA</v>
          </cell>
          <cell r="P234" t="str">
            <v>RTM</v>
          </cell>
          <cell r="R234" t="str">
            <v>STREET</v>
          </cell>
          <cell r="T234" t="str">
            <v>Prep Projection</v>
          </cell>
          <cell r="V234">
            <v>35905</v>
          </cell>
          <cell r="W234">
            <v>36017</v>
          </cell>
          <cell r="X234">
            <v>500</v>
          </cell>
          <cell r="Y234">
            <v>16</v>
          </cell>
          <cell r="Z234">
            <v>112</v>
          </cell>
          <cell r="AA234">
            <v>112</v>
          </cell>
          <cell r="AB234">
            <v>112</v>
          </cell>
          <cell r="AC234">
            <v>112</v>
          </cell>
          <cell r="AD234">
            <v>112</v>
          </cell>
          <cell r="AE234">
            <v>112</v>
          </cell>
          <cell r="AF234">
            <v>112</v>
          </cell>
          <cell r="AG234">
            <v>112</v>
          </cell>
          <cell r="AH234">
            <v>112</v>
          </cell>
          <cell r="AI234">
            <v>112</v>
          </cell>
          <cell r="AJ234">
            <v>112</v>
          </cell>
          <cell r="AK234">
            <v>112</v>
          </cell>
          <cell r="AL234">
            <v>112</v>
          </cell>
          <cell r="AM234">
            <v>112</v>
          </cell>
          <cell r="AN234">
            <v>112</v>
          </cell>
          <cell r="AO234">
            <v>112</v>
          </cell>
          <cell r="AP234">
            <v>112</v>
          </cell>
          <cell r="AQ234">
            <v>112</v>
          </cell>
          <cell r="AR234">
            <v>112</v>
          </cell>
          <cell r="AS234">
            <v>112</v>
          </cell>
          <cell r="AT234">
            <v>112</v>
          </cell>
          <cell r="AU234">
            <v>112</v>
          </cell>
          <cell r="AV234">
            <v>112</v>
          </cell>
          <cell r="AW234">
            <v>112</v>
          </cell>
          <cell r="AX234">
            <v>112</v>
          </cell>
          <cell r="AY234">
            <v>112</v>
          </cell>
          <cell r="AZ234">
            <v>112</v>
          </cell>
          <cell r="BA234">
            <v>112</v>
          </cell>
          <cell r="BB234">
            <v>112</v>
          </cell>
          <cell r="BC234">
            <v>112</v>
          </cell>
          <cell r="BD234">
            <v>112</v>
          </cell>
          <cell r="BE234">
            <v>112</v>
          </cell>
          <cell r="BF234">
            <v>112</v>
          </cell>
          <cell r="BG234">
            <v>112</v>
          </cell>
          <cell r="BH234">
            <v>112</v>
          </cell>
          <cell r="BI234">
            <v>112</v>
          </cell>
          <cell r="BJ234">
            <v>112</v>
          </cell>
          <cell r="BK234">
            <v>112</v>
          </cell>
          <cell r="BL234">
            <v>112</v>
          </cell>
          <cell r="BM234">
            <v>112</v>
          </cell>
          <cell r="BN234">
            <v>112</v>
          </cell>
          <cell r="BO234">
            <v>112</v>
          </cell>
          <cell r="BP234">
            <v>112</v>
          </cell>
          <cell r="BQ234">
            <v>112</v>
          </cell>
          <cell r="BR234">
            <v>112</v>
          </cell>
          <cell r="BS234">
            <v>112</v>
          </cell>
          <cell r="BT234">
            <v>112</v>
          </cell>
          <cell r="BU234">
            <v>112</v>
          </cell>
          <cell r="BV234">
            <v>112</v>
          </cell>
          <cell r="BW234">
            <v>112</v>
          </cell>
          <cell r="BX234">
            <v>112</v>
          </cell>
          <cell r="BY234">
            <v>125</v>
          </cell>
          <cell r="BZ234">
            <v>250</v>
          </cell>
          <cell r="CA234">
            <v>375</v>
          </cell>
          <cell r="CB234">
            <v>500</v>
          </cell>
          <cell r="CC234">
            <v>500</v>
          </cell>
          <cell r="CD234">
            <v>500</v>
          </cell>
          <cell r="CE234">
            <v>500</v>
          </cell>
          <cell r="CF234">
            <v>500</v>
          </cell>
          <cell r="CG234">
            <v>500</v>
          </cell>
          <cell r="CH234">
            <v>500</v>
          </cell>
          <cell r="CI234">
            <v>500</v>
          </cell>
          <cell r="CJ234">
            <v>500</v>
          </cell>
          <cell r="CK234">
            <v>500</v>
          </cell>
          <cell r="CL234">
            <v>500</v>
          </cell>
          <cell r="CM234">
            <v>500</v>
          </cell>
          <cell r="CN234">
            <v>500</v>
          </cell>
          <cell r="CO234">
            <v>500</v>
          </cell>
          <cell r="CP234">
            <v>500</v>
          </cell>
          <cell r="CQ234">
            <v>500</v>
          </cell>
          <cell r="CR234">
            <v>500</v>
          </cell>
          <cell r="CS234">
            <v>500</v>
          </cell>
          <cell r="CT234">
            <v>500</v>
          </cell>
          <cell r="CU234">
            <v>500</v>
          </cell>
          <cell r="CV234">
            <v>500</v>
          </cell>
          <cell r="CW234">
            <v>500</v>
          </cell>
          <cell r="CX234">
            <v>500</v>
          </cell>
          <cell r="CY234">
            <v>500</v>
          </cell>
          <cell r="CZ234">
            <v>500</v>
          </cell>
          <cell r="DA234">
            <v>500</v>
          </cell>
          <cell r="DB234">
            <v>500</v>
          </cell>
          <cell r="DC234">
            <v>500</v>
          </cell>
          <cell r="DD234">
            <v>500</v>
          </cell>
          <cell r="DE234">
            <v>500</v>
          </cell>
          <cell r="DF234">
            <v>500</v>
          </cell>
          <cell r="DG234">
            <v>500</v>
          </cell>
          <cell r="DH234">
            <v>500</v>
          </cell>
          <cell r="DI234">
            <v>500</v>
          </cell>
          <cell r="DJ234">
            <v>500</v>
          </cell>
          <cell r="DK234">
            <v>500</v>
          </cell>
          <cell r="DL234">
            <v>500</v>
          </cell>
          <cell r="DM234">
            <v>500</v>
          </cell>
          <cell r="DN234">
            <v>500</v>
          </cell>
          <cell r="DO234">
            <v>500</v>
          </cell>
          <cell r="DP234">
            <v>500</v>
          </cell>
          <cell r="DQ234">
            <v>500</v>
          </cell>
          <cell r="DR234">
            <v>500</v>
          </cell>
          <cell r="DS234">
            <v>500</v>
          </cell>
          <cell r="DT234">
            <v>500</v>
          </cell>
          <cell r="DU234">
            <v>500</v>
          </cell>
          <cell r="DV234">
            <v>500</v>
          </cell>
          <cell r="DW234">
            <v>500</v>
          </cell>
          <cell r="DX234">
            <v>500</v>
          </cell>
          <cell r="DY234">
            <v>500</v>
          </cell>
          <cell r="DZ234">
            <v>500</v>
          </cell>
          <cell r="EA234">
            <v>500</v>
          </cell>
          <cell r="EB234">
            <v>500</v>
          </cell>
          <cell r="EC234">
            <v>500</v>
          </cell>
          <cell r="ED234">
            <v>500</v>
          </cell>
          <cell r="EE234">
            <v>500</v>
          </cell>
          <cell r="EF234">
            <v>500</v>
          </cell>
          <cell r="EG234">
            <v>500</v>
          </cell>
          <cell r="EH234">
            <v>500</v>
          </cell>
          <cell r="EI234">
            <v>500</v>
          </cell>
          <cell r="EJ234">
            <v>500</v>
          </cell>
          <cell r="EK234">
            <v>500</v>
          </cell>
          <cell r="EL234">
            <v>500</v>
          </cell>
          <cell r="EM234">
            <v>500</v>
          </cell>
          <cell r="EN234">
            <v>500</v>
          </cell>
          <cell r="EO234">
            <v>500</v>
          </cell>
          <cell r="EP234">
            <v>500</v>
          </cell>
          <cell r="EQ234">
            <v>500</v>
          </cell>
          <cell r="ER234">
            <v>500</v>
          </cell>
          <cell r="ES234">
            <v>500</v>
          </cell>
          <cell r="ET234">
            <v>500</v>
          </cell>
          <cell r="EU234">
            <v>500</v>
          </cell>
          <cell r="EV234">
            <v>500</v>
          </cell>
        </row>
        <row r="235">
          <cell r="A235" t="str">
            <v>Wks</v>
          </cell>
          <cell r="B235" t="str">
            <v>Days</v>
          </cell>
          <cell r="F235" t="str">
            <v>Wks</v>
          </cell>
          <cell r="G235" t="str">
            <v>Days</v>
          </cell>
          <cell r="H235" t="str">
            <v>Frames</v>
          </cell>
          <cell r="I235" t="str">
            <v>Wks</v>
          </cell>
          <cell r="J235" t="str">
            <v>Days</v>
          </cell>
          <cell r="K235">
            <v>21</v>
          </cell>
          <cell r="M235">
            <v>29</v>
          </cell>
          <cell r="O235">
            <v>29</v>
          </cell>
          <cell r="Q235">
            <v>29</v>
          </cell>
          <cell r="R235">
            <v>36312</v>
          </cell>
          <cell r="T235" t="str">
            <v>Animation Projection</v>
          </cell>
          <cell r="V235">
            <v>35933</v>
          </cell>
          <cell r="W235">
            <v>36061</v>
          </cell>
          <cell r="X235">
            <v>500</v>
          </cell>
          <cell r="Y235">
            <v>19</v>
          </cell>
          <cell r="Z235">
            <v>128</v>
          </cell>
          <cell r="AA235">
            <v>128</v>
          </cell>
          <cell r="AB235">
            <v>128</v>
          </cell>
          <cell r="AC235">
            <v>128</v>
          </cell>
          <cell r="AD235">
            <v>128</v>
          </cell>
          <cell r="AE235">
            <v>128</v>
          </cell>
          <cell r="AF235">
            <v>128</v>
          </cell>
          <cell r="AG235">
            <v>128</v>
          </cell>
          <cell r="AH235">
            <v>128</v>
          </cell>
          <cell r="AI235">
            <v>128</v>
          </cell>
          <cell r="AJ235">
            <v>128</v>
          </cell>
          <cell r="AK235">
            <v>128</v>
          </cell>
          <cell r="AL235">
            <v>128</v>
          </cell>
          <cell r="AM235">
            <v>128</v>
          </cell>
          <cell r="AN235">
            <v>128</v>
          </cell>
          <cell r="AO235">
            <v>128</v>
          </cell>
          <cell r="AP235">
            <v>128</v>
          </cell>
          <cell r="AQ235">
            <v>128</v>
          </cell>
          <cell r="AR235">
            <v>128</v>
          </cell>
          <cell r="AS235">
            <v>128</v>
          </cell>
          <cell r="AT235">
            <v>128</v>
          </cell>
          <cell r="AU235">
            <v>128</v>
          </cell>
          <cell r="AV235">
            <v>128</v>
          </cell>
          <cell r="AW235">
            <v>128</v>
          </cell>
          <cell r="AX235">
            <v>128</v>
          </cell>
          <cell r="AY235">
            <v>128</v>
          </cell>
          <cell r="AZ235">
            <v>128</v>
          </cell>
          <cell r="BA235">
            <v>128</v>
          </cell>
          <cell r="BB235">
            <v>128</v>
          </cell>
          <cell r="BC235">
            <v>128</v>
          </cell>
          <cell r="BD235">
            <v>128</v>
          </cell>
          <cell r="BE235">
            <v>128</v>
          </cell>
          <cell r="BF235">
            <v>128</v>
          </cell>
          <cell r="BG235">
            <v>128</v>
          </cell>
          <cell r="BH235">
            <v>128</v>
          </cell>
          <cell r="BI235">
            <v>128</v>
          </cell>
          <cell r="BJ235">
            <v>128</v>
          </cell>
          <cell r="BK235">
            <v>128</v>
          </cell>
          <cell r="BL235">
            <v>128</v>
          </cell>
          <cell r="BM235">
            <v>128</v>
          </cell>
          <cell r="BN235">
            <v>128</v>
          </cell>
          <cell r="BO235">
            <v>128</v>
          </cell>
          <cell r="BP235">
            <v>128</v>
          </cell>
          <cell r="BQ235">
            <v>128</v>
          </cell>
          <cell r="BR235">
            <v>128</v>
          </cell>
          <cell r="BS235">
            <v>128</v>
          </cell>
          <cell r="BT235">
            <v>128</v>
          </cell>
          <cell r="BU235">
            <v>128</v>
          </cell>
          <cell r="BV235">
            <v>128</v>
          </cell>
          <cell r="BW235">
            <v>128</v>
          </cell>
          <cell r="BX235">
            <v>128</v>
          </cell>
          <cell r="BY235">
            <v>128</v>
          </cell>
          <cell r="BZ235">
            <v>128</v>
          </cell>
          <cell r="CA235">
            <v>128</v>
          </cell>
          <cell r="CB235">
            <v>128</v>
          </cell>
          <cell r="CC235">
            <v>0</v>
          </cell>
          <cell r="CD235">
            <v>0</v>
          </cell>
          <cell r="CE235">
            <v>0</v>
          </cell>
          <cell r="CF235">
            <v>125</v>
          </cell>
          <cell r="CG235">
            <v>250</v>
          </cell>
          <cell r="CH235">
            <v>375</v>
          </cell>
          <cell r="CI235">
            <v>500</v>
          </cell>
          <cell r="CJ235">
            <v>500</v>
          </cell>
          <cell r="CK235">
            <v>500</v>
          </cell>
          <cell r="CL235">
            <v>500</v>
          </cell>
          <cell r="CM235">
            <v>500</v>
          </cell>
          <cell r="CN235">
            <v>500</v>
          </cell>
          <cell r="CO235">
            <v>500</v>
          </cell>
          <cell r="CP235">
            <v>500</v>
          </cell>
          <cell r="CQ235">
            <v>500</v>
          </cell>
          <cell r="CR235">
            <v>500</v>
          </cell>
          <cell r="CS235">
            <v>500</v>
          </cell>
          <cell r="CT235">
            <v>500</v>
          </cell>
          <cell r="CU235">
            <v>500</v>
          </cell>
          <cell r="CV235">
            <v>500</v>
          </cell>
          <cell r="CW235">
            <v>500</v>
          </cell>
          <cell r="CX235">
            <v>500</v>
          </cell>
          <cell r="CY235">
            <v>500</v>
          </cell>
          <cell r="CZ235">
            <v>500</v>
          </cell>
          <cell r="DA235">
            <v>500</v>
          </cell>
          <cell r="DB235">
            <v>500</v>
          </cell>
          <cell r="DC235">
            <v>500</v>
          </cell>
          <cell r="DD235">
            <v>500</v>
          </cell>
          <cell r="DE235">
            <v>500</v>
          </cell>
          <cell r="DF235">
            <v>500</v>
          </cell>
          <cell r="DG235">
            <v>500</v>
          </cell>
          <cell r="DH235">
            <v>500</v>
          </cell>
          <cell r="DI235">
            <v>500</v>
          </cell>
          <cell r="DJ235">
            <v>500</v>
          </cell>
          <cell r="DK235">
            <v>500</v>
          </cell>
          <cell r="DL235">
            <v>500</v>
          </cell>
          <cell r="DM235">
            <v>500</v>
          </cell>
          <cell r="DN235">
            <v>500</v>
          </cell>
          <cell r="DO235">
            <v>500</v>
          </cell>
          <cell r="DP235">
            <v>500</v>
          </cell>
          <cell r="DQ235">
            <v>500</v>
          </cell>
          <cell r="DR235">
            <v>500</v>
          </cell>
          <cell r="DS235">
            <v>500</v>
          </cell>
          <cell r="DT235">
            <v>500</v>
          </cell>
          <cell r="DU235">
            <v>500</v>
          </cell>
          <cell r="DV235">
            <v>500</v>
          </cell>
          <cell r="DW235">
            <v>500</v>
          </cell>
          <cell r="DX235">
            <v>500</v>
          </cell>
          <cell r="DY235">
            <v>500</v>
          </cell>
          <cell r="DZ235">
            <v>500</v>
          </cell>
          <cell r="EA235">
            <v>500</v>
          </cell>
          <cell r="EB235">
            <v>500</v>
          </cell>
          <cell r="EC235">
            <v>500</v>
          </cell>
          <cell r="ED235">
            <v>500</v>
          </cell>
          <cell r="EE235">
            <v>500</v>
          </cell>
          <cell r="EF235">
            <v>500</v>
          </cell>
          <cell r="EG235">
            <v>500</v>
          </cell>
          <cell r="EH235">
            <v>500</v>
          </cell>
          <cell r="EI235">
            <v>500</v>
          </cell>
          <cell r="EJ235">
            <v>500</v>
          </cell>
          <cell r="EK235">
            <v>500</v>
          </cell>
          <cell r="EL235">
            <v>500</v>
          </cell>
          <cell r="EM235">
            <v>500</v>
          </cell>
          <cell r="EN235">
            <v>500</v>
          </cell>
          <cell r="EO235">
            <v>500</v>
          </cell>
          <cell r="EP235">
            <v>500</v>
          </cell>
          <cell r="EQ235">
            <v>500</v>
          </cell>
          <cell r="ER235">
            <v>500</v>
          </cell>
          <cell r="ES235">
            <v>500</v>
          </cell>
          <cell r="ET235">
            <v>500</v>
          </cell>
          <cell r="EU235">
            <v>500</v>
          </cell>
          <cell r="EV235">
            <v>500</v>
          </cell>
        </row>
        <row r="236">
          <cell r="A236">
            <v>14</v>
          </cell>
          <cell r="B236">
            <v>112</v>
          </cell>
          <cell r="F236">
            <v>14</v>
          </cell>
          <cell r="G236">
            <v>128</v>
          </cell>
          <cell r="H236">
            <v>7000</v>
          </cell>
          <cell r="I236">
            <v>14</v>
          </cell>
          <cell r="J236">
            <v>112</v>
          </cell>
          <cell r="K236">
            <v>21</v>
          </cell>
          <cell r="M236">
            <v>29</v>
          </cell>
          <cell r="O236">
            <v>29</v>
          </cell>
          <cell r="Q236">
            <v>29</v>
          </cell>
          <cell r="R236">
            <v>36312</v>
          </cell>
          <cell r="T236" t="str">
            <v>Ink &amp; Paint Projection</v>
          </cell>
          <cell r="V236">
            <v>35963</v>
          </cell>
          <cell r="W236">
            <v>36075</v>
          </cell>
          <cell r="X236">
            <v>500</v>
          </cell>
          <cell r="Y236">
            <v>16</v>
          </cell>
          <cell r="Z236">
            <v>112</v>
          </cell>
          <cell r="AA236">
            <v>112</v>
          </cell>
          <cell r="AB236">
            <v>112</v>
          </cell>
          <cell r="AC236">
            <v>112</v>
          </cell>
          <cell r="AD236">
            <v>112</v>
          </cell>
          <cell r="AE236">
            <v>112</v>
          </cell>
          <cell r="AF236">
            <v>112</v>
          </cell>
          <cell r="AG236">
            <v>112</v>
          </cell>
          <cell r="AH236">
            <v>112</v>
          </cell>
          <cell r="AI236">
            <v>112</v>
          </cell>
          <cell r="AJ236">
            <v>112</v>
          </cell>
          <cell r="AK236">
            <v>112</v>
          </cell>
          <cell r="AL236">
            <v>112</v>
          </cell>
          <cell r="AM236">
            <v>112</v>
          </cell>
          <cell r="AN236">
            <v>112</v>
          </cell>
          <cell r="AO236">
            <v>112</v>
          </cell>
          <cell r="AP236">
            <v>112</v>
          </cell>
          <cell r="AQ236">
            <v>112</v>
          </cell>
          <cell r="AR236">
            <v>112</v>
          </cell>
          <cell r="AS236">
            <v>112</v>
          </cell>
          <cell r="AT236">
            <v>112</v>
          </cell>
          <cell r="AU236">
            <v>112</v>
          </cell>
          <cell r="AV236">
            <v>112</v>
          </cell>
          <cell r="AW236">
            <v>112</v>
          </cell>
          <cell r="AX236">
            <v>112</v>
          </cell>
          <cell r="AY236">
            <v>112</v>
          </cell>
          <cell r="AZ236">
            <v>112</v>
          </cell>
          <cell r="BA236">
            <v>112</v>
          </cell>
          <cell r="BB236">
            <v>112</v>
          </cell>
          <cell r="BC236">
            <v>112</v>
          </cell>
          <cell r="BD236">
            <v>112</v>
          </cell>
          <cell r="BE236">
            <v>112</v>
          </cell>
          <cell r="BF236">
            <v>112</v>
          </cell>
          <cell r="BG236">
            <v>112</v>
          </cell>
          <cell r="BH236">
            <v>112</v>
          </cell>
          <cell r="BI236">
            <v>112</v>
          </cell>
          <cell r="BJ236">
            <v>112</v>
          </cell>
          <cell r="BK236">
            <v>112</v>
          </cell>
          <cell r="BL236">
            <v>112</v>
          </cell>
          <cell r="BM236">
            <v>112</v>
          </cell>
          <cell r="BN236">
            <v>112</v>
          </cell>
          <cell r="BO236">
            <v>112</v>
          </cell>
          <cell r="BP236">
            <v>112</v>
          </cell>
          <cell r="BQ236">
            <v>112</v>
          </cell>
          <cell r="BR236">
            <v>112</v>
          </cell>
          <cell r="BS236">
            <v>112</v>
          </cell>
          <cell r="BT236">
            <v>112</v>
          </cell>
          <cell r="BU236">
            <v>112</v>
          </cell>
          <cell r="BV236">
            <v>112</v>
          </cell>
          <cell r="BW236">
            <v>112</v>
          </cell>
          <cell r="BX236">
            <v>112</v>
          </cell>
          <cell r="BY236">
            <v>112</v>
          </cell>
          <cell r="BZ236">
            <v>112</v>
          </cell>
          <cell r="CA236">
            <v>112</v>
          </cell>
          <cell r="CB236">
            <v>112</v>
          </cell>
          <cell r="CC236">
            <v>112</v>
          </cell>
          <cell r="CD236">
            <v>112</v>
          </cell>
          <cell r="CE236">
            <v>112</v>
          </cell>
          <cell r="CF236">
            <v>112</v>
          </cell>
          <cell r="CG236">
            <v>112</v>
          </cell>
          <cell r="CH236">
            <v>125</v>
          </cell>
          <cell r="CI236">
            <v>250</v>
          </cell>
          <cell r="CJ236">
            <v>375</v>
          </cell>
          <cell r="CK236">
            <v>500</v>
          </cell>
          <cell r="CL236">
            <v>500</v>
          </cell>
          <cell r="CM236">
            <v>500</v>
          </cell>
          <cell r="CN236">
            <v>500</v>
          </cell>
          <cell r="CO236">
            <v>500</v>
          </cell>
          <cell r="CP236">
            <v>500</v>
          </cell>
          <cell r="CQ236">
            <v>500</v>
          </cell>
          <cell r="CR236">
            <v>500</v>
          </cell>
          <cell r="CS236">
            <v>500</v>
          </cell>
          <cell r="CT236">
            <v>500</v>
          </cell>
          <cell r="CU236">
            <v>500</v>
          </cell>
          <cell r="CV236">
            <v>500</v>
          </cell>
          <cell r="CW236">
            <v>500</v>
          </cell>
          <cell r="CX236">
            <v>500</v>
          </cell>
          <cell r="CY236">
            <v>500</v>
          </cell>
          <cell r="CZ236">
            <v>500</v>
          </cell>
          <cell r="DA236">
            <v>500</v>
          </cell>
          <cell r="DB236">
            <v>500</v>
          </cell>
          <cell r="DC236">
            <v>500</v>
          </cell>
          <cell r="DD236">
            <v>500</v>
          </cell>
          <cell r="DE236">
            <v>500</v>
          </cell>
          <cell r="DF236">
            <v>500</v>
          </cell>
          <cell r="DG236">
            <v>500</v>
          </cell>
          <cell r="DH236">
            <v>500</v>
          </cell>
          <cell r="DI236">
            <v>500</v>
          </cell>
          <cell r="DJ236">
            <v>500</v>
          </cell>
          <cell r="DK236">
            <v>500</v>
          </cell>
          <cell r="DL236">
            <v>500</v>
          </cell>
          <cell r="DM236">
            <v>500</v>
          </cell>
          <cell r="DN236">
            <v>500</v>
          </cell>
          <cell r="DO236">
            <v>500</v>
          </cell>
          <cell r="DP236">
            <v>500</v>
          </cell>
          <cell r="DQ236">
            <v>500</v>
          </cell>
          <cell r="DR236">
            <v>500</v>
          </cell>
          <cell r="DS236">
            <v>500</v>
          </cell>
          <cell r="DT236">
            <v>500</v>
          </cell>
          <cell r="DU236">
            <v>500</v>
          </cell>
          <cell r="DV236">
            <v>500</v>
          </cell>
          <cell r="DW236">
            <v>500</v>
          </cell>
          <cell r="DX236">
            <v>500</v>
          </cell>
          <cell r="DY236">
            <v>500</v>
          </cell>
          <cell r="DZ236">
            <v>500</v>
          </cell>
          <cell r="EA236">
            <v>500</v>
          </cell>
          <cell r="EB236">
            <v>500</v>
          </cell>
          <cell r="EC236">
            <v>500</v>
          </cell>
          <cell r="ED236">
            <v>500</v>
          </cell>
          <cell r="EE236">
            <v>500</v>
          </cell>
          <cell r="EF236">
            <v>500</v>
          </cell>
          <cell r="EG236">
            <v>500</v>
          </cell>
          <cell r="EH236">
            <v>500</v>
          </cell>
          <cell r="EI236">
            <v>500</v>
          </cell>
          <cell r="EJ236">
            <v>500</v>
          </cell>
          <cell r="EK236">
            <v>500</v>
          </cell>
          <cell r="EL236">
            <v>500</v>
          </cell>
          <cell r="EM236">
            <v>500</v>
          </cell>
          <cell r="EN236">
            <v>500</v>
          </cell>
          <cell r="EO236">
            <v>500</v>
          </cell>
          <cell r="EP236">
            <v>500</v>
          </cell>
          <cell r="EQ236">
            <v>500</v>
          </cell>
          <cell r="ER236">
            <v>500</v>
          </cell>
          <cell r="ES236">
            <v>500</v>
          </cell>
          <cell r="ET236">
            <v>500</v>
          </cell>
          <cell r="EU236">
            <v>500</v>
          </cell>
          <cell r="EV236">
            <v>500</v>
          </cell>
        </row>
        <row r="238">
          <cell r="T238" t="str">
            <v>BUDGET FORECAST</v>
          </cell>
          <cell r="AA238">
            <v>500</v>
          </cell>
          <cell r="AB238">
            <v>500</v>
          </cell>
          <cell r="AC238">
            <v>500</v>
          </cell>
          <cell r="AD238">
            <v>500</v>
          </cell>
          <cell r="AE238">
            <v>500</v>
          </cell>
          <cell r="AF238">
            <v>500</v>
          </cell>
          <cell r="AG238">
            <v>500</v>
          </cell>
          <cell r="AH238">
            <v>500</v>
          </cell>
          <cell r="AI238">
            <v>500</v>
          </cell>
          <cell r="AJ238">
            <v>500</v>
          </cell>
          <cell r="AK238">
            <v>500</v>
          </cell>
          <cell r="AL238">
            <v>500</v>
          </cell>
          <cell r="AM238">
            <v>500</v>
          </cell>
          <cell r="AN238">
            <v>500</v>
          </cell>
          <cell r="AO238">
            <v>500</v>
          </cell>
          <cell r="AP238">
            <v>500</v>
          </cell>
          <cell r="AQ238">
            <v>500</v>
          </cell>
          <cell r="AR238">
            <v>500</v>
          </cell>
          <cell r="AS238">
            <v>500</v>
          </cell>
          <cell r="AT238">
            <v>500</v>
          </cell>
          <cell r="AU238">
            <v>500</v>
          </cell>
          <cell r="AV238">
            <v>500</v>
          </cell>
          <cell r="AW238">
            <v>500</v>
          </cell>
          <cell r="AX238">
            <v>500</v>
          </cell>
          <cell r="AY238">
            <v>500</v>
          </cell>
          <cell r="AZ238">
            <v>500</v>
          </cell>
          <cell r="BA238">
            <v>500</v>
          </cell>
          <cell r="BB238">
            <v>500</v>
          </cell>
          <cell r="BC238">
            <v>500</v>
          </cell>
          <cell r="BD238">
            <v>500</v>
          </cell>
          <cell r="BE238">
            <v>500</v>
          </cell>
          <cell r="BF238">
            <v>500</v>
          </cell>
          <cell r="BG238">
            <v>500</v>
          </cell>
          <cell r="BH238">
            <v>500</v>
          </cell>
          <cell r="BI238">
            <v>500</v>
          </cell>
          <cell r="BJ238">
            <v>500</v>
          </cell>
          <cell r="BK238">
            <v>500</v>
          </cell>
          <cell r="BL238">
            <v>500</v>
          </cell>
          <cell r="BM238">
            <v>500</v>
          </cell>
          <cell r="BN238">
            <v>500</v>
          </cell>
          <cell r="BO238">
            <v>500</v>
          </cell>
          <cell r="BP238">
            <v>500</v>
          </cell>
          <cell r="BQ238">
            <v>500</v>
          </cell>
          <cell r="BR238">
            <v>500</v>
          </cell>
          <cell r="BS238">
            <v>500</v>
          </cell>
          <cell r="BT238">
            <v>500</v>
          </cell>
          <cell r="BU238">
            <v>500</v>
          </cell>
          <cell r="BV238">
            <v>500</v>
          </cell>
          <cell r="BW238">
            <v>500</v>
          </cell>
          <cell r="BX238">
            <v>500</v>
          </cell>
          <cell r="BY238">
            <v>35905</v>
          </cell>
          <cell r="BZ238">
            <v>35912</v>
          </cell>
          <cell r="CA238">
            <v>35919</v>
          </cell>
          <cell r="CB238">
            <v>35926</v>
          </cell>
          <cell r="CC238">
            <v>35933</v>
          </cell>
          <cell r="CD238">
            <v>35940</v>
          </cell>
          <cell r="CE238">
            <v>35947</v>
          </cell>
          <cell r="CF238">
            <v>35954</v>
          </cell>
          <cell r="CG238">
            <v>35961</v>
          </cell>
          <cell r="CH238">
            <v>35968</v>
          </cell>
          <cell r="CI238">
            <v>35975</v>
          </cell>
          <cell r="CJ238">
            <v>35982</v>
          </cell>
          <cell r="CK238">
            <v>35989</v>
          </cell>
          <cell r="CL238">
            <v>35996</v>
          </cell>
          <cell r="CM238">
            <v>36003</v>
          </cell>
          <cell r="CN238">
            <v>36010</v>
          </cell>
          <cell r="CO238">
            <v>36010</v>
          </cell>
          <cell r="CP238">
            <v>36010</v>
          </cell>
          <cell r="CQ238">
            <v>36010</v>
          </cell>
          <cell r="CR238">
            <v>36010</v>
          </cell>
          <cell r="CS238">
            <v>36010</v>
          </cell>
          <cell r="CT238">
            <v>36010</v>
          </cell>
          <cell r="CU238">
            <v>36010</v>
          </cell>
          <cell r="CV238">
            <v>36010</v>
          </cell>
          <cell r="CW238">
            <v>36010</v>
          </cell>
          <cell r="CX238">
            <v>36010</v>
          </cell>
          <cell r="CY238">
            <v>36010</v>
          </cell>
          <cell r="CZ238">
            <v>36010</v>
          </cell>
          <cell r="DA238">
            <v>36010</v>
          </cell>
          <cell r="DB238">
            <v>36010</v>
          </cell>
          <cell r="DC238">
            <v>36010</v>
          </cell>
          <cell r="DD238">
            <v>36010</v>
          </cell>
          <cell r="DE238">
            <v>36010</v>
          </cell>
          <cell r="DF238">
            <v>36010</v>
          </cell>
          <cell r="DG238">
            <v>36010</v>
          </cell>
          <cell r="DH238">
            <v>36010</v>
          </cell>
          <cell r="DI238">
            <v>36010</v>
          </cell>
          <cell r="DJ238">
            <v>36010</v>
          </cell>
          <cell r="DK238">
            <v>36010</v>
          </cell>
          <cell r="DL238">
            <v>36010</v>
          </cell>
          <cell r="DM238">
            <v>36010</v>
          </cell>
          <cell r="DN238">
            <v>36010</v>
          </cell>
          <cell r="DO238">
            <v>36010</v>
          </cell>
          <cell r="DP238">
            <v>36010</v>
          </cell>
          <cell r="DQ238">
            <v>36010</v>
          </cell>
          <cell r="DR238">
            <v>36010</v>
          </cell>
          <cell r="DS238">
            <v>36010</v>
          </cell>
          <cell r="DT238">
            <v>36010</v>
          </cell>
          <cell r="DU238">
            <v>36010</v>
          </cell>
          <cell r="DV238">
            <v>36010</v>
          </cell>
          <cell r="DW238">
            <v>36010</v>
          </cell>
          <cell r="DX238">
            <v>36010</v>
          </cell>
          <cell r="DY238">
            <v>36010</v>
          </cell>
          <cell r="DZ238">
            <v>36010</v>
          </cell>
          <cell r="EA238">
            <v>36010</v>
          </cell>
          <cell r="EB238">
            <v>36010</v>
          </cell>
          <cell r="EC238">
            <v>36010</v>
          </cell>
          <cell r="ED238">
            <v>36010</v>
          </cell>
          <cell r="EE238">
            <v>36010</v>
          </cell>
          <cell r="EF238">
            <v>36010</v>
          </cell>
          <cell r="EG238">
            <v>36010</v>
          </cell>
          <cell r="EH238">
            <v>36010</v>
          </cell>
          <cell r="EI238">
            <v>36010</v>
          </cell>
          <cell r="EJ238">
            <v>36010</v>
          </cell>
          <cell r="EK238">
            <v>36010</v>
          </cell>
          <cell r="EL238">
            <v>36010</v>
          </cell>
          <cell r="EM238">
            <v>36010</v>
          </cell>
          <cell r="EN238">
            <v>36010</v>
          </cell>
          <cell r="EO238">
            <v>36010</v>
          </cell>
          <cell r="EP238">
            <v>36010</v>
          </cell>
          <cell r="EQ238">
            <v>36010</v>
          </cell>
          <cell r="ER238">
            <v>36010</v>
          </cell>
          <cell r="ES238">
            <v>36010</v>
          </cell>
          <cell r="ET238">
            <v>36010</v>
          </cell>
          <cell r="EU238">
            <v>36010</v>
          </cell>
          <cell r="EV238">
            <v>36010</v>
          </cell>
          <cell r="EW238">
            <v>36010</v>
          </cell>
          <cell r="EX238">
            <v>36010</v>
          </cell>
          <cell r="EY238">
            <v>36010</v>
          </cell>
          <cell r="EZ238">
            <v>36010</v>
          </cell>
          <cell r="FA238">
            <v>36010</v>
          </cell>
          <cell r="FB238">
            <v>36010</v>
          </cell>
          <cell r="FC238">
            <v>36010</v>
          </cell>
          <cell r="FD238">
            <v>36010</v>
          </cell>
          <cell r="FE238">
            <v>36010</v>
          </cell>
          <cell r="FF238">
            <v>36010</v>
          </cell>
          <cell r="FG238">
            <v>36010</v>
          </cell>
          <cell r="FH238">
            <v>36010</v>
          </cell>
          <cell r="FI238">
            <v>36010</v>
          </cell>
        </row>
        <row r="239">
          <cell r="T239" t="str">
            <v>BUDGET FORECAST</v>
          </cell>
          <cell r="V239" t="str">
            <v>PRE PROD</v>
          </cell>
          <cell r="W239">
            <v>30</v>
          </cell>
          <cell r="X239">
            <v>217500</v>
          </cell>
          <cell r="AA239">
            <v>217500</v>
          </cell>
          <cell r="AB239">
            <v>217500</v>
          </cell>
          <cell r="AC239">
            <v>217500</v>
          </cell>
          <cell r="AD239">
            <v>217500</v>
          </cell>
          <cell r="AE239">
            <v>217500</v>
          </cell>
          <cell r="AF239">
            <v>217500</v>
          </cell>
          <cell r="AG239">
            <v>217500</v>
          </cell>
          <cell r="AH239">
            <v>217500</v>
          </cell>
          <cell r="AI239">
            <v>217500</v>
          </cell>
          <cell r="AJ239">
            <v>217500</v>
          </cell>
          <cell r="AK239">
            <v>217500</v>
          </cell>
          <cell r="AL239">
            <v>217500</v>
          </cell>
          <cell r="AM239">
            <v>217500</v>
          </cell>
          <cell r="AN239">
            <v>217500</v>
          </cell>
          <cell r="AO239">
            <v>217500</v>
          </cell>
          <cell r="AP239">
            <v>217500</v>
          </cell>
          <cell r="AQ239">
            <v>217500</v>
          </cell>
          <cell r="AR239">
            <v>217500</v>
          </cell>
          <cell r="AS239">
            <v>217500</v>
          </cell>
          <cell r="AT239">
            <v>217500</v>
          </cell>
          <cell r="AU239">
            <v>217500</v>
          </cell>
          <cell r="AV239">
            <v>217500</v>
          </cell>
          <cell r="AW239">
            <v>217500</v>
          </cell>
          <cell r="AX239">
            <v>217500</v>
          </cell>
          <cell r="AY239">
            <v>217500</v>
          </cell>
          <cell r="AZ239">
            <v>217500</v>
          </cell>
          <cell r="BA239">
            <v>217500</v>
          </cell>
          <cell r="BB239">
            <v>217500</v>
          </cell>
          <cell r="BC239">
            <v>217500</v>
          </cell>
          <cell r="BD239">
            <v>217500</v>
          </cell>
          <cell r="BE239">
            <v>217500</v>
          </cell>
          <cell r="BF239">
            <v>217500</v>
          </cell>
          <cell r="BG239">
            <v>217500</v>
          </cell>
          <cell r="BH239">
            <v>217500</v>
          </cell>
          <cell r="BI239">
            <v>217500</v>
          </cell>
          <cell r="BJ239">
            <v>217500</v>
          </cell>
          <cell r="BK239">
            <v>217500</v>
          </cell>
          <cell r="BL239">
            <v>217500</v>
          </cell>
          <cell r="BM239">
            <v>217500</v>
          </cell>
          <cell r="BN239">
            <v>217500</v>
          </cell>
          <cell r="BO239">
            <v>217500</v>
          </cell>
          <cell r="BP239">
            <v>217500</v>
          </cell>
          <cell r="BQ239">
            <v>217500</v>
          </cell>
          <cell r="BR239">
            <v>217500</v>
          </cell>
          <cell r="BS239">
            <v>217500</v>
          </cell>
          <cell r="BT239">
            <v>217500</v>
          </cell>
          <cell r="BU239">
            <v>217500</v>
          </cell>
          <cell r="BV239">
            <v>217500</v>
          </cell>
          <cell r="BW239">
            <v>217500</v>
          </cell>
          <cell r="BX239">
            <v>217500</v>
          </cell>
          <cell r="BY239">
            <v>35905</v>
          </cell>
          <cell r="BZ239">
            <v>35912</v>
          </cell>
          <cell r="CA239">
            <v>35919</v>
          </cell>
          <cell r="CB239">
            <v>35926</v>
          </cell>
          <cell r="CC239">
            <v>35933</v>
          </cell>
          <cell r="CD239">
            <v>35940</v>
          </cell>
          <cell r="CE239">
            <v>35947</v>
          </cell>
          <cell r="CF239">
            <v>35954</v>
          </cell>
          <cell r="CG239">
            <v>35961</v>
          </cell>
          <cell r="CH239">
            <v>35968</v>
          </cell>
          <cell r="CI239">
            <v>35975</v>
          </cell>
          <cell r="CJ239">
            <v>35982</v>
          </cell>
          <cell r="CK239">
            <v>35989</v>
          </cell>
          <cell r="CL239">
            <v>35996</v>
          </cell>
          <cell r="CM239">
            <v>36003</v>
          </cell>
          <cell r="CN239">
            <v>36010</v>
          </cell>
          <cell r="CO239">
            <v>36010</v>
          </cell>
          <cell r="CP239">
            <v>36010</v>
          </cell>
          <cell r="CQ239">
            <v>36010</v>
          </cell>
          <cell r="CR239">
            <v>36010</v>
          </cell>
          <cell r="CS239">
            <v>36010</v>
          </cell>
          <cell r="CT239">
            <v>36010</v>
          </cell>
          <cell r="CU239">
            <v>36010</v>
          </cell>
          <cell r="CV239">
            <v>36010</v>
          </cell>
          <cell r="CW239">
            <v>36010</v>
          </cell>
          <cell r="CX239">
            <v>36010</v>
          </cell>
          <cell r="CY239">
            <v>36010</v>
          </cell>
          <cell r="CZ239">
            <v>36010</v>
          </cell>
          <cell r="DA239">
            <v>36010</v>
          </cell>
          <cell r="DB239">
            <v>36010</v>
          </cell>
          <cell r="DC239">
            <v>36010</v>
          </cell>
          <cell r="DD239">
            <v>36010</v>
          </cell>
          <cell r="DE239">
            <v>36010</v>
          </cell>
          <cell r="DF239">
            <v>36010</v>
          </cell>
          <cell r="DG239">
            <v>36010</v>
          </cell>
          <cell r="DH239">
            <v>36010</v>
          </cell>
          <cell r="DI239">
            <v>36010</v>
          </cell>
          <cell r="DJ239">
            <v>36010</v>
          </cell>
          <cell r="DK239">
            <v>36010</v>
          </cell>
          <cell r="DL239">
            <v>36010</v>
          </cell>
          <cell r="DM239">
            <v>36010</v>
          </cell>
          <cell r="DN239">
            <v>36010</v>
          </cell>
          <cell r="DO239">
            <v>36010</v>
          </cell>
          <cell r="DP239">
            <v>36010</v>
          </cell>
          <cell r="DQ239">
            <v>36010</v>
          </cell>
          <cell r="DR239">
            <v>36010</v>
          </cell>
          <cell r="DS239">
            <v>36010</v>
          </cell>
          <cell r="DT239">
            <v>36010</v>
          </cell>
          <cell r="DU239">
            <v>36010</v>
          </cell>
          <cell r="DV239">
            <v>36010</v>
          </cell>
          <cell r="DW239">
            <v>36010</v>
          </cell>
          <cell r="DX239">
            <v>36010</v>
          </cell>
          <cell r="DY239">
            <v>36010</v>
          </cell>
          <cell r="DZ239">
            <v>36010</v>
          </cell>
          <cell r="EA239">
            <v>36010</v>
          </cell>
          <cell r="EB239">
            <v>36010</v>
          </cell>
          <cell r="EC239">
            <v>36010</v>
          </cell>
          <cell r="ED239">
            <v>36010</v>
          </cell>
          <cell r="EE239">
            <v>36010</v>
          </cell>
          <cell r="EF239">
            <v>36010</v>
          </cell>
          <cell r="EG239">
            <v>36010</v>
          </cell>
          <cell r="EH239">
            <v>36010</v>
          </cell>
          <cell r="EI239">
            <v>36010</v>
          </cell>
          <cell r="EJ239">
            <v>36010</v>
          </cell>
          <cell r="EK239">
            <v>36010</v>
          </cell>
          <cell r="EL239">
            <v>36010</v>
          </cell>
          <cell r="EM239">
            <v>36010</v>
          </cell>
          <cell r="EN239">
            <v>36010</v>
          </cell>
          <cell r="EO239">
            <v>36010</v>
          </cell>
          <cell r="EP239">
            <v>36010</v>
          </cell>
          <cell r="EQ239">
            <v>36010</v>
          </cell>
          <cell r="ER239">
            <v>36010</v>
          </cell>
          <cell r="ES239">
            <v>36010</v>
          </cell>
          <cell r="ET239">
            <v>36010</v>
          </cell>
          <cell r="EU239">
            <v>36010</v>
          </cell>
          <cell r="EV239">
            <v>36010</v>
          </cell>
          <cell r="EW239">
            <v>36010</v>
          </cell>
          <cell r="EX239">
            <v>36010</v>
          </cell>
          <cell r="EY239">
            <v>36010</v>
          </cell>
          <cell r="EZ239">
            <v>36010</v>
          </cell>
          <cell r="FA239">
            <v>36010</v>
          </cell>
          <cell r="FB239">
            <v>36010</v>
          </cell>
          <cell r="FC239">
            <v>36010</v>
          </cell>
          <cell r="FD239">
            <v>36010</v>
          </cell>
          <cell r="FE239">
            <v>36010</v>
          </cell>
          <cell r="FF239">
            <v>36010</v>
          </cell>
          <cell r="FG239">
            <v>36010</v>
          </cell>
          <cell r="FH239">
            <v>36010</v>
          </cell>
          <cell r="FI239">
            <v>36010</v>
          </cell>
        </row>
        <row r="240">
          <cell r="V240" t="str">
            <v>PRE PROD</v>
          </cell>
          <cell r="W240">
            <v>30</v>
          </cell>
          <cell r="X240">
            <v>217500</v>
          </cell>
          <cell r="AA240">
            <v>217500</v>
          </cell>
          <cell r="AB240">
            <v>217500</v>
          </cell>
          <cell r="AC240">
            <v>217500</v>
          </cell>
          <cell r="AD240">
            <v>217500</v>
          </cell>
          <cell r="AE240">
            <v>217500</v>
          </cell>
          <cell r="AF240">
            <v>217500</v>
          </cell>
          <cell r="AG240">
            <v>217500</v>
          </cell>
          <cell r="AH240">
            <v>217500</v>
          </cell>
          <cell r="AI240">
            <v>217500</v>
          </cell>
          <cell r="AJ240">
            <v>217500</v>
          </cell>
          <cell r="AK240">
            <v>217500</v>
          </cell>
          <cell r="AL240">
            <v>217500</v>
          </cell>
          <cell r="AM240">
            <v>217500</v>
          </cell>
          <cell r="AN240">
            <v>217500</v>
          </cell>
          <cell r="AO240">
            <v>217500</v>
          </cell>
          <cell r="AP240">
            <v>217500</v>
          </cell>
          <cell r="AQ240">
            <v>217500</v>
          </cell>
          <cell r="AR240">
            <v>217500</v>
          </cell>
          <cell r="AS240">
            <v>217500</v>
          </cell>
          <cell r="AT240">
            <v>217500</v>
          </cell>
          <cell r="AU240">
            <v>217500</v>
          </cell>
          <cell r="AV240">
            <v>217500</v>
          </cell>
          <cell r="AW240">
            <v>217500</v>
          </cell>
          <cell r="AX240">
            <v>217500</v>
          </cell>
          <cell r="AY240">
            <v>217500</v>
          </cell>
          <cell r="AZ240">
            <v>217500</v>
          </cell>
          <cell r="BA240">
            <v>217500</v>
          </cell>
          <cell r="BB240">
            <v>217500</v>
          </cell>
          <cell r="BC240">
            <v>217500</v>
          </cell>
          <cell r="BD240">
            <v>217500</v>
          </cell>
          <cell r="BE240">
            <v>217500</v>
          </cell>
          <cell r="BF240">
            <v>217500</v>
          </cell>
          <cell r="BG240">
            <v>217500</v>
          </cell>
          <cell r="BH240">
            <v>217500</v>
          </cell>
          <cell r="BI240">
            <v>217500</v>
          </cell>
          <cell r="BJ240">
            <v>217500</v>
          </cell>
          <cell r="BK240">
            <v>217500</v>
          </cell>
          <cell r="BL240">
            <v>217500</v>
          </cell>
          <cell r="BM240">
            <v>217500</v>
          </cell>
          <cell r="BN240">
            <v>217500</v>
          </cell>
          <cell r="BO240">
            <v>217500</v>
          </cell>
          <cell r="BP240">
            <v>217500</v>
          </cell>
          <cell r="BQ240">
            <v>217500</v>
          </cell>
          <cell r="BR240">
            <v>217500</v>
          </cell>
          <cell r="BS240">
            <v>217500</v>
          </cell>
          <cell r="BT240">
            <v>217500</v>
          </cell>
          <cell r="BU240">
            <v>217500</v>
          </cell>
          <cell r="BV240">
            <v>217500</v>
          </cell>
          <cell r="BW240">
            <v>217500</v>
          </cell>
          <cell r="BX240">
            <v>217500</v>
          </cell>
          <cell r="BY240">
            <v>3750</v>
          </cell>
          <cell r="BZ240">
            <v>7500</v>
          </cell>
          <cell r="CA240">
            <v>11250</v>
          </cell>
          <cell r="CB240">
            <v>15000</v>
          </cell>
          <cell r="CC240">
            <v>15000</v>
          </cell>
          <cell r="CD240">
            <v>15000</v>
          </cell>
          <cell r="CE240">
            <v>15000</v>
          </cell>
          <cell r="CF240">
            <v>15000</v>
          </cell>
          <cell r="CG240">
            <v>15000</v>
          </cell>
          <cell r="CH240">
            <v>15000</v>
          </cell>
          <cell r="CI240">
            <v>15000</v>
          </cell>
          <cell r="CJ240">
            <v>15000</v>
          </cell>
          <cell r="CK240">
            <v>15000</v>
          </cell>
          <cell r="CL240">
            <v>15000</v>
          </cell>
          <cell r="CM240">
            <v>15000</v>
          </cell>
          <cell r="CN240">
            <v>15000</v>
          </cell>
          <cell r="CO240">
            <v>15000</v>
          </cell>
          <cell r="CP240">
            <v>15000</v>
          </cell>
          <cell r="CQ240">
            <v>15000</v>
          </cell>
          <cell r="CR240">
            <v>15000</v>
          </cell>
          <cell r="CS240">
            <v>15000</v>
          </cell>
          <cell r="CT240">
            <v>15000</v>
          </cell>
          <cell r="CU240">
            <v>15000</v>
          </cell>
          <cell r="CV240">
            <v>15000</v>
          </cell>
          <cell r="CW240">
            <v>15000</v>
          </cell>
          <cell r="CX240">
            <v>15000</v>
          </cell>
          <cell r="CY240">
            <v>15000</v>
          </cell>
          <cell r="CZ240">
            <v>15000</v>
          </cell>
          <cell r="DA240">
            <v>15000</v>
          </cell>
          <cell r="DB240">
            <v>15000</v>
          </cell>
          <cell r="DC240">
            <v>15000</v>
          </cell>
          <cell r="DD240">
            <v>15000</v>
          </cell>
          <cell r="DE240">
            <v>15000</v>
          </cell>
          <cell r="DF240">
            <v>15000</v>
          </cell>
          <cell r="DG240">
            <v>15000</v>
          </cell>
          <cell r="DH240">
            <v>15000</v>
          </cell>
          <cell r="DI240">
            <v>15000</v>
          </cell>
          <cell r="DJ240">
            <v>15000</v>
          </cell>
          <cell r="DK240">
            <v>15000</v>
          </cell>
          <cell r="DL240">
            <v>15000</v>
          </cell>
          <cell r="DM240">
            <v>15000</v>
          </cell>
          <cell r="DN240">
            <v>15000</v>
          </cell>
          <cell r="DO240">
            <v>15000</v>
          </cell>
          <cell r="DP240">
            <v>15000</v>
          </cell>
          <cell r="DQ240">
            <v>15000</v>
          </cell>
          <cell r="DR240">
            <v>15000</v>
          </cell>
          <cell r="DS240">
            <v>15000</v>
          </cell>
          <cell r="DT240">
            <v>15000</v>
          </cell>
          <cell r="DU240">
            <v>15000</v>
          </cell>
          <cell r="DV240">
            <v>15000</v>
          </cell>
          <cell r="DW240">
            <v>15000</v>
          </cell>
          <cell r="DX240">
            <v>15000</v>
          </cell>
          <cell r="DY240">
            <v>15000</v>
          </cell>
          <cell r="DZ240">
            <v>15000</v>
          </cell>
          <cell r="EA240">
            <v>15000</v>
          </cell>
          <cell r="EB240">
            <v>15000</v>
          </cell>
          <cell r="EC240">
            <v>15000</v>
          </cell>
          <cell r="ED240">
            <v>15000</v>
          </cell>
          <cell r="EE240">
            <v>15000</v>
          </cell>
          <cell r="EF240">
            <v>15000</v>
          </cell>
          <cell r="EG240">
            <v>15000</v>
          </cell>
          <cell r="EH240">
            <v>15000</v>
          </cell>
          <cell r="EI240">
            <v>15000</v>
          </cell>
          <cell r="EJ240">
            <v>15000</v>
          </cell>
          <cell r="EK240">
            <v>15000</v>
          </cell>
          <cell r="EL240">
            <v>15000</v>
          </cell>
          <cell r="EM240">
            <v>15000</v>
          </cell>
          <cell r="EN240">
            <v>15000</v>
          </cell>
          <cell r="EO240">
            <v>15000</v>
          </cell>
          <cell r="EP240">
            <v>15000</v>
          </cell>
          <cell r="EQ240">
            <v>15000</v>
          </cell>
          <cell r="ER240">
            <v>15000</v>
          </cell>
          <cell r="ES240">
            <v>15000</v>
          </cell>
          <cell r="ET240">
            <v>15000</v>
          </cell>
          <cell r="EU240">
            <v>15000</v>
          </cell>
          <cell r="EV240">
            <v>15000</v>
          </cell>
          <cell r="EW240">
            <v>15000</v>
          </cell>
          <cell r="EX240">
            <v>15000</v>
          </cell>
          <cell r="EY240">
            <v>15000</v>
          </cell>
          <cell r="EZ240">
            <v>15000</v>
          </cell>
          <cell r="FA240">
            <v>15000</v>
          </cell>
          <cell r="FB240">
            <v>15000</v>
          </cell>
          <cell r="FC240">
            <v>15000</v>
          </cell>
          <cell r="FD240">
            <v>15000</v>
          </cell>
          <cell r="FE240">
            <v>15000</v>
          </cell>
          <cell r="FF240">
            <v>15000</v>
          </cell>
          <cell r="FG240">
            <v>15000</v>
          </cell>
          <cell r="FH240">
            <v>15000</v>
          </cell>
          <cell r="FI240">
            <v>15000</v>
          </cell>
        </row>
        <row r="241">
          <cell r="V241" t="str">
            <v>PRODUCTION</v>
          </cell>
          <cell r="W241">
            <v>150</v>
          </cell>
          <cell r="X241">
            <v>1087500</v>
          </cell>
          <cell r="AA241">
            <v>1087500</v>
          </cell>
          <cell r="AB241">
            <v>1087500</v>
          </cell>
          <cell r="AC241">
            <v>1087500</v>
          </cell>
          <cell r="AD241">
            <v>1087500</v>
          </cell>
          <cell r="AE241">
            <v>1087500</v>
          </cell>
          <cell r="AF241">
            <v>1087500</v>
          </cell>
          <cell r="AG241">
            <v>1087500</v>
          </cell>
          <cell r="AH241">
            <v>1087500</v>
          </cell>
          <cell r="AI241">
            <v>1087500</v>
          </cell>
          <cell r="AJ241">
            <v>1087500</v>
          </cell>
          <cell r="AK241">
            <v>1087500</v>
          </cell>
          <cell r="AL241">
            <v>1087500</v>
          </cell>
          <cell r="AM241">
            <v>1087500</v>
          </cell>
          <cell r="AN241">
            <v>1087500</v>
          </cell>
          <cell r="AO241">
            <v>1087500</v>
          </cell>
          <cell r="AP241">
            <v>1087500</v>
          </cell>
          <cell r="AQ241">
            <v>1087500</v>
          </cell>
          <cell r="AR241">
            <v>1087500</v>
          </cell>
          <cell r="AS241">
            <v>1087500</v>
          </cell>
          <cell r="AT241">
            <v>1087500</v>
          </cell>
          <cell r="AU241">
            <v>1087500</v>
          </cell>
          <cell r="AV241">
            <v>1087500</v>
          </cell>
          <cell r="AW241">
            <v>1087500</v>
          </cell>
          <cell r="AX241">
            <v>1087500</v>
          </cell>
          <cell r="AY241">
            <v>1087500</v>
          </cell>
          <cell r="AZ241">
            <v>1087500</v>
          </cell>
          <cell r="BA241">
            <v>1087500</v>
          </cell>
          <cell r="BB241">
            <v>1087500</v>
          </cell>
          <cell r="BC241">
            <v>1087500</v>
          </cell>
          <cell r="BD241">
            <v>1087500</v>
          </cell>
          <cell r="BE241">
            <v>1087500</v>
          </cell>
          <cell r="BF241">
            <v>1087500</v>
          </cell>
          <cell r="BG241">
            <v>1087500</v>
          </cell>
          <cell r="BH241">
            <v>1087500</v>
          </cell>
          <cell r="BI241">
            <v>1087500</v>
          </cell>
          <cell r="BJ241">
            <v>1087500</v>
          </cell>
          <cell r="BK241">
            <v>1087500</v>
          </cell>
          <cell r="BL241">
            <v>1087500</v>
          </cell>
          <cell r="BM241">
            <v>1087500</v>
          </cell>
          <cell r="BN241">
            <v>1087500</v>
          </cell>
          <cell r="BO241">
            <v>1087500</v>
          </cell>
          <cell r="BP241">
            <v>1087500</v>
          </cell>
          <cell r="BQ241">
            <v>1087500</v>
          </cell>
          <cell r="BR241">
            <v>1087500</v>
          </cell>
          <cell r="BS241">
            <v>1087500</v>
          </cell>
          <cell r="BT241">
            <v>1087500</v>
          </cell>
          <cell r="BU241">
            <v>1087500</v>
          </cell>
          <cell r="BV241">
            <v>1087500</v>
          </cell>
          <cell r="BW241">
            <v>1087500</v>
          </cell>
          <cell r="BX241">
            <v>1087500</v>
          </cell>
          <cell r="BY241">
            <v>1087500</v>
          </cell>
          <cell r="BZ241">
            <v>1087500</v>
          </cell>
          <cell r="CA241">
            <v>1087500</v>
          </cell>
          <cell r="CB241">
            <v>1087500</v>
          </cell>
          <cell r="CC241">
            <v>35933</v>
          </cell>
          <cell r="CD241">
            <v>35940</v>
          </cell>
          <cell r="CE241">
            <v>35947</v>
          </cell>
          <cell r="CF241">
            <v>35954</v>
          </cell>
          <cell r="CG241">
            <v>35961</v>
          </cell>
          <cell r="CH241">
            <v>35968</v>
          </cell>
          <cell r="CI241">
            <v>35975</v>
          </cell>
          <cell r="CJ241">
            <v>35982</v>
          </cell>
          <cell r="CK241">
            <v>35989</v>
          </cell>
          <cell r="CL241">
            <v>35996</v>
          </cell>
          <cell r="CM241">
            <v>36003</v>
          </cell>
          <cell r="CN241">
            <v>36010</v>
          </cell>
          <cell r="CO241">
            <v>36017</v>
          </cell>
          <cell r="CP241">
            <v>36024</v>
          </cell>
          <cell r="CQ241">
            <v>36031</v>
          </cell>
          <cell r="CR241">
            <v>36038</v>
          </cell>
          <cell r="CS241">
            <v>36045</v>
          </cell>
          <cell r="CT241">
            <v>36052</v>
          </cell>
          <cell r="CU241">
            <v>36059</v>
          </cell>
          <cell r="CV241">
            <v>36059</v>
          </cell>
          <cell r="CW241">
            <v>36059</v>
          </cell>
          <cell r="CX241">
            <v>36059</v>
          </cell>
          <cell r="CY241">
            <v>36059</v>
          </cell>
          <cell r="CZ241">
            <v>36059</v>
          </cell>
          <cell r="DA241">
            <v>36059</v>
          </cell>
          <cell r="DB241">
            <v>36059</v>
          </cell>
          <cell r="DC241">
            <v>36059</v>
          </cell>
          <cell r="DD241">
            <v>36059</v>
          </cell>
          <cell r="DE241">
            <v>36059</v>
          </cell>
          <cell r="DF241">
            <v>36059</v>
          </cell>
          <cell r="DG241">
            <v>36059</v>
          </cell>
          <cell r="DH241">
            <v>36059</v>
          </cell>
          <cell r="DI241">
            <v>36059</v>
          </cell>
          <cell r="DJ241">
            <v>36059</v>
          </cell>
          <cell r="DK241">
            <v>36059</v>
          </cell>
          <cell r="DL241">
            <v>36059</v>
          </cell>
          <cell r="DM241">
            <v>36059</v>
          </cell>
          <cell r="DN241">
            <v>36059</v>
          </cell>
          <cell r="DO241">
            <v>36059</v>
          </cell>
          <cell r="DP241">
            <v>36059</v>
          </cell>
          <cell r="DQ241">
            <v>36059</v>
          </cell>
          <cell r="DR241">
            <v>36059</v>
          </cell>
          <cell r="DS241">
            <v>36059</v>
          </cell>
          <cell r="DT241">
            <v>36059</v>
          </cell>
          <cell r="DU241">
            <v>36059</v>
          </cell>
          <cell r="DV241">
            <v>36059</v>
          </cell>
          <cell r="DW241">
            <v>36059</v>
          </cell>
          <cell r="DX241">
            <v>36059</v>
          </cell>
          <cell r="DY241">
            <v>36059</v>
          </cell>
          <cell r="DZ241">
            <v>36059</v>
          </cell>
          <cell r="EA241">
            <v>36059</v>
          </cell>
          <cell r="EB241">
            <v>36059</v>
          </cell>
          <cell r="EC241">
            <v>36059</v>
          </cell>
          <cell r="ED241">
            <v>36059</v>
          </cell>
          <cell r="EE241">
            <v>36059</v>
          </cell>
          <cell r="EF241">
            <v>36059</v>
          </cell>
          <cell r="EG241">
            <v>36059</v>
          </cell>
          <cell r="EH241">
            <v>36059</v>
          </cell>
          <cell r="EI241">
            <v>36059</v>
          </cell>
          <cell r="EJ241">
            <v>36059</v>
          </cell>
          <cell r="EK241">
            <v>36059</v>
          </cell>
          <cell r="EL241">
            <v>36059</v>
          </cell>
          <cell r="EM241">
            <v>36059</v>
          </cell>
          <cell r="EN241">
            <v>36059</v>
          </cell>
          <cell r="EO241">
            <v>36059</v>
          </cell>
          <cell r="EP241">
            <v>36059</v>
          </cell>
          <cell r="EQ241">
            <v>36059</v>
          </cell>
          <cell r="ER241">
            <v>36059</v>
          </cell>
          <cell r="ES241">
            <v>36059</v>
          </cell>
          <cell r="ET241">
            <v>36059</v>
          </cell>
          <cell r="EU241">
            <v>36059</v>
          </cell>
          <cell r="EV241">
            <v>36059</v>
          </cell>
          <cell r="EW241">
            <v>36059</v>
          </cell>
          <cell r="EX241">
            <v>36059</v>
          </cell>
          <cell r="EY241">
            <v>36059</v>
          </cell>
          <cell r="EZ241">
            <v>36059</v>
          </cell>
          <cell r="FA241">
            <v>36059</v>
          </cell>
          <cell r="FB241">
            <v>36059</v>
          </cell>
          <cell r="FC241">
            <v>36059</v>
          </cell>
          <cell r="FD241">
            <v>36059</v>
          </cell>
          <cell r="FE241">
            <v>36059</v>
          </cell>
          <cell r="FF241">
            <v>36059</v>
          </cell>
          <cell r="FG241">
            <v>36059</v>
          </cell>
          <cell r="FH241">
            <v>36059</v>
          </cell>
          <cell r="FI241">
            <v>36059</v>
          </cell>
        </row>
        <row r="242">
          <cell r="V242" t="str">
            <v>PRODUCTION</v>
          </cell>
          <cell r="W242">
            <v>150</v>
          </cell>
          <cell r="X242">
            <v>1087500</v>
          </cell>
          <cell r="AA242">
            <v>1087500</v>
          </cell>
          <cell r="AB242">
            <v>1087500</v>
          </cell>
          <cell r="AC242">
            <v>1087500</v>
          </cell>
          <cell r="AD242">
            <v>1087500</v>
          </cell>
          <cell r="AE242">
            <v>1087500</v>
          </cell>
          <cell r="AF242">
            <v>1087500</v>
          </cell>
          <cell r="AG242">
            <v>1087500</v>
          </cell>
          <cell r="AH242">
            <v>1087500</v>
          </cell>
          <cell r="AI242">
            <v>1087500</v>
          </cell>
          <cell r="AJ242">
            <v>1087500</v>
          </cell>
          <cell r="AK242">
            <v>1087500</v>
          </cell>
          <cell r="AL242">
            <v>1087500</v>
          </cell>
          <cell r="AM242">
            <v>1087500</v>
          </cell>
          <cell r="AN242">
            <v>1087500</v>
          </cell>
          <cell r="AO242">
            <v>1087500</v>
          </cell>
          <cell r="AP242">
            <v>1087500</v>
          </cell>
          <cell r="AQ242">
            <v>1087500</v>
          </cell>
          <cell r="AR242">
            <v>1087500</v>
          </cell>
          <cell r="AS242">
            <v>1087500</v>
          </cell>
          <cell r="AT242">
            <v>1087500</v>
          </cell>
          <cell r="AU242">
            <v>1087500</v>
          </cell>
          <cell r="AV242">
            <v>1087500</v>
          </cell>
          <cell r="AW242">
            <v>1087500</v>
          </cell>
          <cell r="AX242">
            <v>1087500</v>
          </cell>
          <cell r="AY242">
            <v>1087500</v>
          </cell>
          <cell r="AZ242">
            <v>1087500</v>
          </cell>
          <cell r="BA242">
            <v>1087500</v>
          </cell>
          <cell r="BB242">
            <v>1087500</v>
          </cell>
          <cell r="BC242">
            <v>1087500</v>
          </cell>
          <cell r="BD242">
            <v>1087500</v>
          </cell>
          <cell r="BE242">
            <v>1087500</v>
          </cell>
          <cell r="BF242">
            <v>1087500</v>
          </cell>
          <cell r="BG242">
            <v>1087500</v>
          </cell>
          <cell r="BH242">
            <v>1087500</v>
          </cell>
          <cell r="BI242">
            <v>1087500</v>
          </cell>
          <cell r="BJ242">
            <v>1087500</v>
          </cell>
          <cell r="BK242">
            <v>1087500</v>
          </cell>
          <cell r="BL242">
            <v>1087500</v>
          </cell>
          <cell r="BM242">
            <v>1087500</v>
          </cell>
          <cell r="BN242">
            <v>1087500</v>
          </cell>
          <cell r="BO242">
            <v>1087500</v>
          </cell>
          <cell r="BP242">
            <v>1087500</v>
          </cell>
          <cell r="BQ242">
            <v>1087500</v>
          </cell>
          <cell r="BR242">
            <v>1087500</v>
          </cell>
          <cell r="BS242">
            <v>1087500</v>
          </cell>
          <cell r="BT242">
            <v>1087500</v>
          </cell>
          <cell r="BU242">
            <v>1087500</v>
          </cell>
          <cell r="BV242">
            <v>1087500</v>
          </cell>
          <cell r="BW242">
            <v>1087500</v>
          </cell>
          <cell r="BX242">
            <v>1087500</v>
          </cell>
          <cell r="BY242">
            <v>1087500</v>
          </cell>
          <cell r="BZ242">
            <v>1087500</v>
          </cell>
          <cell r="CA242">
            <v>1087500</v>
          </cell>
          <cell r="CB242">
            <v>1087500</v>
          </cell>
          <cell r="CC242">
            <v>0</v>
          </cell>
          <cell r="CD242">
            <v>0</v>
          </cell>
          <cell r="CE242">
            <v>0</v>
          </cell>
          <cell r="CF242">
            <v>18750</v>
          </cell>
          <cell r="CG242">
            <v>37500</v>
          </cell>
          <cell r="CH242">
            <v>56250</v>
          </cell>
          <cell r="CI242">
            <v>75000</v>
          </cell>
          <cell r="CJ242">
            <v>75000</v>
          </cell>
          <cell r="CK242">
            <v>75000</v>
          </cell>
          <cell r="CL242">
            <v>75000</v>
          </cell>
          <cell r="CM242">
            <v>75000</v>
          </cell>
          <cell r="CN242">
            <v>75000</v>
          </cell>
          <cell r="CO242">
            <v>75000</v>
          </cell>
          <cell r="CP242">
            <v>75000</v>
          </cell>
          <cell r="CQ242">
            <v>75000</v>
          </cell>
          <cell r="CR242">
            <v>75000</v>
          </cell>
          <cell r="CS242">
            <v>75000</v>
          </cell>
          <cell r="CT242">
            <v>75000</v>
          </cell>
          <cell r="CU242">
            <v>75000</v>
          </cell>
          <cell r="CV242">
            <v>75000</v>
          </cell>
          <cell r="CW242">
            <v>75000</v>
          </cell>
          <cell r="CX242">
            <v>75000</v>
          </cell>
          <cell r="CY242">
            <v>75000</v>
          </cell>
          <cell r="CZ242">
            <v>75000</v>
          </cell>
          <cell r="DA242">
            <v>75000</v>
          </cell>
          <cell r="DB242">
            <v>75000</v>
          </cell>
          <cell r="DC242">
            <v>75000</v>
          </cell>
          <cell r="DD242">
            <v>75000</v>
          </cell>
          <cell r="DE242">
            <v>75000</v>
          </cell>
          <cell r="DF242">
            <v>75000</v>
          </cell>
          <cell r="DG242">
            <v>75000</v>
          </cell>
          <cell r="DH242">
            <v>75000</v>
          </cell>
          <cell r="DI242">
            <v>75000</v>
          </cell>
          <cell r="DJ242">
            <v>75000</v>
          </cell>
          <cell r="DK242">
            <v>75000</v>
          </cell>
          <cell r="DL242">
            <v>75000</v>
          </cell>
          <cell r="DM242">
            <v>75000</v>
          </cell>
          <cell r="DN242">
            <v>75000</v>
          </cell>
          <cell r="DO242">
            <v>75000</v>
          </cell>
          <cell r="DP242">
            <v>75000</v>
          </cell>
          <cell r="DQ242">
            <v>75000</v>
          </cell>
          <cell r="DR242">
            <v>75000</v>
          </cell>
          <cell r="DS242">
            <v>75000</v>
          </cell>
          <cell r="DT242">
            <v>75000</v>
          </cell>
          <cell r="DU242">
            <v>75000</v>
          </cell>
          <cell r="DV242">
            <v>75000</v>
          </cell>
          <cell r="DW242">
            <v>75000</v>
          </cell>
          <cell r="DX242">
            <v>75000</v>
          </cell>
          <cell r="DY242">
            <v>75000</v>
          </cell>
          <cell r="DZ242">
            <v>75000</v>
          </cell>
          <cell r="EA242">
            <v>75000</v>
          </cell>
          <cell r="EB242">
            <v>75000</v>
          </cell>
          <cell r="EC242">
            <v>75000</v>
          </cell>
          <cell r="ED242">
            <v>75000</v>
          </cell>
          <cell r="EE242">
            <v>75000</v>
          </cell>
          <cell r="EF242">
            <v>75000</v>
          </cell>
          <cell r="EG242">
            <v>75000</v>
          </cell>
          <cell r="EH242">
            <v>75000</v>
          </cell>
          <cell r="EI242">
            <v>75000</v>
          </cell>
          <cell r="EJ242">
            <v>75000</v>
          </cell>
          <cell r="EK242">
            <v>75000</v>
          </cell>
          <cell r="EL242">
            <v>75000</v>
          </cell>
          <cell r="EM242">
            <v>75000</v>
          </cell>
          <cell r="EN242">
            <v>75000</v>
          </cell>
          <cell r="EO242">
            <v>75000</v>
          </cell>
          <cell r="EP242">
            <v>75000</v>
          </cell>
          <cell r="EQ242">
            <v>75000</v>
          </cell>
          <cell r="ER242">
            <v>75000</v>
          </cell>
          <cell r="ES242">
            <v>75000</v>
          </cell>
          <cell r="ET242">
            <v>75000</v>
          </cell>
          <cell r="EU242">
            <v>75000</v>
          </cell>
          <cell r="EV242">
            <v>75000</v>
          </cell>
          <cell r="EW242">
            <v>75000</v>
          </cell>
          <cell r="EX242">
            <v>75000</v>
          </cell>
          <cell r="EY242">
            <v>75000</v>
          </cell>
          <cell r="EZ242">
            <v>75000</v>
          </cell>
          <cell r="FA242">
            <v>75000</v>
          </cell>
          <cell r="FB242">
            <v>75000</v>
          </cell>
          <cell r="FC242">
            <v>75000</v>
          </cell>
          <cell r="FD242">
            <v>75000</v>
          </cell>
          <cell r="FE242">
            <v>75000</v>
          </cell>
          <cell r="FF242">
            <v>75000</v>
          </cell>
          <cell r="FG242">
            <v>75000</v>
          </cell>
          <cell r="FH242">
            <v>75000</v>
          </cell>
          <cell r="FI242">
            <v>75000</v>
          </cell>
        </row>
        <row r="243">
          <cell r="V243" t="str">
            <v>INK &amp; PAINT</v>
          </cell>
          <cell r="W243">
            <v>8</v>
          </cell>
          <cell r="X243">
            <v>58000</v>
          </cell>
          <cell r="AA243">
            <v>58000</v>
          </cell>
          <cell r="AB243">
            <v>58000</v>
          </cell>
          <cell r="AC243">
            <v>58000</v>
          </cell>
          <cell r="AD243">
            <v>58000</v>
          </cell>
          <cell r="AE243">
            <v>58000</v>
          </cell>
          <cell r="AF243">
            <v>58000</v>
          </cell>
          <cell r="AG243">
            <v>58000</v>
          </cell>
          <cell r="AH243">
            <v>58000</v>
          </cell>
          <cell r="AI243">
            <v>58000</v>
          </cell>
          <cell r="AJ243">
            <v>58000</v>
          </cell>
          <cell r="AK243">
            <v>58000</v>
          </cell>
          <cell r="AL243">
            <v>58000</v>
          </cell>
          <cell r="AM243">
            <v>58000</v>
          </cell>
          <cell r="AN243">
            <v>58000</v>
          </cell>
          <cell r="AO243">
            <v>58000</v>
          </cell>
          <cell r="AP243">
            <v>58000</v>
          </cell>
          <cell r="AQ243">
            <v>58000</v>
          </cell>
          <cell r="AR243">
            <v>58000</v>
          </cell>
          <cell r="AS243">
            <v>58000</v>
          </cell>
          <cell r="AT243">
            <v>58000</v>
          </cell>
          <cell r="AU243">
            <v>58000</v>
          </cell>
          <cell r="AV243">
            <v>58000</v>
          </cell>
          <cell r="AW243">
            <v>58000</v>
          </cell>
          <cell r="AX243">
            <v>58000</v>
          </cell>
          <cell r="AY243">
            <v>58000</v>
          </cell>
          <cell r="AZ243">
            <v>58000</v>
          </cell>
          <cell r="BA243">
            <v>58000</v>
          </cell>
          <cell r="BB243">
            <v>58000</v>
          </cell>
          <cell r="BC243">
            <v>58000</v>
          </cell>
          <cell r="BD243">
            <v>58000</v>
          </cell>
          <cell r="BE243">
            <v>58000</v>
          </cell>
          <cell r="BF243">
            <v>58000</v>
          </cell>
          <cell r="BG243">
            <v>58000</v>
          </cell>
          <cell r="BH243">
            <v>58000</v>
          </cell>
          <cell r="BI243">
            <v>58000</v>
          </cell>
          <cell r="BJ243">
            <v>58000</v>
          </cell>
          <cell r="BK243">
            <v>58000</v>
          </cell>
          <cell r="BL243">
            <v>58000</v>
          </cell>
          <cell r="BM243">
            <v>58000</v>
          </cell>
          <cell r="BN243">
            <v>58000</v>
          </cell>
          <cell r="BO243">
            <v>58000</v>
          </cell>
          <cell r="BP243">
            <v>58000</v>
          </cell>
          <cell r="BQ243">
            <v>58000</v>
          </cell>
          <cell r="BR243">
            <v>58000</v>
          </cell>
          <cell r="BS243">
            <v>58000</v>
          </cell>
          <cell r="BT243">
            <v>58000</v>
          </cell>
          <cell r="BU243">
            <v>58000</v>
          </cell>
          <cell r="BV243">
            <v>58000</v>
          </cell>
          <cell r="BW243">
            <v>58000</v>
          </cell>
          <cell r="BX243">
            <v>58000</v>
          </cell>
          <cell r="BY243">
            <v>58000</v>
          </cell>
          <cell r="BZ243">
            <v>58000</v>
          </cell>
          <cell r="CA243">
            <v>58000</v>
          </cell>
          <cell r="CB243">
            <v>58000</v>
          </cell>
          <cell r="CC243">
            <v>58000</v>
          </cell>
          <cell r="CD243">
            <v>58000</v>
          </cell>
          <cell r="CE243">
            <v>58000</v>
          </cell>
          <cell r="CF243">
            <v>58000</v>
          </cell>
          <cell r="CG243">
            <v>58000</v>
          </cell>
          <cell r="CH243">
            <v>35968</v>
          </cell>
          <cell r="CI243">
            <v>35975</v>
          </cell>
          <cell r="CJ243">
            <v>35982</v>
          </cell>
          <cell r="CK243">
            <v>35989</v>
          </cell>
          <cell r="CL243">
            <v>35996</v>
          </cell>
          <cell r="CM243">
            <v>36003</v>
          </cell>
          <cell r="CN243">
            <v>36010</v>
          </cell>
          <cell r="CO243">
            <v>36017</v>
          </cell>
          <cell r="CP243">
            <v>36024</v>
          </cell>
          <cell r="CQ243">
            <v>36031</v>
          </cell>
          <cell r="CR243">
            <v>36038</v>
          </cell>
          <cell r="CS243">
            <v>36045</v>
          </cell>
          <cell r="CT243">
            <v>36052</v>
          </cell>
          <cell r="CU243">
            <v>36059</v>
          </cell>
          <cell r="CV243">
            <v>36066</v>
          </cell>
          <cell r="CW243">
            <v>36073</v>
          </cell>
          <cell r="CX243">
            <v>36073</v>
          </cell>
          <cell r="CY243">
            <v>36073</v>
          </cell>
          <cell r="CZ243">
            <v>36073</v>
          </cell>
          <cell r="DA243">
            <v>36073</v>
          </cell>
          <cell r="DB243">
            <v>36073</v>
          </cell>
          <cell r="DC243">
            <v>36073</v>
          </cell>
          <cell r="DD243">
            <v>36073</v>
          </cell>
          <cell r="DE243">
            <v>36073</v>
          </cell>
          <cell r="DF243">
            <v>36073</v>
          </cell>
          <cell r="DG243">
            <v>36073</v>
          </cell>
          <cell r="DH243">
            <v>36073</v>
          </cell>
          <cell r="DI243">
            <v>36073</v>
          </cell>
          <cell r="DJ243">
            <v>36073</v>
          </cell>
          <cell r="DK243">
            <v>36073</v>
          </cell>
          <cell r="DL243">
            <v>36073</v>
          </cell>
          <cell r="DM243">
            <v>36073</v>
          </cell>
          <cell r="DN243">
            <v>36073</v>
          </cell>
          <cell r="DO243">
            <v>36073</v>
          </cell>
          <cell r="DP243">
            <v>36073</v>
          </cell>
          <cell r="DQ243">
            <v>36073</v>
          </cell>
          <cell r="DR243">
            <v>36073</v>
          </cell>
          <cell r="DS243">
            <v>36073</v>
          </cell>
          <cell r="DT243">
            <v>36073</v>
          </cell>
          <cell r="DU243">
            <v>36073</v>
          </cell>
          <cell r="DV243">
            <v>36073</v>
          </cell>
          <cell r="DW243">
            <v>36073</v>
          </cell>
          <cell r="DX243">
            <v>36073</v>
          </cell>
          <cell r="DY243">
            <v>36073</v>
          </cell>
          <cell r="DZ243">
            <v>36073</v>
          </cell>
          <cell r="EA243">
            <v>36073</v>
          </cell>
          <cell r="EB243">
            <v>36073</v>
          </cell>
          <cell r="EC243">
            <v>36073</v>
          </cell>
          <cell r="ED243">
            <v>36073</v>
          </cell>
          <cell r="EE243">
            <v>36073</v>
          </cell>
          <cell r="EF243">
            <v>36073</v>
          </cell>
          <cell r="EG243">
            <v>36073</v>
          </cell>
          <cell r="EH243">
            <v>36073</v>
          </cell>
          <cell r="EI243">
            <v>36073</v>
          </cell>
          <cell r="EJ243">
            <v>36073</v>
          </cell>
          <cell r="EK243">
            <v>36073</v>
          </cell>
          <cell r="EL243">
            <v>36073</v>
          </cell>
          <cell r="EM243">
            <v>36073</v>
          </cell>
          <cell r="EN243">
            <v>36073</v>
          </cell>
          <cell r="EO243">
            <v>36073</v>
          </cell>
          <cell r="EP243">
            <v>36073</v>
          </cell>
          <cell r="EQ243">
            <v>36073</v>
          </cell>
          <cell r="ER243">
            <v>36073</v>
          </cell>
          <cell r="ES243">
            <v>36073</v>
          </cell>
          <cell r="ET243">
            <v>36073</v>
          </cell>
          <cell r="EU243">
            <v>36073</v>
          </cell>
          <cell r="EV243">
            <v>36073</v>
          </cell>
          <cell r="EW243">
            <v>36073</v>
          </cell>
          <cell r="EX243">
            <v>36073</v>
          </cell>
          <cell r="EY243">
            <v>36073</v>
          </cell>
          <cell r="EZ243">
            <v>36073</v>
          </cell>
          <cell r="FA243">
            <v>36073</v>
          </cell>
          <cell r="FB243">
            <v>36073</v>
          </cell>
          <cell r="FC243">
            <v>36073</v>
          </cell>
          <cell r="FD243">
            <v>36073</v>
          </cell>
          <cell r="FE243">
            <v>36073</v>
          </cell>
          <cell r="FF243">
            <v>36073</v>
          </cell>
          <cell r="FG243">
            <v>36073</v>
          </cell>
          <cell r="FH243">
            <v>36073</v>
          </cell>
          <cell r="FI243">
            <v>36073</v>
          </cell>
        </row>
        <row r="244">
          <cell r="V244" t="str">
            <v>INK &amp; PAINT</v>
          </cell>
          <cell r="W244">
            <v>8</v>
          </cell>
          <cell r="X244">
            <v>58000</v>
          </cell>
          <cell r="AA244">
            <v>58000</v>
          </cell>
          <cell r="AB244">
            <v>58000</v>
          </cell>
          <cell r="AC244">
            <v>58000</v>
          </cell>
          <cell r="AD244">
            <v>58000</v>
          </cell>
          <cell r="AE244">
            <v>58000</v>
          </cell>
          <cell r="AF244">
            <v>58000</v>
          </cell>
          <cell r="AG244">
            <v>58000</v>
          </cell>
          <cell r="AH244">
            <v>58000</v>
          </cell>
          <cell r="AI244">
            <v>58000</v>
          </cell>
          <cell r="AJ244">
            <v>58000</v>
          </cell>
          <cell r="AK244">
            <v>58000</v>
          </cell>
          <cell r="AL244">
            <v>58000</v>
          </cell>
          <cell r="AM244">
            <v>58000</v>
          </cell>
          <cell r="AN244">
            <v>58000</v>
          </cell>
          <cell r="AO244">
            <v>58000</v>
          </cell>
          <cell r="AP244">
            <v>58000</v>
          </cell>
          <cell r="AQ244">
            <v>58000</v>
          </cell>
          <cell r="AR244">
            <v>58000</v>
          </cell>
          <cell r="AS244">
            <v>58000</v>
          </cell>
          <cell r="AT244">
            <v>58000</v>
          </cell>
          <cell r="AU244">
            <v>58000</v>
          </cell>
          <cell r="AV244">
            <v>58000</v>
          </cell>
          <cell r="AW244">
            <v>58000</v>
          </cell>
          <cell r="AX244">
            <v>58000</v>
          </cell>
          <cell r="AY244">
            <v>58000</v>
          </cell>
          <cell r="AZ244">
            <v>58000</v>
          </cell>
          <cell r="BA244">
            <v>58000</v>
          </cell>
          <cell r="BB244">
            <v>58000</v>
          </cell>
          <cell r="BC244">
            <v>58000</v>
          </cell>
          <cell r="BD244">
            <v>58000</v>
          </cell>
          <cell r="BE244">
            <v>58000</v>
          </cell>
          <cell r="BF244">
            <v>58000</v>
          </cell>
          <cell r="BG244">
            <v>58000</v>
          </cell>
          <cell r="BH244">
            <v>58000</v>
          </cell>
          <cell r="BI244">
            <v>58000</v>
          </cell>
          <cell r="BJ244">
            <v>58000</v>
          </cell>
          <cell r="BK244">
            <v>58000</v>
          </cell>
          <cell r="BL244">
            <v>58000</v>
          </cell>
          <cell r="BM244">
            <v>58000</v>
          </cell>
          <cell r="BN244">
            <v>58000</v>
          </cell>
          <cell r="BO244">
            <v>58000</v>
          </cell>
          <cell r="BP244">
            <v>58000</v>
          </cell>
          <cell r="BQ244">
            <v>58000</v>
          </cell>
          <cell r="BR244">
            <v>58000</v>
          </cell>
          <cell r="BS244">
            <v>58000</v>
          </cell>
          <cell r="BT244">
            <v>58000</v>
          </cell>
          <cell r="BU244">
            <v>58000</v>
          </cell>
          <cell r="BV244">
            <v>58000</v>
          </cell>
          <cell r="BW244">
            <v>58000</v>
          </cell>
          <cell r="BX244">
            <v>58000</v>
          </cell>
          <cell r="BY244">
            <v>58000</v>
          </cell>
          <cell r="BZ244">
            <v>58000</v>
          </cell>
          <cell r="CA244">
            <v>58000</v>
          </cell>
          <cell r="CB244">
            <v>58000</v>
          </cell>
          <cell r="CC244">
            <v>58000</v>
          </cell>
          <cell r="CD244">
            <v>58000</v>
          </cell>
          <cell r="CE244">
            <v>58000</v>
          </cell>
          <cell r="CF244">
            <v>58000</v>
          </cell>
          <cell r="CG244">
            <v>58000</v>
          </cell>
          <cell r="CH244">
            <v>1000</v>
          </cell>
          <cell r="CI244">
            <v>2000</v>
          </cell>
          <cell r="CJ244">
            <v>3000</v>
          </cell>
          <cell r="CK244">
            <v>4000</v>
          </cell>
          <cell r="CL244">
            <v>4000</v>
          </cell>
          <cell r="CM244">
            <v>4000</v>
          </cell>
          <cell r="CN244">
            <v>4000</v>
          </cell>
          <cell r="CO244">
            <v>4000</v>
          </cell>
          <cell r="CP244">
            <v>4000</v>
          </cell>
          <cell r="CQ244">
            <v>4000</v>
          </cell>
          <cell r="CR244">
            <v>4000</v>
          </cell>
          <cell r="CS244">
            <v>4000</v>
          </cell>
          <cell r="CT244">
            <v>4000</v>
          </cell>
          <cell r="CU244">
            <v>4000</v>
          </cell>
          <cell r="CV244">
            <v>4000</v>
          </cell>
          <cell r="CW244">
            <v>4000</v>
          </cell>
          <cell r="CX244">
            <v>4000</v>
          </cell>
          <cell r="CY244">
            <v>4000</v>
          </cell>
          <cell r="CZ244">
            <v>4000</v>
          </cell>
          <cell r="DA244">
            <v>4000</v>
          </cell>
          <cell r="DB244">
            <v>4000</v>
          </cell>
          <cell r="DC244">
            <v>4000</v>
          </cell>
          <cell r="DD244">
            <v>4000</v>
          </cell>
          <cell r="DE244">
            <v>4000</v>
          </cell>
          <cell r="DF244">
            <v>4000</v>
          </cell>
          <cell r="DG244">
            <v>4000</v>
          </cell>
          <cell r="DH244">
            <v>4000</v>
          </cell>
          <cell r="DI244">
            <v>4000</v>
          </cell>
          <cell r="DJ244">
            <v>4000</v>
          </cell>
          <cell r="DK244">
            <v>4000</v>
          </cell>
          <cell r="DL244">
            <v>4000</v>
          </cell>
          <cell r="DM244">
            <v>4000</v>
          </cell>
          <cell r="DN244">
            <v>4000</v>
          </cell>
          <cell r="DO244">
            <v>4000</v>
          </cell>
          <cell r="DP244">
            <v>4000</v>
          </cell>
          <cell r="DQ244">
            <v>4000</v>
          </cell>
          <cell r="DR244">
            <v>4000</v>
          </cell>
          <cell r="DS244">
            <v>4000</v>
          </cell>
          <cell r="DT244">
            <v>4000</v>
          </cell>
          <cell r="DU244">
            <v>4000</v>
          </cell>
          <cell r="DV244">
            <v>4000</v>
          </cell>
          <cell r="DW244">
            <v>4000</v>
          </cell>
          <cell r="DX244">
            <v>4000</v>
          </cell>
          <cell r="DY244">
            <v>4000</v>
          </cell>
          <cell r="DZ244">
            <v>4000</v>
          </cell>
          <cell r="EA244">
            <v>4000</v>
          </cell>
          <cell r="EB244">
            <v>4000</v>
          </cell>
          <cell r="EC244">
            <v>4000</v>
          </cell>
          <cell r="ED244">
            <v>4000</v>
          </cell>
          <cell r="EE244">
            <v>4000</v>
          </cell>
          <cell r="EF244">
            <v>4000</v>
          </cell>
          <cell r="EG244">
            <v>4000</v>
          </cell>
          <cell r="EH244">
            <v>4000</v>
          </cell>
          <cell r="EI244">
            <v>4000</v>
          </cell>
          <cell r="EJ244">
            <v>4000</v>
          </cell>
          <cell r="EK244">
            <v>4000</v>
          </cell>
          <cell r="EL244">
            <v>4000</v>
          </cell>
          <cell r="EM244">
            <v>4000</v>
          </cell>
          <cell r="EN244">
            <v>4000</v>
          </cell>
          <cell r="EO244">
            <v>4000</v>
          </cell>
          <cell r="EP244">
            <v>4000</v>
          </cell>
          <cell r="EQ244">
            <v>4000</v>
          </cell>
          <cell r="ER244">
            <v>4000</v>
          </cell>
          <cell r="ES244">
            <v>4000</v>
          </cell>
          <cell r="ET244">
            <v>4000</v>
          </cell>
          <cell r="EU244">
            <v>4000</v>
          </cell>
          <cell r="EV244">
            <v>4000</v>
          </cell>
          <cell r="EW244">
            <v>4000</v>
          </cell>
          <cell r="EX244">
            <v>4000</v>
          </cell>
          <cell r="EY244">
            <v>4000</v>
          </cell>
          <cell r="EZ244">
            <v>4000</v>
          </cell>
          <cell r="FA244">
            <v>4000</v>
          </cell>
          <cell r="FB244">
            <v>4000</v>
          </cell>
          <cell r="FC244">
            <v>4000</v>
          </cell>
          <cell r="FD244">
            <v>4000</v>
          </cell>
          <cell r="FE244">
            <v>4000</v>
          </cell>
          <cell r="FF244">
            <v>4000</v>
          </cell>
          <cell r="FG244">
            <v>4000</v>
          </cell>
          <cell r="FH244">
            <v>4000</v>
          </cell>
          <cell r="FI244">
            <v>4000</v>
          </cell>
        </row>
        <row r="245">
          <cell r="X245" t="str">
            <v>DIRECT</v>
          </cell>
          <cell r="AA245">
            <v>0</v>
          </cell>
          <cell r="AB245">
            <v>0</v>
          </cell>
          <cell r="AC245">
            <v>0</v>
          </cell>
          <cell r="AD245">
            <v>0</v>
          </cell>
          <cell r="AE245">
            <v>0</v>
          </cell>
          <cell r="AF245">
            <v>0</v>
          </cell>
          <cell r="AG245">
            <v>0</v>
          </cell>
          <cell r="AH245">
            <v>0</v>
          </cell>
          <cell r="AI245">
            <v>0</v>
          </cell>
          <cell r="AJ245">
            <v>0</v>
          </cell>
          <cell r="AK245">
            <v>0</v>
          </cell>
          <cell r="AL245">
            <v>0</v>
          </cell>
          <cell r="AM245">
            <v>0</v>
          </cell>
          <cell r="AN245">
            <v>0</v>
          </cell>
          <cell r="AO245">
            <v>0</v>
          </cell>
          <cell r="AP245">
            <v>0</v>
          </cell>
          <cell r="AQ245">
            <v>0</v>
          </cell>
          <cell r="AR245">
            <v>0</v>
          </cell>
          <cell r="AS245">
            <v>0</v>
          </cell>
          <cell r="AT245">
            <v>0</v>
          </cell>
          <cell r="AU245">
            <v>0</v>
          </cell>
          <cell r="AV245">
            <v>0</v>
          </cell>
          <cell r="AW245">
            <v>0</v>
          </cell>
          <cell r="AX245">
            <v>0</v>
          </cell>
          <cell r="AY245">
            <v>0</v>
          </cell>
          <cell r="AZ245">
            <v>0</v>
          </cell>
          <cell r="BA245">
            <v>0</v>
          </cell>
          <cell r="BB245">
            <v>0</v>
          </cell>
          <cell r="BC245">
            <v>0</v>
          </cell>
          <cell r="BD245">
            <v>0</v>
          </cell>
          <cell r="BE245">
            <v>0</v>
          </cell>
          <cell r="BF245">
            <v>0</v>
          </cell>
          <cell r="BG245">
            <v>0</v>
          </cell>
          <cell r="BH245">
            <v>0</v>
          </cell>
          <cell r="BI245">
            <v>0</v>
          </cell>
          <cell r="BJ245">
            <v>0</v>
          </cell>
          <cell r="BK245">
            <v>0</v>
          </cell>
          <cell r="BL245">
            <v>0</v>
          </cell>
          <cell r="BM245">
            <v>0</v>
          </cell>
          <cell r="BN245">
            <v>0</v>
          </cell>
          <cell r="BO245">
            <v>0</v>
          </cell>
          <cell r="BP245">
            <v>0</v>
          </cell>
          <cell r="BQ245">
            <v>0</v>
          </cell>
          <cell r="BR245">
            <v>0</v>
          </cell>
          <cell r="BS245">
            <v>0</v>
          </cell>
          <cell r="BT245">
            <v>0</v>
          </cell>
          <cell r="BU245">
            <v>0</v>
          </cell>
          <cell r="BV245">
            <v>0</v>
          </cell>
          <cell r="BW245">
            <v>0</v>
          </cell>
          <cell r="BX245">
            <v>0</v>
          </cell>
          <cell r="BY245">
            <v>3750</v>
          </cell>
          <cell r="BZ245">
            <v>7500</v>
          </cell>
          <cell r="CA245">
            <v>11250</v>
          </cell>
          <cell r="CB245">
            <v>15000</v>
          </cell>
          <cell r="CC245">
            <v>50933</v>
          </cell>
          <cell r="CD245">
            <v>50940</v>
          </cell>
          <cell r="CE245">
            <v>50947</v>
          </cell>
          <cell r="CF245">
            <v>69704</v>
          </cell>
          <cell r="CG245">
            <v>88461</v>
          </cell>
          <cell r="CH245">
            <v>144186</v>
          </cell>
          <cell r="CI245">
            <v>163950</v>
          </cell>
          <cell r="CJ245">
            <v>164964</v>
          </cell>
          <cell r="CK245">
            <v>165978</v>
          </cell>
          <cell r="CL245">
            <v>165992</v>
          </cell>
          <cell r="CM245">
            <v>166006</v>
          </cell>
          <cell r="CN245">
            <v>166020</v>
          </cell>
          <cell r="CO245">
            <v>151034</v>
          </cell>
          <cell r="CP245">
            <v>151048</v>
          </cell>
          <cell r="CQ245">
            <v>151062</v>
          </cell>
          <cell r="CR245">
            <v>151076</v>
          </cell>
          <cell r="CS245">
            <v>151090</v>
          </cell>
          <cell r="CT245">
            <v>151104</v>
          </cell>
          <cell r="CU245">
            <v>151118</v>
          </cell>
          <cell r="CV245">
            <v>40066</v>
          </cell>
          <cell r="CW245">
            <v>40073</v>
          </cell>
          <cell r="CX245">
            <v>0</v>
          </cell>
          <cell r="CY245">
            <v>0</v>
          </cell>
          <cell r="CZ245">
            <v>0</v>
          </cell>
          <cell r="DA245">
            <v>0</v>
          </cell>
          <cell r="DB245">
            <v>0</v>
          </cell>
          <cell r="DC245">
            <v>0</v>
          </cell>
          <cell r="DD245">
            <v>0</v>
          </cell>
          <cell r="DE245">
            <v>0</v>
          </cell>
          <cell r="DF245">
            <v>0</v>
          </cell>
          <cell r="DG245">
            <v>0</v>
          </cell>
          <cell r="DH245">
            <v>0</v>
          </cell>
          <cell r="DI245">
            <v>0</v>
          </cell>
          <cell r="DJ245">
            <v>0</v>
          </cell>
          <cell r="DK245">
            <v>0</v>
          </cell>
          <cell r="DL245">
            <v>0</v>
          </cell>
          <cell r="DM245">
            <v>0</v>
          </cell>
          <cell r="DN245">
            <v>0</v>
          </cell>
          <cell r="DO245">
            <v>0</v>
          </cell>
          <cell r="DP245">
            <v>0</v>
          </cell>
          <cell r="DQ245">
            <v>0</v>
          </cell>
          <cell r="DR245">
            <v>0</v>
          </cell>
          <cell r="DS245">
            <v>0</v>
          </cell>
          <cell r="DT245">
            <v>0</v>
          </cell>
          <cell r="DU245">
            <v>0</v>
          </cell>
          <cell r="DV245">
            <v>0</v>
          </cell>
          <cell r="DW245">
            <v>0</v>
          </cell>
          <cell r="DX245">
            <v>0</v>
          </cell>
          <cell r="DY245">
            <v>0</v>
          </cell>
          <cell r="DZ245">
            <v>0</v>
          </cell>
          <cell r="EA245">
            <v>0</v>
          </cell>
          <cell r="EB245">
            <v>0</v>
          </cell>
          <cell r="EC245">
            <v>0</v>
          </cell>
          <cell r="ED245">
            <v>0</v>
          </cell>
          <cell r="EE245">
            <v>0</v>
          </cell>
          <cell r="EF245">
            <v>0</v>
          </cell>
          <cell r="EG245">
            <v>0</v>
          </cell>
          <cell r="EH245">
            <v>0</v>
          </cell>
          <cell r="EI245">
            <v>0</v>
          </cell>
          <cell r="EJ245">
            <v>0</v>
          </cell>
          <cell r="EK245">
            <v>0</v>
          </cell>
          <cell r="EL245">
            <v>0</v>
          </cell>
          <cell r="EM245">
            <v>0</v>
          </cell>
          <cell r="EN245">
            <v>0</v>
          </cell>
          <cell r="EO245">
            <v>0</v>
          </cell>
          <cell r="EP245">
            <v>0</v>
          </cell>
          <cell r="EQ245">
            <v>0</v>
          </cell>
          <cell r="ER245">
            <v>0</v>
          </cell>
          <cell r="ES245">
            <v>0</v>
          </cell>
          <cell r="ET245">
            <v>0</v>
          </cell>
          <cell r="EU245">
            <v>0</v>
          </cell>
          <cell r="EV245">
            <v>0</v>
          </cell>
          <cell r="EW245">
            <v>0</v>
          </cell>
          <cell r="EX245">
            <v>0</v>
          </cell>
          <cell r="EY245">
            <v>0</v>
          </cell>
          <cell r="EZ245">
            <v>0</v>
          </cell>
          <cell r="FA245">
            <v>0</v>
          </cell>
          <cell r="FB245">
            <v>0</v>
          </cell>
          <cell r="FC245">
            <v>0</v>
          </cell>
          <cell r="FD245">
            <v>0</v>
          </cell>
          <cell r="FE245">
            <v>0</v>
          </cell>
          <cell r="FF245">
            <v>0</v>
          </cell>
          <cell r="FG245">
            <v>0</v>
          </cell>
          <cell r="FH245">
            <v>0</v>
          </cell>
          <cell r="FI245">
            <v>0</v>
          </cell>
        </row>
        <row r="246">
          <cell r="X246" t="str">
            <v>DIRECT</v>
          </cell>
          <cell r="AA246">
            <v>0</v>
          </cell>
          <cell r="AB246">
            <v>0</v>
          </cell>
          <cell r="AC246">
            <v>0</v>
          </cell>
          <cell r="AD246">
            <v>0</v>
          </cell>
          <cell r="AE246">
            <v>0</v>
          </cell>
          <cell r="AF246">
            <v>0</v>
          </cell>
          <cell r="AG246">
            <v>0</v>
          </cell>
          <cell r="AH246">
            <v>0</v>
          </cell>
          <cell r="AI246">
            <v>0</v>
          </cell>
          <cell r="AJ246">
            <v>0</v>
          </cell>
          <cell r="AK246">
            <v>0</v>
          </cell>
          <cell r="AL246">
            <v>0</v>
          </cell>
          <cell r="AM246">
            <v>0</v>
          </cell>
          <cell r="AN246">
            <v>0</v>
          </cell>
          <cell r="AO246">
            <v>0</v>
          </cell>
          <cell r="AP246">
            <v>0</v>
          </cell>
          <cell r="AQ246">
            <v>0</v>
          </cell>
          <cell r="AR246">
            <v>0</v>
          </cell>
          <cell r="AS246">
            <v>0</v>
          </cell>
          <cell r="AT246">
            <v>0</v>
          </cell>
          <cell r="AU246">
            <v>0</v>
          </cell>
          <cell r="AV246">
            <v>0</v>
          </cell>
          <cell r="AW246">
            <v>0</v>
          </cell>
          <cell r="AX246">
            <v>0</v>
          </cell>
          <cell r="AY246">
            <v>0</v>
          </cell>
          <cell r="AZ246">
            <v>0</v>
          </cell>
          <cell r="BA246">
            <v>0</v>
          </cell>
          <cell r="BB246">
            <v>0</v>
          </cell>
          <cell r="BC246">
            <v>0</v>
          </cell>
          <cell r="BD246">
            <v>0</v>
          </cell>
          <cell r="BE246">
            <v>0</v>
          </cell>
          <cell r="BF246">
            <v>0</v>
          </cell>
          <cell r="BG246">
            <v>0</v>
          </cell>
          <cell r="BH246">
            <v>0</v>
          </cell>
          <cell r="BI246">
            <v>0</v>
          </cell>
          <cell r="BJ246">
            <v>0</v>
          </cell>
          <cell r="BK246">
            <v>0</v>
          </cell>
          <cell r="BL246">
            <v>0</v>
          </cell>
          <cell r="BM246">
            <v>0</v>
          </cell>
          <cell r="BN246">
            <v>0</v>
          </cell>
          <cell r="BO246">
            <v>0</v>
          </cell>
          <cell r="BP246">
            <v>0</v>
          </cell>
          <cell r="BQ246">
            <v>0</v>
          </cell>
          <cell r="BR246">
            <v>0</v>
          </cell>
          <cell r="BS246">
            <v>0</v>
          </cell>
          <cell r="BT246">
            <v>0</v>
          </cell>
          <cell r="BU246">
            <v>0</v>
          </cell>
          <cell r="BV246">
            <v>0</v>
          </cell>
          <cell r="BW246">
            <v>0</v>
          </cell>
          <cell r="BX246">
            <v>0</v>
          </cell>
          <cell r="BY246">
            <v>3750</v>
          </cell>
          <cell r="BZ246">
            <v>7500</v>
          </cell>
          <cell r="CA246">
            <v>11250</v>
          </cell>
          <cell r="CB246">
            <v>15000</v>
          </cell>
          <cell r="CC246">
            <v>50933</v>
          </cell>
          <cell r="CD246">
            <v>50940</v>
          </cell>
          <cell r="CE246">
            <v>50947</v>
          </cell>
          <cell r="CF246">
            <v>69704</v>
          </cell>
          <cell r="CG246">
            <v>88461</v>
          </cell>
          <cell r="CH246">
            <v>144186</v>
          </cell>
          <cell r="CI246">
            <v>163950</v>
          </cell>
          <cell r="CJ246">
            <v>164964</v>
          </cell>
          <cell r="CK246">
            <v>165978</v>
          </cell>
          <cell r="CL246">
            <v>165992</v>
          </cell>
          <cell r="CM246">
            <v>166006</v>
          </cell>
          <cell r="CN246">
            <v>166020</v>
          </cell>
          <cell r="CO246">
            <v>151034</v>
          </cell>
          <cell r="CP246">
            <v>151048</v>
          </cell>
          <cell r="CQ246">
            <v>151062</v>
          </cell>
          <cell r="CR246">
            <v>151076</v>
          </cell>
          <cell r="CS246">
            <v>151090</v>
          </cell>
          <cell r="CT246">
            <v>151104</v>
          </cell>
          <cell r="CU246">
            <v>151118</v>
          </cell>
          <cell r="CV246">
            <v>40066</v>
          </cell>
          <cell r="CW246">
            <v>40073</v>
          </cell>
          <cell r="CX246">
            <v>0</v>
          </cell>
          <cell r="CY246">
            <v>0</v>
          </cell>
          <cell r="CZ246">
            <v>0</v>
          </cell>
          <cell r="DA246">
            <v>0</v>
          </cell>
          <cell r="DB246">
            <v>0</v>
          </cell>
          <cell r="DC246">
            <v>0</v>
          </cell>
          <cell r="DD246">
            <v>0</v>
          </cell>
          <cell r="DE246">
            <v>0</v>
          </cell>
          <cell r="DF246">
            <v>0</v>
          </cell>
          <cell r="DG246">
            <v>0</v>
          </cell>
          <cell r="DH246">
            <v>0</v>
          </cell>
          <cell r="DI246">
            <v>0</v>
          </cell>
          <cell r="DJ246">
            <v>0</v>
          </cell>
          <cell r="DK246">
            <v>0</v>
          </cell>
          <cell r="DL246">
            <v>0</v>
          </cell>
          <cell r="DM246">
            <v>0</v>
          </cell>
          <cell r="DN246">
            <v>0</v>
          </cell>
          <cell r="DO246">
            <v>0</v>
          </cell>
          <cell r="DP246">
            <v>0</v>
          </cell>
          <cell r="DQ246">
            <v>0</v>
          </cell>
          <cell r="DR246">
            <v>0</v>
          </cell>
          <cell r="DS246">
            <v>0</v>
          </cell>
          <cell r="DT246">
            <v>0</v>
          </cell>
          <cell r="DU246">
            <v>0</v>
          </cell>
          <cell r="DV246">
            <v>0</v>
          </cell>
          <cell r="DW246">
            <v>0</v>
          </cell>
          <cell r="DX246">
            <v>0</v>
          </cell>
          <cell r="DY246">
            <v>0</v>
          </cell>
          <cell r="DZ246">
            <v>0</v>
          </cell>
          <cell r="EA246">
            <v>0</v>
          </cell>
          <cell r="EB246">
            <v>0</v>
          </cell>
          <cell r="EC246">
            <v>0</v>
          </cell>
          <cell r="ED246">
            <v>0</v>
          </cell>
          <cell r="EE246">
            <v>0</v>
          </cell>
          <cell r="EF246">
            <v>0</v>
          </cell>
          <cell r="EG246">
            <v>0</v>
          </cell>
          <cell r="EH246">
            <v>0</v>
          </cell>
          <cell r="EI246">
            <v>0</v>
          </cell>
          <cell r="EJ246">
            <v>0</v>
          </cell>
          <cell r="EK246">
            <v>0</v>
          </cell>
          <cell r="EL246">
            <v>0</v>
          </cell>
          <cell r="EM246">
            <v>0</v>
          </cell>
          <cell r="EN246">
            <v>0</v>
          </cell>
          <cell r="EO246">
            <v>0</v>
          </cell>
          <cell r="EP246">
            <v>0</v>
          </cell>
          <cell r="EQ246">
            <v>0</v>
          </cell>
          <cell r="ER246">
            <v>0</v>
          </cell>
          <cell r="ES246">
            <v>0</v>
          </cell>
          <cell r="ET246">
            <v>0</v>
          </cell>
          <cell r="EU246">
            <v>0</v>
          </cell>
          <cell r="EV246">
            <v>0</v>
          </cell>
          <cell r="EW246">
            <v>0</v>
          </cell>
          <cell r="EX246">
            <v>0</v>
          </cell>
          <cell r="EY246">
            <v>0</v>
          </cell>
          <cell r="EZ246">
            <v>0</v>
          </cell>
          <cell r="FA246">
            <v>0</v>
          </cell>
          <cell r="FB246">
            <v>0</v>
          </cell>
          <cell r="FC246">
            <v>0</v>
          </cell>
          <cell r="FD246">
            <v>0</v>
          </cell>
          <cell r="FE246">
            <v>0</v>
          </cell>
          <cell r="FF246">
            <v>0</v>
          </cell>
          <cell r="FG246">
            <v>0</v>
          </cell>
          <cell r="FH246">
            <v>0</v>
          </cell>
          <cell r="FI246">
            <v>0</v>
          </cell>
        </row>
        <row r="247">
          <cell r="X247" t="str">
            <v>LOADED</v>
          </cell>
          <cell r="AA247">
            <v>0</v>
          </cell>
          <cell r="AB247">
            <v>0</v>
          </cell>
          <cell r="AC247">
            <v>0</v>
          </cell>
          <cell r="AD247">
            <v>0</v>
          </cell>
          <cell r="AE247">
            <v>0</v>
          </cell>
          <cell r="AF247">
            <v>0</v>
          </cell>
          <cell r="AG247">
            <v>0</v>
          </cell>
          <cell r="AH247">
            <v>0</v>
          </cell>
          <cell r="AI247">
            <v>0</v>
          </cell>
          <cell r="AJ247">
            <v>0</v>
          </cell>
          <cell r="AK247">
            <v>0</v>
          </cell>
          <cell r="AL247">
            <v>0</v>
          </cell>
          <cell r="AM247">
            <v>0</v>
          </cell>
          <cell r="AN247">
            <v>0</v>
          </cell>
          <cell r="AO247">
            <v>0</v>
          </cell>
          <cell r="AP247">
            <v>0</v>
          </cell>
          <cell r="AQ247">
            <v>0</v>
          </cell>
          <cell r="AR247">
            <v>0</v>
          </cell>
          <cell r="AS247">
            <v>0</v>
          </cell>
          <cell r="AT247">
            <v>0</v>
          </cell>
          <cell r="AU247">
            <v>0</v>
          </cell>
          <cell r="AV247">
            <v>0</v>
          </cell>
          <cell r="AW247">
            <v>0</v>
          </cell>
          <cell r="AX247">
            <v>0</v>
          </cell>
          <cell r="AY247">
            <v>0</v>
          </cell>
          <cell r="AZ247">
            <v>0</v>
          </cell>
          <cell r="BA247">
            <v>0</v>
          </cell>
          <cell r="BB247">
            <v>0</v>
          </cell>
          <cell r="BC247">
            <v>0</v>
          </cell>
          <cell r="BD247">
            <v>0</v>
          </cell>
          <cell r="BE247">
            <v>0</v>
          </cell>
          <cell r="BF247">
            <v>0</v>
          </cell>
          <cell r="BG247">
            <v>0</v>
          </cell>
          <cell r="BH247">
            <v>0</v>
          </cell>
          <cell r="BI247">
            <v>0</v>
          </cell>
          <cell r="BJ247">
            <v>0</v>
          </cell>
          <cell r="BK247">
            <v>0</v>
          </cell>
          <cell r="BL247">
            <v>0</v>
          </cell>
          <cell r="BM247">
            <v>0</v>
          </cell>
          <cell r="BN247">
            <v>0</v>
          </cell>
          <cell r="BO247">
            <v>0</v>
          </cell>
          <cell r="BP247">
            <v>0</v>
          </cell>
          <cell r="BQ247">
            <v>0</v>
          </cell>
          <cell r="BR247">
            <v>0</v>
          </cell>
          <cell r="BS247">
            <v>0</v>
          </cell>
          <cell r="BT247">
            <v>0</v>
          </cell>
          <cell r="BU247">
            <v>0</v>
          </cell>
          <cell r="BV247">
            <v>0</v>
          </cell>
          <cell r="BW247">
            <v>0</v>
          </cell>
          <cell r="BX247">
            <v>0</v>
          </cell>
          <cell r="BY247">
            <v>5062.5</v>
          </cell>
          <cell r="BZ247">
            <v>10125</v>
          </cell>
          <cell r="CA247">
            <v>15187.5</v>
          </cell>
          <cell r="CB247">
            <v>20250</v>
          </cell>
          <cell r="CC247">
            <v>68759.55</v>
          </cell>
          <cell r="CD247">
            <v>68769</v>
          </cell>
          <cell r="CE247">
            <v>68778.45</v>
          </cell>
          <cell r="CF247">
            <v>94100.4</v>
          </cell>
          <cell r="CG247">
            <v>119422.35</v>
          </cell>
          <cell r="CH247">
            <v>194651.1</v>
          </cell>
          <cell r="CI247">
            <v>221332.5</v>
          </cell>
          <cell r="CJ247">
            <v>222701.4</v>
          </cell>
          <cell r="CK247">
            <v>224070.3</v>
          </cell>
          <cell r="CL247">
            <v>224089.2</v>
          </cell>
          <cell r="CM247">
            <v>224108.1</v>
          </cell>
          <cell r="CN247">
            <v>224127</v>
          </cell>
          <cell r="CO247">
            <v>203895.9</v>
          </cell>
          <cell r="CP247">
            <v>203914.8</v>
          </cell>
          <cell r="CQ247">
            <v>203933.7</v>
          </cell>
          <cell r="CR247">
            <v>203952.6</v>
          </cell>
          <cell r="CS247">
            <v>203971.5</v>
          </cell>
          <cell r="CT247">
            <v>203990.39999999999</v>
          </cell>
          <cell r="CU247">
            <v>204009.3</v>
          </cell>
          <cell r="CV247">
            <v>54089.1</v>
          </cell>
          <cell r="CW247">
            <v>54098.55</v>
          </cell>
          <cell r="CX247">
            <v>0</v>
          </cell>
          <cell r="CY247">
            <v>0</v>
          </cell>
          <cell r="CZ247">
            <v>0</v>
          </cell>
          <cell r="DA247">
            <v>0</v>
          </cell>
          <cell r="DB247">
            <v>0</v>
          </cell>
          <cell r="DC247">
            <v>0</v>
          </cell>
          <cell r="DD247">
            <v>0</v>
          </cell>
          <cell r="DE247">
            <v>0</v>
          </cell>
          <cell r="DF247">
            <v>0</v>
          </cell>
          <cell r="DG247">
            <v>0</v>
          </cell>
          <cell r="DH247">
            <v>0</v>
          </cell>
          <cell r="DI247">
            <v>0</v>
          </cell>
          <cell r="DJ247">
            <v>0</v>
          </cell>
          <cell r="DK247">
            <v>0</v>
          </cell>
          <cell r="DL247">
            <v>0</v>
          </cell>
          <cell r="DM247">
            <v>0</v>
          </cell>
          <cell r="DN247">
            <v>0</v>
          </cell>
          <cell r="DO247">
            <v>0</v>
          </cell>
          <cell r="DP247">
            <v>0</v>
          </cell>
          <cell r="DQ247">
            <v>0</v>
          </cell>
          <cell r="DR247">
            <v>0</v>
          </cell>
          <cell r="DS247">
            <v>0</v>
          </cell>
          <cell r="DT247">
            <v>0</v>
          </cell>
          <cell r="DU247">
            <v>0</v>
          </cell>
          <cell r="DV247">
            <v>0</v>
          </cell>
          <cell r="DW247">
            <v>0</v>
          </cell>
          <cell r="DX247">
            <v>0</v>
          </cell>
          <cell r="DY247">
            <v>0</v>
          </cell>
          <cell r="DZ247">
            <v>0</v>
          </cell>
          <cell r="EA247">
            <v>0</v>
          </cell>
          <cell r="EB247">
            <v>0</v>
          </cell>
          <cell r="EC247">
            <v>0</v>
          </cell>
          <cell r="ED247">
            <v>0</v>
          </cell>
          <cell r="EE247">
            <v>0</v>
          </cell>
          <cell r="EF247">
            <v>0</v>
          </cell>
          <cell r="EG247">
            <v>0</v>
          </cell>
          <cell r="EH247">
            <v>0</v>
          </cell>
          <cell r="EI247">
            <v>0</v>
          </cell>
          <cell r="EJ247">
            <v>0</v>
          </cell>
          <cell r="EK247">
            <v>0</v>
          </cell>
          <cell r="EL247">
            <v>0</v>
          </cell>
          <cell r="EM247">
            <v>0</v>
          </cell>
          <cell r="EN247">
            <v>0</v>
          </cell>
          <cell r="EO247">
            <v>0</v>
          </cell>
          <cell r="EP247">
            <v>0</v>
          </cell>
          <cell r="EQ247">
            <v>0</v>
          </cell>
          <cell r="ER247">
            <v>0</v>
          </cell>
          <cell r="ES247">
            <v>0</v>
          </cell>
          <cell r="ET247">
            <v>0</v>
          </cell>
          <cell r="EU247">
            <v>0</v>
          </cell>
          <cell r="EV247">
            <v>0</v>
          </cell>
          <cell r="EW247">
            <v>0</v>
          </cell>
          <cell r="EX247">
            <v>0</v>
          </cell>
          <cell r="EY247">
            <v>0</v>
          </cell>
          <cell r="EZ247">
            <v>0</v>
          </cell>
          <cell r="FA247">
            <v>0</v>
          </cell>
          <cell r="FB247">
            <v>0</v>
          </cell>
          <cell r="FC247">
            <v>0</v>
          </cell>
          <cell r="FD247">
            <v>0</v>
          </cell>
          <cell r="FE247">
            <v>0</v>
          </cell>
          <cell r="FF247">
            <v>0</v>
          </cell>
          <cell r="FG247">
            <v>0</v>
          </cell>
          <cell r="FH247">
            <v>0</v>
          </cell>
          <cell r="FI247">
            <v>0</v>
          </cell>
        </row>
        <row r="248">
          <cell r="V248" t="str">
            <v>PROJECTED RTM</v>
          </cell>
          <cell r="X248" t="str">
            <v>CUMULATIVE TO DATE</v>
          </cell>
          <cell r="Y248">
            <v>175</v>
          </cell>
          <cell r="Z248">
            <v>98</v>
          </cell>
          <cell r="AA248">
            <v>0</v>
          </cell>
          <cell r="AB248">
            <v>0</v>
          </cell>
          <cell r="AC248">
            <v>0</v>
          </cell>
          <cell r="AD248">
            <v>0</v>
          </cell>
          <cell r="AE248">
            <v>0</v>
          </cell>
          <cell r="AF248">
            <v>0</v>
          </cell>
          <cell r="AG248">
            <v>0</v>
          </cell>
          <cell r="AH248">
            <v>0</v>
          </cell>
          <cell r="AI248">
            <v>0</v>
          </cell>
          <cell r="AJ248">
            <v>0</v>
          </cell>
          <cell r="AK248">
            <v>0</v>
          </cell>
          <cell r="AL248">
            <v>0</v>
          </cell>
          <cell r="AM248">
            <v>0</v>
          </cell>
          <cell r="AN248">
            <v>0</v>
          </cell>
          <cell r="AO248">
            <v>0</v>
          </cell>
          <cell r="AP248">
            <v>0</v>
          </cell>
          <cell r="AQ248">
            <v>0</v>
          </cell>
          <cell r="AR248">
            <v>0</v>
          </cell>
          <cell r="AS248">
            <v>0</v>
          </cell>
          <cell r="AT248">
            <v>0</v>
          </cell>
          <cell r="AU248">
            <v>0</v>
          </cell>
          <cell r="AV248">
            <v>0</v>
          </cell>
          <cell r="AW248">
            <v>0</v>
          </cell>
          <cell r="AX248">
            <v>0</v>
          </cell>
          <cell r="AY248">
            <v>0</v>
          </cell>
          <cell r="AZ248">
            <v>0</v>
          </cell>
          <cell r="BA248">
            <v>0</v>
          </cell>
          <cell r="BB248">
            <v>0</v>
          </cell>
          <cell r="BC248">
            <v>0</v>
          </cell>
          <cell r="BD248">
            <v>0</v>
          </cell>
          <cell r="BE248">
            <v>0</v>
          </cell>
          <cell r="BF248">
            <v>0</v>
          </cell>
          <cell r="BG248">
            <v>0</v>
          </cell>
          <cell r="BH248">
            <v>0</v>
          </cell>
          <cell r="BI248">
            <v>0</v>
          </cell>
          <cell r="BJ248">
            <v>0</v>
          </cell>
          <cell r="BK248">
            <v>0</v>
          </cell>
          <cell r="BL248">
            <v>0</v>
          </cell>
          <cell r="BM248">
            <v>0</v>
          </cell>
          <cell r="BN248">
            <v>0</v>
          </cell>
          <cell r="BO248">
            <v>0</v>
          </cell>
          <cell r="BP248">
            <v>0</v>
          </cell>
          <cell r="BQ248">
            <v>0</v>
          </cell>
          <cell r="BR248">
            <v>0</v>
          </cell>
          <cell r="BS248">
            <v>0</v>
          </cell>
          <cell r="BT248">
            <v>0</v>
          </cell>
          <cell r="BU248">
            <v>0</v>
          </cell>
          <cell r="BV248">
            <v>0</v>
          </cell>
          <cell r="BW248">
            <v>0</v>
          </cell>
          <cell r="BX248">
            <v>0</v>
          </cell>
          <cell r="BY248">
            <v>5062.5</v>
          </cell>
          <cell r="BZ248">
            <v>10125</v>
          </cell>
          <cell r="CA248">
            <v>15187.5</v>
          </cell>
          <cell r="CB248">
            <v>20250</v>
          </cell>
          <cell r="CC248">
            <v>68759.55</v>
          </cell>
          <cell r="CD248">
            <v>68769</v>
          </cell>
          <cell r="CE248">
            <v>68778.45</v>
          </cell>
          <cell r="CF248">
            <v>94100.4</v>
          </cell>
          <cell r="CG248">
            <v>119422.35</v>
          </cell>
          <cell r="CH248">
            <v>194651.1</v>
          </cell>
          <cell r="CI248">
            <v>221332.5</v>
          </cell>
          <cell r="CJ248">
            <v>222701.4</v>
          </cell>
          <cell r="CK248">
            <v>224070.3</v>
          </cell>
          <cell r="CL248">
            <v>224089.2</v>
          </cell>
          <cell r="CM248">
            <v>224108.1</v>
          </cell>
          <cell r="CN248">
            <v>224127</v>
          </cell>
          <cell r="CO248">
            <v>203895.9</v>
          </cell>
          <cell r="CP248">
            <v>203914.8</v>
          </cell>
          <cell r="CQ248">
            <v>203933.7</v>
          </cell>
          <cell r="CR248">
            <v>203952.6</v>
          </cell>
          <cell r="CS248">
            <v>203971.5</v>
          </cell>
          <cell r="CT248">
            <v>203990.39999999999</v>
          </cell>
          <cell r="CU248">
            <v>204009.3</v>
          </cell>
          <cell r="CV248">
            <v>54089.1</v>
          </cell>
          <cell r="CW248">
            <v>54098.55</v>
          </cell>
          <cell r="CX248">
            <v>0</v>
          </cell>
          <cell r="CY248">
            <v>0</v>
          </cell>
          <cell r="CZ248">
            <v>0</v>
          </cell>
          <cell r="DA248">
            <v>0</v>
          </cell>
          <cell r="DB248">
            <v>0</v>
          </cell>
          <cell r="DC248">
            <v>0</v>
          </cell>
          <cell r="DD248">
            <v>0</v>
          </cell>
          <cell r="DE248">
            <v>0</v>
          </cell>
          <cell r="DF248">
            <v>0</v>
          </cell>
          <cell r="DG248">
            <v>0</v>
          </cell>
          <cell r="DH248">
            <v>0</v>
          </cell>
          <cell r="DI248">
            <v>0</v>
          </cell>
          <cell r="DJ248">
            <v>0</v>
          </cell>
          <cell r="DK248">
            <v>0</v>
          </cell>
          <cell r="DL248">
            <v>0</v>
          </cell>
          <cell r="DM248">
            <v>0</v>
          </cell>
          <cell r="DN248">
            <v>0</v>
          </cell>
          <cell r="DO248">
            <v>0</v>
          </cell>
          <cell r="DP248">
            <v>0</v>
          </cell>
          <cell r="DQ248">
            <v>0</v>
          </cell>
          <cell r="DR248">
            <v>0</v>
          </cell>
          <cell r="DS248">
            <v>0</v>
          </cell>
          <cell r="DT248">
            <v>0</v>
          </cell>
          <cell r="DU248">
            <v>0</v>
          </cell>
          <cell r="DV248">
            <v>0</v>
          </cell>
          <cell r="DW248">
            <v>0</v>
          </cell>
          <cell r="DX248">
            <v>0</v>
          </cell>
          <cell r="DY248">
            <v>0</v>
          </cell>
          <cell r="DZ248">
            <v>0</v>
          </cell>
          <cell r="EA248">
            <v>0</v>
          </cell>
          <cell r="EB248">
            <v>0</v>
          </cell>
          <cell r="EC248">
            <v>0</v>
          </cell>
          <cell r="ED248">
            <v>0</v>
          </cell>
          <cell r="EE248">
            <v>0</v>
          </cell>
          <cell r="EF248">
            <v>0</v>
          </cell>
          <cell r="EG248">
            <v>0</v>
          </cell>
          <cell r="EH248">
            <v>0</v>
          </cell>
          <cell r="EI248">
            <v>0</v>
          </cell>
          <cell r="EJ248">
            <v>0</v>
          </cell>
          <cell r="EK248">
            <v>0</v>
          </cell>
          <cell r="EL248">
            <v>0</v>
          </cell>
          <cell r="EM248">
            <v>0</v>
          </cell>
          <cell r="EN248">
            <v>0</v>
          </cell>
          <cell r="EO248">
            <v>0</v>
          </cell>
          <cell r="EP248">
            <v>0</v>
          </cell>
          <cell r="EQ248">
            <v>0</v>
          </cell>
          <cell r="ER248">
            <v>0</v>
          </cell>
          <cell r="ES248">
            <v>0</v>
          </cell>
          <cell r="ET248">
            <v>0</v>
          </cell>
          <cell r="EU248">
            <v>0</v>
          </cell>
          <cell r="EV248">
            <v>0</v>
          </cell>
          <cell r="EW248">
            <v>0</v>
          </cell>
          <cell r="EX248">
            <v>0</v>
          </cell>
          <cell r="EY248">
            <v>0</v>
          </cell>
          <cell r="EZ248">
            <v>0</v>
          </cell>
          <cell r="FA248">
            <v>0</v>
          </cell>
          <cell r="FB248">
            <v>0</v>
          </cell>
          <cell r="FC248">
            <v>0</v>
          </cell>
          <cell r="FD248">
            <v>0</v>
          </cell>
          <cell r="FE248">
            <v>0</v>
          </cell>
          <cell r="FF248">
            <v>0</v>
          </cell>
          <cell r="FG248">
            <v>0</v>
          </cell>
          <cell r="FH248">
            <v>0</v>
          </cell>
          <cell r="FI248">
            <v>0</v>
          </cell>
        </row>
        <row r="249">
          <cell r="V249" t="str">
            <v>PROJECTED RTM</v>
          </cell>
          <cell r="X249">
            <v>36154</v>
          </cell>
          <cell r="Y249">
            <v>175</v>
          </cell>
          <cell r="Z249">
            <v>98</v>
          </cell>
          <cell r="AA249">
            <v>98</v>
          </cell>
          <cell r="AB249">
            <v>98</v>
          </cell>
          <cell r="AC249">
            <v>98</v>
          </cell>
          <cell r="AD249">
            <v>98</v>
          </cell>
          <cell r="AE249">
            <v>98</v>
          </cell>
          <cell r="AF249">
            <v>98</v>
          </cell>
          <cell r="AG249">
            <v>98</v>
          </cell>
          <cell r="AH249">
            <v>98</v>
          </cell>
          <cell r="AI249">
            <v>98</v>
          </cell>
          <cell r="AJ249">
            <v>98</v>
          </cell>
          <cell r="AK249">
            <v>98</v>
          </cell>
          <cell r="AL249">
            <v>98</v>
          </cell>
          <cell r="AM249">
            <v>98</v>
          </cell>
          <cell r="AN249">
            <v>98</v>
          </cell>
          <cell r="AO249">
            <v>98</v>
          </cell>
          <cell r="AP249">
            <v>98</v>
          </cell>
          <cell r="AQ249">
            <v>98</v>
          </cell>
          <cell r="AR249">
            <v>98</v>
          </cell>
          <cell r="AS249">
            <v>98</v>
          </cell>
          <cell r="AT249">
            <v>98</v>
          </cell>
          <cell r="AU249">
            <v>98</v>
          </cell>
          <cell r="AV249">
            <v>98</v>
          </cell>
          <cell r="AW249">
            <v>98</v>
          </cell>
          <cell r="AX249">
            <v>98</v>
          </cell>
          <cell r="AY249">
            <v>98</v>
          </cell>
          <cell r="AZ249">
            <v>98</v>
          </cell>
          <cell r="BA249">
            <v>98</v>
          </cell>
          <cell r="BB249">
            <v>98</v>
          </cell>
          <cell r="BC249">
            <v>98</v>
          </cell>
          <cell r="BD249">
            <v>98</v>
          </cell>
          <cell r="BE249">
            <v>98</v>
          </cell>
          <cell r="BF249">
            <v>98</v>
          </cell>
          <cell r="BG249">
            <v>98</v>
          </cell>
          <cell r="BH249">
            <v>98</v>
          </cell>
          <cell r="BI249">
            <v>98</v>
          </cell>
          <cell r="BJ249">
            <v>98</v>
          </cell>
          <cell r="BK249">
            <v>98</v>
          </cell>
          <cell r="BL249">
            <v>98</v>
          </cell>
          <cell r="BM249">
            <v>98</v>
          </cell>
          <cell r="BN249">
            <v>98</v>
          </cell>
          <cell r="BO249">
            <v>98</v>
          </cell>
          <cell r="BP249">
            <v>98</v>
          </cell>
          <cell r="BQ249">
            <v>98</v>
          </cell>
          <cell r="BR249">
            <v>98</v>
          </cell>
          <cell r="BS249">
            <v>98</v>
          </cell>
          <cell r="BT249">
            <v>98</v>
          </cell>
          <cell r="BU249">
            <v>98</v>
          </cell>
          <cell r="BV249">
            <v>98</v>
          </cell>
          <cell r="BW249">
            <v>98</v>
          </cell>
          <cell r="BX249">
            <v>98</v>
          </cell>
          <cell r="BY249">
            <v>98</v>
          </cell>
          <cell r="BZ249">
            <v>98</v>
          </cell>
          <cell r="CA249">
            <v>98</v>
          </cell>
          <cell r="CB249">
            <v>98</v>
          </cell>
          <cell r="CC249">
            <v>98</v>
          </cell>
          <cell r="CD249">
            <v>98</v>
          </cell>
          <cell r="CE249">
            <v>98</v>
          </cell>
          <cell r="CF249">
            <v>98</v>
          </cell>
          <cell r="CG249">
            <v>98</v>
          </cell>
          <cell r="CH249">
            <v>98</v>
          </cell>
          <cell r="CI249">
            <v>98</v>
          </cell>
          <cell r="CJ249">
            <v>98</v>
          </cell>
          <cell r="CK249">
            <v>98</v>
          </cell>
          <cell r="CL249">
            <v>98</v>
          </cell>
          <cell r="CM249">
            <v>98</v>
          </cell>
          <cell r="CN249">
            <v>98</v>
          </cell>
          <cell r="CO249">
            <v>98</v>
          </cell>
          <cell r="CP249">
            <v>98</v>
          </cell>
          <cell r="CQ249">
            <v>98</v>
          </cell>
          <cell r="CR249">
            <v>98</v>
          </cell>
          <cell r="CS249">
            <v>98</v>
          </cell>
          <cell r="CT249">
            <v>98</v>
          </cell>
          <cell r="CU249">
            <v>98</v>
          </cell>
          <cell r="CV249">
            <v>98</v>
          </cell>
          <cell r="CW249">
            <v>98</v>
          </cell>
          <cell r="CX249">
            <v>98</v>
          </cell>
          <cell r="CY249">
            <v>98</v>
          </cell>
          <cell r="CZ249">
            <v>98</v>
          </cell>
          <cell r="DA249">
            <v>98</v>
          </cell>
          <cell r="DB249">
            <v>98</v>
          </cell>
          <cell r="DC249">
            <v>98</v>
          </cell>
          <cell r="DD249">
            <v>98</v>
          </cell>
          <cell r="DE249">
            <v>98</v>
          </cell>
          <cell r="DF249">
            <v>98</v>
          </cell>
          <cell r="DG249">
            <v>98</v>
          </cell>
          <cell r="DH249">
            <v>98</v>
          </cell>
          <cell r="DI249">
            <v>98</v>
          </cell>
          <cell r="DJ249">
            <v>98</v>
          </cell>
          <cell r="DK249">
            <v>98</v>
          </cell>
          <cell r="DL249">
            <v>98</v>
          </cell>
          <cell r="DM249">
            <v>98</v>
          </cell>
          <cell r="DN249">
            <v>98</v>
          </cell>
          <cell r="DO249">
            <v>98</v>
          </cell>
          <cell r="DP249">
            <v>98</v>
          </cell>
          <cell r="DQ249">
            <v>98</v>
          </cell>
          <cell r="DR249">
            <v>98</v>
          </cell>
          <cell r="DS249">
            <v>98</v>
          </cell>
          <cell r="DT249">
            <v>98</v>
          </cell>
          <cell r="DU249">
            <v>98</v>
          </cell>
          <cell r="DV249">
            <v>98</v>
          </cell>
          <cell r="DW249">
            <v>98</v>
          </cell>
          <cell r="DX249">
            <v>98</v>
          </cell>
          <cell r="DY249">
            <v>98</v>
          </cell>
          <cell r="DZ249">
            <v>98</v>
          </cell>
          <cell r="EA249">
            <v>98</v>
          </cell>
          <cell r="EB249">
            <v>98</v>
          </cell>
          <cell r="EC249">
            <v>98</v>
          </cell>
          <cell r="ED249">
            <v>98</v>
          </cell>
          <cell r="EE249">
            <v>98</v>
          </cell>
          <cell r="EF249">
            <v>98</v>
          </cell>
          <cell r="EG249">
            <v>98</v>
          </cell>
          <cell r="EH249">
            <v>98</v>
          </cell>
          <cell r="EI249">
            <v>98</v>
          </cell>
          <cell r="EJ249">
            <v>98</v>
          </cell>
          <cell r="EK249">
            <v>98</v>
          </cell>
          <cell r="EL249">
            <v>98</v>
          </cell>
          <cell r="EM249">
            <v>98</v>
          </cell>
          <cell r="EN249">
            <v>98</v>
          </cell>
          <cell r="EO249">
            <v>98</v>
          </cell>
          <cell r="EP249">
            <v>98</v>
          </cell>
          <cell r="EQ249">
            <v>98</v>
          </cell>
          <cell r="ER249">
            <v>98</v>
          </cell>
          <cell r="ES249">
            <v>98</v>
          </cell>
          <cell r="ET249">
            <v>98</v>
          </cell>
          <cell r="EU249">
            <v>98</v>
          </cell>
          <cell r="EV249">
            <v>98</v>
          </cell>
        </row>
        <row r="250">
          <cell r="V250" t="str">
            <v>PROJECTED STREET</v>
          </cell>
          <cell r="X250">
            <v>36184</v>
          </cell>
          <cell r="AA250">
            <v>36184</v>
          </cell>
          <cell r="AB250">
            <v>36184</v>
          </cell>
          <cell r="AC250">
            <v>36184</v>
          </cell>
          <cell r="AD250">
            <v>36184</v>
          </cell>
          <cell r="AE250">
            <v>36184</v>
          </cell>
          <cell r="AF250">
            <v>36184</v>
          </cell>
          <cell r="AG250">
            <v>36184</v>
          </cell>
          <cell r="AH250">
            <v>36184</v>
          </cell>
          <cell r="AI250">
            <v>36184</v>
          </cell>
          <cell r="AJ250">
            <v>36184</v>
          </cell>
          <cell r="AK250">
            <v>36184</v>
          </cell>
          <cell r="AL250">
            <v>36184</v>
          </cell>
          <cell r="AM250">
            <v>36184</v>
          </cell>
          <cell r="AN250">
            <v>36184</v>
          </cell>
          <cell r="AO250">
            <v>36184</v>
          </cell>
          <cell r="AP250">
            <v>36184</v>
          </cell>
          <cell r="AQ250">
            <v>36184</v>
          </cell>
          <cell r="AR250">
            <v>36184</v>
          </cell>
          <cell r="AS250">
            <v>36184</v>
          </cell>
          <cell r="AT250">
            <v>36184</v>
          </cell>
          <cell r="AU250">
            <v>36184</v>
          </cell>
          <cell r="AV250">
            <v>36184</v>
          </cell>
          <cell r="AW250">
            <v>36184</v>
          </cell>
          <cell r="AX250">
            <v>36184</v>
          </cell>
          <cell r="AY250">
            <v>36184</v>
          </cell>
          <cell r="AZ250">
            <v>36184</v>
          </cell>
          <cell r="BA250">
            <v>36184</v>
          </cell>
          <cell r="BB250">
            <v>36184</v>
          </cell>
          <cell r="BC250">
            <v>36184</v>
          </cell>
          <cell r="BD250">
            <v>36184</v>
          </cell>
          <cell r="BE250">
            <v>36184</v>
          </cell>
          <cell r="BF250">
            <v>36184</v>
          </cell>
          <cell r="BG250">
            <v>36184</v>
          </cell>
          <cell r="BH250">
            <v>36184</v>
          </cell>
          <cell r="BI250">
            <v>36184</v>
          </cell>
          <cell r="BJ250">
            <v>36184</v>
          </cell>
          <cell r="BK250">
            <v>36184</v>
          </cell>
          <cell r="BL250">
            <v>36184</v>
          </cell>
          <cell r="BM250">
            <v>36184</v>
          </cell>
          <cell r="BN250">
            <v>36184</v>
          </cell>
          <cell r="BO250">
            <v>36184</v>
          </cell>
          <cell r="BP250">
            <v>36184</v>
          </cell>
          <cell r="BQ250">
            <v>36184</v>
          </cell>
          <cell r="BR250">
            <v>36184</v>
          </cell>
          <cell r="BS250">
            <v>36184</v>
          </cell>
          <cell r="BT250">
            <v>36184</v>
          </cell>
          <cell r="BU250">
            <v>36184</v>
          </cell>
          <cell r="BV250">
            <v>36184</v>
          </cell>
          <cell r="BW250">
            <v>36184</v>
          </cell>
          <cell r="BX250">
            <v>36184</v>
          </cell>
          <cell r="BY250">
            <v>36184</v>
          </cell>
          <cell r="BZ250">
            <v>36184</v>
          </cell>
          <cell r="CA250">
            <v>36184</v>
          </cell>
          <cell r="CB250">
            <v>36184</v>
          </cell>
          <cell r="CC250">
            <v>36184</v>
          </cell>
          <cell r="CD250">
            <v>36184</v>
          </cell>
          <cell r="CE250">
            <v>36184</v>
          </cell>
          <cell r="CF250">
            <v>36184</v>
          </cell>
          <cell r="CG250">
            <v>36184</v>
          </cell>
          <cell r="CH250">
            <v>36184</v>
          </cell>
          <cell r="CI250">
            <v>36184</v>
          </cell>
          <cell r="CJ250">
            <v>36184</v>
          </cell>
          <cell r="CK250">
            <v>36184</v>
          </cell>
          <cell r="CL250">
            <v>36184</v>
          </cell>
          <cell r="CM250">
            <v>36184</v>
          </cell>
          <cell r="CN250">
            <v>36184</v>
          </cell>
          <cell r="CO250">
            <v>36184</v>
          </cell>
          <cell r="CP250">
            <v>36184</v>
          </cell>
          <cell r="CQ250">
            <v>36184</v>
          </cell>
          <cell r="CR250">
            <v>36184</v>
          </cell>
          <cell r="CS250">
            <v>36184</v>
          </cell>
          <cell r="CT250">
            <v>36184</v>
          </cell>
          <cell r="CU250">
            <v>36184</v>
          </cell>
          <cell r="CV250">
            <v>36184</v>
          </cell>
          <cell r="CW250">
            <v>36184</v>
          </cell>
          <cell r="CX250">
            <v>36184</v>
          </cell>
          <cell r="CY250">
            <v>36184</v>
          </cell>
          <cell r="CZ250">
            <v>36184</v>
          </cell>
          <cell r="DA250">
            <v>36184</v>
          </cell>
          <cell r="DB250">
            <v>36184</v>
          </cell>
          <cell r="DC250">
            <v>36184</v>
          </cell>
          <cell r="DD250">
            <v>36184</v>
          </cell>
          <cell r="DE250">
            <v>36184</v>
          </cell>
          <cell r="DF250">
            <v>36184</v>
          </cell>
          <cell r="DG250">
            <v>36184</v>
          </cell>
          <cell r="DH250">
            <v>36184</v>
          </cell>
          <cell r="DI250">
            <v>36184</v>
          </cell>
          <cell r="DJ250">
            <v>36184</v>
          </cell>
          <cell r="DK250">
            <v>36184</v>
          </cell>
          <cell r="DL250">
            <v>36184</v>
          </cell>
          <cell r="DM250">
            <v>36184</v>
          </cell>
          <cell r="DN250">
            <v>36184</v>
          </cell>
          <cell r="DO250">
            <v>36184</v>
          </cell>
          <cell r="DP250">
            <v>36184</v>
          </cell>
          <cell r="DQ250">
            <v>36184</v>
          </cell>
          <cell r="DR250">
            <v>36184</v>
          </cell>
          <cell r="DS250">
            <v>36184</v>
          </cell>
          <cell r="DT250">
            <v>36184</v>
          </cell>
          <cell r="DU250">
            <v>36184</v>
          </cell>
          <cell r="DV250">
            <v>36184</v>
          </cell>
          <cell r="DW250">
            <v>36184</v>
          </cell>
          <cell r="DX250">
            <v>36184</v>
          </cell>
          <cell r="DY250">
            <v>36184</v>
          </cell>
          <cell r="DZ250">
            <v>36184</v>
          </cell>
          <cell r="EA250">
            <v>36184</v>
          </cell>
          <cell r="EB250">
            <v>36184</v>
          </cell>
          <cell r="EC250">
            <v>36184</v>
          </cell>
          <cell r="ED250">
            <v>36184</v>
          </cell>
          <cell r="EE250">
            <v>36184</v>
          </cell>
          <cell r="EF250">
            <v>36184</v>
          </cell>
          <cell r="EG250">
            <v>36184</v>
          </cell>
          <cell r="EH250">
            <v>36184</v>
          </cell>
          <cell r="EI250">
            <v>36184</v>
          </cell>
          <cell r="EJ250">
            <v>36184</v>
          </cell>
          <cell r="EK250">
            <v>36184</v>
          </cell>
          <cell r="EL250">
            <v>36184</v>
          </cell>
          <cell r="EM250">
            <v>36184</v>
          </cell>
          <cell r="EN250">
            <v>36184</v>
          </cell>
          <cell r="EO250">
            <v>36184</v>
          </cell>
          <cell r="EP250">
            <v>36184</v>
          </cell>
          <cell r="EQ250">
            <v>36184</v>
          </cell>
          <cell r="ER250">
            <v>36184</v>
          </cell>
          <cell r="ES250">
            <v>36184</v>
          </cell>
          <cell r="ET250">
            <v>36184</v>
          </cell>
          <cell r="EU250">
            <v>36184</v>
          </cell>
          <cell r="EV250">
            <v>36184</v>
          </cell>
        </row>
        <row r="251">
          <cell r="V251" t="str">
            <v>+ or - Scheduled Date</v>
          </cell>
          <cell r="X251">
            <v>128</v>
          </cell>
        </row>
        <row r="252">
          <cell r="N252" t="str">
            <v>ENGINEERING</v>
          </cell>
          <cell r="R252" t="str">
            <v>TARZAN STORY STUDIO</v>
          </cell>
          <cell r="V252" t="str">
            <v>START DATE</v>
          </cell>
          <cell r="W252" t="str">
            <v>END     DATE</v>
          </cell>
          <cell r="X252">
            <v>4504.91</v>
          </cell>
          <cell r="Y252" t="str">
            <v>WK Count</v>
          </cell>
          <cell r="Z252" t="str">
            <v>Total Days</v>
          </cell>
        </row>
        <row r="253">
          <cell r="N253" t="str">
            <v>ENGINEERING</v>
          </cell>
          <cell r="R253" t="str">
            <v>TARZAN STORY STUDIO</v>
          </cell>
          <cell r="T253" t="str">
            <v>ANIMATION PRODUCTION</v>
          </cell>
          <cell r="V253" t="str">
            <v>START DATE</v>
          </cell>
          <cell r="W253" t="str">
            <v>END     DATE</v>
          </cell>
          <cell r="X253">
            <v>4504.91</v>
          </cell>
          <cell r="Y253" t="str">
            <v>WK Count</v>
          </cell>
          <cell r="Z253" t="str">
            <v>Total Days</v>
          </cell>
          <cell r="AA253">
            <v>4504.90625</v>
          </cell>
          <cell r="AB253">
            <v>4504.90625</v>
          </cell>
          <cell r="AC253">
            <v>4504.90625</v>
          </cell>
          <cell r="AD253">
            <v>4504.90625</v>
          </cell>
          <cell r="AE253">
            <v>4504.90625</v>
          </cell>
          <cell r="AF253">
            <v>4504.90625</v>
          </cell>
          <cell r="AG253">
            <v>4504.90625</v>
          </cell>
          <cell r="AH253">
            <v>4504.90625</v>
          </cell>
          <cell r="AI253">
            <v>4504.90625</v>
          </cell>
          <cell r="AJ253">
            <v>4504.90625</v>
          </cell>
          <cell r="AK253">
            <v>4504.90625</v>
          </cell>
          <cell r="AL253">
            <v>4504.90625</v>
          </cell>
          <cell r="AM253">
            <v>4504.90625</v>
          </cell>
          <cell r="AN253">
            <v>4504.90625</v>
          </cell>
          <cell r="AO253">
            <v>4504.90625</v>
          </cell>
          <cell r="AP253">
            <v>4504.90625</v>
          </cell>
          <cell r="AQ253">
            <v>4504.90625</v>
          </cell>
          <cell r="AR253">
            <v>4504.90625</v>
          </cell>
          <cell r="AS253">
            <v>4504.90625</v>
          </cell>
          <cell r="AT253">
            <v>4504.90625</v>
          </cell>
          <cell r="AU253">
            <v>4504.90625</v>
          </cell>
          <cell r="AV253">
            <v>4504.90625</v>
          </cell>
          <cell r="AW253">
            <v>4504.90625</v>
          </cell>
          <cell r="AX253">
            <v>4504.90625</v>
          </cell>
          <cell r="AY253">
            <v>4504.90625</v>
          </cell>
          <cell r="AZ253">
            <v>4504.90625</v>
          </cell>
          <cell r="BA253">
            <v>4504.90625</v>
          </cell>
          <cell r="BB253">
            <v>4504.90625</v>
          </cell>
          <cell r="BC253">
            <v>4504.90625</v>
          </cell>
          <cell r="BD253">
            <v>4504.90625</v>
          </cell>
          <cell r="BE253">
            <v>4504.90625</v>
          </cell>
          <cell r="BF253">
            <v>4504.90625</v>
          </cell>
          <cell r="BG253">
            <v>4504.90625</v>
          </cell>
          <cell r="BH253">
            <v>4504.90625</v>
          </cell>
          <cell r="BI253">
            <v>4504.90625</v>
          </cell>
          <cell r="BJ253">
            <v>4504.90625</v>
          </cell>
          <cell r="BK253">
            <v>4504.90625</v>
          </cell>
          <cell r="BL253">
            <v>4504.90625</v>
          </cell>
          <cell r="BM253">
            <v>4504.90625</v>
          </cell>
          <cell r="BN253">
            <v>4504.90625</v>
          </cell>
          <cell r="BO253">
            <v>4504.90625</v>
          </cell>
          <cell r="BP253">
            <v>4504.90625</v>
          </cell>
          <cell r="BQ253">
            <v>4504.90625</v>
          </cell>
          <cell r="BR253">
            <v>4504.90625</v>
          </cell>
          <cell r="BS253">
            <v>4504.90625</v>
          </cell>
          <cell r="BT253">
            <v>4504.90625</v>
          </cell>
          <cell r="BU253">
            <v>4504.90625</v>
          </cell>
          <cell r="BV253">
            <v>4504.90625</v>
          </cell>
          <cell r="BW253">
            <v>4504.90625</v>
          </cell>
          <cell r="BX253">
            <v>4504.90625</v>
          </cell>
          <cell r="BY253">
            <v>4504.90625</v>
          </cell>
          <cell r="BZ253">
            <v>4504.90625</v>
          </cell>
          <cell r="CA253">
            <v>4504.90625</v>
          </cell>
          <cell r="CB253">
            <v>4504.90625</v>
          </cell>
          <cell r="CC253">
            <v>4504.90625</v>
          </cell>
          <cell r="CD253">
            <v>4504.90625</v>
          </cell>
          <cell r="CE253">
            <v>4504.90625</v>
          </cell>
          <cell r="CF253">
            <v>4504.90625</v>
          </cell>
          <cell r="CG253">
            <v>4504.90625</v>
          </cell>
          <cell r="CH253">
            <v>4504.90625</v>
          </cell>
          <cell r="CI253">
            <v>35975</v>
          </cell>
          <cell r="CJ253">
            <v>35982</v>
          </cell>
          <cell r="CK253">
            <v>35989</v>
          </cell>
          <cell r="CL253">
            <v>35996</v>
          </cell>
          <cell r="CM253">
            <v>36003</v>
          </cell>
          <cell r="CN253">
            <v>36010</v>
          </cell>
          <cell r="CO253">
            <v>36017</v>
          </cell>
          <cell r="CP253">
            <v>36024</v>
          </cell>
          <cell r="CQ253">
            <v>36031</v>
          </cell>
          <cell r="CR253">
            <v>36038</v>
          </cell>
          <cell r="CS253">
            <v>36045</v>
          </cell>
          <cell r="CT253">
            <v>36052</v>
          </cell>
          <cell r="CU253">
            <v>36052</v>
          </cell>
          <cell r="CV253">
            <v>36052</v>
          </cell>
          <cell r="CW253">
            <v>36052</v>
          </cell>
          <cell r="CX253">
            <v>36052</v>
          </cell>
          <cell r="CY253">
            <v>36052</v>
          </cell>
          <cell r="CZ253">
            <v>36052</v>
          </cell>
          <cell r="DA253">
            <v>36052</v>
          </cell>
          <cell r="DB253">
            <v>36052</v>
          </cell>
          <cell r="DC253">
            <v>36052</v>
          </cell>
          <cell r="DD253">
            <v>36052</v>
          </cell>
          <cell r="DE253">
            <v>36052</v>
          </cell>
          <cell r="DF253">
            <v>36052</v>
          </cell>
          <cell r="DG253">
            <v>36052</v>
          </cell>
          <cell r="DH253">
            <v>36052</v>
          </cell>
          <cell r="DI253">
            <v>36052</v>
          </cell>
          <cell r="DJ253">
            <v>36052</v>
          </cell>
          <cell r="DK253">
            <v>36052</v>
          </cell>
          <cell r="DL253">
            <v>36052</v>
          </cell>
          <cell r="DM253">
            <v>36052</v>
          </cell>
          <cell r="DN253">
            <v>36052</v>
          </cell>
          <cell r="DO253">
            <v>36052</v>
          </cell>
          <cell r="DP253">
            <v>36052</v>
          </cell>
          <cell r="DQ253">
            <v>36052</v>
          </cell>
          <cell r="DR253">
            <v>36052</v>
          </cell>
          <cell r="DS253">
            <v>36052</v>
          </cell>
          <cell r="DT253">
            <v>36052</v>
          </cell>
          <cell r="DU253">
            <v>36052</v>
          </cell>
          <cell r="DV253">
            <v>36052</v>
          </cell>
          <cell r="DW253">
            <v>36052</v>
          </cell>
          <cell r="DX253">
            <v>36052</v>
          </cell>
          <cell r="DY253">
            <v>36052</v>
          </cell>
          <cell r="DZ253">
            <v>36052</v>
          </cell>
          <cell r="EA253">
            <v>36052</v>
          </cell>
          <cell r="EB253">
            <v>36052</v>
          </cell>
          <cell r="EC253">
            <v>36052</v>
          </cell>
          <cell r="ED253">
            <v>36052</v>
          </cell>
          <cell r="EE253">
            <v>36052</v>
          </cell>
          <cell r="EF253">
            <v>36052</v>
          </cell>
          <cell r="EG253">
            <v>36052</v>
          </cell>
          <cell r="EH253">
            <v>36052</v>
          </cell>
          <cell r="EI253">
            <v>36052</v>
          </cell>
          <cell r="EJ253">
            <v>36052</v>
          </cell>
          <cell r="EK253">
            <v>36052</v>
          </cell>
          <cell r="EL253">
            <v>36052</v>
          </cell>
          <cell r="EM253">
            <v>36052</v>
          </cell>
          <cell r="EN253">
            <v>36052</v>
          </cell>
          <cell r="EO253">
            <v>36052</v>
          </cell>
          <cell r="EP253">
            <v>36052</v>
          </cell>
          <cell r="EQ253">
            <v>36052</v>
          </cell>
          <cell r="ER253">
            <v>36052</v>
          </cell>
          <cell r="ES253">
            <v>36052</v>
          </cell>
          <cell r="ET253">
            <v>36052</v>
          </cell>
          <cell r="EU253">
            <v>36052</v>
          </cell>
          <cell r="EV253">
            <v>36052</v>
          </cell>
        </row>
        <row r="254">
          <cell r="A254" t="str">
            <v>PREP</v>
          </cell>
          <cell r="F254" t="str">
            <v>ANIMATION</v>
          </cell>
          <cell r="I254" t="str">
            <v>INK &amp; PAINT</v>
          </cell>
          <cell r="L254" t="str">
            <v>ALPHA</v>
          </cell>
          <cell r="N254" t="str">
            <v>BETA</v>
          </cell>
          <cell r="P254" t="str">
            <v>RTM</v>
          </cell>
          <cell r="R254" t="str">
            <v>STREET</v>
          </cell>
          <cell r="T254" t="str">
            <v>ANIMATION PRODUCTION</v>
          </cell>
          <cell r="V254">
            <v>35975</v>
          </cell>
          <cell r="W254">
            <v>36052.068740000002</v>
          </cell>
          <cell r="X254">
            <v>500</v>
          </cell>
          <cell r="Y254">
            <v>12</v>
          </cell>
          <cell r="Z254">
            <v>77.068739999999991</v>
          </cell>
          <cell r="AA254">
            <v>77.0687255859375</v>
          </cell>
          <cell r="AB254">
            <v>77.0687255859375</v>
          </cell>
          <cell r="AC254">
            <v>77.0687255859375</v>
          </cell>
          <cell r="AD254">
            <v>77.0687255859375</v>
          </cell>
          <cell r="AE254">
            <v>77.0687255859375</v>
          </cell>
          <cell r="AF254">
            <v>77.0687255859375</v>
          </cell>
          <cell r="AG254">
            <v>77.0687255859375</v>
          </cell>
          <cell r="AH254">
            <v>77.0687255859375</v>
          </cell>
          <cell r="AI254">
            <v>77.0687255859375</v>
          </cell>
          <cell r="AJ254">
            <v>77.0687255859375</v>
          </cell>
          <cell r="AK254">
            <v>77.0687255859375</v>
          </cell>
          <cell r="AL254">
            <v>77.0687255859375</v>
          </cell>
          <cell r="AM254">
            <v>77.0687255859375</v>
          </cell>
          <cell r="AN254">
            <v>77.0687255859375</v>
          </cell>
          <cell r="AO254">
            <v>77.0687255859375</v>
          </cell>
          <cell r="AP254">
            <v>77.0687255859375</v>
          </cell>
          <cell r="AQ254">
            <v>77.0687255859375</v>
          </cell>
          <cell r="AR254">
            <v>77.0687255859375</v>
          </cell>
          <cell r="AS254">
            <v>77.0687255859375</v>
          </cell>
          <cell r="AT254">
            <v>77.0687255859375</v>
          </cell>
          <cell r="AU254">
            <v>77.0687255859375</v>
          </cell>
          <cell r="AV254">
            <v>77.0687255859375</v>
          </cell>
          <cell r="AW254">
            <v>77.0687255859375</v>
          </cell>
          <cell r="AX254">
            <v>77.0687255859375</v>
          </cell>
          <cell r="AY254">
            <v>77.0687255859375</v>
          </cell>
          <cell r="AZ254">
            <v>77.0687255859375</v>
          </cell>
          <cell r="BA254">
            <v>77.0687255859375</v>
          </cell>
          <cell r="BB254">
            <v>77.0687255859375</v>
          </cell>
          <cell r="BC254">
            <v>77.0687255859375</v>
          </cell>
          <cell r="BD254">
            <v>77.0687255859375</v>
          </cell>
          <cell r="BE254">
            <v>77.0687255859375</v>
          </cell>
          <cell r="BF254">
            <v>77.0687255859375</v>
          </cell>
          <cell r="BG254">
            <v>77.0687255859375</v>
          </cell>
          <cell r="BH254">
            <v>77.0687255859375</v>
          </cell>
          <cell r="BI254">
            <v>77.0687255859375</v>
          </cell>
          <cell r="BJ254">
            <v>77.0687255859375</v>
          </cell>
          <cell r="BK254">
            <v>77.0687255859375</v>
          </cell>
          <cell r="BL254">
            <v>77.0687255859375</v>
          </cell>
          <cell r="BM254">
            <v>77.0687255859375</v>
          </cell>
          <cell r="BN254">
            <v>77.0687255859375</v>
          </cell>
          <cell r="BO254">
            <v>77.0687255859375</v>
          </cell>
          <cell r="BP254">
            <v>77.0687255859375</v>
          </cell>
          <cell r="BQ254">
            <v>77.0687255859375</v>
          </cell>
          <cell r="BR254">
            <v>77.0687255859375</v>
          </cell>
          <cell r="BS254">
            <v>77.0687255859375</v>
          </cell>
          <cell r="BT254">
            <v>77.0687255859375</v>
          </cell>
          <cell r="BU254">
            <v>77.0687255859375</v>
          </cell>
          <cell r="BV254">
            <v>77.0687255859375</v>
          </cell>
          <cell r="BW254">
            <v>77.0687255859375</v>
          </cell>
          <cell r="BX254">
            <v>77.0687255859375</v>
          </cell>
          <cell r="BY254">
            <v>77.0687255859375</v>
          </cell>
          <cell r="BZ254">
            <v>77.0687255859375</v>
          </cell>
          <cell r="CA254">
            <v>77.0687255859375</v>
          </cell>
          <cell r="CB254">
            <v>77.0687255859375</v>
          </cell>
          <cell r="CC254">
            <v>77.0687255859375</v>
          </cell>
          <cell r="CD254">
            <v>77.0687255859375</v>
          </cell>
          <cell r="CE254">
            <v>77.0687255859375</v>
          </cell>
          <cell r="CF254">
            <v>77.0687255859375</v>
          </cell>
          <cell r="CG254">
            <v>77.0687255859375</v>
          </cell>
          <cell r="CH254">
            <v>77.0687255859375</v>
          </cell>
          <cell r="CI254">
            <v>35975</v>
          </cell>
          <cell r="CJ254">
            <v>35982</v>
          </cell>
          <cell r="CK254">
            <v>35989</v>
          </cell>
          <cell r="CL254">
            <v>35996</v>
          </cell>
          <cell r="CM254">
            <v>36003</v>
          </cell>
          <cell r="CN254">
            <v>36010</v>
          </cell>
          <cell r="CO254">
            <v>36017</v>
          </cell>
          <cell r="CP254">
            <v>36024</v>
          </cell>
          <cell r="CQ254">
            <v>36031</v>
          </cell>
          <cell r="CR254">
            <v>36038</v>
          </cell>
          <cell r="CS254">
            <v>36045</v>
          </cell>
          <cell r="CT254">
            <v>36052</v>
          </cell>
          <cell r="CU254">
            <v>36052</v>
          </cell>
          <cell r="CV254">
            <v>36052</v>
          </cell>
          <cell r="CW254">
            <v>36052</v>
          </cell>
          <cell r="CX254">
            <v>36052</v>
          </cell>
          <cell r="CY254">
            <v>36052</v>
          </cell>
          <cell r="CZ254">
            <v>36052</v>
          </cell>
          <cell r="DA254">
            <v>36052</v>
          </cell>
          <cell r="DB254">
            <v>36052</v>
          </cell>
          <cell r="DC254">
            <v>36052</v>
          </cell>
          <cell r="DD254">
            <v>36052</v>
          </cell>
          <cell r="DE254">
            <v>36052</v>
          </cell>
          <cell r="DF254">
            <v>36052</v>
          </cell>
          <cell r="DG254">
            <v>36052</v>
          </cell>
          <cell r="DH254">
            <v>36052</v>
          </cell>
          <cell r="DI254">
            <v>36052</v>
          </cell>
          <cell r="DJ254">
            <v>36052</v>
          </cell>
          <cell r="DK254">
            <v>36052</v>
          </cell>
          <cell r="DL254">
            <v>36052</v>
          </cell>
          <cell r="DM254">
            <v>36052</v>
          </cell>
          <cell r="DN254">
            <v>36052</v>
          </cell>
          <cell r="DO254">
            <v>36052</v>
          </cell>
          <cell r="DP254">
            <v>36052</v>
          </cell>
          <cell r="DQ254">
            <v>36052</v>
          </cell>
          <cell r="DR254">
            <v>36052</v>
          </cell>
          <cell r="DS254">
            <v>36052</v>
          </cell>
          <cell r="DT254">
            <v>36052</v>
          </cell>
          <cell r="DU254">
            <v>36052</v>
          </cell>
          <cell r="DV254">
            <v>36052</v>
          </cell>
          <cell r="DW254">
            <v>36052</v>
          </cell>
          <cell r="DX254">
            <v>36052</v>
          </cell>
          <cell r="DY254">
            <v>36052</v>
          </cell>
          <cell r="DZ254">
            <v>36052</v>
          </cell>
          <cell r="EA254">
            <v>36052</v>
          </cell>
          <cell r="EB254">
            <v>36052</v>
          </cell>
          <cell r="EC254">
            <v>36052</v>
          </cell>
          <cell r="ED254">
            <v>36052</v>
          </cell>
          <cell r="EE254">
            <v>36052</v>
          </cell>
          <cell r="EF254">
            <v>36052</v>
          </cell>
          <cell r="EG254">
            <v>36052</v>
          </cell>
          <cell r="EH254">
            <v>36052</v>
          </cell>
          <cell r="EI254">
            <v>36052</v>
          </cell>
          <cell r="EJ254">
            <v>36052</v>
          </cell>
          <cell r="EK254">
            <v>36052</v>
          </cell>
          <cell r="EL254">
            <v>36052</v>
          </cell>
          <cell r="EM254">
            <v>36052</v>
          </cell>
          <cell r="EN254">
            <v>36052</v>
          </cell>
          <cell r="EO254">
            <v>36052</v>
          </cell>
          <cell r="EP254">
            <v>36052</v>
          </cell>
          <cell r="EQ254">
            <v>36052</v>
          </cell>
          <cell r="ER254">
            <v>36052</v>
          </cell>
          <cell r="ES254">
            <v>36052</v>
          </cell>
          <cell r="ET254">
            <v>36052</v>
          </cell>
          <cell r="EU254">
            <v>36052</v>
          </cell>
          <cell r="EV254">
            <v>36052</v>
          </cell>
        </row>
        <row r="255">
          <cell r="A255" t="str">
            <v>PREP</v>
          </cell>
          <cell r="B255" t="str">
            <v>Days</v>
          </cell>
          <cell r="F255" t="str">
            <v>ANIMATION</v>
          </cell>
          <cell r="G255" t="str">
            <v>Days</v>
          </cell>
          <cell r="H255" t="str">
            <v>Frames</v>
          </cell>
          <cell r="I255" t="str">
            <v>INK &amp; PAINT</v>
          </cell>
          <cell r="J255" t="str">
            <v>Days</v>
          </cell>
          <cell r="L255" t="str">
            <v>ALPHA</v>
          </cell>
          <cell r="N255" t="str">
            <v>BETA</v>
          </cell>
          <cell r="P255" t="str">
            <v>RTM</v>
          </cell>
          <cell r="R255" t="str">
            <v>STREET</v>
          </cell>
          <cell r="T255" t="str">
            <v>Prep Projection</v>
          </cell>
          <cell r="V255">
            <v>35975</v>
          </cell>
          <cell r="W255">
            <v>36052.068740000002</v>
          </cell>
          <cell r="X255">
            <v>500</v>
          </cell>
          <cell r="Y255">
            <v>12</v>
          </cell>
          <cell r="Z255">
            <v>77.068739999999991</v>
          </cell>
          <cell r="AA255">
            <v>77.0687255859375</v>
          </cell>
          <cell r="AB255">
            <v>77.0687255859375</v>
          </cell>
          <cell r="AC255">
            <v>77.0687255859375</v>
          </cell>
          <cell r="AD255">
            <v>77.0687255859375</v>
          </cell>
          <cell r="AE255">
            <v>77.0687255859375</v>
          </cell>
          <cell r="AF255">
            <v>77.0687255859375</v>
          </cell>
          <cell r="AG255">
            <v>77.0687255859375</v>
          </cell>
          <cell r="AH255">
            <v>77.0687255859375</v>
          </cell>
          <cell r="AI255">
            <v>77.0687255859375</v>
          </cell>
          <cell r="AJ255">
            <v>77.0687255859375</v>
          </cell>
          <cell r="AK255">
            <v>77.0687255859375</v>
          </cell>
          <cell r="AL255">
            <v>77.0687255859375</v>
          </cell>
          <cell r="AM255">
            <v>77.0687255859375</v>
          </cell>
          <cell r="AN255">
            <v>77.0687255859375</v>
          </cell>
          <cell r="AO255">
            <v>77.0687255859375</v>
          </cell>
          <cell r="AP255">
            <v>77.0687255859375</v>
          </cell>
          <cell r="AQ255">
            <v>77.0687255859375</v>
          </cell>
          <cell r="AR255">
            <v>77.0687255859375</v>
          </cell>
          <cell r="AS255">
            <v>77.0687255859375</v>
          </cell>
          <cell r="AT255">
            <v>77.0687255859375</v>
          </cell>
          <cell r="AU255">
            <v>77.0687255859375</v>
          </cell>
          <cell r="AV255">
            <v>77.0687255859375</v>
          </cell>
          <cell r="AW255">
            <v>77.0687255859375</v>
          </cell>
          <cell r="AX255">
            <v>77.0687255859375</v>
          </cell>
          <cell r="AY255">
            <v>77.0687255859375</v>
          </cell>
          <cell r="AZ255">
            <v>77.0687255859375</v>
          </cell>
          <cell r="BA255">
            <v>77.0687255859375</v>
          </cell>
          <cell r="BB255">
            <v>77.0687255859375</v>
          </cell>
          <cell r="BC255">
            <v>77.0687255859375</v>
          </cell>
          <cell r="BD255">
            <v>77.0687255859375</v>
          </cell>
          <cell r="BE255">
            <v>77.0687255859375</v>
          </cell>
          <cell r="BF255">
            <v>77.0687255859375</v>
          </cell>
          <cell r="BG255">
            <v>77.0687255859375</v>
          </cell>
          <cell r="BH255">
            <v>77.0687255859375</v>
          </cell>
          <cell r="BI255">
            <v>77.0687255859375</v>
          </cell>
          <cell r="BJ255">
            <v>77.0687255859375</v>
          </cell>
          <cell r="BK255">
            <v>77.0687255859375</v>
          </cell>
          <cell r="BL255">
            <v>77.0687255859375</v>
          </cell>
          <cell r="BM255">
            <v>77.0687255859375</v>
          </cell>
          <cell r="BN255">
            <v>77.0687255859375</v>
          </cell>
          <cell r="BO255">
            <v>77.0687255859375</v>
          </cell>
          <cell r="BP255">
            <v>77.0687255859375</v>
          </cell>
          <cell r="BQ255">
            <v>77.0687255859375</v>
          </cell>
          <cell r="BR255">
            <v>77.0687255859375</v>
          </cell>
          <cell r="BS255">
            <v>77.0687255859375</v>
          </cell>
          <cell r="BT255">
            <v>77.0687255859375</v>
          </cell>
          <cell r="BU255">
            <v>77.0687255859375</v>
          </cell>
          <cell r="BV255">
            <v>77.0687255859375</v>
          </cell>
          <cell r="BW255">
            <v>77.0687255859375</v>
          </cell>
          <cell r="BX255">
            <v>77.0687255859375</v>
          </cell>
          <cell r="BY255">
            <v>77.0687255859375</v>
          </cell>
          <cell r="BZ255">
            <v>77.0687255859375</v>
          </cell>
          <cell r="CA255">
            <v>77.0687255859375</v>
          </cell>
          <cell r="CB255">
            <v>77.0687255859375</v>
          </cell>
          <cell r="CC255">
            <v>77.0687255859375</v>
          </cell>
          <cell r="CD255">
            <v>77.0687255859375</v>
          </cell>
          <cell r="CE255">
            <v>77.0687255859375</v>
          </cell>
          <cell r="CF255">
            <v>77.0687255859375</v>
          </cell>
          <cell r="CG255">
            <v>77.0687255859375</v>
          </cell>
          <cell r="CH255">
            <v>77.0687255859375</v>
          </cell>
          <cell r="CI255">
            <v>125</v>
          </cell>
          <cell r="CJ255">
            <v>250</v>
          </cell>
          <cell r="CK255">
            <v>375</v>
          </cell>
          <cell r="CL255">
            <v>500</v>
          </cell>
          <cell r="CM255">
            <v>500</v>
          </cell>
          <cell r="CN255">
            <v>500</v>
          </cell>
          <cell r="CO255">
            <v>500</v>
          </cell>
          <cell r="CP255">
            <v>500</v>
          </cell>
          <cell r="CQ255">
            <v>500</v>
          </cell>
          <cell r="CR255">
            <v>500</v>
          </cell>
          <cell r="CS255">
            <v>500</v>
          </cell>
          <cell r="CT255">
            <v>500</v>
          </cell>
          <cell r="CU255">
            <v>500</v>
          </cell>
          <cell r="CV255">
            <v>500</v>
          </cell>
          <cell r="CW255">
            <v>500</v>
          </cell>
          <cell r="CX255">
            <v>500</v>
          </cell>
          <cell r="CY255">
            <v>500</v>
          </cell>
          <cell r="CZ255">
            <v>500</v>
          </cell>
          <cell r="DA255">
            <v>500</v>
          </cell>
          <cell r="DB255">
            <v>500</v>
          </cell>
          <cell r="DC255">
            <v>500</v>
          </cell>
          <cell r="DD255">
            <v>500</v>
          </cell>
          <cell r="DE255">
            <v>500</v>
          </cell>
          <cell r="DF255">
            <v>500</v>
          </cell>
          <cell r="DG255">
            <v>500</v>
          </cell>
          <cell r="DH255">
            <v>500</v>
          </cell>
          <cell r="DI255">
            <v>500</v>
          </cell>
          <cell r="DJ255">
            <v>500</v>
          </cell>
          <cell r="DK255">
            <v>500</v>
          </cell>
          <cell r="DL255">
            <v>500</v>
          </cell>
          <cell r="DM255">
            <v>500</v>
          </cell>
          <cell r="DN255">
            <v>500</v>
          </cell>
          <cell r="DO255">
            <v>500</v>
          </cell>
          <cell r="DP255">
            <v>500</v>
          </cell>
          <cell r="DQ255">
            <v>500</v>
          </cell>
          <cell r="DR255">
            <v>500</v>
          </cell>
          <cell r="DS255">
            <v>500</v>
          </cell>
          <cell r="DT255">
            <v>500</v>
          </cell>
          <cell r="DU255">
            <v>500</v>
          </cell>
          <cell r="DV255">
            <v>500</v>
          </cell>
          <cell r="DW255">
            <v>500</v>
          </cell>
          <cell r="DX255">
            <v>500</v>
          </cell>
          <cell r="DY255">
            <v>500</v>
          </cell>
          <cell r="DZ255">
            <v>500</v>
          </cell>
          <cell r="EA255">
            <v>500</v>
          </cell>
          <cell r="EB255">
            <v>500</v>
          </cell>
          <cell r="EC255">
            <v>500</v>
          </cell>
          <cell r="ED255">
            <v>500</v>
          </cell>
          <cell r="EE255">
            <v>500</v>
          </cell>
          <cell r="EF255">
            <v>500</v>
          </cell>
          <cell r="EG255">
            <v>500</v>
          </cell>
          <cell r="EH255">
            <v>500</v>
          </cell>
          <cell r="EI255">
            <v>500</v>
          </cell>
          <cell r="EJ255">
            <v>500</v>
          </cell>
          <cell r="EK255">
            <v>500</v>
          </cell>
          <cell r="EL255">
            <v>500</v>
          </cell>
          <cell r="EM255">
            <v>500</v>
          </cell>
          <cell r="EN255">
            <v>500</v>
          </cell>
          <cell r="EO255">
            <v>500</v>
          </cell>
          <cell r="EP255">
            <v>500</v>
          </cell>
          <cell r="EQ255">
            <v>500</v>
          </cell>
          <cell r="ER255">
            <v>500</v>
          </cell>
          <cell r="ES255">
            <v>500</v>
          </cell>
          <cell r="ET255">
            <v>500</v>
          </cell>
          <cell r="EU255">
            <v>500</v>
          </cell>
          <cell r="EV255">
            <v>500</v>
          </cell>
        </row>
        <row r="256">
          <cell r="A256" t="str">
            <v>Wks</v>
          </cell>
          <cell r="B256" t="str">
            <v>Days</v>
          </cell>
          <cell r="F256" t="str">
            <v>Wks</v>
          </cell>
          <cell r="G256" t="str">
            <v>Days</v>
          </cell>
          <cell r="H256" t="str">
            <v>Frames</v>
          </cell>
          <cell r="I256" t="str">
            <v>Wks</v>
          </cell>
          <cell r="J256" t="str">
            <v>Days</v>
          </cell>
          <cell r="K256">
            <v>21</v>
          </cell>
          <cell r="M256">
            <v>29</v>
          </cell>
          <cell r="O256">
            <v>29</v>
          </cell>
          <cell r="Q256">
            <v>29</v>
          </cell>
          <cell r="R256">
            <v>36342</v>
          </cell>
          <cell r="T256" t="str">
            <v>Animation Projection</v>
          </cell>
          <cell r="V256">
            <v>36003</v>
          </cell>
          <cell r="W256">
            <v>36096.068740000002</v>
          </cell>
          <cell r="X256">
            <v>500</v>
          </cell>
          <cell r="Y256">
            <v>14</v>
          </cell>
          <cell r="Z256">
            <v>93.068739999999991</v>
          </cell>
          <cell r="AA256">
            <v>93.0687255859375</v>
          </cell>
          <cell r="AB256">
            <v>93.0687255859375</v>
          </cell>
          <cell r="AC256">
            <v>93.0687255859375</v>
          </cell>
          <cell r="AD256">
            <v>93.0687255859375</v>
          </cell>
          <cell r="AE256">
            <v>93.0687255859375</v>
          </cell>
          <cell r="AF256">
            <v>93.0687255859375</v>
          </cell>
          <cell r="AG256">
            <v>93.0687255859375</v>
          </cell>
          <cell r="AH256">
            <v>93.0687255859375</v>
          </cell>
          <cell r="AI256">
            <v>93.0687255859375</v>
          </cell>
          <cell r="AJ256">
            <v>93.0687255859375</v>
          </cell>
          <cell r="AK256">
            <v>93.0687255859375</v>
          </cell>
          <cell r="AL256">
            <v>93.0687255859375</v>
          </cell>
          <cell r="AM256">
            <v>93.0687255859375</v>
          </cell>
          <cell r="AN256">
            <v>93.0687255859375</v>
          </cell>
          <cell r="AO256">
            <v>93.0687255859375</v>
          </cell>
          <cell r="AP256">
            <v>93.0687255859375</v>
          </cell>
          <cell r="AQ256">
            <v>93.0687255859375</v>
          </cell>
          <cell r="AR256">
            <v>93.0687255859375</v>
          </cell>
          <cell r="AS256">
            <v>93.0687255859375</v>
          </cell>
          <cell r="AT256">
            <v>93.0687255859375</v>
          </cell>
          <cell r="AU256">
            <v>93.0687255859375</v>
          </cell>
          <cell r="AV256">
            <v>93.0687255859375</v>
          </cell>
          <cell r="AW256">
            <v>93.0687255859375</v>
          </cell>
          <cell r="AX256">
            <v>93.0687255859375</v>
          </cell>
          <cell r="AY256">
            <v>93.0687255859375</v>
          </cell>
          <cell r="AZ256">
            <v>93.0687255859375</v>
          </cell>
          <cell r="BA256">
            <v>93.0687255859375</v>
          </cell>
          <cell r="BB256">
            <v>93.0687255859375</v>
          </cell>
          <cell r="BC256">
            <v>93.0687255859375</v>
          </cell>
          <cell r="BD256">
            <v>93.0687255859375</v>
          </cell>
          <cell r="BE256">
            <v>93.0687255859375</v>
          </cell>
          <cell r="BF256">
            <v>93.0687255859375</v>
          </cell>
          <cell r="BG256">
            <v>93.0687255859375</v>
          </cell>
          <cell r="BH256">
            <v>93.0687255859375</v>
          </cell>
          <cell r="BI256">
            <v>93.0687255859375</v>
          </cell>
          <cell r="BJ256">
            <v>93.0687255859375</v>
          </cell>
          <cell r="BK256">
            <v>93.0687255859375</v>
          </cell>
          <cell r="BL256">
            <v>93.0687255859375</v>
          </cell>
          <cell r="BM256">
            <v>93.0687255859375</v>
          </cell>
          <cell r="BN256">
            <v>93.0687255859375</v>
          </cell>
          <cell r="BO256">
            <v>93.0687255859375</v>
          </cell>
          <cell r="BP256">
            <v>93.0687255859375</v>
          </cell>
          <cell r="BQ256">
            <v>93.0687255859375</v>
          </cell>
          <cell r="BR256">
            <v>93.0687255859375</v>
          </cell>
          <cell r="BS256">
            <v>93.0687255859375</v>
          </cell>
          <cell r="BT256">
            <v>93.0687255859375</v>
          </cell>
          <cell r="BU256">
            <v>93.0687255859375</v>
          </cell>
          <cell r="BV256">
            <v>93.0687255859375</v>
          </cell>
          <cell r="BW256">
            <v>93.0687255859375</v>
          </cell>
          <cell r="BX256">
            <v>93.0687255859375</v>
          </cell>
          <cell r="BY256">
            <v>93.0687255859375</v>
          </cell>
          <cell r="BZ256">
            <v>93.0687255859375</v>
          </cell>
          <cell r="CA256">
            <v>93.0687255859375</v>
          </cell>
          <cell r="CB256">
            <v>93.0687255859375</v>
          </cell>
          <cell r="CC256">
            <v>93.0687255859375</v>
          </cell>
          <cell r="CD256">
            <v>93.0687255859375</v>
          </cell>
          <cell r="CE256">
            <v>93.0687255859375</v>
          </cell>
          <cell r="CF256">
            <v>93.0687255859375</v>
          </cell>
          <cell r="CG256">
            <v>93.0687255859375</v>
          </cell>
          <cell r="CH256">
            <v>93.0687255859375</v>
          </cell>
          <cell r="CI256">
            <v>93.0687255859375</v>
          </cell>
          <cell r="CJ256">
            <v>93.0687255859375</v>
          </cell>
          <cell r="CK256">
            <v>93.0687255859375</v>
          </cell>
          <cell r="CL256">
            <v>93.0687255859375</v>
          </cell>
          <cell r="CM256">
            <v>0</v>
          </cell>
          <cell r="CN256">
            <v>0</v>
          </cell>
          <cell r="CO256">
            <v>0</v>
          </cell>
          <cell r="CP256">
            <v>125</v>
          </cell>
          <cell r="CQ256">
            <v>250</v>
          </cell>
          <cell r="CR256">
            <v>375</v>
          </cell>
          <cell r="CS256">
            <v>500</v>
          </cell>
          <cell r="CT256">
            <v>500</v>
          </cell>
          <cell r="CU256">
            <v>500</v>
          </cell>
          <cell r="CV256">
            <v>500</v>
          </cell>
          <cell r="CW256">
            <v>500</v>
          </cell>
          <cell r="CX256">
            <v>500</v>
          </cell>
          <cell r="CY256">
            <v>500</v>
          </cell>
          <cell r="CZ256">
            <v>500</v>
          </cell>
          <cell r="DA256">
            <v>500</v>
          </cell>
          <cell r="DB256">
            <v>500</v>
          </cell>
          <cell r="DC256">
            <v>500</v>
          </cell>
          <cell r="DD256">
            <v>500</v>
          </cell>
          <cell r="DE256">
            <v>500</v>
          </cell>
          <cell r="DF256">
            <v>500</v>
          </cell>
          <cell r="DG256">
            <v>500</v>
          </cell>
          <cell r="DH256">
            <v>500</v>
          </cell>
          <cell r="DI256">
            <v>500</v>
          </cell>
          <cell r="DJ256">
            <v>500</v>
          </cell>
          <cell r="DK256">
            <v>500</v>
          </cell>
          <cell r="DL256">
            <v>500</v>
          </cell>
          <cell r="DM256">
            <v>500</v>
          </cell>
          <cell r="DN256">
            <v>500</v>
          </cell>
          <cell r="DO256">
            <v>500</v>
          </cell>
          <cell r="DP256">
            <v>500</v>
          </cell>
          <cell r="DQ256">
            <v>500</v>
          </cell>
          <cell r="DR256">
            <v>500</v>
          </cell>
          <cell r="DS256">
            <v>500</v>
          </cell>
          <cell r="DT256">
            <v>500</v>
          </cell>
          <cell r="DU256">
            <v>500</v>
          </cell>
          <cell r="DV256">
            <v>500</v>
          </cell>
          <cell r="DW256">
            <v>500</v>
          </cell>
          <cell r="DX256">
            <v>500</v>
          </cell>
          <cell r="DY256">
            <v>500</v>
          </cell>
          <cell r="DZ256">
            <v>500</v>
          </cell>
          <cell r="EA256">
            <v>500</v>
          </cell>
          <cell r="EB256">
            <v>500</v>
          </cell>
          <cell r="EC256">
            <v>500</v>
          </cell>
          <cell r="ED256">
            <v>500</v>
          </cell>
          <cell r="EE256">
            <v>500</v>
          </cell>
          <cell r="EF256">
            <v>500</v>
          </cell>
          <cell r="EG256">
            <v>500</v>
          </cell>
          <cell r="EH256">
            <v>500</v>
          </cell>
          <cell r="EI256">
            <v>500</v>
          </cell>
          <cell r="EJ256">
            <v>500</v>
          </cell>
          <cell r="EK256">
            <v>500</v>
          </cell>
          <cell r="EL256">
            <v>500</v>
          </cell>
          <cell r="EM256">
            <v>500</v>
          </cell>
          <cell r="EN256">
            <v>500</v>
          </cell>
          <cell r="EO256">
            <v>500</v>
          </cell>
          <cell r="EP256">
            <v>500</v>
          </cell>
          <cell r="EQ256">
            <v>500</v>
          </cell>
          <cell r="ER256">
            <v>500</v>
          </cell>
          <cell r="ES256">
            <v>500</v>
          </cell>
          <cell r="ET256">
            <v>500</v>
          </cell>
          <cell r="EU256">
            <v>500</v>
          </cell>
          <cell r="EV256">
            <v>500</v>
          </cell>
        </row>
        <row r="257">
          <cell r="A257">
            <v>9.0098199999999995</v>
          </cell>
          <cell r="B257">
            <v>77.068739999999991</v>
          </cell>
          <cell r="F257">
            <v>9.0098199999999995</v>
          </cell>
          <cell r="G257">
            <v>93.068739999999991</v>
          </cell>
          <cell r="H257">
            <v>4504.91</v>
          </cell>
          <cell r="I257">
            <v>9.0098199999999995</v>
          </cell>
          <cell r="J257">
            <v>77.068739999999991</v>
          </cell>
          <cell r="K257">
            <v>21</v>
          </cell>
          <cell r="M257">
            <v>29</v>
          </cell>
          <cell r="O257">
            <v>29</v>
          </cell>
          <cell r="Q257">
            <v>29</v>
          </cell>
          <cell r="R257">
            <v>36342</v>
          </cell>
          <cell r="T257" t="str">
            <v>Ink &amp; Paint Projection</v>
          </cell>
          <cell r="V257">
            <v>36033</v>
          </cell>
          <cell r="W257">
            <v>36110.068740000002</v>
          </cell>
          <cell r="X257">
            <v>500</v>
          </cell>
          <cell r="Y257">
            <v>11</v>
          </cell>
          <cell r="Z257">
            <v>77.068739999999991</v>
          </cell>
          <cell r="AA257">
            <v>77.0687255859375</v>
          </cell>
          <cell r="AB257">
            <v>77.0687255859375</v>
          </cell>
          <cell r="AC257">
            <v>77.0687255859375</v>
          </cell>
          <cell r="AD257">
            <v>77.0687255859375</v>
          </cell>
          <cell r="AE257">
            <v>77.0687255859375</v>
          </cell>
          <cell r="AF257">
            <v>77.0687255859375</v>
          </cell>
          <cell r="AG257">
            <v>77.0687255859375</v>
          </cell>
          <cell r="AH257">
            <v>77.0687255859375</v>
          </cell>
          <cell r="AI257">
            <v>77.0687255859375</v>
          </cell>
          <cell r="AJ257">
            <v>77.0687255859375</v>
          </cell>
          <cell r="AK257">
            <v>77.0687255859375</v>
          </cell>
          <cell r="AL257">
            <v>77.0687255859375</v>
          </cell>
          <cell r="AM257">
            <v>77.0687255859375</v>
          </cell>
          <cell r="AN257">
            <v>77.0687255859375</v>
          </cell>
          <cell r="AO257">
            <v>77.0687255859375</v>
          </cell>
          <cell r="AP257">
            <v>77.0687255859375</v>
          </cell>
          <cell r="AQ257">
            <v>77.0687255859375</v>
          </cell>
          <cell r="AR257">
            <v>77.0687255859375</v>
          </cell>
          <cell r="AS257">
            <v>77.0687255859375</v>
          </cell>
          <cell r="AT257">
            <v>77.0687255859375</v>
          </cell>
          <cell r="AU257">
            <v>77.0687255859375</v>
          </cell>
          <cell r="AV257">
            <v>77.0687255859375</v>
          </cell>
          <cell r="AW257">
            <v>77.0687255859375</v>
          </cell>
          <cell r="AX257">
            <v>77.0687255859375</v>
          </cell>
          <cell r="AY257">
            <v>77.0687255859375</v>
          </cell>
          <cell r="AZ257">
            <v>77.0687255859375</v>
          </cell>
          <cell r="BA257">
            <v>77.0687255859375</v>
          </cell>
          <cell r="BB257">
            <v>77.0687255859375</v>
          </cell>
          <cell r="BC257">
            <v>77.0687255859375</v>
          </cell>
          <cell r="BD257">
            <v>77.0687255859375</v>
          </cell>
          <cell r="BE257">
            <v>77.0687255859375</v>
          </cell>
          <cell r="BF257">
            <v>77.0687255859375</v>
          </cell>
          <cell r="BG257">
            <v>77.0687255859375</v>
          </cell>
          <cell r="BH257">
            <v>77.0687255859375</v>
          </cell>
          <cell r="BI257">
            <v>77.0687255859375</v>
          </cell>
          <cell r="BJ257">
            <v>77.0687255859375</v>
          </cell>
          <cell r="BK257">
            <v>77.0687255859375</v>
          </cell>
          <cell r="BL257">
            <v>77.0687255859375</v>
          </cell>
          <cell r="BM257">
            <v>77.0687255859375</v>
          </cell>
          <cell r="BN257">
            <v>77.0687255859375</v>
          </cell>
          <cell r="BO257">
            <v>77.0687255859375</v>
          </cell>
          <cell r="BP257">
            <v>77.0687255859375</v>
          </cell>
          <cell r="BQ257">
            <v>77.0687255859375</v>
          </cell>
          <cell r="BR257">
            <v>77.0687255859375</v>
          </cell>
          <cell r="BS257">
            <v>77.0687255859375</v>
          </cell>
          <cell r="BT257">
            <v>77.0687255859375</v>
          </cell>
          <cell r="BU257">
            <v>77.0687255859375</v>
          </cell>
          <cell r="BV257">
            <v>77.0687255859375</v>
          </cell>
          <cell r="BW257">
            <v>77.0687255859375</v>
          </cell>
          <cell r="BX257">
            <v>77.0687255859375</v>
          </cell>
          <cell r="BY257">
            <v>77.0687255859375</v>
          </cell>
          <cell r="BZ257">
            <v>77.0687255859375</v>
          </cell>
          <cell r="CA257">
            <v>77.0687255859375</v>
          </cell>
          <cell r="CB257">
            <v>77.0687255859375</v>
          </cell>
          <cell r="CC257">
            <v>77.0687255859375</v>
          </cell>
          <cell r="CD257">
            <v>77.0687255859375</v>
          </cell>
          <cell r="CE257">
            <v>77.0687255859375</v>
          </cell>
          <cell r="CF257">
            <v>77.0687255859375</v>
          </cell>
          <cell r="CG257">
            <v>77.0687255859375</v>
          </cell>
          <cell r="CH257">
            <v>77.0687255859375</v>
          </cell>
          <cell r="CI257">
            <v>77.0687255859375</v>
          </cell>
          <cell r="CJ257">
            <v>77.0687255859375</v>
          </cell>
          <cell r="CK257">
            <v>77.0687255859375</v>
          </cell>
          <cell r="CL257">
            <v>77.0687255859375</v>
          </cell>
          <cell r="CM257">
            <v>77.0687255859375</v>
          </cell>
          <cell r="CN257">
            <v>77.0687255859375</v>
          </cell>
          <cell r="CO257">
            <v>77.0687255859375</v>
          </cell>
          <cell r="CP257">
            <v>77.0687255859375</v>
          </cell>
          <cell r="CQ257">
            <v>77.0687255859375</v>
          </cell>
          <cell r="CR257">
            <v>125</v>
          </cell>
          <cell r="CS257">
            <v>250</v>
          </cell>
          <cell r="CT257">
            <v>375</v>
          </cell>
          <cell r="CU257">
            <v>500</v>
          </cell>
          <cell r="CV257">
            <v>500</v>
          </cell>
          <cell r="CW257">
            <v>500</v>
          </cell>
          <cell r="CX257">
            <v>500</v>
          </cell>
          <cell r="CY257">
            <v>500</v>
          </cell>
          <cell r="CZ257">
            <v>500</v>
          </cell>
          <cell r="DA257">
            <v>500</v>
          </cell>
          <cell r="DB257">
            <v>500</v>
          </cell>
          <cell r="DC257">
            <v>500</v>
          </cell>
          <cell r="DD257">
            <v>500</v>
          </cell>
          <cell r="DE257">
            <v>500</v>
          </cell>
          <cell r="DF257">
            <v>500</v>
          </cell>
          <cell r="DG257">
            <v>500</v>
          </cell>
          <cell r="DH257">
            <v>500</v>
          </cell>
          <cell r="DI257">
            <v>500</v>
          </cell>
          <cell r="DJ257">
            <v>500</v>
          </cell>
          <cell r="DK257">
            <v>500</v>
          </cell>
          <cell r="DL257">
            <v>500</v>
          </cell>
          <cell r="DM257">
            <v>500</v>
          </cell>
          <cell r="DN257">
            <v>500</v>
          </cell>
          <cell r="DO257">
            <v>500</v>
          </cell>
          <cell r="DP257">
            <v>500</v>
          </cell>
          <cell r="DQ257">
            <v>500</v>
          </cell>
          <cell r="DR257">
            <v>500</v>
          </cell>
          <cell r="DS257">
            <v>500</v>
          </cell>
          <cell r="DT257">
            <v>500</v>
          </cell>
          <cell r="DU257">
            <v>500</v>
          </cell>
          <cell r="DV257">
            <v>500</v>
          </cell>
          <cell r="DW257">
            <v>500</v>
          </cell>
          <cell r="DX257">
            <v>500</v>
          </cell>
          <cell r="DY257">
            <v>500</v>
          </cell>
          <cell r="DZ257">
            <v>500</v>
          </cell>
          <cell r="EA257">
            <v>500</v>
          </cell>
          <cell r="EB257">
            <v>500</v>
          </cell>
          <cell r="EC257">
            <v>500</v>
          </cell>
          <cell r="ED257">
            <v>500</v>
          </cell>
          <cell r="EE257">
            <v>500</v>
          </cell>
          <cell r="EF257">
            <v>500</v>
          </cell>
          <cell r="EG257">
            <v>500</v>
          </cell>
          <cell r="EH257">
            <v>500</v>
          </cell>
          <cell r="EI257">
            <v>500</v>
          </cell>
          <cell r="EJ257">
            <v>500</v>
          </cell>
          <cell r="EK257">
            <v>500</v>
          </cell>
          <cell r="EL257">
            <v>500</v>
          </cell>
          <cell r="EM257">
            <v>500</v>
          </cell>
          <cell r="EN257">
            <v>500</v>
          </cell>
          <cell r="EO257">
            <v>500</v>
          </cell>
          <cell r="EP257">
            <v>500</v>
          </cell>
          <cell r="EQ257">
            <v>500</v>
          </cell>
          <cell r="ER257">
            <v>500</v>
          </cell>
          <cell r="ES257">
            <v>500</v>
          </cell>
          <cell r="ET257">
            <v>500</v>
          </cell>
          <cell r="EU257">
            <v>500</v>
          </cell>
          <cell r="EV257">
            <v>500</v>
          </cell>
        </row>
        <row r="259">
          <cell r="T259" t="str">
            <v>BUDGET FORECAST</v>
          </cell>
          <cell r="AA259">
            <v>500</v>
          </cell>
          <cell r="AB259">
            <v>500</v>
          </cell>
          <cell r="AC259">
            <v>500</v>
          </cell>
          <cell r="AD259">
            <v>500</v>
          </cell>
          <cell r="AE259">
            <v>500</v>
          </cell>
          <cell r="AF259">
            <v>500</v>
          </cell>
          <cell r="AG259">
            <v>500</v>
          </cell>
          <cell r="AH259">
            <v>500</v>
          </cell>
          <cell r="AI259">
            <v>500</v>
          </cell>
          <cell r="AJ259">
            <v>500</v>
          </cell>
          <cell r="AK259">
            <v>500</v>
          </cell>
          <cell r="AL259">
            <v>500</v>
          </cell>
          <cell r="AM259">
            <v>500</v>
          </cell>
          <cell r="AN259">
            <v>500</v>
          </cell>
          <cell r="AO259">
            <v>500</v>
          </cell>
          <cell r="AP259">
            <v>500</v>
          </cell>
          <cell r="AQ259">
            <v>500</v>
          </cell>
          <cell r="AR259">
            <v>500</v>
          </cell>
          <cell r="AS259">
            <v>500</v>
          </cell>
          <cell r="AT259">
            <v>500</v>
          </cell>
          <cell r="AU259">
            <v>500</v>
          </cell>
          <cell r="AV259">
            <v>500</v>
          </cell>
          <cell r="AW259">
            <v>500</v>
          </cell>
          <cell r="AX259">
            <v>500</v>
          </cell>
          <cell r="AY259">
            <v>500</v>
          </cell>
          <cell r="AZ259">
            <v>500</v>
          </cell>
          <cell r="BA259">
            <v>500</v>
          </cell>
          <cell r="BB259">
            <v>500</v>
          </cell>
          <cell r="BC259">
            <v>500</v>
          </cell>
          <cell r="BD259">
            <v>500</v>
          </cell>
          <cell r="BE259">
            <v>500</v>
          </cell>
          <cell r="BF259">
            <v>500</v>
          </cell>
          <cell r="BG259">
            <v>500</v>
          </cell>
          <cell r="BH259">
            <v>500</v>
          </cell>
          <cell r="BI259">
            <v>500</v>
          </cell>
          <cell r="BJ259">
            <v>500</v>
          </cell>
          <cell r="BK259">
            <v>500</v>
          </cell>
          <cell r="BL259">
            <v>500</v>
          </cell>
          <cell r="BM259">
            <v>500</v>
          </cell>
          <cell r="BN259">
            <v>500</v>
          </cell>
          <cell r="BO259">
            <v>500</v>
          </cell>
          <cell r="BP259">
            <v>500</v>
          </cell>
          <cell r="BQ259">
            <v>500</v>
          </cell>
          <cell r="BR259">
            <v>500</v>
          </cell>
          <cell r="BS259">
            <v>500</v>
          </cell>
          <cell r="BT259">
            <v>500</v>
          </cell>
          <cell r="BU259">
            <v>500</v>
          </cell>
          <cell r="BV259">
            <v>500</v>
          </cell>
          <cell r="BW259">
            <v>500</v>
          </cell>
          <cell r="BX259">
            <v>500</v>
          </cell>
          <cell r="BY259">
            <v>500</v>
          </cell>
          <cell r="BZ259">
            <v>500</v>
          </cell>
          <cell r="CA259">
            <v>500</v>
          </cell>
          <cell r="CB259">
            <v>500</v>
          </cell>
          <cell r="CC259">
            <v>500</v>
          </cell>
          <cell r="CD259">
            <v>500</v>
          </cell>
          <cell r="CE259">
            <v>500</v>
          </cell>
          <cell r="CF259">
            <v>500</v>
          </cell>
          <cell r="CG259">
            <v>500</v>
          </cell>
          <cell r="CH259">
            <v>500</v>
          </cell>
          <cell r="CI259">
            <v>35975</v>
          </cell>
          <cell r="CJ259">
            <v>35982</v>
          </cell>
          <cell r="CK259">
            <v>35989</v>
          </cell>
          <cell r="CL259">
            <v>35996</v>
          </cell>
          <cell r="CM259">
            <v>36003</v>
          </cell>
          <cell r="CN259">
            <v>36010</v>
          </cell>
          <cell r="CO259">
            <v>36017</v>
          </cell>
          <cell r="CP259">
            <v>36024</v>
          </cell>
          <cell r="CQ259">
            <v>36031</v>
          </cell>
          <cell r="CR259">
            <v>36038</v>
          </cell>
          <cell r="CS259">
            <v>36045</v>
          </cell>
          <cell r="CT259">
            <v>36052</v>
          </cell>
          <cell r="CU259">
            <v>36052</v>
          </cell>
          <cell r="CV259">
            <v>36052</v>
          </cell>
          <cell r="CW259">
            <v>36052</v>
          </cell>
          <cell r="CX259">
            <v>36052</v>
          </cell>
          <cell r="CY259">
            <v>36052</v>
          </cell>
          <cell r="CZ259">
            <v>36052</v>
          </cell>
          <cell r="DA259">
            <v>36052</v>
          </cell>
          <cell r="DB259">
            <v>36052</v>
          </cell>
          <cell r="DC259">
            <v>36052</v>
          </cell>
          <cell r="DD259">
            <v>36052</v>
          </cell>
          <cell r="DE259">
            <v>36052</v>
          </cell>
          <cell r="DF259">
            <v>36052</v>
          </cell>
          <cell r="DG259">
            <v>36052</v>
          </cell>
          <cell r="DH259">
            <v>36052</v>
          </cell>
          <cell r="DI259">
            <v>36052</v>
          </cell>
          <cell r="DJ259">
            <v>36052</v>
          </cell>
          <cell r="DK259">
            <v>36052</v>
          </cell>
          <cell r="DL259">
            <v>36052</v>
          </cell>
          <cell r="DM259">
            <v>36052</v>
          </cell>
          <cell r="DN259">
            <v>36052</v>
          </cell>
          <cell r="DO259">
            <v>36052</v>
          </cell>
          <cell r="DP259">
            <v>36052</v>
          </cell>
          <cell r="DQ259">
            <v>36052</v>
          </cell>
          <cell r="DR259">
            <v>36052</v>
          </cell>
          <cell r="DS259">
            <v>36052</v>
          </cell>
          <cell r="DT259">
            <v>36052</v>
          </cell>
          <cell r="DU259">
            <v>36052</v>
          </cell>
          <cell r="DV259">
            <v>36052</v>
          </cell>
          <cell r="DW259">
            <v>36052</v>
          </cell>
          <cell r="DX259">
            <v>36052</v>
          </cell>
          <cell r="DY259">
            <v>36052</v>
          </cell>
          <cell r="DZ259">
            <v>36052</v>
          </cell>
          <cell r="EA259">
            <v>36052</v>
          </cell>
          <cell r="EB259">
            <v>36052</v>
          </cell>
          <cell r="EC259">
            <v>36052</v>
          </cell>
          <cell r="ED259">
            <v>36052</v>
          </cell>
          <cell r="EE259">
            <v>36052</v>
          </cell>
          <cell r="EF259">
            <v>36052</v>
          </cell>
          <cell r="EG259">
            <v>36052</v>
          </cell>
          <cell r="EH259">
            <v>36052</v>
          </cell>
          <cell r="EI259">
            <v>36052</v>
          </cell>
          <cell r="EJ259">
            <v>36052</v>
          </cell>
          <cell r="EK259">
            <v>36052</v>
          </cell>
          <cell r="EL259">
            <v>36052</v>
          </cell>
          <cell r="EM259">
            <v>36052</v>
          </cell>
          <cell r="EN259">
            <v>36052</v>
          </cell>
          <cell r="EO259">
            <v>36052</v>
          </cell>
          <cell r="EP259">
            <v>36052</v>
          </cell>
          <cell r="EQ259">
            <v>36052</v>
          </cell>
          <cell r="ER259">
            <v>36052</v>
          </cell>
          <cell r="ES259">
            <v>36052</v>
          </cell>
          <cell r="ET259">
            <v>36052</v>
          </cell>
          <cell r="EU259">
            <v>36052</v>
          </cell>
          <cell r="EV259">
            <v>36052</v>
          </cell>
          <cell r="EW259">
            <v>36052</v>
          </cell>
          <cell r="EX259">
            <v>36052</v>
          </cell>
          <cell r="EY259">
            <v>36052</v>
          </cell>
          <cell r="EZ259">
            <v>36052</v>
          </cell>
          <cell r="FA259">
            <v>36052</v>
          </cell>
          <cell r="FB259">
            <v>36052</v>
          </cell>
          <cell r="FC259">
            <v>36052</v>
          </cell>
          <cell r="FD259">
            <v>36052</v>
          </cell>
          <cell r="FE259">
            <v>36052</v>
          </cell>
          <cell r="FF259">
            <v>36052</v>
          </cell>
          <cell r="FG259">
            <v>36052</v>
          </cell>
          <cell r="FH259">
            <v>36052</v>
          </cell>
          <cell r="FI259">
            <v>36052</v>
          </cell>
        </row>
        <row r="260">
          <cell r="T260" t="str">
            <v>BUDGET FORECAST</v>
          </cell>
          <cell r="V260" t="str">
            <v>PRE PROD</v>
          </cell>
          <cell r="W260">
            <v>30</v>
          </cell>
          <cell r="X260">
            <v>157500</v>
          </cell>
          <cell r="AA260">
            <v>157500</v>
          </cell>
          <cell r="AB260">
            <v>157500</v>
          </cell>
          <cell r="AC260">
            <v>157500</v>
          </cell>
          <cell r="AD260">
            <v>157500</v>
          </cell>
          <cell r="AE260">
            <v>157500</v>
          </cell>
          <cell r="AF260">
            <v>157500</v>
          </cell>
          <cell r="AG260">
            <v>157500</v>
          </cell>
          <cell r="AH260">
            <v>157500</v>
          </cell>
          <cell r="AI260">
            <v>157500</v>
          </cell>
          <cell r="AJ260">
            <v>157500</v>
          </cell>
          <cell r="AK260">
            <v>157500</v>
          </cell>
          <cell r="AL260">
            <v>157500</v>
          </cell>
          <cell r="AM260">
            <v>157500</v>
          </cell>
          <cell r="AN260">
            <v>157500</v>
          </cell>
          <cell r="AO260">
            <v>157500</v>
          </cell>
          <cell r="AP260">
            <v>157500</v>
          </cell>
          <cell r="AQ260">
            <v>157500</v>
          </cell>
          <cell r="AR260">
            <v>157500</v>
          </cell>
          <cell r="AS260">
            <v>157500</v>
          </cell>
          <cell r="AT260">
            <v>157500</v>
          </cell>
          <cell r="AU260">
            <v>157500</v>
          </cell>
          <cell r="AV260">
            <v>157500</v>
          </cell>
          <cell r="AW260">
            <v>157500</v>
          </cell>
          <cell r="AX260">
            <v>157500</v>
          </cell>
          <cell r="AY260">
            <v>157500</v>
          </cell>
          <cell r="AZ260">
            <v>157500</v>
          </cell>
          <cell r="BA260">
            <v>157500</v>
          </cell>
          <cell r="BB260">
            <v>157500</v>
          </cell>
          <cell r="BC260">
            <v>157500</v>
          </cell>
          <cell r="BD260">
            <v>157500</v>
          </cell>
          <cell r="BE260">
            <v>157500</v>
          </cell>
          <cell r="BF260">
            <v>157500</v>
          </cell>
          <cell r="BG260">
            <v>157500</v>
          </cell>
          <cell r="BH260">
            <v>157500</v>
          </cell>
          <cell r="BI260">
            <v>157500</v>
          </cell>
          <cell r="BJ260">
            <v>157500</v>
          </cell>
          <cell r="BK260">
            <v>157500</v>
          </cell>
          <cell r="BL260">
            <v>157500</v>
          </cell>
          <cell r="BM260">
            <v>157500</v>
          </cell>
          <cell r="BN260">
            <v>157500</v>
          </cell>
          <cell r="BO260">
            <v>157500</v>
          </cell>
          <cell r="BP260">
            <v>157500</v>
          </cell>
          <cell r="BQ260">
            <v>157500</v>
          </cell>
          <cell r="BR260">
            <v>157500</v>
          </cell>
          <cell r="BS260">
            <v>157500</v>
          </cell>
          <cell r="BT260">
            <v>157500</v>
          </cell>
          <cell r="BU260">
            <v>157500</v>
          </cell>
          <cell r="BV260">
            <v>157500</v>
          </cell>
          <cell r="BW260">
            <v>157500</v>
          </cell>
          <cell r="BX260">
            <v>157500</v>
          </cell>
          <cell r="BY260">
            <v>157500</v>
          </cell>
          <cell r="BZ260">
            <v>157500</v>
          </cell>
          <cell r="CA260">
            <v>157500</v>
          </cell>
          <cell r="CB260">
            <v>157500</v>
          </cell>
          <cell r="CC260">
            <v>157500</v>
          </cell>
          <cell r="CD260">
            <v>157500</v>
          </cell>
          <cell r="CE260">
            <v>157500</v>
          </cell>
          <cell r="CF260">
            <v>157500</v>
          </cell>
          <cell r="CG260">
            <v>157500</v>
          </cell>
          <cell r="CH260">
            <v>157500</v>
          </cell>
          <cell r="CI260">
            <v>35975</v>
          </cell>
          <cell r="CJ260">
            <v>35982</v>
          </cell>
          <cell r="CK260">
            <v>35989</v>
          </cell>
          <cell r="CL260">
            <v>35996</v>
          </cell>
          <cell r="CM260">
            <v>36003</v>
          </cell>
          <cell r="CN260">
            <v>36010</v>
          </cell>
          <cell r="CO260">
            <v>36017</v>
          </cell>
          <cell r="CP260">
            <v>36024</v>
          </cell>
          <cell r="CQ260">
            <v>36031</v>
          </cell>
          <cell r="CR260">
            <v>36038</v>
          </cell>
          <cell r="CS260">
            <v>36045</v>
          </cell>
          <cell r="CT260">
            <v>36052</v>
          </cell>
          <cell r="CU260">
            <v>36052</v>
          </cell>
          <cell r="CV260">
            <v>36052</v>
          </cell>
          <cell r="CW260">
            <v>36052</v>
          </cell>
          <cell r="CX260">
            <v>36052</v>
          </cell>
          <cell r="CY260">
            <v>36052</v>
          </cell>
          <cell r="CZ260">
            <v>36052</v>
          </cell>
          <cell r="DA260">
            <v>36052</v>
          </cell>
          <cell r="DB260">
            <v>36052</v>
          </cell>
          <cell r="DC260">
            <v>36052</v>
          </cell>
          <cell r="DD260">
            <v>36052</v>
          </cell>
          <cell r="DE260">
            <v>36052</v>
          </cell>
          <cell r="DF260">
            <v>36052</v>
          </cell>
          <cell r="DG260">
            <v>36052</v>
          </cell>
          <cell r="DH260">
            <v>36052</v>
          </cell>
          <cell r="DI260">
            <v>36052</v>
          </cell>
          <cell r="DJ260">
            <v>36052</v>
          </cell>
          <cell r="DK260">
            <v>36052</v>
          </cell>
          <cell r="DL260">
            <v>36052</v>
          </cell>
          <cell r="DM260">
            <v>36052</v>
          </cell>
          <cell r="DN260">
            <v>36052</v>
          </cell>
          <cell r="DO260">
            <v>36052</v>
          </cell>
          <cell r="DP260">
            <v>36052</v>
          </cell>
          <cell r="DQ260">
            <v>36052</v>
          </cell>
          <cell r="DR260">
            <v>36052</v>
          </cell>
          <cell r="DS260">
            <v>36052</v>
          </cell>
          <cell r="DT260">
            <v>36052</v>
          </cell>
          <cell r="DU260">
            <v>36052</v>
          </cell>
          <cell r="DV260">
            <v>36052</v>
          </cell>
          <cell r="DW260">
            <v>36052</v>
          </cell>
          <cell r="DX260">
            <v>36052</v>
          </cell>
          <cell r="DY260">
            <v>36052</v>
          </cell>
          <cell r="DZ260">
            <v>36052</v>
          </cell>
          <cell r="EA260">
            <v>36052</v>
          </cell>
          <cell r="EB260">
            <v>36052</v>
          </cell>
          <cell r="EC260">
            <v>36052</v>
          </cell>
          <cell r="ED260">
            <v>36052</v>
          </cell>
          <cell r="EE260">
            <v>36052</v>
          </cell>
          <cell r="EF260">
            <v>36052</v>
          </cell>
          <cell r="EG260">
            <v>36052</v>
          </cell>
          <cell r="EH260">
            <v>36052</v>
          </cell>
          <cell r="EI260">
            <v>36052</v>
          </cell>
          <cell r="EJ260">
            <v>36052</v>
          </cell>
          <cell r="EK260">
            <v>36052</v>
          </cell>
          <cell r="EL260">
            <v>36052</v>
          </cell>
          <cell r="EM260">
            <v>36052</v>
          </cell>
          <cell r="EN260">
            <v>36052</v>
          </cell>
          <cell r="EO260">
            <v>36052</v>
          </cell>
          <cell r="EP260">
            <v>36052</v>
          </cell>
          <cell r="EQ260">
            <v>36052</v>
          </cell>
          <cell r="ER260">
            <v>36052</v>
          </cell>
          <cell r="ES260">
            <v>36052</v>
          </cell>
          <cell r="ET260">
            <v>36052</v>
          </cell>
          <cell r="EU260">
            <v>36052</v>
          </cell>
          <cell r="EV260">
            <v>36052</v>
          </cell>
          <cell r="EW260">
            <v>36052</v>
          </cell>
          <cell r="EX260">
            <v>36052</v>
          </cell>
          <cell r="EY260">
            <v>36052</v>
          </cell>
          <cell r="EZ260">
            <v>36052</v>
          </cell>
          <cell r="FA260">
            <v>36052</v>
          </cell>
          <cell r="FB260">
            <v>36052</v>
          </cell>
          <cell r="FC260">
            <v>36052</v>
          </cell>
          <cell r="FD260">
            <v>36052</v>
          </cell>
          <cell r="FE260">
            <v>36052</v>
          </cell>
          <cell r="FF260">
            <v>36052</v>
          </cell>
          <cell r="FG260">
            <v>36052</v>
          </cell>
          <cell r="FH260">
            <v>36052</v>
          </cell>
          <cell r="FI260">
            <v>36052</v>
          </cell>
        </row>
        <row r="261">
          <cell r="V261" t="str">
            <v>PRE PROD</v>
          </cell>
          <cell r="W261">
            <v>30</v>
          </cell>
          <cell r="X261">
            <v>157500</v>
          </cell>
          <cell r="AA261">
            <v>157500</v>
          </cell>
          <cell r="AB261">
            <v>157500</v>
          </cell>
          <cell r="AC261">
            <v>157500</v>
          </cell>
          <cell r="AD261">
            <v>157500</v>
          </cell>
          <cell r="AE261">
            <v>157500</v>
          </cell>
          <cell r="AF261">
            <v>157500</v>
          </cell>
          <cell r="AG261">
            <v>157500</v>
          </cell>
          <cell r="AH261">
            <v>157500</v>
          </cell>
          <cell r="AI261">
            <v>157500</v>
          </cell>
          <cell r="AJ261">
            <v>157500</v>
          </cell>
          <cell r="AK261">
            <v>157500</v>
          </cell>
          <cell r="AL261">
            <v>157500</v>
          </cell>
          <cell r="AM261">
            <v>157500</v>
          </cell>
          <cell r="AN261">
            <v>157500</v>
          </cell>
          <cell r="AO261">
            <v>157500</v>
          </cell>
          <cell r="AP261">
            <v>157500</v>
          </cell>
          <cell r="AQ261">
            <v>157500</v>
          </cell>
          <cell r="AR261">
            <v>157500</v>
          </cell>
          <cell r="AS261">
            <v>157500</v>
          </cell>
          <cell r="AT261">
            <v>157500</v>
          </cell>
          <cell r="AU261">
            <v>157500</v>
          </cell>
          <cell r="AV261">
            <v>157500</v>
          </cell>
          <cell r="AW261">
            <v>157500</v>
          </cell>
          <cell r="AX261">
            <v>157500</v>
          </cell>
          <cell r="AY261">
            <v>157500</v>
          </cell>
          <cell r="AZ261">
            <v>157500</v>
          </cell>
          <cell r="BA261">
            <v>157500</v>
          </cell>
          <cell r="BB261">
            <v>157500</v>
          </cell>
          <cell r="BC261">
            <v>157500</v>
          </cell>
          <cell r="BD261">
            <v>157500</v>
          </cell>
          <cell r="BE261">
            <v>157500</v>
          </cell>
          <cell r="BF261">
            <v>157500</v>
          </cell>
          <cell r="BG261">
            <v>157500</v>
          </cell>
          <cell r="BH261">
            <v>157500</v>
          </cell>
          <cell r="BI261">
            <v>157500</v>
          </cell>
          <cell r="BJ261">
            <v>157500</v>
          </cell>
          <cell r="BK261">
            <v>157500</v>
          </cell>
          <cell r="BL261">
            <v>157500</v>
          </cell>
          <cell r="BM261">
            <v>157500</v>
          </cell>
          <cell r="BN261">
            <v>157500</v>
          </cell>
          <cell r="BO261">
            <v>157500</v>
          </cell>
          <cell r="BP261">
            <v>157500</v>
          </cell>
          <cell r="BQ261">
            <v>157500</v>
          </cell>
          <cell r="BR261">
            <v>157500</v>
          </cell>
          <cell r="BS261">
            <v>157500</v>
          </cell>
          <cell r="BT261">
            <v>157500</v>
          </cell>
          <cell r="BU261">
            <v>157500</v>
          </cell>
          <cell r="BV261">
            <v>157500</v>
          </cell>
          <cell r="BW261">
            <v>157500</v>
          </cell>
          <cell r="BX261">
            <v>157500</v>
          </cell>
          <cell r="BY261">
            <v>157500</v>
          </cell>
          <cell r="BZ261">
            <v>157500</v>
          </cell>
          <cell r="CA261">
            <v>157500</v>
          </cell>
          <cell r="CB261">
            <v>157500</v>
          </cell>
          <cell r="CC261">
            <v>157500</v>
          </cell>
          <cell r="CD261">
            <v>157500</v>
          </cell>
          <cell r="CE261">
            <v>157500</v>
          </cell>
          <cell r="CF261">
            <v>157500</v>
          </cell>
          <cell r="CG261">
            <v>157500</v>
          </cell>
          <cell r="CH261">
            <v>157500</v>
          </cell>
          <cell r="CI261">
            <v>3750</v>
          </cell>
          <cell r="CJ261">
            <v>7500</v>
          </cell>
          <cell r="CK261">
            <v>11250</v>
          </cell>
          <cell r="CL261">
            <v>15000</v>
          </cell>
          <cell r="CM261">
            <v>15000</v>
          </cell>
          <cell r="CN261">
            <v>15000</v>
          </cell>
          <cell r="CO261">
            <v>15000</v>
          </cell>
          <cell r="CP261">
            <v>15000</v>
          </cell>
          <cell r="CQ261">
            <v>15000</v>
          </cell>
          <cell r="CR261">
            <v>15000</v>
          </cell>
          <cell r="CS261">
            <v>15000</v>
          </cell>
          <cell r="CT261">
            <v>15000</v>
          </cell>
          <cell r="CU261">
            <v>15000</v>
          </cell>
          <cell r="CV261">
            <v>15000</v>
          </cell>
          <cell r="CW261">
            <v>15000</v>
          </cell>
          <cell r="CX261">
            <v>15000</v>
          </cell>
          <cell r="CY261">
            <v>15000</v>
          </cell>
          <cell r="CZ261">
            <v>15000</v>
          </cell>
          <cell r="DA261">
            <v>15000</v>
          </cell>
          <cell r="DB261">
            <v>15000</v>
          </cell>
          <cell r="DC261">
            <v>15000</v>
          </cell>
          <cell r="DD261">
            <v>15000</v>
          </cell>
          <cell r="DE261">
            <v>15000</v>
          </cell>
          <cell r="DF261">
            <v>15000</v>
          </cell>
          <cell r="DG261">
            <v>15000</v>
          </cell>
          <cell r="DH261">
            <v>15000</v>
          </cell>
          <cell r="DI261">
            <v>15000</v>
          </cell>
          <cell r="DJ261">
            <v>15000</v>
          </cell>
          <cell r="DK261">
            <v>15000</v>
          </cell>
          <cell r="DL261">
            <v>15000</v>
          </cell>
          <cell r="DM261">
            <v>15000</v>
          </cell>
          <cell r="DN261">
            <v>15000</v>
          </cell>
          <cell r="DO261">
            <v>15000</v>
          </cell>
          <cell r="DP261">
            <v>15000</v>
          </cell>
          <cell r="DQ261">
            <v>15000</v>
          </cell>
          <cell r="DR261">
            <v>15000</v>
          </cell>
          <cell r="DS261">
            <v>15000</v>
          </cell>
          <cell r="DT261">
            <v>15000</v>
          </cell>
          <cell r="DU261">
            <v>15000</v>
          </cell>
          <cell r="DV261">
            <v>15000</v>
          </cell>
          <cell r="DW261">
            <v>15000</v>
          </cell>
          <cell r="DX261">
            <v>15000</v>
          </cell>
          <cell r="DY261">
            <v>15000</v>
          </cell>
          <cell r="DZ261">
            <v>15000</v>
          </cell>
          <cell r="EA261">
            <v>15000</v>
          </cell>
          <cell r="EB261">
            <v>15000</v>
          </cell>
          <cell r="EC261">
            <v>15000</v>
          </cell>
          <cell r="ED261">
            <v>15000</v>
          </cell>
          <cell r="EE261">
            <v>15000</v>
          </cell>
          <cell r="EF261">
            <v>15000</v>
          </cell>
          <cell r="EG261">
            <v>15000</v>
          </cell>
          <cell r="EH261">
            <v>15000</v>
          </cell>
          <cell r="EI261">
            <v>15000</v>
          </cell>
          <cell r="EJ261">
            <v>15000</v>
          </cell>
          <cell r="EK261">
            <v>15000</v>
          </cell>
          <cell r="EL261">
            <v>15000</v>
          </cell>
          <cell r="EM261">
            <v>15000</v>
          </cell>
          <cell r="EN261">
            <v>15000</v>
          </cell>
          <cell r="EO261">
            <v>15000</v>
          </cell>
          <cell r="EP261">
            <v>15000</v>
          </cell>
          <cell r="EQ261">
            <v>15000</v>
          </cell>
          <cell r="ER261">
            <v>15000</v>
          </cell>
          <cell r="ES261">
            <v>15000</v>
          </cell>
          <cell r="ET261">
            <v>15000</v>
          </cell>
          <cell r="EU261">
            <v>15000</v>
          </cell>
          <cell r="EV261">
            <v>15000</v>
          </cell>
          <cell r="EW261">
            <v>15000</v>
          </cell>
          <cell r="EX261">
            <v>15000</v>
          </cell>
          <cell r="EY261">
            <v>15000</v>
          </cell>
          <cell r="EZ261">
            <v>15000</v>
          </cell>
          <cell r="FA261">
            <v>15000</v>
          </cell>
          <cell r="FB261">
            <v>15000</v>
          </cell>
          <cell r="FC261">
            <v>15000</v>
          </cell>
          <cell r="FD261">
            <v>15000</v>
          </cell>
          <cell r="FE261">
            <v>15000</v>
          </cell>
          <cell r="FF261">
            <v>15000</v>
          </cell>
          <cell r="FG261">
            <v>15000</v>
          </cell>
          <cell r="FH261">
            <v>15000</v>
          </cell>
          <cell r="FI261">
            <v>15000</v>
          </cell>
        </row>
        <row r="262">
          <cell r="V262" t="str">
            <v>PRODUCTION</v>
          </cell>
          <cell r="W262">
            <v>150</v>
          </cell>
          <cell r="X262">
            <v>712500</v>
          </cell>
          <cell r="AA262">
            <v>712500</v>
          </cell>
          <cell r="AB262">
            <v>712500</v>
          </cell>
          <cell r="AC262">
            <v>712500</v>
          </cell>
          <cell r="AD262">
            <v>712500</v>
          </cell>
          <cell r="AE262">
            <v>712500</v>
          </cell>
          <cell r="AF262">
            <v>712500</v>
          </cell>
          <cell r="AG262">
            <v>712500</v>
          </cell>
          <cell r="AH262">
            <v>712500</v>
          </cell>
          <cell r="AI262">
            <v>712500</v>
          </cell>
          <cell r="AJ262">
            <v>712500</v>
          </cell>
          <cell r="AK262">
            <v>712500</v>
          </cell>
          <cell r="AL262">
            <v>712500</v>
          </cell>
          <cell r="AM262">
            <v>712500</v>
          </cell>
          <cell r="AN262">
            <v>712500</v>
          </cell>
          <cell r="AO262">
            <v>712500</v>
          </cell>
          <cell r="AP262">
            <v>712500</v>
          </cell>
          <cell r="AQ262">
            <v>712500</v>
          </cell>
          <cell r="AR262">
            <v>712500</v>
          </cell>
          <cell r="AS262">
            <v>712500</v>
          </cell>
          <cell r="AT262">
            <v>712500</v>
          </cell>
          <cell r="AU262">
            <v>712500</v>
          </cell>
          <cell r="AV262">
            <v>712500</v>
          </cell>
          <cell r="AW262">
            <v>712500</v>
          </cell>
          <cell r="AX262">
            <v>712500</v>
          </cell>
          <cell r="AY262">
            <v>712500</v>
          </cell>
          <cell r="AZ262">
            <v>712500</v>
          </cell>
          <cell r="BA262">
            <v>712500</v>
          </cell>
          <cell r="BB262">
            <v>712500</v>
          </cell>
          <cell r="BC262">
            <v>712500</v>
          </cell>
          <cell r="BD262">
            <v>712500</v>
          </cell>
          <cell r="BE262">
            <v>712500</v>
          </cell>
          <cell r="BF262">
            <v>712500</v>
          </cell>
          <cell r="BG262">
            <v>712500</v>
          </cell>
          <cell r="BH262">
            <v>712500</v>
          </cell>
          <cell r="BI262">
            <v>712500</v>
          </cell>
          <cell r="BJ262">
            <v>712500</v>
          </cell>
          <cell r="BK262">
            <v>712500</v>
          </cell>
          <cell r="BL262">
            <v>712500</v>
          </cell>
          <cell r="BM262">
            <v>712500</v>
          </cell>
          <cell r="BN262">
            <v>712500</v>
          </cell>
          <cell r="BO262">
            <v>712500</v>
          </cell>
          <cell r="BP262">
            <v>712500</v>
          </cell>
          <cell r="BQ262">
            <v>712500</v>
          </cell>
          <cell r="BR262">
            <v>712500</v>
          </cell>
          <cell r="BS262">
            <v>712500</v>
          </cell>
          <cell r="BT262">
            <v>712500</v>
          </cell>
          <cell r="BU262">
            <v>712500</v>
          </cell>
          <cell r="BV262">
            <v>712500</v>
          </cell>
          <cell r="BW262">
            <v>712500</v>
          </cell>
          <cell r="BX262">
            <v>712500</v>
          </cell>
          <cell r="BY262">
            <v>712500</v>
          </cell>
          <cell r="BZ262">
            <v>712500</v>
          </cell>
          <cell r="CA262">
            <v>712500</v>
          </cell>
          <cell r="CB262">
            <v>712500</v>
          </cell>
          <cell r="CC262">
            <v>712500</v>
          </cell>
          <cell r="CD262">
            <v>712500</v>
          </cell>
          <cell r="CE262">
            <v>712500</v>
          </cell>
          <cell r="CF262">
            <v>712500</v>
          </cell>
          <cell r="CG262">
            <v>712500</v>
          </cell>
          <cell r="CH262">
            <v>712500</v>
          </cell>
          <cell r="CI262">
            <v>712500</v>
          </cell>
          <cell r="CJ262">
            <v>712500</v>
          </cell>
          <cell r="CK262">
            <v>712500</v>
          </cell>
          <cell r="CL262">
            <v>712500</v>
          </cell>
          <cell r="CM262">
            <v>36003</v>
          </cell>
          <cell r="CN262">
            <v>36010</v>
          </cell>
          <cell r="CO262">
            <v>36017</v>
          </cell>
          <cell r="CP262">
            <v>36024</v>
          </cell>
          <cell r="CQ262">
            <v>36031</v>
          </cell>
          <cell r="CR262">
            <v>36038</v>
          </cell>
          <cell r="CS262">
            <v>36045</v>
          </cell>
          <cell r="CT262">
            <v>36052</v>
          </cell>
          <cell r="CU262">
            <v>36059</v>
          </cell>
          <cell r="CV262">
            <v>36066</v>
          </cell>
          <cell r="CW262">
            <v>36073</v>
          </cell>
          <cell r="CX262">
            <v>36080</v>
          </cell>
          <cell r="CY262">
            <v>36087</v>
          </cell>
          <cell r="CZ262">
            <v>36094</v>
          </cell>
          <cell r="DA262">
            <v>36094</v>
          </cell>
          <cell r="DB262">
            <v>36094</v>
          </cell>
          <cell r="DC262">
            <v>36094</v>
          </cell>
          <cell r="DD262">
            <v>36094</v>
          </cell>
          <cell r="DE262">
            <v>36094</v>
          </cell>
          <cell r="DF262">
            <v>36094</v>
          </cell>
          <cell r="DG262">
            <v>36094</v>
          </cell>
          <cell r="DH262">
            <v>36094</v>
          </cell>
          <cell r="DI262">
            <v>36094</v>
          </cell>
          <cell r="DJ262">
            <v>36094</v>
          </cell>
          <cell r="DK262">
            <v>36094</v>
          </cell>
          <cell r="DL262">
            <v>36094</v>
          </cell>
          <cell r="DM262">
            <v>36094</v>
          </cell>
          <cell r="DN262">
            <v>36094</v>
          </cell>
          <cell r="DO262">
            <v>36094</v>
          </cell>
          <cell r="DP262">
            <v>36094</v>
          </cell>
          <cell r="DQ262">
            <v>36094</v>
          </cell>
          <cell r="DR262">
            <v>36094</v>
          </cell>
          <cell r="DS262">
            <v>36094</v>
          </cell>
          <cell r="DT262">
            <v>36094</v>
          </cell>
          <cell r="DU262">
            <v>36094</v>
          </cell>
          <cell r="DV262">
            <v>36094</v>
          </cell>
          <cell r="DW262">
            <v>36094</v>
          </cell>
          <cell r="DX262">
            <v>36094</v>
          </cell>
          <cell r="DY262">
            <v>36094</v>
          </cell>
          <cell r="DZ262">
            <v>36094</v>
          </cell>
          <cell r="EA262">
            <v>36094</v>
          </cell>
          <cell r="EB262">
            <v>36094</v>
          </cell>
          <cell r="EC262">
            <v>36094</v>
          </cell>
          <cell r="ED262">
            <v>36094</v>
          </cell>
          <cell r="EE262">
            <v>36094</v>
          </cell>
          <cell r="EF262">
            <v>36094</v>
          </cell>
          <cell r="EG262">
            <v>36094</v>
          </cell>
          <cell r="EH262">
            <v>36094</v>
          </cell>
          <cell r="EI262">
            <v>36094</v>
          </cell>
          <cell r="EJ262">
            <v>36094</v>
          </cell>
          <cell r="EK262">
            <v>36094</v>
          </cell>
          <cell r="EL262">
            <v>36094</v>
          </cell>
          <cell r="EM262">
            <v>36094</v>
          </cell>
          <cell r="EN262">
            <v>36094</v>
          </cell>
          <cell r="EO262">
            <v>36094</v>
          </cell>
          <cell r="EP262">
            <v>36094</v>
          </cell>
          <cell r="EQ262">
            <v>36094</v>
          </cell>
          <cell r="ER262">
            <v>36094</v>
          </cell>
          <cell r="ES262">
            <v>36094</v>
          </cell>
          <cell r="ET262">
            <v>36094</v>
          </cell>
          <cell r="EU262">
            <v>36094</v>
          </cell>
          <cell r="EV262">
            <v>36094</v>
          </cell>
          <cell r="EW262">
            <v>36094</v>
          </cell>
          <cell r="EX262">
            <v>36094</v>
          </cell>
          <cell r="EY262">
            <v>36094</v>
          </cell>
          <cell r="EZ262">
            <v>36094</v>
          </cell>
          <cell r="FA262">
            <v>36094</v>
          </cell>
          <cell r="FB262">
            <v>36094</v>
          </cell>
          <cell r="FC262">
            <v>36094</v>
          </cell>
          <cell r="FD262">
            <v>36094</v>
          </cell>
          <cell r="FE262">
            <v>36094</v>
          </cell>
          <cell r="FF262">
            <v>36094</v>
          </cell>
          <cell r="FG262">
            <v>36094</v>
          </cell>
          <cell r="FH262">
            <v>36094</v>
          </cell>
          <cell r="FI262">
            <v>36094</v>
          </cell>
        </row>
        <row r="263">
          <cell r="V263" t="str">
            <v>PRODUCTION</v>
          </cell>
          <cell r="W263">
            <v>150</v>
          </cell>
          <cell r="X263">
            <v>712500</v>
          </cell>
          <cell r="AA263">
            <v>712500</v>
          </cell>
          <cell r="AB263">
            <v>712500</v>
          </cell>
          <cell r="AC263">
            <v>712500</v>
          </cell>
          <cell r="AD263">
            <v>712500</v>
          </cell>
          <cell r="AE263">
            <v>712500</v>
          </cell>
          <cell r="AF263">
            <v>712500</v>
          </cell>
          <cell r="AG263">
            <v>712500</v>
          </cell>
          <cell r="AH263">
            <v>712500</v>
          </cell>
          <cell r="AI263">
            <v>712500</v>
          </cell>
          <cell r="AJ263">
            <v>712500</v>
          </cell>
          <cell r="AK263">
            <v>712500</v>
          </cell>
          <cell r="AL263">
            <v>712500</v>
          </cell>
          <cell r="AM263">
            <v>712500</v>
          </cell>
          <cell r="AN263">
            <v>712500</v>
          </cell>
          <cell r="AO263">
            <v>712500</v>
          </cell>
          <cell r="AP263">
            <v>712500</v>
          </cell>
          <cell r="AQ263">
            <v>712500</v>
          </cell>
          <cell r="AR263">
            <v>712500</v>
          </cell>
          <cell r="AS263">
            <v>712500</v>
          </cell>
          <cell r="AT263">
            <v>712500</v>
          </cell>
          <cell r="AU263">
            <v>712500</v>
          </cell>
          <cell r="AV263">
            <v>712500</v>
          </cell>
          <cell r="AW263">
            <v>712500</v>
          </cell>
          <cell r="AX263">
            <v>712500</v>
          </cell>
          <cell r="AY263">
            <v>712500</v>
          </cell>
          <cell r="AZ263">
            <v>712500</v>
          </cell>
          <cell r="BA263">
            <v>712500</v>
          </cell>
          <cell r="BB263">
            <v>712500</v>
          </cell>
          <cell r="BC263">
            <v>712500</v>
          </cell>
          <cell r="BD263">
            <v>712500</v>
          </cell>
          <cell r="BE263">
            <v>712500</v>
          </cell>
          <cell r="BF263">
            <v>712500</v>
          </cell>
          <cell r="BG263">
            <v>712500</v>
          </cell>
          <cell r="BH263">
            <v>712500</v>
          </cell>
          <cell r="BI263">
            <v>712500</v>
          </cell>
          <cell r="BJ263">
            <v>712500</v>
          </cell>
          <cell r="BK263">
            <v>712500</v>
          </cell>
          <cell r="BL263">
            <v>712500</v>
          </cell>
          <cell r="BM263">
            <v>712500</v>
          </cell>
          <cell r="BN263">
            <v>712500</v>
          </cell>
          <cell r="BO263">
            <v>712500</v>
          </cell>
          <cell r="BP263">
            <v>712500</v>
          </cell>
          <cell r="BQ263">
            <v>712500</v>
          </cell>
          <cell r="BR263">
            <v>712500</v>
          </cell>
          <cell r="BS263">
            <v>712500</v>
          </cell>
          <cell r="BT263">
            <v>712500</v>
          </cell>
          <cell r="BU263">
            <v>712500</v>
          </cell>
          <cell r="BV263">
            <v>712500</v>
          </cell>
          <cell r="BW263">
            <v>712500</v>
          </cell>
          <cell r="BX263">
            <v>712500</v>
          </cell>
          <cell r="BY263">
            <v>712500</v>
          </cell>
          <cell r="BZ263">
            <v>712500</v>
          </cell>
          <cell r="CA263">
            <v>712500</v>
          </cell>
          <cell r="CB263">
            <v>712500</v>
          </cell>
          <cell r="CC263">
            <v>712500</v>
          </cell>
          <cell r="CD263">
            <v>712500</v>
          </cell>
          <cell r="CE263">
            <v>712500</v>
          </cell>
          <cell r="CF263">
            <v>712500</v>
          </cell>
          <cell r="CG263">
            <v>712500</v>
          </cell>
          <cell r="CH263">
            <v>712500</v>
          </cell>
          <cell r="CI263">
            <v>712500</v>
          </cell>
          <cell r="CJ263">
            <v>712500</v>
          </cell>
          <cell r="CK263">
            <v>712500</v>
          </cell>
          <cell r="CL263">
            <v>712500</v>
          </cell>
          <cell r="CM263">
            <v>0</v>
          </cell>
          <cell r="CN263">
            <v>0</v>
          </cell>
          <cell r="CO263">
            <v>0</v>
          </cell>
          <cell r="CP263">
            <v>18750</v>
          </cell>
          <cell r="CQ263">
            <v>37500</v>
          </cell>
          <cell r="CR263">
            <v>56250</v>
          </cell>
          <cell r="CS263">
            <v>75000</v>
          </cell>
          <cell r="CT263">
            <v>75000</v>
          </cell>
          <cell r="CU263">
            <v>75000</v>
          </cell>
          <cell r="CV263">
            <v>75000</v>
          </cell>
          <cell r="CW263">
            <v>75000</v>
          </cell>
          <cell r="CX263">
            <v>75000</v>
          </cell>
          <cell r="CY263">
            <v>75000</v>
          </cell>
          <cell r="CZ263">
            <v>75000</v>
          </cell>
          <cell r="DA263">
            <v>75000</v>
          </cell>
          <cell r="DB263">
            <v>75000</v>
          </cell>
          <cell r="DC263">
            <v>75000</v>
          </cell>
          <cell r="DD263">
            <v>75000</v>
          </cell>
          <cell r="DE263">
            <v>75000</v>
          </cell>
          <cell r="DF263">
            <v>75000</v>
          </cell>
          <cell r="DG263">
            <v>75000</v>
          </cell>
          <cell r="DH263">
            <v>75000</v>
          </cell>
          <cell r="DI263">
            <v>75000</v>
          </cell>
          <cell r="DJ263">
            <v>75000</v>
          </cell>
          <cell r="DK263">
            <v>75000</v>
          </cell>
          <cell r="DL263">
            <v>75000</v>
          </cell>
          <cell r="DM263">
            <v>75000</v>
          </cell>
          <cell r="DN263">
            <v>75000</v>
          </cell>
          <cell r="DO263">
            <v>75000</v>
          </cell>
          <cell r="DP263">
            <v>75000</v>
          </cell>
          <cell r="DQ263">
            <v>75000</v>
          </cell>
          <cell r="DR263">
            <v>75000</v>
          </cell>
          <cell r="DS263">
            <v>75000</v>
          </cell>
          <cell r="DT263">
            <v>75000</v>
          </cell>
          <cell r="DU263">
            <v>75000</v>
          </cell>
          <cell r="DV263">
            <v>75000</v>
          </cell>
          <cell r="DW263">
            <v>75000</v>
          </cell>
          <cell r="DX263">
            <v>75000</v>
          </cell>
          <cell r="DY263">
            <v>75000</v>
          </cell>
          <cell r="DZ263">
            <v>75000</v>
          </cell>
          <cell r="EA263">
            <v>75000</v>
          </cell>
          <cell r="EB263">
            <v>75000</v>
          </cell>
          <cell r="EC263">
            <v>75000</v>
          </cell>
          <cell r="ED263">
            <v>75000</v>
          </cell>
          <cell r="EE263">
            <v>75000</v>
          </cell>
          <cell r="EF263">
            <v>75000</v>
          </cell>
          <cell r="EG263">
            <v>75000</v>
          </cell>
          <cell r="EH263">
            <v>75000</v>
          </cell>
          <cell r="EI263">
            <v>75000</v>
          </cell>
          <cell r="EJ263">
            <v>75000</v>
          </cell>
          <cell r="EK263">
            <v>75000</v>
          </cell>
          <cell r="EL263">
            <v>75000</v>
          </cell>
          <cell r="EM263">
            <v>75000</v>
          </cell>
          <cell r="EN263">
            <v>75000</v>
          </cell>
          <cell r="EO263">
            <v>75000</v>
          </cell>
          <cell r="EP263">
            <v>75000</v>
          </cell>
          <cell r="EQ263">
            <v>75000</v>
          </cell>
          <cell r="ER263">
            <v>75000</v>
          </cell>
          <cell r="ES263">
            <v>75000</v>
          </cell>
          <cell r="ET263">
            <v>75000</v>
          </cell>
          <cell r="EU263">
            <v>75000</v>
          </cell>
          <cell r="EV263">
            <v>75000</v>
          </cell>
          <cell r="EW263">
            <v>75000</v>
          </cell>
          <cell r="EX263">
            <v>75000</v>
          </cell>
          <cell r="EY263">
            <v>75000</v>
          </cell>
          <cell r="EZ263">
            <v>75000</v>
          </cell>
          <cell r="FA263">
            <v>75000</v>
          </cell>
          <cell r="FB263">
            <v>75000</v>
          </cell>
          <cell r="FC263">
            <v>75000</v>
          </cell>
          <cell r="FD263">
            <v>75000</v>
          </cell>
          <cell r="FE263">
            <v>75000</v>
          </cell>
          <cell r="FF263">
            <v>75000</v>
          </cell>
          <cell r="FG263">
            <v>75000</v>
          </cell>
          <cell r="FH263">
            <v>75000</v>
          </cell>
          <cell r="FI263">
            <v>75000</v>
          </cell>
        </row>
        <row r="264">
          <cell r="V264" t="str">
            <v>INK &amp; PAINT</v>
          </cell>
          <cell r="W264">
            <v>8</v>
          </cell>
          <cell r="X264">
            <v>38000</v>
          </cell>
          <cell r="AA264">
            <v>38000</v>
          </cell>
          <cell r="AB264">
            <v>38000</v>
          </cell>
          <cell r="AC264">
            <v>38000</v>
          </cell>
          <cell r="AD264">
            <v>38000</v>
          </cell>
          <cell r="AE264">
            <v>38000</v>
          </cell>
          <cell r="AF264">
            <v>38000</v>
          </cell>
          <cell r="AG264">
            <v>38000</v>
          </cell>
          <cell r="AH264">
            <v>38000</v>
          </cell>
          <cell r="AI264">
            <v>38000</v>
          </cell>
          <cell r="AJ264">
            <v>38000</v>
          </cell>
          <cell r="AK264">
            <v>38000</v>
          </cell>
          <cell r="AL264">
            <v>38000</v>
          </cell>
          <cell r="AM264">
            <v>38000</v>
          </cell>
          <cell r="AN264">
            <v>38000</v>
          </cell>
          <cell r="AO264">
            <v>38000</v>
          </cell>
          <cell r="AP264">
            <v>38000</v>
          </cell>
          <cell r="AQ264">
            <v>38000</v>
          </cell>
          <cell r="AR264">
            <v>38000</v>
          </cell>
          <cell r="AS264">
            <v>38000</v>
          </cell>
          <cell r="AT264">
            <v>38000</v>
          </cell>
          <cell r="AU264">
            <v>38000</v>
          </cell>
          <cell r="AV264">
            <v>38000</v>
          </cell>
          <cell r="AW264">
            <v>38000</v>
          </cell>
          <cell r="AX264">
            <v>38000</v>
          </cell>
          <cell r="AY264">
            <v>38000</v>
          </cell>
          <cell r="AZ264">
            <v>38000</v>
          </cell>
          <cell r="BA264">
            <v>38000</v>
          </cell>
          <cell r="BB264">
            <v>38000</v>
          </cell>
          <cell r="BC264">
            <v>38000</v>
          </cell>
          <cell r="BD264">
            <v>38000</v>
          </cell>
          <cell r="BE264">
            <v>38000</v>
          </cell>
          <cell r="BF264">
            <v>38000</v>
          </cell>
          <cell r="BG264">
            <v>38000</v>
          </cell>
          <cell r="BH264">
            <v>38000</v>
          </cell>
          <cell r="BI264">
            <v>38000</v>
          </cell>
          <cell r="BJ264">
            <v>38000</v>
          </cell>
          <cell r="BK264">
            <v>38000</v>
          </cell>
          <cell r="BL264">
            <v>38000</v>
          </cell>
          <cell r="BM264">
            <v>38000</v>
          </cell>
          <cell r="BN264">
            <v>38000</v>
          </cell>
          <cell r="BO264">
            <v>38000</v>
          </cell>
          <cell r="BP264">
            <v>38000</v>
          </cell>
          <cell r="BQ264">
            <v>38000</v>
          </cell>
          <cell r="BR264">
            <v>38000</v>
          </cell>
          <cell r="BS264">
            <v>38000</v>
          </cell>
          <cell r="BT264">
            <v>38000</v>
          </cell>
          <cell r="BU264">
            <v>38000</v>
          </cell>
          <cell r="BV264">
            <v>38000</v>
          </cell>
          <cell r="BW264">
            <v>38000</v>
          </cell>
          <cell r="BX264">
            <v>38000</v>
          </cell>
          <cell r="BY264">
            <v>38000</v>
          </cell>
          <cell r="BZ264">
            <v>38000</v>
          </cell>
          <cell r="CA264">
            <v>38000</v>
          </cell>
          <cell r="CB264">
            <v>38000</v>
          </cell>
          <cell r="CC264">
            <v>38000</v>
          </cell>
          <cell r="CD264">
            <v>38000</v>
          </cell>
          <cell r="CE264">
            <v>38000</v>
          </cell>
          <cell r="CF264">
            <v>38000</v>
          </cell>
          <cell r="CG264">
            <v>38000</v>
          </cell>
          <cell r="CH264">
            <v>38000</v>
          </cell>
          <cell r="CI264">
            <v>38000</v>
          </cell>
          <cell r="CJ264">
            <v>38000</v>
          </cell>
          <cell r="CK264">
            <v>38000</v>
          </cell>
          <cell r="CL264">
            <v>38000</v>
          </cell>
          <cell r="CM264">
            <v>38000</v>
          </cell>
          <cell r="CN264">
            <v>38000</v>
          </cell>
          <cell r="CO264">
            <v>38000</v>
          </cell>
          <cell r="CP264">
            <v>38000</v>
          </cell>
          <cell r="CQ264">
            <v>38000</v>
          </cell>
          <cell r="CR264">
            <v>36038</v>
          </cell>
          <cell r="CS264">
            <v>36045</v>
          </cell>
          <cell r="CT264">
            <v>36052</v>
          </cell>
          <cell r="CU264">
            <v>36059</v>
          </cell>
          <cell r="CV264">
            <v>36066</v>
          </cell>
          <cell r="CW264">
            <v>36073</v>
          </cell>
          <cell r="CX264">
            <v>36080</v>
          </cell>
          <cell r="CY264">
            <v>36087</v>
          </cell>
          <cell r="CZ264">
            <v>36094</v>
          </cell>
          <cell r="DA264">
            <v>36101</v>
          </cell>
          <cell r="DB264">
            <v>36108</v>
          </cell>
          <cell r="DC264">
            <v>36108</v>
          </cell>
          <cell r="DD264">
            <v>36108</v>
          </cell>
          <cell r="DE264">
            <v>36108</v>
          </cell>
          <cell r="DF264">
            <v>36108</v>
          </cell>
          <cell r="DG264">
            <v>36108</v>
          </cell>
          <cell r="DH264">
            <v>36108</v>
          </cell>
          <cell r="DI264">
            <v>36108</v>
          </cell>
          <cell r="DJ264">
            <v>36108</v>
          </cell>
          <cell r="DK264">
            <v>36108</v>
          </cell>
          <cell r="DL264">
            <v>36108</v>
          </cell>
          <cell r="DM264">
            <v>36108</v>
          </cell>
          <cell r="DN264">
            <v>36108</v>
          </cell>
          <cell r="DO264">
            <v>36108</v>
          </cell>
          <cell r="DP264">
            <v>36108</v>
          </cell>
          <cell r="DQ264">
            <v>36108</v>
          </cell>
          <cell r="DR264">
            <v>36108</v>
          </cell>
          <cell r="DS264">
            <v>36108</v>
          </cell>
          <cell r="DT264">
            <v>36108</v>
          </cell>
          <cell r="DU264">
            <v>36108</v>
          </cell>
          <cell r="DV264">
            <v>36108</v>
          </cell>
          <cell r="DW264">
            <v>36108</v>
          </cell>
          <cell r="DX264">
            <v>36108</v>
          </cell>
          <cell r="DY264">
            <v>36108</v>
          </cell>
          <cell r="DZ264">
            <v>36108</v>
          </cell>
          <cell r="EA264">
            <v>36108</v>
          </cell>
          <cell r="EB264">
            <v>36108</v>
          </cell>
          <cell r="EC264">
            <v>36108</v>
          </cell>
          <cell r="ED264">
            <v>36108</v>
          </cell>
          <cell r="EE264">
            <v>36108</v>
          </cell>
          <cell r="EF264">
            <v>36108</v>
          </cell>
          <cell r="EG264">
            <v>36108</v>
          </cell>
          <cell r="EH264">
            <v>36108</v>
          </cell>
          <cell r="EI264">
            <v>36108</v>
          </cell>
          <cell r="EJ264">
            <v>36108</v>
          </cell>
          <cell r="EK264">
            <v>36108</v>
          </cell>
          <cell r="EL264">
            <v>36108</v>
          </cell>
          <cell r="EM264">
            <v>36108</v>
          </cell>
          <cell r="EN264">
            <v>36108</v>
          </cell>
          <cell r="EO264">
            <v>36108</v>
          </cell>
          <cell r="EP264">
            <v>36108</v>
          </cell>
          <cell r="EQ264">
            <v>36108</v>
          </cell>
          <cell r="ER264">
            <v>36108</v>
          </cell>
          <cell r="ES264">
            <v>36108</v>
          </cell>
          <cell r="ET264">
            <v>36108</v>
          </cell>
          <cell r="EU264">
            <v>36108</v>
          </cell>
          <cell r="EV264">
            <v>36108</v>
          </cell>
          <cell r="EW264">
            <v>36108</v>
          </cell>
          <cell r="EX264">
            <v>36108</v>
          </cell>
          <cell r="EY264">
            <v>36108</v>
          </cell>
          <cell r="EZ264">
            <v>36108</v>
          </cell>
          <cell r="FA264">
            <v>36108</v>
          </cell>
          <cell r="FB264">
            <v>36108</v>
          </cell>
          <cell r="FC264">
            <v>36108</v>
          </cell>
          <cell r="FD264">
            <v>36108</v>
          </cell>
          <cell r="FE264">
            <v>36108</v>
          </cell>
          <cell r="FF264">
            <v>36108</v>
          </cell>
          <cell r="FG264">
            <v>36108</v>
          </cell>
          <cell r="FH264">
            <v>36108</v>
          </cell>
          <cell r="FI264">
            <v>36108</v>
          </cell>
        </row>
        <row r="265">
          <cell r="V265" t="str">
            <v>INK &amp; PAINT</v>
          </cell>
          <cell r="W265">
            <v>8</v>
          </cell>
          <cell r="X265">
            <v>38000</v>
          </cell>
          <cell r="AA265">
            <v>38000</v>
          </cell>
          <cell r="AB265">
            <v>38000</v>
          </cell>
          <cell r="AC265">
            <v>38000</v>
          </cell>
          <cell r="AD265">
            <v>38000</v>
          </cell>
          <cell r="AE265">
            <v>38000</v>
          </cell>
          <cell r="AF265">
            <v>38000</v>
          </cell>
          <cell r="AG265">
            <v>38000</v>
          </cell>
          <cell r="AH265">
            <v>38000</v>
          </cell>
          <cell r="AI265">
            <v>38000</v>
          </cell>
          <cell r="AJ265">
            <v>38000</v>
          </cell>
          <cell r="AK265">
            <v>38000</v>
          </cell>
          <cell r="AL265">
            <v>38000</v>
          </cell>
          <cell r="AM265">
            <v>38000</v>
          </cell>
          <cell r="AN265">
            <v>38000</v>
          </cell>
          <cell r="AO265">
            <v>38000</v>
          </cell>
          <cell r="AP265">
            <v>38000</v>
          </cell>
          <cell r="AQ265">
            <v>38000</v>
          </cell>
          <cell r="AR265">
            <v>38000</v>
          </cell>
          <cell r="AS265">
            <v>38000</v>
          </cell>
          <cell r="AT265">
            <v>38000</v>
          </cell>
          <cell r="AU265">
            <v>38000</v>
          </cell>
          <cell r="AV265">
            <v>38000</v>
          </cell>
          <cell r="AW265">
            <v>38000</v>
          </cell>
          <cell r="AX265">
            <v>38000</v>
          </cell>
          <cell r="AY265">
            <v>38000</v>
          </cell>
          <cell r="AZ265">
            <v>38000</v>
          </cell>
          <cell r="BA265">
            <v>38000</v>
          </cell>
          <cell r="BB265">
            <v>38000</v>
          </cell>
          <cell r="BC265">
            <v>38000</v>
          </cell>
          <cell r="BD265">
            <v>38000</v>
          </cell>
          <cell r="BE265">
            <v>38000</v>
          </cell>
          <cell r="BF265">
            <v>38000</v>
          </cell>
          <cell r="BG265">
            <v>38000</v>
          </cell>
          <cell r="BH265">
            <v>38000</v>
          </cell>
          <cell r="BI265">
            <v>38000</v>
          </cell>
          <cell r="BJ265">
            <v>38000</v>
          </cell>
          <cell r="BK265">
            <v>38000</v>
          </cell>
          <cell r="BL265">
            <v>38000</v>
          </cell>
          <cell r="BM265">
            <v>38000</v>
          </cell>
          <cell r="BN265">
            <v>38000</v>
          </cell>
          <cell r="BO265">
            <v>38000</v>
          </cell>
          <cell r="BP265">
            <v>38000</v>
          </cell>
          <cell r="BQ265">
            <v>38000</v>
          </cell>
          <cell r="BR265">
            <v>38000</v>
          </cell>
          <cell r="BS265">
            <v>38000</v>
          </cell>
          <cell r="BT265">
            <v>38000</v>
          </cell>
          <cell r="BU265">
            <v>38000</v>
          </cell>
          <cell r="BV265">
            <v>38000</v>
          </cell>
          <cell r="BW265">
            <v>38000</v>
          </cell>
          <cell r="BX265">
            <v>38000</v>
          </cell>
          <cell r="BY265">
            <v>38000</v>
          </cell>
          <cell r="BZ265">
            <v>38000</v>
          </cell>
          <cell r="CA265">
            <v>38000</v>
          </cell>
          <cell r="CB265">
            <v>38000</v>
          </cell>
          <cell r="CC265">
            <v>38000</v>
          </cell>
          <cell r="CD265">
            <v>38000</v>
          </cell>
          <cell r="CE265">
            <v>38000</v>
          </cell>
          <cell r="CF265">
            <v>38000</v>
          </cell>
          <cell r="CG265">
            <v>38000</v>
          </cell>
          <cell r="CH265">
            <v>38000</v>
          </cell>
          <cell r="CI265">
            <v>38000</v>
          </cell>
          <cell r="CJ265">
            <v>38000</v>
          </cell>
          <cell r="CK265">
            <v>38000</v>
          </cell>
          <cell r="CL265">
            <v>38000</v>
          </cell>
          <cell r="CM265">
            <v>38000</v>
          </cell>
          <cell r="CN265">
            <v>38000</v>
          </cell>
          <cell r="CO265">
            <v>38000</v>
          </cell>
          <cell r="CP265">
            <v>38000</v>
          </cell>
          <cell r="CQ265">
            <v>38000</v>
          </cell>
          <cell r="CR265">
            <v>1000</v>
          </cell>
          <cell r="CS265">
            <v>2000</v>
          </cell>
          <cell r="CT265">
            <v>3000</v>
          </cell>
          <cell r="CU265">
            <v>4000</v>
          </cell>
          <cell r="CV265">
            <v>4000</v>
          </cell>
          <cell r="CW265">
            <v>4000</v>
          </cell>
          <cell r="CX265">
            <v>4000</v>
          </cell>
          <cell r="CY265">
            <v>4000</v>
          </cell>
          <cell r="CZ265">
            <v>4000</v>
          </cell>
          <cell r="DA265">
            <v>4000</v>
          </cell>
          <cell r="DB265">
            <v>4000</v>
          </cell>
          <cell r="DC265">
            <v>4000</v>
          </cell>
          <cell r="DD265">
            <v>4000</v>
          </cell>
          <cell r="DE265">
            <v>4000</v>
          </cell>
          <cell r="DF265">
            <v>4000</v>
          </cell>
          <cell r="DG265">
            <v>4000</v>
          </cell>
          <cell r="DH265">
            <v>4000</v>
          </cell>
          <cell r="DI265">
            <v>4000</v>
          </cell>
          <cell r="DJ265">
            <v>4000</v>
          </cell>
          <cell r="DK265">
            <v>4000</v>
          </cell>
          <cell r="DL265">
            <v>4000</v>
          </cell>
          <cell r="DM265">
            <v>4000</v>
          </cell>
          <cell r="DN265">
            <v>4000</v>
          </cell>
          <cell r="DO265">
            <v>4000</v>
          </cell>
          <cell r="DP265">
            <v>4000</v>
          </cell>
          <cell r="DQ265">
            <v>4000</v>
          </cell>
          <cell r="DR265">
            <v>4000</v>
          </cell>
          <cell r="DS265">
            <v>4000</v>
          </cell>
          <cell r="DT265">
            <v>4000</v>
          </cell>
          <cell r="DU265">
            <v>4000</v>
          </cell>
          <cell r="DV265">
            <v>4000</v>
          </cell>
          <cell r="DW265">
            <v>4000</v>
          </cell>
          <cell r="DX265">
            <v>4000</v>
          </cell>
          <cell r="DY265">
            <v>4000</v>
          </cell>
          <cell r="DZ265">
            <v>4000</v>
          </cell>
          <cell r="EA265">
            <v>4000</v>
          </cell>
          <cell r="EB265">
            <v>4000</v>
          </cell>
          <cell r="EC265">
            <v>4000</v>
          </cell>
          <cell r="ED265">
            <v>4000</v>
          </cell>
          <cell r="EE265">
            <v>4000</v>
          </cell>
          <cell r="EF265">
            <v>4000</v>
          </cell>
          <cell r="EG265">
            <v>4000</v>
          </cell>
          <cell r="EH265">
            <v>4000</v>
          </cell>
          <cell r="EI265">
            <v>4000</v>
          </cell>
          <cell r="EJ265">
            <v>4000</v>
          </cell>
          <cell r="EK265">
            <v>4000</v>
          </cell>
          <cell r="EL265">
            <v>4000</v>
          </cell>
          <cell r="EM265">
            <v>4000</v>
          </cell>
          <cell r="EN265">
            <v>4000</v>
          </cell>
          <cell r="EO265">
            <v>4000</v>
          </cell>
          <cell r="EP265">
            <v>4000</v>
          </cell>
          <cell r="EQ265">
            <v>4000</v>
          </cell>
          <cell r="ER265">
            <v>4000</v>
          </cell>
          <cell r="ES265">
            <v>4000</v>
          </cell>
          <cell r="ET265">
            <v>4000</v>
          </cell>
          <cell r="EU265">
            <v>4000</v>
          </cell>
          <cell r="EV265">
            <v>4000</v>
          </cell>
          <cell r="EW265">
            <v>4000</v>
          </cell>
          <cell r="EX265">
            <v>4000</v>
          </cell>
          <cell r="EY265">
            <v>4000</v>
          </cell>
          <cell r="EZ265">
            <v>4000</v>
          </cell>
          <cell r="FA265">
            <v>4000</v>
          </cell>
          <cell r="FB265">
            <v>4000</v>
          </cell>
          <cell r="FC265">
            <v>4000</v>
          </cell>
          <cell r="FD265">
            <v>4000</v>
          </cell>
          <cell r="FE265">
            <v>4000</v>
          </cell>
          <cell r="FF265">
            <v>4000</v>
          </cell>
          <cell r="FG265">
            <v>4000</v>
          </cell>
          <cell r="FH265">
            <v>4000</v>
          </cell>
          <cell r="FI265">
            <v>4000</v>
          </cell>
        </row>
        <row r="266">
          <cell r="X266" t="str">
            <v>DIRECT</v>
          </cell>
          <cell r="AA266">
            <v>0</v>
          </cell>
          <cell r="AB266">
            <v>0</v>
          </cell>
          <cell r="AC266">
            <v>0</v>
          </cell>
          <cell r="AD266">
            <v>0</v>
          </cell>
          <cell r="AE266">
            <v>0</v>
          </cell>
          <cell r="AF266">
            <v>0</v>
          </cell>
          <cell r="AG266">
            <v>0</v>
          </cell>
          <cell r="AH266">
            <v>0</v>
          </cell>
          <cell r="AI266">
            <v>0</v>
          </cell>
          <cell r="AJ266">
            <v>0</v>
          </cell>
          <cell r="AK266">
            <v>0</v>
          </cell>
          <cell r="AL266">
            <v>0</v>
          </cell>
          <cell r="AM266">
            <v>0</v>
          </cell>
          <cell r="AN266">
            <v>0</v>
          </cell>
          <cell r="AO266">
            <v>0</v>
          </cell>
          <cell r="AP266">
            <v>0</v>
          </cell>
          <cell r="AQ266">
            <v>0</v>
          </cell>
          <cell r="AR266">
            <v>0</v>
          </cell>
          <cell r="AS266">
            <v>0</v>
          </cell>
          <cell r="AT266">
            <v>0</v>
          </cell>
          <cell r="AU266">
            <v>0</v>
          </cell>
          <cell r="AV266">
            <v>0</v>
          </cell>
          <cell r="AW266">
            <v>0</v>
          </cell>
          <cell r="AX266">
            <v>0</v>
          </cell>
          <cell r="AY266">
            <v>0</v>
          </cell>
          <cell r="AZ266">
            <v>0</v>
          </cell>
          <cell r="BA266">
            <v>0</v>
          </cell>
          <cell r="BB266">
            <v>0</v>
          </cell>
          <cell r="BC266">
            <v>0</v>
          </cell>
          <cell r="BD266">
            <v>0</v>
          </cell>
          <cell r="BE266">
            <v>0</v>
          </cell>
          <cell r="BF266">
            <v>0</v>
          </cell>
          <cell r="BG266">
            <v>0</v>
          </cell>
          <cell r="BH266">
            <v>0</v>
          </cell>
          <cell r="BI266">
            <v>0</v>
          </cell>
          <cell r="BJ266">
            <v>0</v>
          </cell>
          <cell r="BK266">
            <v>0</v>
          </cell>
          <cell r="BL266">
            <v>0</v>
          </cell>
          <cell r="BM266">
            <v>0</v>
          </cell>
          <cell r="BN266">
            <v>0</v>
          </cell>
          <cell r="BO266">
            <v>0</v>
          </cell>
          <cell r="BP266">
            <v>0</v>
          </cell>
          <cell r="BQ266">
            <v>0</v>
          </cell>
          <cell r="BR266">
            <v>0</v>
          </cell>
          <cell r="BS266">
            <v>0</v>
          </cell>
          <cell r="BT266">
            <v>0</v>
          </cell>
          <cell r="BU266">
            <v>0</v>
          </cell>
          <cell r="BV266">
            <v>0</v>
          </cell>
          <cell r="BW266">
            <v>0</v>
          </cell>
          <cell r="BX266">
            <v>0</v>
          </cell>
          <cell r="BY266">
            <v>0</v>
          </cell>
          <cell r="BZ266">
            <v>0</v>
          </cell>
          <cell r="CA266">
            <v>0</v>
          </cell>
          <cell r="CB266">
            <v>0</v>
          </cell>
          <cell r="CC266">
            <v>0</v>
          </cell>
          <cell r="CD266">
            <v>0</v>
          </cell>
          <cell r="CE266">
            <v>0</v>
          </cell>
          <cell r="CF266">
            <v>0</v>
          </cell>
          <cell r="CG266">
            <v>0</v>
          </cell>
          <cell r="CH266">
            <v>0</v>
          </cell>
          <cell r="CI266">
            <v>3750</v>
          </cell>
          <cell r="CJ266">
            <v>7500</v>
          </cell>
          <cell r="CK266">
            <v>11250</v>
          </cell>
          <cell r="CL266">
            <v>15000</v>
          </cell>
          <cell r="CM266">
            <v>51003</v>
          </cell>
          <cell r="CN266">
            <v>51010</v>
          </cell>
          <cell r="CO266">
            <v>51017</v>
          </cell>
          <cell r="CP266">
            <v>69774</v>
          </cell>
          <cell r="CQ266">
            <v>88531</v>
          </cell>
          <cell r="CR266">
            <v>144326</v>
          </cell>
          <cell r="CS266">
            <v>164090</v>
          </cell>
          <cell r="CT266">
            <v>165104</v>
          </cell>
          <cell r="CU266">
            <v>151118</v>
          </cell>
          <cell r="CV266">
            <v>151132</v>
          </cell>
          <cell r="CW266">
            <v>151146</v>
          </cell>
          <cell r="CX266">
            <v>151160</v>
          </cell>
          <cell r="CY266">
            <v>151174</v>
          </cell>
          <cell r="CZ266">
            <v>151188</v>
          </cell>
          <cell r="DA266">
            <v>40101</v>
          </cell>
          <cell r="DB266">
            <v>40108</v>
          </cell>
          <cell r="DC266">
            <v>0</v>
          </cell>
          <cell r="DD266">
            <v>0</v>
          </cell>
          <cell r="DE266">
            <v>0</v>
          </cell>
          <cell r="DF266">
            <v>0</v>
          </cell>
          <cell r="DG266">
            <v>0</v>
          </cell>
          <cell r="DH266">
            <v>0</v>
          </cell>
          <cell r="DI266">
            <v>0</v>
          </cell>
          <cell r="DJ266">
            <v>0</v>
          </cell>
          <cell r="DK266">
            <v>0</v>
          </cell>
          <cell r="DL266">
            <v>0</v>
          </cell>
          <cell r="DM266">
            <v>0</v>
          </cell>
          <cell r="DN266">
            <v>0</v>
          </cell>
          <cell r="DO266">
            <v>0</v>
          </cell>
          <cell r="DP266">
            <v>0</v>
          </cell>
          <cell r="DQ266">
            <v>0</v>
          </cell>
          <cell r="DR266">
            <v>0</v>
          </cell>
          <cell r="DS266">
            <v>0</v>
          </cell>
          <cell r="DT266">
            <v>0</v>
          </cell>
          <cell r="DU266">
            <v>0</v>
          </cell>
          <cell r="DV266">
            <v>0</v>
          </cell>
          <cell r="DW266">
            <v>0</v>
          </cell>
          <cell r="DX266">
            <v>0</v>
          </cell>
          <cell r="DY266">
            <v>0</v>
          </cell>
          <cell r="DZ266">
            <v>0</v>
          </cell>
          <cell r="EA266">
            <v>0</v>
          </cell>
          <cell r="EB266">
            <v>0</v>
          </cell>
          <cell r="EC266">
            <v>0</v>
          </cell>
          <cell r="ED266">
            <v>0</v>
          </cell>
          <cell r="EE266">
            <v>0</v>
          </cell>
          <cell r="EF266">
            <v>0</v>
          </cell>
          <cell r="EG266">
            <v>0</v>
          </cell>
          <cell r="EH266">
            <v>0</v>
          </cell>
          <cell r="EI266">
            <v>0</v>
          </cell>
          <cell r="EJ266">
            <v>0</v>
          </cell>
          <cell r="EK266">
            <v>0</v>
          </cell>
          <cell r="EL266">
            <v>0</v>
          </cell>
          <cell r="EM266">
            <v>0</v>
          </cell>
          <cell r="EN266">
            <v>0</v>
          </cell>
          <cell r="EO266">
            <v>0</v>
          </cell>
          <cell r="EP266">
            <v>0</v>
          </cell>
          <cell r="EQ266">
            <v>0</v>
          </cell>
          <cell r="ER266">
            <v>0</v>
          </cell>
          <cell r="ES266">
            <v>0</v>
          </cell>
          <cell r="ET266">
            <v>0</v>
          </cell>
          <cell r="EU266">
            <v>0</v>
          </cell>
          <cell r="EV266">
            <v>0</v>
          </cell>
          <cell r="EW266">
            <v>0</v>
          </cell>
          <cell r="EX266">
            <v>0</v>
          </cell>
          <cell r="EY266">
            <v>0</v>
          </cell>
          <cell r="EZ266">
            <v>0</v>
          </cell>
          <cell r="FA266">
            <v>0</v>
          </cell>
          <cell r="FB266">
            <v>0</v>
          </cell>
          <cell r="FC266">
            <v>0</v>
          </cell>
          <cell r="FD266">
            <v>0</v>
          </cell>
          <cell r="FE266">
            <v>0</v>
          </cell>
          <cell r="FF266">
            <v>0</v>
          </cell>
          <cell r="FG266">
            <v>0</v>
          </cell>
          <cell r="FH266">
            <v>0</v>
          </cell>
          <cell r="FI266">
            <v>0</v>
          </cell>
        </row>
        <row r="267">
          <cell r="X267" t="str">
            <v>DIRECT</v>
          </cell>
          <cell r="AA267">
            <v>0</v>
          </cell>
          <cell r="AB267">
            <v>0</v>
          </cell>
          <cell r="AC267">
            <v>0</v>
          </cell>
          <cell r="AD267">
            <v>0</v>
          </cell>
          <cell r="AE267">
            <v>0</v>
          </cell>
          <cell r="AF267">
            <v>0</v>
          </cell>
          <cell r="AG267">
            <v>0</v>
          </cell>
          <cell r="AH267">
            <v>0</v>
          </cell>
          <cell r="AI267">
            <v>0</v>
          </cell>
          <cell r="AJ267">
            <v>0</v>
          </cell>
          <cell r="AK267">
            <v>0</v>
          </cell>
          <cell r="AL267">
            <v>0</v>
          </cell>
          <cell r="AM267">
            <v>0</v>
          </cell>
          <cell r="AN267">
            <v>0</v>
          </cell>
          <cell r="AO267">
            <v>0</v>
          </cell>
          <cell r="AP267">
            <v>0</v>
          </cell>
          <cell r="AQ267">
            <v>0</v>
          </cell>
          <cell r="AR267">
            <v>0</v>
          </cell>
          <cell r="AS267">
            <v>0</v>
          </cell>
          <cell r="AT267">
            <v>0</v>
          </cell>
          <cell r="AU267">
            <v>0</v>
          </cell>
          <cell r="AV267">
            <v>0</v>
          </cell>
          <cell r="AW267">
            <v>0</v>
          </cell>
          <cell r="AX267">
            <v>0</v>
          </cell>
          <cell r="AY267">
            <v>0</v>
          </cell>
          <cell r="AZ267">
            <v>0</v>
          </cell>
          <cell r="BA267">
            <v>0</v>
          </cell>
          <cell r="BB267">
            <v>0</v>
          </cell>
          <cell r="BC267">
            <v>0</v>
          </cell>
          <cell r="BD267">
            <v>0</v>
          </cell>
          <cell r="BE267">
            <v>0</v>
          </cell>
          <cell r="BF267">
            <v>0</v>
          </cell>
          <cell r="BG267">
            <v>0</v>
          </cell>
          <cell r="BH267">
            <v>0</v>
          </cell>
          <cell r="BI267">
            <v>0</v>
          </cell>
          <cell r="BJ267">
            <v>0</v>
          </cell>
          <cell r="BK267">
            <v>0</v>
          </cell>
          <cell r="BL267">
            <v>0</v>
          </cell>
          <cell r="BM267">
            <v>0</v>
          </cell>
          <cell r="BN267">
            <v>0</v>
          </cell>
          <cell r="BO267">
            <v>0</v>
          </cell>
          <cell r="BP267">
            <v>0</v>
          </cell>
          <cell r="BQ267">
            <v>0</v>
          </cell>
          <cell r="BR267">
            <v>0</v>
          </cell>
          <cell r="BS267">
            <v>0</v>
          </cell>
          <cell r="BT267">
            <v>0</v>
          </cell>
          <cell r="BU267">
            <v>0</v>
          </cell>
          <cell r="BV267">
            <v>0</v>
          </cell>
          <cell r="BW267">
            <v>0</v>
          </cell>
          <cell r="BX267">
            <v>0</v>
          </cell>
          <cell r="BY267">
            <v>0</v>
          </cell>
          <cell r="BZ267">
            <v>0</v>
          </cell>
          <cell r="CA267">
            <v>0</v>
          </cell>
          <cell r="CB267">
            <v>0</v>
          </cell>
          <cell r="CC267">
            <v>0</v>
          </cell>
          <cell r="CD267">
            <v>0</v>
          </cell>
          <cell r="CE267">
            <v>0</v>
          </cell>
          <cell r="CF267">
            <v>0</v>
          </cell>
          <cell r="CG267">
            <v>0</v>
          </cell>
          <cell r="CH267">
            <v>0</v>
          </cell>
          <cell r="CI267">
            <v>3750</v>
          </cell>
          <cell r="CJ267">
            <v>7500</v>
          </cell>
          <cell r="CK267">
            <v>11250</v>
          </cell>
          <cell r="CL267">
            <v>15000</v>
          </cell>
          <cell r="CM267">
            <v>51003</v>
          </cell>
          <cell r="CN267">
            <v>51010</v>
          </cell>
          <cell r="CO267">
            <v>51017</v>
          </cell>
          <cell r="CP267">
            <v>69774</v>
          </cell>
          <cell r="CQ267">
            <v>88531</v>
          </cell>
          <cell r="CR267">
            <v>144326</v>
          </cell>
          <cell r="CS267">
            <v>164090</v>
          </cell>
          <cell r="CT267">
            <v>165104</v>
          </cell>
          <cell r="CU267">
            <v>151118</v>
          </cell>
          <cell r="CV267">
            <v>151132</v>
          </cell>
          <cell r="CW267">
            <v>151146</v>
          </cell>
          <cell r="CX267">
            <v>151160</v>
          </cell>
          <cell r="CY267">
            <v>151174</v>
          </cell>
          <cell r="CZ267">
            <v>151188</v>
          </cell>
          <cell r="DA267">
            <v>40101</v>
          </cell>
          <cell r="DB267">
            <v>40108</v>
          </cell>
          <cell r="DC267">
            <v>0</v>
          </cell>
          <cell r="DD267">
            <v>0</v>
          </cell>
          <cell r="DE267">
            <v>0</v>
          </cell>
          <cell r="DF267">
            <v>0</v>
          </cell>
          <cell r="DG267">
            <v>0</v>
          </cell>
          <cell r="DH267">
            <v>0</v>
          </cell>
          <cell r="DI267">
            <v>0</v>
          </cell>
          <cell r="DJ267">
            <v>0</v>
          </cell>
          <cell r="DK267">
            <v>0</v>
          </cell>
          <cell r="DL267">
            <v>0</v>
          </cell>
          <cell r="DM267">
            <v>0</v>
          </cell>
          <cell r="DN267">
            <v>0</v>
          </cell>
          <cell r="DO267">
            <v>0</v>
          </cell>
          <cell r="DP267">
            <v>0</v>
          </cell>
          <cell r="DQ267">
            <v>0</v>
          </cell>
          <cell r="DR267">
            <v>0</v>
          </cell>
          <cell r="DS267">
            <v>0</v>
          </cell>
          <cell r="DT267">
            <v>0</v>
          </cell>
          <cell r="DU267">
            <v>0</v>
          </cell>
          <cell r="DV267">
            <v>0</v>
          </cell>
          <cell r="DW267">
            <v>0</v>
          </cell>
          <cell r="DX267">
            <v>0</v>
          </cell>
          <cell r="DY267">
            <v>0</v>
          </cell>
          <cell r="DZ267">
            <v>0</v>
          </cell>
          <cell r="EA267">
            <v>0</v>
          </cell>
          <cell r="EB267">
            <v>0</v>
          </cell>
          <cell r="EC267">
            <v>0</v>
          </cell>
          <cell r="ED267">
            <v>0</v>
          </cell>
          <cell r="EE267">
            <v>0</v>
          </cell>
          <cell r="EF267">
            <v>0</v>
          </cell>
          <cell r="EG267">
            <v>0</v>
          </cell>
          <cell r="EH267">
            <v>0</v>
          </cell>
          <cell r="EI267">
            <v>0</v>
          </cell>
          <cell r="EJ267">
            <v>0</v>
          </cell>
          <cell r="EK267">
            <v>0</v>
          </cell>
          <cell r="EL267">
            <v>0</v>
          </cell>
          <cell r="EM267">
            <v>0</v>
          </cell>
          <cell r="EN267">
            <v>0</v>
          </cell>
          <cell r="EO267">
            <v>0</v>
          </cell>
          <cell r="EP267">
            <v>0</v>
          </cell>
          <cell r="EQ267">
            <v>0</v>
          </cell>
          <cell r="ER267">
            <v>0</v>
          </cell>
          <cell r="ES267">
            <v>0</v>
          </cell>
          <cell r="ET267">
            <v>0</v>
          </cell>
          <cell r="EU267">
            <v>0</v>
          </cell>
          <cell r="EV267">
            <v>0</v>
          </cell>
          <cell r="EW267">
            <v>0</v>
          </cell>
          <cell r="EX267">
            <v>0</v>
          </cell>
          <cell r="EY267">
            <v>0</v>
          </cell>
          <cell r="EZ267">
            <v>0</v>
          </cell>
          <cell r="FA267">
            <v>0</v>
          </cell>
          <cell r="FB267">
            <v>0</v>
          </cell>
          <cell r="FC267">
            <v>0</v>
          </cell>
          <cell r="FD267">
            <v>0</v>
          </cell>
          <cell r="FE267">
            <v>0</v>
          </cell>
          <cell r="FF267">
            <v>0</v>
          </cell>
          <cell r="FG267">
            <v>0</v>
          </cell>
          <cell r="FH267">
            <v>0</v>
          </cell>
          <cell r="FI267">
            <v>0</v>
          </cell>
        </row>
        <row r="268">
          <cell r="X268" t="str">
            <v>LOADED</v>
          </cell>
          <cell r="AA268">
            <v>0</v>
          </cell>
          <cell r="AB268">
            <v>0</v>
          </cell>
          <cell r="AC268">
            <v>0</v>
          </cell>
          <cell r="AD268">
            <v>0</v>
          </cell>
          <cell r="AE268">
            <v>0</v>
          </cell>
          <cell r="AF268">
            <v>0</v>
          </cell>
          <cell r="AG268">
            <v>0</v>
          </cell>
          <cell r="AH268">
            <v>0</v>
          </cell>
          <cell r="AI268">
            <v>0</v>
          </cell>
          <cell r="AJ268">
            <v>0</v>
          </cell>
          <cell r="AK268">
            <v>0</v>
          </cell>
          <cell r="AL268">
            <v>0</v>
          </cell>
          <cell r="AM268">
            <v>0</v>
          </cell>
          <cell r="AN268">
            <v>0</v>
          </cell>
          <cell r="AO268">
            <v>0</v>
          </cell>
          <cell r="AP268">
            <v>0</v>
          </cell>
          <cell r="AQ268">
            <v>0</v>
          </cell>
          <cell r="AR268">
            <v>0</v>
          </cell>
          <cell r="AS268">
            <v>0</v>
          </cell>
          <cell r="AT268">
            <v>0</v>
          </cell>
          <cell r="AU268">
            <v>0</v>
          </cell>
          <cell r="AV268">
            <v>0</v>
          </cell>
          <cell r="AW268">
            <v>0</v>
          </cell>
          <cell r="AX268">
            <v>0</v>
          </cell>
          <cell r="AY268">
            <v>0</v>
          </cell>
          <cell r="AZ268">
            <v>0</v>
          </cell>
          <cell r="BA268">
            <v>0</v>
          </cell>
          <cell r="BB268">
            <v>0</v>
          </cell>
          <cell r="BC268">
            <v>0</v>
          </cell>
          <cell r="BD268">
            <v>0</v>
          </cell>
          <cell r="BE268">
            <v>0</v>
          </cell>
          <cell r="BF268">
            <v>0</v>
          </cell>
          <cell r="BG268">
            <v>0</v>
          </cell>
          <cell r="BH268">
            <v>0</v>
          </cell>
          <cell r="BI268">
            <v>0</v>
          </cell>
          <cell r="BJ268">
            <v>0</v>
          </cell>
          <cell r="BK268">
            <v>0</v>
          </cell>
          <cell r="BL268">
            <v>0</v>
          </cell>
          <cell r="BM268">
            <v>0</v>
          </cell>
          <cell r="BN268">
            <v>0</v>
          </cell>
          <cell r="BO268">
            <v>0</v>
          </cell>
          <cell r="BP268">
            <v>0</v>
          </cell>
          <cell r="BQ268">
            <v>0</v>
          </cell>
          <cell r="BR268">
            <v>0</v>
          </cell>
          <cell r="BS268">
            <v>0</v>
          </cell>
          <cell r="BT268">
            <v>0</v>
          </cell>
          <cell r="BU268">
            <v>0</v>
          </cell>
          <cell r="BV268">
            <v>0</v>
          </cell>
          <cell r="BW268">
            <v>0</v>
          </cell>
          <cell r="BX268">
            <v>0</v>
          </cell>
          <cell r="BY268">
            <v>0</v>
          </cell>
          <cell r="BZ268">
            <v>0</v>
          </cell>
          <cell r="CA268">
            <v>0</v>
          </cell>
          <cell r="CB268">
            <v>0</v>
          </cell>
          <cell r="CC268">
            <v>0</v>
          </cell>
          <cell r="CD268">
            <v>0</v>
          </cell>
          <cell r="CE268">
            <v>0</v>
          </cell>
          <cell r="CF268">
            <v>0</v>
          </cell>
          <cell r="CG268">
            <v>0</v>
          </cell>
          <cell r="CH268">
            <v>0</v>
          </cell>
          <cell r="CI268">
            <v>5062.5</v>
          </cell>
          <cell r="CJ268">
            <v>10125</v>
          </cell>
          <cell r="CK268">
            <v>15187.5</v>
          </cell>
          <cell r="CL268">
            <v>20250</v>
          </cell>
          <cell r="CM268">
            <v>68854.05</v>
          </cell>
          <cell r="CN268">
            <v>68863.5</v>
          </cell>
          <cell r="CO268">
            <v>68872.95</v>
          </cell>
          <cell r="CP268">
            <v>94194.9</v>
          </cell>
          <cell r="CQ268">
            <v>119516.85</v>
          </cell>
          <cell r="CR268">
            <v>194840.1</v>
          </cell>
          <cell r="CS268">
            <v>221521.5</v>
          </cell>
          <cell r="CT268">
            <v>222890.4</v>
          </cell>
          <cell r="CU268">
            <v>204009.3</v>
          </cell>
          <cell r="CV268">
            <v>204028.2</v>
          </cell>
          <cell r="CW268">
            <v>204047.1</v>
          </cell>
          <cell r="CX268">
            <v>204066</v>
          </cell>
          <cell r="CY268">
            <v>204084.9</v>
          </cell>
          <cell r="CZ268">
            <v>204103.8</v>
          </cell>
          <cell r="DA268">
            <v>54136.35</v>
          </cell>
          <cell r="DB268">
            <v>54145.8</v>
          </cell>
          <cell r="DC268">
            <v>0</v>
          </cell>
          <cell r="DD268">
            <v>0</v>
          </cell>
          <cell r="DE268">
            <v>0</v>
          </cell>
          <cell r="DF268">
            <v>0</v>
          </cell>
          <cell r="DG268">
            <v>0</v>
          </cell>
          <cell r="DH268">
            <v>0</v>
          </cell>
          <cell r="DI268">
            <v>0</v>
          </cell>
          <cell r="DJ268">
            <v>0</v>
          </cell>
          <cell r="DK268">
            <v>0</v>
          </cell>
          <cell r="DL268">
            <v>0</v>
          </cell>
          <cell r="DM268">
            <v>0</v>
          </cell>
          <cell r="DN268">
            <v>0</v>
          </cell>
          <cell r="DO268">
            <v>0</v>
          </cell>
          <cell r="DP268">
            <v>0</v>
          </cell>
          <cell r="DQ268">
            <v>0</v>
          </cell>
          <cell r="DR268">
            <v>0</v>
          </cell>
          <cell r="DS268">
            <v>0</v>
          </cell>
          <cell r="DT268">
            <v>0</v>
          </cell>
          <cell r="DU268">
            <v>0</v>
          </cell>
          <cell r="DV268">
            <v>0</v>
          </cell>
          <cell r="DW268">
            <v>0</v>
          </cell>
          <cell r="DX268">
            <v>0</v>
          </cell>
          <cell r="DY268">
            <v>0</v>
          </cell>
          <cell r="DZ268">
            <v>0</v>
          </cell>
          <cell r="EA268">
            <v>0</v>
          </cell>
          <cell r="EB268">
            <v>0</v>
          </cell>
          <cell r="EC268">
            <v>0</v>
          </cell>
          <cell r="ED268">
            <v>0</v>
          </cell>
          <cell r="EE268">
            <v>0</v>
          </cell>
          <cell r="EF268">
            <v>0</v>
          </cell>
          <cell r="EG268">
            <v>0</v>
          </cell>
          <cell r="EH268">
            <v>0</v>
          </cell>
          <cell r="EI268">
            <v>0</v>
          </cell>
          <cell r="EJ268">
            <v>0</v>
          </cell>
          <cell r="EK268">
            <v>0</v>
          </cell>
          <cell r="EL268">
            <v>0</v>
          </cell>
          <cell r="EM268">
            <v>0</v>
          </cell>
          <cell r="EN268">
            <v>0</v>
          </cell>
          <cell r="EO268">
            <v>0</v>
          </cell>
          <cell r="EP268">
            <v>0</v>
          </cell>
          <cell r="EQ268">
            <v>0</v>
          </cell>
          <cell r="ER268">
            <v>0</v>
          </cell>
          <cell r="ES268">
            <v>0</v>
          </cell>
          <cell r="ET268">
            <v>0</v>
          </cell>
          <cell r="EU268">
            <v>0</v>
          </cell>
          <cell r="EV268">
            <v>0</v>
          </cell>
          <cell r="EW268">
            <v>0</v>
          </cell>
          <cell r="EX268">
            <v>0</v>
          </cell>
          <cell r="EY268">
            <v>0</v>
          </cell>
          <cell r="EZ268">
            <v>0</v>
          </cell>
          <cell r="FA268">
            <v>0</v>
          </cell>
          <cell r="FB268">
            <v>0</v>
          </cell>
          <cell r="FC268">
            <v>0</v>
          </cell>
          <cell r="FD268">
            <v>0</v>
          </cell>
          <cell r="FE268">
            <v>0</v>
          </cell>
          <cell r="FF268">
            <v>0</v>
          </cell>
          <cell r="FG268">
            <v>0</v>
          </cell>
          <cell r="FH268">
            <v>0</v>
          </cell>
          <cell r="FI268">
            <v>0</v>
          </cell>
        </row>
        <row r="269">
          <cell r="V269" t="str">
            <v>PROJECTED RTM</v>
          </cell>
          <cell r="X269" t="str">
            <v>CUMULATIVE TO DATE</v>
          </cell>
          <cell r="Y269">
            <v>140</v>
          </cell>
          <cell r="Z269">
            <v>63.068739999999991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  <cell r="AI269">
            <v>0</v>
          </cell>
          <cell r="AJ269">
            <v>0</v>
          </cell>
          <cell r="AK269">
            <v>0</v>
          </cell>
          <cell r="AL269">
            <v>0</v>
          </cell>
          <cell r="AM269">
            <v>0</v>
          </cell>
          <cell r="AN269">
            <v>0</v>
          </cell>
          <cell r="AO269">
            <v>0</v>
          </cell>
          <cell r="AP269">
            <v>0</v>
          </cell>
          <cell r="AQ269">
            <v>0</v>
          </cell>
          <cell r="AR269">
            <v>0</v>
          </cell>
          <cell r="AS269">
            <v>0</v>
          </cell>
          <cell r="AT269">
            <v>0</v>
          </cell>
          <cell r="AU269">
            <v>0</v>
          </cell>
          <cell r="AV269">
            <v>0</v>
          </cell>
          <cell r="AW269">
            <v>0</v>
          </cell>
          <cell r="AX269">
            <v>0</v>
          </cell>
          <cell r="AY269">
            <v>0</v>
          </cell>
          <cell r="AZ269">
            <v>0</v>
          </cell>
          <cell r="BA269">
            <v>0</v>
          </cell>
          <cell r="BB269">
            <v>0</v>
          </cell>
          <cell r="BC269">
            <v>0</v>
          </cell>
          <cell r="BD269">
            <v>0</v>
          </cell>
          <cell r="BE269">
            <v>0</v>
          </cell>
          <cell r="BF269">
            <v>0</v>
          </cell>
          <cell r="BG269">
            <v>0</v>
          </cell>
          <cell r="BH269">
            <v>0</v>
          </cell>
          <cell r="BI269">
            <v>0</v>
          </cell>
          <cell r="BJ269">
            <v>0</v>
          </cell>
          <cell r="BK269">
            <v>0</v>
          </cell>
          <cell r="BL269">
            <v>0</v>
          </cell>
          <cell r="BM269">
            <v>0</v>
          </cell>
          <cell r="BN269">
            <v>0</v>
          </cell>
          <cell r="BO269">
            <v>0</v>
          </cell>
          <cell r="BP269">
            <v>0</v>
          </cell>
          <cell r="BQ269">
            <v>0</v>
          </cell>
          <cell r="BR269">
            <v>0</v>
          </cell>
          <cell r="BS269">
            <v>0</v>
          </cell>
          <cell r="BT269">
            <v>0</v>
          </cell>
          <cell r="BU269">
            <v>0</v>
          </cell>
          <cell r="BV269">
            <v>0</v>
          </cell>
          <cell r="BW269">
            <v>0</v>
          </cell>
          <cell r="BX269">
            <v>0</v>
          </cell>
          <cell r="BY269">
            <v>0</v>
          </cell>
          <cell r="BZ269">
            <v>0</v>
          </cell>
          <cell r="CA269">
            <v>0</v>
          </cell>
          <cell r="CB269">
            <v>0</v>
          </cell>
          <cell r="CC269">
            <v>0</v>
          </cell>
          <cell r="CD269">
            <v>0</v>
          </cell>
          <cell r="CE269">
            <v>0</v>
          </cell>
          <cell r="CF269">
            <v>0</v>
          </cell>
          <cell r="CG269">
            <v>0</v>
          </cell>
          <cell r="CH269">
            <v>0</v>
          </cell>
          <cell r="CI269">
            <v>5062.5</v>
          </cell>
          <cell r="CJ269">
            <v>10125</v>
          </cell>
          <cell r="CK269">
            <v>15187.5</v>
          </cell>
          <cell r="CL269">
            <v>20250</v>
          </cell>
          <cell r="CM269">
            <v>68854.05</v>
          </cell>
          <cell r="CN269">
            <v>68863.5</v>
          </cell>
          <cell r="CO269">
            <v>68872.95</v>
          </cell>
          <cell r="CP269">
            <v>94194.9</v>
          </cell>
          <cell r="CQ269">
            <v>119516.85</v>
          </cell>
          <cell r="CR269">
            <v>194840.1</v>
          </cell>
          <cell r="CS269">
            <v>221521.5</v>
          </cell>
          <cell r="CT269">
            <v>222890.4</v>
          </cell>
          <cell r="CU269">
            <v>204009.3</v>
          </cell>
          <cell r="CV269">
            <v>204028.2</v>
          </cell>
          <cell r="CW269">
            <v>204047.1</v>
          </cell>
          <cell r="CX269">
            <v>204066</v>
          </cell>
          <cell r="CY269">
            <v>204084.9</v>
          </cell>
          <cell r="CZ269">
            <v>204103.8</v>
          </cell>
          <cell r="DA269">
            <v>54136.35</v>
          </cell>
          <cell r="DB269">
            <v>54145.8</v>
          </cell>
          <cell r="DC269">
            <v>0</v>
          </cell>
          <cell r="DD269">
            <v>0</v>
          </cell>
          <cell r="DE269">
            <v>0</v>
          </cell>
          <cell r="DF269">
            <v>0</v>
          </cell>
          <cell r="DG269">
            <v>0</v>
          </cell>
          <cell r="DH269">
            <v>0</v>
          </cell>
          <cell r="DI269">
            <v>0</v>
          </cell>
          <cell r="DJ269">
            <v>0</v>
          </cell>
          <cell r="DK269">
            <v>0</v>
          </cell>
          <cell r="DL269">
            <v>0</v>
          </cell>
          <cell r="DM269">
            <v>0</v>
          </cell>
          <cell r="DN269">
            <v>0</v>
          </cell>
          <cell r="DO269">
            <v>0</v>
          </cell>
          <cell r="DP269">
            <v>0</v>
          </cell>
          <cell r="DQ269">
            <v>0</v>
          </cell>
          <cell r="DR269">
            <v>0</v>
          </cell>
          <cell r="DS269">
            <v>0</v>
          </cell>
          <cell r="DT269">
            <v>0</v>
          </cell>
          <cell r="DU269">
            <v>0</v>
          </cell>
          <cell r="DV269">
            <v>0</v>
          </cell>
          <cell r="DW269">
            <v>0</v>
          </cell>
          <cell r="DX269">
            <v>0</v>
          </cell>
          <cell r="DY269">
            <v>0</v>
          </cell>
          <cell r="DZ269">
            <v>0</v>
          </cell>
          <cell r="EA269">
            <v>0</v>
          </cell>
          <cell r="EB269">
            <v>0</v>
          </cell>
          <cell r="EC269">
            <v>0</v>
          </cell>
          <cell r="ED269">
            <v>0</v>
          </cell>
          <cell r="EE269">
            <v>0</v>
          </cell>
          <cell r="EF269">
            <v>0</v>
          </cell>
          <cell r="EG269">
            <v>0</v>
          </cell>
          <cell r="EH269">
            <v>0</v>
          </cell>
          <cell r="EI269">
            <v>0</v>
          </cell>
          <cell r="EJ269">
            <v>0</v>
          </cell>
          <cell r="EK269">
            <v>0</v>
          </cell>
          <cell r="EL269">
            <v>0</v>
          </cell>
          <cell r="EM269">
            <v>0</v>
          </cell>
          <cell r="EN269">
            <v>0</v>
          </cell>
          <cell r="EO269">
            <v>0</v>
          </cell>
          <cell r="EP269">
            <v>0</v>
          </cell>
          <cell r="EQ269">
            <v>0</v>
          </cell>
          <cell r="ER269">
            <v>0</v>
          </cell>
          <cell r="ES269">
            <v>0</v>
          </cell>
          <cell r="ET269">
            <v>0</v>
          </cell>
          <cell r="EU269">
            <v>0</v>
          </cell>
          <cell r="EV269">
            <v>0</v>
          </cell>
          <cell r="EW269">
            <v>0</v>
          </cell>
          <cell r="EX269">
            <v>0</v>
          </cell>
          <cell r="EY269">
            <v>0</v>
          </cell>
          <cell r="EZ269">
            <v>0</v>
          </cell>
          <cell r="FA269">
            <v>0</v>
          </cell>
          <cell r="FB269">
            <v>0</v>
          </cell>
          <cell r="FC269">
            <v>0</v>
          </cell>
          <cell r="FD269">
            <v>0</v>
          </cell>
          <cell r="FE269">
            <v>0</v>
          </cell>
          <cell r="FF269">
            <v>0</v>
          </cell>
          <cell r="FG269">
            <v>0</v>
          </cell>
          <cell r="FH269">
            <v>0</v>
          </cell>
          <cell r="FI269">
            <v>0</v>
          </cell>
        </row>
        <row r="270">
          <cell r="V270" t="str">
            <v>PROJECTED RTM</v>
          </cell>
          <cell r="X270">
            <v>36189.068740000002</v>
          </cell>
          <cell r="Y270">
            <v>140</v>
          </cell>
          <cell r="Z270">
            <v>63.068739999999991</v>
          </cell>
          <cell r="AA270">
            <v>63.0687255859375</v>
          </cell>
          <cell r="AB270">
            <v>63.0687255859375</v>
          </cell>
          <cell r="AC270">
            <v>63.0687255859375</v>
          </cell>
          <cell r="AD270">
            <v>63.0687255859375</v>
          </cell>
          <cell r="AE270">
            <v>63.0687255859375</v>
          </cell>
          <cell r="AF270">
            <v>63.0687255859375</v>
          </cell>
          <cell r="AG270">
            <v>63.0687255859375</v>
          </cell>
          <cell r="AH270">
            <v>63.0687255859375</v>
          </cell>
          <cell r="AI270">
            <v>63.0687255859375</v>
          </cell>
          <cell r="AJ270">
            <v>63.0687255859375</v>
          </cell>
          <cell r="AK270">
            <v>63.0687255859375</v>
          </cell>
          <cell r="AL270">
            <v>63.0687255859375</v>
          </cell>
          <cell r="AM270">
            <v>63.0687255859375</v>
          </cell>
          <cell r="AN270">
            <v>63.0687255859375</v>
          </cell>
          <cell r="AO270">
            <v>63.0687255859375</v>
          </cell>
          <cell r="AP270">
            <v>63.0687255859375</v>
          </cell>
          <cell r="AQ270">
            <v>63.0687255859375</v>
          </cell>
          <cell r="AR270">
            <v>63.0687255859375</v>
          </cell>
          <cell r="AS270">
            <v>63.0687255859375</v>
          </cell>
          <cell r="AT270">
            <v>63.0687255859375</v>
          </cell>
          <cell r="AU270">
            <v>63.0687255859375</v>
          </cell>
          <cell r="AV270">
            <v>63.0687255859375</v>
          </cell>
          <cell r="AW270">
            <v>63.0687255859375</v>
          </cell>
          <cell r="AX270">
            <v>63.0687255859375</v>
          </cell>
          <cell r="AY270">
            <v>63.0687255859375</v>
          </cell>
          <cell r="AZ270">
            <v>63.0687255859375</v>
          </cell>
          <cell r="BA270">
            <v>63.0687255859375</v>
          </cell>
          <cell r="BB270">
            <v>63.0687255859375</v>
          </cell>
          <cell r="BC270">
            <v>63.0687255859375</v>
          </cell>
          <cell r="BD270">
            <v>63.0687255859375</v>
          </cell>
          <cell r="BE270">
            <v>63.0687255859375</v>
          </cell>
          <cell r="BF270">
            <v>63.0687255859375</v>
          </cell>
          <cell r="BG270">
            <v>63.0687255859375</v>
          </cell>
          <cell r="BH270">
            <v>63.0687255859375</v>
          </cell>
          <cell r="BI270">
            <v>63.0687255859375</v>
          </cell>
          <cell r="BJ270">
            <v>63.0687255859375</v>
          </cell>
          <cell r="BK270">
            <v>63.0687255859375</v>
          </cell>
          <cell r="BL270">
            <v>63.0687255859375</v>
          </cell>
          <cell r="BM270">
            <v>63.0687255859375</v>
          </cell>
          <cell r="BN270">
            <v>63.0687255859375</v>
          </cell>
          <cell r="BO270">
            <v>63.0687255859375</v>
          </cell>
          <cell r="BP270">
            <v>63.0687255859375</v>
          </cell>
          <cell r="BQ270">
            <v>63.0687255859375</v>
          </cell>
          <cell r="BR270">
            <v>63.0687255859375</v>
          </cell>
          <cell r="BS270">
            <v>63.0687255859375</v>
          </cell>
          <cell r="BT270">
            <v>63.0687255859375</v>
          </cell>
          <cell r="BU270">
            <v>63.0687255859375</v>
          </cell>
          <cell r="BV270">
            <v>63.0687255859375</v>
          </cell>
          <cell r="BW270">
            <v>63.0687255859375</v>
          </cell>
          <cell r="BX270">
            <v>63.0687255859375</v>
          </cell>
          <cell r="BY270">
            <v>63.0687255859375</v>
          </cell>
          <cell r="BZ270">
            <v>63.0687255859375</v>
          </cell>
          <cell r="CA270">
            <v>63.0687255859375</v>
          </cell>
          <cell r="CB270">
            <v>63.0687255859375</v>
          </cell>
          <cell r="CC270">
            <v>63.0687255859375</v>
          </cell>
          <cell r="CD270">
            <v>63.0687255859375</v>
          </cell>
          <cell r="CE270">
            <v>63.0687255859375</v>
          </cell>
          <cell r="CF270">
            <v>63.0687255859375</v>
          </cell>
          <cell r="CG270">
            <v>63.0687255859375</v>
          </cell>
          <cell r="CH270">
            <v>63.0687255859375</v>
          </cell>
          <cell r="CI270">
            <v>63.0687255859375</v>
          </cell>
          <cell r="CJ270">
            <v>63.0687255859375</v>
          </cell>
          <cell r="CK270">
            <v>63.0687255859375</v>
          </cell>
          <cell r="CL270">
            <v>63.0687255859375</v>
          </cell>
          <cell r="CM270">
            <v>63.0687255859375</v>
          </cell>
          <cell r="CN270">
            <v>63.0687255859375</v>
          </cell>
          <cell r="CO270">
            <v>63.0687255859375</v>
          </cell>
          <cell r="CP270">
            <v>63.0687255859375</v>
          </cell>
          <cell r="CQ270">
            <v>63.0687255859375</v>
          </cell>
          <cell r="CR270">
            <v>36038</v>
          </cell>
          <cell r="CS270">
            <v>36045</v>
          </cell>
          <cell r="CT270">
            <v>36052</v>
          </cell>
          <cell r="CU270">
            <v>36059</v>
          </cell>
          <cell r="CV270">
            <v>36066</v>
          </cell>
          <cell r="CW270">
            <v>36073</v>
          </cell>
          <cell r="CX270">
            <v>36080</v>
          </cell>
          <cell r="CY270">
            <v>36087</v>
          </cell>
          <cell r="CZ270">
            <v>36094</v>
          </cell>
          <cell r="DA270">
            <v>36101</v>
          </cell>
          <cell r="DB270">
            <v>36108</v>
          </cell>
          <cell r="DC270">
            <v>36108</v>
          </cell>
          <cell r="DD270">
            <v>36108</v>
          </cell>
          <cell r="DE270">
            <v>36108</v>
          </cell>
          <cell r="DF270">
            <v>36108</v>
          </cell>
          <cell r="DG270">
            <v>36108</v>
          </cell>
          <cell r="DH270">
            <v>36108</v>
          </cell>
          <cell r="DI270">
            <v>36108</v>
          </cell>
          <cell r="DJ270">
            <v>36108</v>
          </cell>
          <cell r="DK270">
            <v>36108</v>
          </cell>
          <cell r="DL270">
            <v>36108</v>
          </cell>
          <cell r="DM270">
            <v>36108</v>
          </cell>
          <cell r="DN270">
            <v>36108</v>
          </cell>
          <cell r="DO270">
            <v>36108</v>
          </cell>
          <cell r="DP270">
            <v>36108</v>
          </cell>
          <cell r="DQ270">
            <v>36108</v>
          </cell>
          <cell r="DR270">
            <v>36108</v>
          </cell>
          <cell r="DS270">
            <v>36108</v>
          </cell>
          <cell r="DT270">
            <v>36108</v>
          </cell>
          <cell r="DU270">
            <v>36108</v>
          </cell>
          <cell r="DV270">
            <v>36108</v>
          </cell>
          <cell r="DW270">
            <v>36108</v>
          </cell>
          <cell r="DX270">
            <v>36108</v>
          </cell>
          <cell r="DY270">
            <v>36108</v>
          </cell>
          <cell r="DZ270">
            <v>36108</v>
          </cell>
          <cell r="EA270">
            <v>36108</v>
          </cell>
          <cell r="EB270">
            <v>36108</v>
          </cell>
          <cell r="EC270">
            <v>36108</v>
          </cell>
          <cell r="ED270">
            <v>36108</v>
          </cell>
          <cell r="EE270">
            <v>36108</v>
          </cell>
          <cell r="EF270">
            <v>36108</v>
          </cell>
          <cell r="EG270">
            <v>36108</v>
          </cell>
          <cell r="EH270">
            <v>36108</v>
          </cell>
          <cell r="EI270">
            <v>36108</v>
          </cell>
          <cell r="EJ270">
            <v>36108</v>
          </cell>
          <cell r="EK270">
            <v>36108</v>
          </cell>
          <cell r="EL270">
            <v>36108</v>
          </cell>
          <cell r="EM270">
            <v>36108</v>
          </cell>
          <cell r="EN270">
            <v>36108</v>
          </cell>
          <cell r="EO270">
            <v>36108</v>
          </cell>
          <cell r="EP270">
            <v>36108</v>
          </cell>
          <cell r="EQ270">
            <v>36108</v>
          </cell>
          <cell r="ER270">
            <v>36108</v>
          </cell>
          <cell r="ES270">
            <v>36108</v>
          </cell>
          <cell r="ET270">
            <v>36108</v>
          </cell>
          <cell r="EU270">
            <v>36108</v>
          </cell>
          <cell r="EV270">
            <v>36108</v>
          </cell>
        </row>
        <row r="271">
          <cell r="V271" t="str">
            <v>PROJECTED STREET</v>
          </cell>
          <cell r="X271">
            <v>36219.068740000002</v>
          </cell>
        </row>
        <row r="272">
          <cell r="V272" t="str">
            <v>+ or - Scheduled Date</v>
          </cell>
          <cell r="X272">
            <v>122.93125999999756</v>
          </cell>
        </row>
        <row r="273">
          <cell r="N273" t="str">
            <v>ENGINEERING</v>
          </cell>
          <cell r="Y273" t="str">
            <v>WK Count</v>
          </cell>
          <cell r="Z273" t="str">
            <v>Total Days</v>
          </cell>
        </row>
        <row r="274">
          <cell r="N274" t="str">
            <v>ENGINEERING</v>
          </cell>
          <cell r="Y274" t="str">
            <v>WK Count</v>
          </cell>
          <cell r="Z274" t="str">
            <v>Total Days</v>
          </cell>
        </row>
        <row r="275">
          <cell r="A275" t="str">
            <v>PREP</v>
          </cell>
          <cell r="F275" t="str">
            <v>ANIMATION</v>
          </cell>
          <cell r="I275" t="str">
            <v>INK &amp; PAINT</v>
          </cell>
          <cell r="L275" t="str">
            <v>ALPHA</v>
          </cell>
          <cell r="N275" t="str">
            <v>BETA</v>
          </cell>
          <cell r="P275" t="str">
            <v>RTM</v>
          </cell>
          <cell r="Y275">
            <v>7</v>
          </cell>
          <cell r="Z275">
            <v>52.351039999999998</v>
          </cell>
        </row>
        <row r="276">
          <cell r="A276" t="str">
            <v>PREP</v>
          </cell>
          <cell r="B276" t="str">
            <v>Days</v>
          </cell>
          <cell r="F276" t="str">
            <v>ANIMATION</v>
          </cell>
          <cell r="G276" t="str">
            <v>Days</v>
          </cell>
          <cell r="H276" t="str">
            <v>Frames</v>
          </cell>
          <cell r="I276" t="str">
            <v>INK &amp; PAINT</v>
          </cell>
          <cell r="J276" t="str">
            <v>Days</v>
          </cell>
          <cell r="L276" t="str">
            <v>ALPHA</v>
          </cell>
          <cell r="N276" t="str">
            <v>BETA</v>
          </cell>
          <cell r="P276" t="str">
            <v>RTM</v>
          </cell>
          <cell r="Y276">
            <v>7</v>
          </cell>
          <cell r="Z276">
            <v>52.351039999999998</v>
          </cell>
        </row>
        <row r="277">
          <cell r="A277" t="str">
            <v>Wks</v>
          </cell>
          <cell r="B277" t="str">
            <v>Days</v>
          </cell>
          <cell r="F277" t="str">
            <v>Wks</v>
          </cell>
          <cell r="G277" t="str">
            <v>Days</v>
          </cell>
          <cell r="H277" t="str">
            <v>Frames</v>
          </cell>
          <cell r="I277" t="str">
            <v>Wks</v>
          </cell>
          <cell r="J277" t="str">
            <v>Days</v>
          </cell>
          <cell r="K277">
            <v>21</v>
          </cell>
          <cell r="M277">
            <v>29</v>
          </cell>
          <cell r="O277">
            <v>29</v>
          </cell>
          <cell r="Q277">
            <v>29</v>
          </cell>
          <cell r="Y277">
            <v>11</v>
          </cell>
          <cell r="Z277">
            <v>77.938800000000015</v>
          </cell>
        </row>
        <row r="278">
          <cell r="A278">
            <v>5.47872</v>
          </cell>
          <cell r="B278">
            <v>52.351039999999998</v>
          </cell>
          <cell r="F278">
            <v>6.8484000000000007</v>
          </cell>
          <cell r="G278">
            <v>77.938800000000015</v>
          </cell>
          <cell r="H278">
            <v>2739.36</v>
          </cell>
          <cell r="I278">
            <v>6.8484000000000007</v>
          </cell>
          <cell r="J278">
            <v>61.938800000000008</v>
          </cell>
          <cell r="K278">
            <v>21</v>
          </cell>
          <cell r="M278">
            <v>29</v>
          </cell>
          <cell r="O278">
            <v>29</v>
          </cell>
          <cell r="Q278">
            <v>29</v>
          </cell>
          <cell r="Y278">
            <v>9</v>
          </cell>
          <cell r="Z278">
            <v>61.938800000000008</v>
          </cell>
        </row>
        <row r="290">
          <cell r="Y290">
            <v>119</v>
          </cell>
          <cell r="Z290">
            <v>47.938800000000008</v>
          </cell>
        </row>
        <row r="291">
          <cell r="Y291">
            <v>119</v>
          </cell>
          <cell r="Z291">
            <v>47.938800000000008</v>
          </cell>
        </row>
        <row r="294">
          <cell r="N294" t="str">
            <v>ENGINEERING</v>
          </cell>
          <cell r="Y294" t="str">
            <v>WK Count</v>
          </cell>
          <cell r="Z294" t="str">
            <v>Total Days</v>
          </cell>
        </row>
        <row r="295">
          <cell r="N295" t="str">
            <v>ENGINEERING</v>
          </cell>
          <cell r="Y295" t="str">
            <v>WK Count</v>
          </cell>
          <cell r="Z295" t="str">
            <v>Total Days</v>
          </cell>
        </row>
        <row r="296">
          <cell r="A296" t="str">
            <v>PREP</v>
          </cell>
          <cell r="F296" t="str">
            <v>ANIMATION</v>
          </cell>
          <cell r="I296" t="str">
            <v>INK &amp; PAINT</v>
          </cell>
          <cell r="L296" t="str">
            <v>ALPHA</v>
          </cell>
          <cell r="N296" t="str">
            <v>BETA</v>
          </cell>
          <cell r="P296" t="str">
            <v>RTM</v>
          </cell>
          <cell r="Y296">
            <v>6</v>
          </cell>
          <cell r="Z296">
            <v>42.297850000000004</v>
          </cell>
        </row>
        <row r="297">
          <cell r="A297" t="str">
            <v>PREP</v>
          </cell>
          <cell r="B297" t="str">
            <v>Days</v>
          </cell>
          <cell r="F297" t="str">
            <v>ANIMATION</v>
          </cell>
          <cell r="G297" t="str">
            <v>Days</v>
          </cell>
          <cell r="H297" t="str">
            <v>Frames</v>
          </cell>
          <cell r="I297" t="str">
            <v>INK &amp; PAINT</v>
          </cell>
          <cell r="J297" t="str">
            <v>Days</v>
          </cell>
          <cell r="L297" t="str">
            <v>ALPHA</v>
          </cell>
          <cell r="N297" t="str">
            <v>BETA</v>
          </cell>
          <cell r="P297" t="str">
            <v>RTM</v>
          </cell>
          <cell r="Y297">
            <v>6</v>
          </cell>
          <cell r="Z297">
            <v>42.297850000000004</v>
          </cell>
        </row>
        <row r="298">
          <cell r="A298" t="str">
            <v>Wks</v>
          </cell>
          <cell r="B298" t="str">
            <v>Days</v>
          </cell>
          <cell r="F298" t="str">
            <v>Wks</v>
          </cell>
          <cell r="G298" t="str">
            <v>Days</v>
          </cell>
          <cell r="H298" t="str">
            <v>Frames</v>
          </cell>
          <cell r="I298" t="str">
            <v>Wks</v>
          </cell>
          <cell r="J298" t="str">
            <v>Days</v>
          </cell>
          <cell r="K298">
            <v>21</v>
          </cell>
          <cell r="M298">
            <v>29</v>
          </cell>
          <cell r="O298">
            <v>29</v>
          </cell>
          <cell r="Q298">
            <v>29</v>
          </cell>
          <cell r="Y298">
            <v>11</v>
          </cell>
          <cell r="Z298">
            <v>77.163083333333333</v>
          </cell>
        </row>
        <row r="299">
          <cell r="A299">
            <v>4.0425500000000003</v>
          </cell>
          <cell r="B299">
            <v>42.297850000000004</v>
          </cell>
          <cell r="F299">
            <v>6.7375833333333333</v>
          </cell>
          <cell r="G299">
            <v>77.163083333333333</v>
          </cell>
          <cell r="H299">
            <v>2021.2750000000001</v>
          </cell>
          <cell r="I299">
            <v>4.0425500000000003</v>
          </cell>
          <cell r="J299">
            <v>42.297850000000004</v>
          </cell>
          <cell r="K299">
            <v>21</v>
          </cell>
          <cell r="M299">
            <v>29</v>
          </cell>
          <cell r="O299">
            <v>29</v>
          </cell>
          <cell r="Q299">
            <v>29</v>
          </cell>
          <cell r="Y299">
            <v>6</v>
          </cell>
          <cell r="Z299">
            <v>42.297850000000004</v>
          </cell>
        </row>
        <row r="311">
          <cell r="Y311">
            <v>119</v>
          </cell>
          <cell r="Z311">
            <v>28.297850000000004</v>
          </cell>
        </row>
        <row r="312">
          <cell r="Y312">
            <v>119</v>
          </cell>
          <cell r="Z312">
            <v>28.297850000000004</v>
          </cell>
        </row>
        <row r="322">
          <cell r="N322" t="str">
            <v>ENGINEERING</v>
          </cell>
          <cell r="Y322" t="str">
            <v>WK Count</v>
          </cell>
          <cell r="Z322" t="str">
            <v>Total Days</v>
          </cell>
        </row>
        <row r="323">
          <cell r="N323" t="str">
            <v>ENGINEERING</v>
          </cell>
          <cell r="Y323" t="str">
            <v>WK Count</v>
          </cell>
          <cell r="Z323" t="str">
            <v>Total Days</v>
          </cell>
        </row>
        <row r="324">
          <cell r="A324" t="str">
            <v>PREP</v>
          </cell>
          <cell r="F324" t="str">
            <v>ANIMATION</v>
          </cell>
          <cell r="I324" t="str">
            <v>INK &amp; PAINT</v>
          </cell>
          <cell r="L324" t="str">
            <v>ALPHA</v>
          </cell>
          <cell r="N324" t="str">
            <v>BETA</v>
          </cell>
          <cell r="P324" t="str">
            <v>RTM</v>
          </cell>
          <cell r="Y324">
            <v>3</v>
          </cell>
          <cell r="Z324">
            <v>21</v>
          </cell>
        </row>
        <row r="325">
          <cell r="A325" t="str">
            <v>PREP</v>
          </cell>
          <cell r="B325" t="str">
            <v>Days</v>
          </cell>
          <cell r="F325" t="str">
            <v>ANIMATION</v>
          </cell>
          <cell r="G325" t="str">
            <v>Days</v>
          </cell>
          <cell r="H325" t="str">
            <v>Frames</v>
          </cell>
          <cell r="I325" t="str">
            <v>INK &amp; PAINT</v>
          </cell>
          <cell r="J325" t="str">
            <v>Days</v>
          </cell>
          <cell r="L325" t="str">
            <v>ALPHA</v>
          </cell>
          <cell r="N325" t="str">
            <v>BETA</v>
          </cell>
          <cell r="P325" t="str">
            <v>RTM</v>
          </cell>
          <cell r="Y325">
            <v>3</v>
          </cell>
          <cell r="Z325">
            <v>21</v>
          </cell>
        </row>
        <row r="326">
          <cell r="A326" t="str">
            <v>Wks</v>
          </cell>
          <cell r="B326" t="str">
            <v>Days</v>
          </cell>
          <cell r="F326" t="str">
            <v>Wks</v>
          </cell>
          <cell r="G326" t="str">
            <v>Days</v>
          </cell>
          <cell r="H326" t="str">
            <v>Frames</v>
          </cell>
          <cell r="I326" t="str">
            <v>Wks</v>
          </cell>
          <cell r="J326" t="str">
            <v>Days</v>
          </cell>
          <cell r="K326">
            <v>21</v>
          </cell>
          <cell r="M326">
            <v>29</v>
          </cell>
          <cell r="O326">
            <v>29</v>
          </cell>
          <cell r="Q326">
            <v>29</v>
          </cell>
          <cell r="Y326">
            <v>3</v>
          </cell>
          <cell r="Z326">
            <v>21</v>
          </cell>
        </row>
        <row r="327">
          <cell r="A327">
            <v>1</v>
          </cell>
          <cell r="B327">
            <v>21</v>
          </cell>
          <cell r="F327">
            <v>1</v>
          </cell>
          <cell r="G327">
            <v>21</v>
          </cell>
          <cell r="H327">
            <v>131</v>
          </cell>
          <cell r="I327">
            <v>1</v>
          </cell>
          <cell r="J327">
            <v>21</v>
          </cell>
          <cell r="K327">
            <v>21</v>
          </cell>
          <cell r="M327">
            <v>29</v>
          </cell>
          <cell r="O327">
            <v>29</v>
          </cell>
          <cell r="Q327">
            <v>29</v>
          </cell>
          <cell r="Y327">
            <v>3</v>
          </cell>
          <cell r="Z327">
            <v>21</v>
          </cell>
        </row>
        <row r="338">
          <cell r="Y338">
            <v>63</v>
          </cell>
          <cell r="Z338">
            <v>7</v>
          </cell>
        </row>
        <row r="339">
          <cell r="Y339">
            <v>63</v>
          </cell>
          <cell r="Z339">
            <v>7</v>
          </cell>
        </row>
        <row r="343">
          <cell r="N343" t="str">
            <v>ENGINEERING</v>
          </cell>
          <cell r="Y343" t="str">
            <v>WK Count</v>
          </cell>
          <cell r="Z343" t="str">
            <v>Total Days</v>
          </cell>
        </row>
        <row r="344">
          <cell r="N344" t="str">
            <v>ENGINEERING</v>
          </cell>
          <cell r="Y344" t="str">
            <v>WK Count</v>
          </cell>
          <cell r="Z344" t="str">
            <v>Total Days</v>
          </cell>
        </row>
        <row r="345">
          <cell r="A345" t="str">
            <v>PREP</v>
          </cell>
          <cell r="F345" t="str">
            <v>ANIMATION</v>
          </cell>
          <cell r="I345" t="str">
            <v>INK &amp; PAINT</v>
          </cell>
          <cell r="L345" t="str">
            <v>ALPHA</v>
          </cell>
          <cell r="N345" t="str">
            <v>BETA</v>
          </cell>
          <cell r="P345" t="str">
            <v>RTM</v>
          </cell>
          <cell r="Y345">
            <v>7</v>
          </cell>
          <cell r="Z345">
            <v>49</v>
          </cell>
        </row>
        <row r="346">
          <cell r="A346" t="str">
            <v>PREP</v>
          </cell>
          <cell r="B346" t="str">
            <v>Days</v>
          </cell>
          <cell r="F346" t="str">
            <v>ANIMATION</v>
          </cell>
          <cell r="G346" t="str">
            <v>Days</v>
          </cell>
          <cell r="H346" t="str">
            <v>Frames</v>
          </cell>
          <cell r="I346" t="str">
            <v>INK &amp; PAINT</v>
          </cell>
          <cell r="J346" t="str">
            <v>Days</v>
          </cell>
          <cell r="L346" t="str">
            <v>ALPHA</v>
          </cell>
          <cell r="N346" t="str">
            <v>BETA</v>
          </cell>
          <cell r="P346" t="str">
            <v>RTM</v>
          </cell>
          <cell r="Y346">
            <v>7</v>
          </cell>
          <cell r="Z346">
            <v>49</v>
          </cell>
        </row>
        <row r="347">
          <cell r="A347" t="str">
            <v>Wks</v>
          </cell>
          <cell r="B347" t="str">
            <v>Days</v>
          </cell>
          <cell r="F347" t="str">
            <v>Wks</v>
          </cell>
          <cell r="G347" t="str">
            <v>Days</v>
          </cell>
          <cell r="H347" t="str">
            <v>Frames</v>
          </cell>
          <cell r="I347" t="str">
            <v>Wks</v>
          </cell>
          <cell r="J347" t="str">
            <v>Days</v>
          </cell>
          <cell r="K347">
            <v>21</v>
          </cell>
          <cell r="M347">
            <v>29</v>
          </cell>
          <cell r="O347">
            <v>29</v>
          </cell>
          <cell r="Q347">
            <v>29</v>
          </cell>
          <cell r="Y347">
            <v>7</v>
          </cell>
          <cell r="Z347">
            <v>49</v>
          </cell>
        </row>
        <row r="348">
          <cell r="A348">
            <v>5</v>
          </cell>
          <cell r="B348">
            <v>49</v>
          </cell>
          <cell r="F348">
            <v>5</v>
          </cell>
          <cell r="G348">
            <v>49</v>
          </cell>
          <cell r="H348">
            <v>500</v>
          </cell>
          <cell r="I348">
            <v>5</v>
          </cell>
          <cell r="J348">
            <v>49</v>
          </cell>
          <cell r="K348">
            <v>21</v>
          </cell>
          <cell r="M348">
            <v>29</v>
          </cell>
          <cell r="O348">
            <v>29</v>
          </cell>
          <cell r="Q348">
            <v>29</v>
          </cell>
          <cell r="Y348">
            <v>7</v>
          </cell>
          <cell r="Z348">
            <v>49</v>
          </cell>
        </row>
        <row r="359">
          <cell r="Y359">
            <v>91</v>
          </cell>
          <cell r="Z359">
            <v>35</v>
          </cell>
        </row>
        <row r="360">
          <cell r="Y360">
            <v>91</v>
          </cell>
          <cell r="Z360">
            <v>35</v>
          </cell>
        </row>
        <row r="363">
          <cell r="N363" t="str">
            <v>ENGINEERING</v>
          </cell>
          <cell r="Y363" t="str">
            <v>WK Count</v>
          </cell>
          <cell r="Z363" t="str">
            <v>Total Days</v>
          </cell>
        </row>
        <row r="364">
          <cell r="N364" t="str">
            <v>ENGINEERING</v>
          </cell>
          <cell r="Y364" t="str">
            <v>WK Count</v>
          </cell>
          <cell r="Z364" t="str">
            <v>Total Days</v>
          </cell>
        </row>
        <row r="365">
          <cell r="A365" t="str">
            <v>PREP</v>
          </cell>
          <cell r="F365" t="str">
            <v>ANIMATION</v>
          </cell>
          <cell r="I365" t="str">
            <v>INK &amp; PAINT</v>
          </cell>
          <cell r="L365" t="str">
            <v>ALPHA</v>
          </cell>
          <cell r="N365" t="str">
            <v>BETA</v>
          </cell>
          <cell r="P365" t="str">
            <v>RTM</v>
          </cell>
          <cell r="Y365">
            <v>7</v>
          </cell>
          <cell r="Z365">
            <v>49</v>
          </cell>
        </row>
        <row r="366">
          <cell r="A366" t="str">
            <v>PREP</v>
          </cell>
          <cell r="B366" t="str">
            <v>Days</v>
          </cell>
          <cell r="F366" t="str">
            <v>ANIMATION</v>
          </cell>
          <cell r="G366" t="str">
            <v>Days</v>
          </cell>
          <cell r="H366" t="str">
            <v>Frames</v>
          </cell>
          <cell r="I366" t="str">
            <v>INK &amp; PAINT</v>
          </cell>
          <cell r="J366" t="str">
            <v>Days</v>
          </cell>
          <cell r="L366" t="str">
            <v>ALPHA</v>
          </cell>
          <cell r="N366" t="str">
            <v>BETA</v>
          </cell>
          <cell r="P366" t="str">
            <v>RTM</v>
          </cell>
          <cell r="Y366">
            <v>7</v>
          </cell>
          <cell r="Z366">
            <v>49</v>
          </cell>
        </row>
        <row r="367">
          <cell r="A367" t="str">
            <v>Wks</v>
          </cell>
          <cell r="B367" t="str">
            <v>Days</v>
          </cell>
          <cell r="F367" t="str">
            <v>Wks</v>
          </cell>
          <cell r="G367" t="str">
            <v>Days</v>
          </cell>
          <cell r="H367" t="str">
            <v>Frames</v>
          </cell>
          <cell r="I367" t="str">
            <v>Wks</v>
          </cell>
          <cell r="J367" t="str">
            <v>Days</v>
          </cell>
          <cell r="K367">
            <v>21</v>
          </cell>
          <cell r="M367">
            <v>29</v>
          </cell>
          <cell r="O367">
            <v>29</v>
          </cell>
          <cell r="Q367">
            <v>29</v>
          </cell>
          <cell r="Y367">
            <v>7</v>
          </cell>
          <cell r="Z367">
            <v>49</v>
          </cell>
        </row>
        <row r="368">
          <cell r="A368">
            <v>5</v>
          </cell>
          <cell r="B368">
            <v>49</v>
          </cell>
          <cell r="F368">
            <v>5</v>
          </cell>
          <cell r="G368">
            <v>49</v>
          </cell>
          <cell r="H368">
            <v>500</v>
          </cell>
          <cell r="I368">
            <v>5</v>
          </cell>
          <cell r="J368">
            <v>49</v>
          </cell>
          <cell r="K368">
            <v>21</v>
          </cell>
          <cell r="M368">
            <v>29</v>
          </cell>
          <cell r="O368">
            <v>29</v>
          </cell>
          <cell r="Q368">
            <v>29</v>
          </cell>
          <cell r="Y368">
            <v>7</v>
          </cell>
          <cell r="Z368">
            <v>49</v>
          </cell>
        </row>
        <row r="379">
          <cell r="Y379">
            <v>91</v>
          </cell>
          <cell r="Z379">
            <v>35</v>
          </cell>
        </row>
        <row r="380">
          <cell r="Y380">
            <v>91</v>
          </cell>
          <cell r="Z380">
            <v>35</v>
          </cell>
        </row>
        <row r="383">
          <cell r="N383" t="str">
            <v>ENGINEERING</v>
          </cell>
          <cell r="Y383" t="str">
            <v>WK Count</v>
          </cell>
          <cell r="Z383" t="str">
            <v>Total Days</v>
          </cell>
        </row>
        <row r="384">
          <cell r="N384" t="str">
            <v>ENGINEERING</v>
          </cell>
          <cell r="Y384" t="str">
            <v>WK Count</v>
          </cell>
          <cell r="Z384" t="str">
            <v>Total Days</v>
          </cell>
        </row>
        <row r="385">
          <cell r="A385" t="str">
            <v>PREP</v>
          </cell>
          <cell r="F385" t="str">
            <v>ANIMATION</v>
          </cell>
          <cell r="I385" t="str">
            <v>INK &amp; PAINT</v>
          </cell>
          <cell r="L385" t="str">
            <v>ALPHA</v>
          </cell>
          <cell r="N385" t="str">
            <v>BETA</v>
          </cell>
          <cell r="P385" t="str">
            <v>RTM</v>
          </cell>
          <cell r="Y385">
            <v>4</v>
          </cell>
          <cell r="Z385">
            <v>25.0642</v>
          </cell>
        </row>
        <row r="386">
          <cell r="A386" t="str">
            <v>PREP</v>
          </cell>
          <cell r="B386" t="str">
            <v>Days</v>
          </cell>
          <cell r="F386" t="str">
            <v>ANIMATION</v>
          </cell>
          <cell r="G386" t="str">
            <v>Days</v>
          </cell>
          <cell r="H386" t="str">
            <v>Frames</v>
          </cell>
          <cell r="I386" t="str">
            <v>INK &amp; PAINT</v>
          </cell>
          <cell r="J386" t="str">
            <v>Days</v>
          </cell>
          <cell r="L386" t="str">
            <v>ALPHA</v>
          </cell>
          <cell r="N386" t="str">
            <v>BETA</v>
          </cell>
          <cell r="P386" t="str">
            <v>RTM</v>
          </cell>
          <cell r="Y386">
            <v>4</v>
          </cell>
          <cell r="Z386">
            <v>25.0642</v>
          </cell>
        </row>
        <row r="387">
          <cell r="A387" t="str">
            <v>Wks</v>
          </cell>
          <cell r="B387" t="str">
            <v>Days</v>
          </cell>
          <cell r="F387" t="str">
            <v>Wks</v>
          </cell>
          <cell r="G387" t="str">
            <v>Days</v>
          </cell>
          <cell r="H387" t="str">
            <v>Frames</v>
          </cell>
          <cell r="I387" t="str">
            <v>Wks</v>
          </cell>
          <cell r="J387" t="str">
            <v>Days</v>
          </cell>
          <cell r="K387">
            <v>21</v>
          </cell>
          <cell r="M387">
            <v>29</v>
          </cell>
          <cell r="O387">
            <v>29</v>
          </cell>
          <cell r="Q387">
            <v>29</v>
          </cell>
          <cell r="Y387">
            <v>4</v>
          </cell>
          <cell r="Z387">
            <v>25.0642</v>
          </cell>
        </row>
        <row r="388">
          <cell r="A388">
            <v>1.5806</v>
          </cell>
          <cell r="B388">
            <v>25.0642</v>
          </cell>
          <cell r="F388">
            <v>1.5806</v>
          </cell>
          <cell r="G388">
            <v>25.0642</v>
          </cell>
          <cell r="H388">
            <v>158.06</v>
          </cell>
          <cell r="I388">
            <v>1.5806</v>
          </cell>
          <cell r="J388">
            <v>25.0642</v>
          </cell>
          <cell r="K388">
            <v>21</v>
          </cell>
          <cell r="M388">
            <v>29</v>
          </cell>
          <cell r="O388">
            <v>29</v>
          </cell>
          <cell r="Q388">
            <v>29</v>
          </cell>
          <cell r="Y388">
            <v>4</v>
          </cell>
          <cell r="Z388">
            <v>25.0642</v>
          </cell>
        </row>
        <row r="399">
          <cell r="Y399">
            <v>70</v>
          </cell>
          <cell r="Z399">
            <v>11.0642</v>
          </cell>
        </row>
        <row r="400">
          <cell r="Y400">
            <v>70</v>
          </cell>
          <cell r="Z400">
            <v>11.0642</v>
          </cell>
        </row>
        <row r="403">
          <cell r="N403" t="str">
            <v>ENGINEERING</v>
          </cell>
          <cell r="Y403" t="str">
            <v>WK Count</v>
          </cell>
          <cell r="Z403" t="str">
            <v>Total Days</v>
          </cell>
        </row>
        <row r="404">
          <cell r="N404" t="str">
            <v>ENGINEERING</v>
          </cell>
          <cell r="Y404" t="str">
            <v>WK Count</v>
          </cell>
          <cell r="Z404" t="str">
            <v>Total Days</v>
          </cell>
        </row>
        <row r="405">
          <cell r="A405" t="str">
            <v>PREP</v>
          </cell>
          <cell r="F405" t="str">
            <v>ANIMATION</v>
          </cell>
          <cell r="I405" t="str">
            <v>INK &amp; PAINT</v>
          </cell>
          <cell r="L405" t="str">
            <v>ALPHA</v>
          </cell>
          <cell r="N405" t="str">
            <v>BETA</v>
          </cell>
          <cell r="P405" t="str">
            <v>RTM</v>
          </cell>
          <cell r="Y405">
            <v>7</v>
          </cell>
          <cell r="Z405">
            <v>49</v>
          </cell>
        </row>
        <row r="406">
          <cell r="A406" t="str">
            <v>PREP</v>
          </cell>
          <cell r="B406" t="str">
            <v>Days</v>
          </cell>
          <cell r="F406" t="str">
            <v>ANIMATION</v>
          </cell>
          <cell r="G406" t="str">
            <v>Days</v>
          </cell>
          <cell r="H406" t="str">
            <v>Frames</v>
          </cell>
          <cell r="I406" t="str">
            <v>INK &amp; PAINT</v>
          </cell>
          <cell r="J406" t="str">
            <v>Days</v>
          </cell>
          <cell r="L406" t="str">
            <v>ALPHA</v>
          </cell>
          <cell r="N406" t="str">
            <v>BETA</v>
          </cell>
          <cell r="P406" t="str">
            <v>RTM</v>
          </cell>
          <cell r="Y406">
            <v>7</v>
          </cell>
          <cell r="Z406">
            <v>49</v>
          </cell>
        </row>
        <row r="407">
          <cell r="A407" t="str">
            <v>Wks</v>
          </cell>
          <cell r="B407" t="str">
            <v>Days</v>
          </cell>
          <cell r="F407" t="str">
            <v>Wks</v>
          </cell>
          <cell r="G407" t="str">
            <v>Days</v>
          </cell>
          <cell r="H407" t="str">
            <v>Frames</v>
          </cell>
          <cell r="I407" t="str">
            <v>Wks</v>
          </cell>
          <cell r="J407" t="str">
            <v>Days</v>
          </cell>
          <cell r="K407">
            <v>21</v>
          </cell>
          <cell r="M407">
            <v>29</v>
          </cell>
          <cell r="O407">
            <v>29</v>
          </cell>
          <cell r="Q407">
            <v>29</v>
          </cell>
          <cell r="Y407">
            <v>7</v>
          </cell>
          <cell r="Z407">
            <v>49</v>
          </cell>
        </row>
        <row r="408">
          <cell r="A408">
            <v>5</v>
          </cell>
          <cell r="B408">
            <v>49</v>
          </cell>
          <cell r="F408">
            <v>5</v>
          </cell>
          <cell r="G408">
            <v>49</v>
          </cell>
          <cell r="H408">
            <v>500</v>
          </cell>
          <cell r="I408">
            <v>5</v>
          </cell>
          <cell r="J408">
            <v>49</v>
          </cell>
          <cell r="K408">
            <v>21</v>
          </cell>
          <cell r="M408">
            <v>29</v>
          </cell>
          <cell r="O408">
            <v>29</v>
          </cell>
          <cell r="Q408">
            <v>29</v>
          </cell>
          <cell r="Y408">
            <v>7</v>
          </cell>
          <cell r="Z408">
            <v>49</v>
          </cell>
        </row>
        <row r="419">
          <cell r="Y419">
            <v>91</v>
          </cell>
          <cell r="Z419">
            <v>35</v>
          </cell>
        </row>
        <row r="420">
          <cell r="Y420">
            <v>91</v>
          </cell>
          <cell r="Z420">
            <v>35</v>
          </cell>
        </row>
        <row r="423">
          <cell r="N423" t="str">
            <v>ENGINEERING</v>
          </cell>
          <cell r="Y423" t="str">
            <v>WK Count</v>
          </cell>
          <cell r="Z423" t="str">
            <v>Total Days</v>
          </cell>
        </row>
        <row r="424">
          <cell r="N424" t="str">
            <v>ENGINEERING</v>
          </cell>
          <cell r="Y424" t="str">
            <v>WK Count</v>
          </cell>
          <cell r="Z424" t="str">
            <v>Total Days</v>
          </cell>
        </row>
        <row r="425">
          <cell r="A425" t="str">
            <v>PREP</v>
          </cell>
          <cell r="F425" t="str">
            <v>ANIMATION</v>
          </cell>
          <cell r="I425" t="str">
            <v>INK &amp; PAINT</v>
          </cell>
          <cell r="L425" t="str">
            <v>ALPHA</v>
          </cell>
          <cell r="N425" t="str">
            <v>BETA</v>
          </cell>
          <cell r="P425" t="str">
            <v>RTM</v>
          </cell>
          <cell r="Y425">
            <v>4</v>
          </cell>
          <cell r="Z425">
            <v>25.0642</v>
          </cell>
        </row>
        <row r="426">
          <cell r="A426" t="str">
            <v>PREP</v>
          </cell>
          <cell r="B426" t="str">
            <v>Days</v>
          </cell>
          <cell r="F426" t="str">
            <v>ANIMATION</v>
          </cell>
          <cell r="G426" t="str">
            <v>Days</v>
          </cell>
          <cell r="H426" t="str">
            <v>Frames</v>
          </cell>
          <cell r="I426" t="str">
            <v>INK &amp; PAINT</v>
          </cell>
          <cell r="J426" t="str">
            <v>Days</v>
          </cell>
          <cell r="L426" t="str">
            <v>ALPHA</v>
          </cell>
          <cell r="N426" t="str">
            <v>BETA</v>
          </cell>
          <cell r="P426" t="str">
            <v>RTM</v>
          </cell>
          <cell r="Y426">
            <v>4</v>
          </cell>
          <cell r="Z426">
            <v>25.0642</v>
          </cell>
        </row>
        <row r="427">
          <cell r="A427" t="str">
            <v>Wks</v>
          </cell>
          <cell r="B427" t="str">
            <v>Days</v>
          </cell>
          <cell r="F427" t="str">
            <v>Wks</v>
          </cell>
          <cell r="G427" t="str">
            <v>Days</v>
          </cell>
          <cell r="H427" t="str">
            <v>Frames</v>
          </cell>
          <cell r="I427" t="str">
            <v>Wks</v>
          </cell>
          <cell r="J427" t="str">
            <v>Days</v>
          </cell>
          <cell r="K427">
            <v>21</v>
          </cell>
          <cell r="M427">
            <v>29</v>
          </cell>
          <cell r="O427">
            <v>29</v>
          </cell>
          <cell r="Q427">
            <v>29</v>
          </cell>
          <cell r="Y427">
            <v>4</v>
          </cell>
          <cell r="Z427">
            <v>25.0642</v>
          </cell>
        </row>
        <row r="428">
          <cell r="A428">
            <v>1.5806</v>
          </cell>
          <cell r="B428">
            <v>25.0642</v>
          </cell>
          <cell r="F428">
            <v>1.5806</v>
          </cell>
          <cell r="G428">
            <v>25.0642</v>
          </cell>
          <cell r="H428">
            <v>158.06</v>
          </cell>
          <cell r="I428">
            <v>1.5806</v>
          </cell>
          <cell r="J428">
            <v>25.0642</v>
          </cell>
          <cell r="K428">
            <v>21</v>
          </cell>
          <cell r="M428">
            <v>29</v>
          </cell>
          <cell r="O428">
            <v>29</v>
          </cell>
          <cell r="Q428">
            <v>29</v>
          </cell>
          <cell r="Y428">
            <v>4</v>
          </cell>
          <cell r="Z428">
            <v>25.0642</v>
          </cell>
        </row>
        <row r="439">
          <cell r="Y439">
            <v>70</v>
          </cell>
          <cell r="Z439">
            <v>11.0642</v>
          </cell>
        </row>
        <row r="440">
          <cell r="Y440">
            <v>70</v>
          </cell>
          <cell r="Z440">
            <v>11.0642</v>
          </cell>
        </row>
        <row r="443">
          <cell r="N443" t="str">
            <v>ENGINEERING</v>
          </cell>
          <cell r="Y443" t="str">
            <v>WK Count</v>
          </cell>
          <cell r="Z443" t="str">
            <v>Total Days</v>
          </cell>
        </row>
        <row r="444">
          <cell r="N444" t="str">
            <v>ENGINEERING</v>
          </cell>
          <cell r="Y444" t="str">
            <v>WK Count</v>
          </cell>
          <cell r="Z444" t="str">
            <v>Total Days</v>
          </cell>
        </row>
        <row r="445">
          <cell r="A445" t="str">
            <v>PREP</v>
          </cell>
          <cell r="F445" t="str">
            <v>ANIMATION</v>
          </cell>
          <cell r="I445" t="str">
            <v>INK &amp; PAINT</v>
          </cell>
          <cell r="L445" t="str">
            <v>ALPHA</v>
          </cell>
          <cell r="N445" t="str">
            <v>BETA</v>
          </cell>
          <cell r="P445" t="str">
            <v>RTM</v>
          </cell>
          <cell r="Y445">
            <v>4</v>
          </cell>
          <cell r="Z445">
            <v>32.440100000000001</v>
          </cell>
        </row>
        <row r="446">
          <cell r="A446" t="str">
            <v>PREP</v>
          </cell>
          <cell r="B446" t="str">
            <v>Days</v>
          </cell>
          <cell r="F446" t="str">
            <v>ANIMATION</v>
          </cell>
          <cell r="G446" t="str">
            <v>Days</v>
          </cell>
          <cell r="H446" t="str">
            <v>Frames</v>
          </cell>
          <cell r="I446" t="str">
            <v>INK &amp; PAINT</v>
          </cell>
          <cell r="J446" t="str">
            <v>Days</v>
          </cell>
          <cell r="L446" t="str">
            <v>ALPHA</v>
          </cell>
          <cell r="N446" t="str">
            <v>BETA</v>
          </cell>
          <cell r="P446" t="str">
            <v>RTM</v>
          </cell>
          <cell r="Y446">
            <v>4</v>
          </cell>
          <cell r="Z446">
            <v>32.440100000000001</v>
          </cell>
        </row>
        <row r="447">
          <cell r="A447" t="str">
            <v>Wks</v>
          </cell>
          <cell r="B447" t="str">
            <v>Days</v>
          </cell>
          <cell r="F447" t="str">
            <v>Wks</v>
          </cell>
          <cell r="G447" t="str">
            <v>Days</v>
          </cell>
          <cell r="H447" t="str">
            <v>Frames</v>
          </cell>
          <cell r="I447" t="str">
            <v>Wks</v>
          </cell>
          <cell r="J447" t="str">
            <v>Days</v>
          </cell>
          <cell r="K447">
            <v>21</v>
          </cell>
          <cell r="M447">
            <v>29</v>
          </cell>
          <cell r="O447">
            <v>29</v>
          </cell>
          <cell r="Q447">
            <v>29</v>
          </cell>
          <cell r="Y447">
            <v>4</v>
          </cell>
          <cell r="Z447">
            <v>32.440100000000001</v>
          </cell>
        </row>
        <row r="448">
          <cell r="A448">
            <v>2.6343000000000001</v>
          </cell>
          <cell r="B448">
            <v>32.440100000000001</v>
          </cell>
          <cell r="F448">
            <v>2.6343000000000001</v>
          </cell>
          <cell r="G448">
            <v>32.440100000000001</v>
          </cell>
          <cell r="H448">
            <v>263.43</v>
          </cell>
          <cell r="I448">
            <v>2.6343000000000001</v>
          </cell>
          <cell r="J448">
            <v>32.440100000000001</v>
          </cell>
          <cell r="K448">
            <v>21</v>
          </cell>
          <cell r="M448">
            <v>29</v>
          </cell>
          <cell r="O448">
            <v>29</v>
          </cell>
          <cell r="Q448">
            <v>29</v>
          </cell>
          <cell r="Y448">
            <v>4</v>
          </cell>
          <cell r="Z448">
            <v>32.440100000000001</v>
          </cell>
        </row>
        <row r="459">
          <cell r="Y459">
            <v>70</v>
          </cell>
          <cell r="Z459">
            <v>18.440100000000001</v>
          </cell>
        </row>
        <row r="460">
          <cell r="Y460">
            <v>70</v>
          </cell>
          <cell r="Z460">
            <v>18.440100000000001</v>
          </cell>
        </row>
        <row r="463">
          <cell r="N463" t="str">
            <v>ENGINEERING</v>
          </cell>
          <cell r="Y463" t="str">
            <v>WK Count</v>
          </cell>
          <cell r="Z463" t="str">
            <v>Total Days</v>
          </cell>
        </row>
        <row r="464">
          <cell r="N464" t="str">
            <v>ENGINEERING</v>
          </cell>
          <cell r="Y464" t="str">
            <v>WK Count</v>
          </cell>
          <cell r="Z464" t="str">
            <v>Total Days</v>
          </cell>
        </row>
        <row r="465">
          <cell r="A465" t="str">
            <v>PREP</v>
          </cell>
          <cell r="F465" t="str">
            <v>ANIMATION</v>
          </cell>
          <cell r="I465" t="str">
            <v>INK &amp; PAINT</v>
          </cell>
          <cell r="L465" t="str">
            <v>ALPHA</v>
          </cell>
          <cell r="N465" t="str">
            <v>BETA</v>
          </cell>
          <cell r="P465" t="str">
            <v>RTM</v>
          </cell>
          <cell r="Y465">
            <v>3</v>
          </cell>
          <cell r="Z465">
            <v>25.0642</v>
          </cell>
        </row>
        <row r="466">
          <cell r="A466" t="str">
            <v>PREP</v>
          </cell>
          <cell r="B466" t="str">
            <v>Days</v>
          </cell>
          <cell r="F466" t="str">
            <v>ANIMATION</v>
          </cell>
          <cell r="G466" t="str">
            <v>Days</v>
          </cell>
          <cell r="H466" t="str">
            <v>Frames</v>
          </cell>
          <cell r="I466" t="str">
            <v>INK &amp; PAINT</v>
          </cell>
          <cell r="J466" t="str">
            <v>Days</v>
          </cell>
          <cell r="L466" t="str">
            <v>ALPHA</v>
          </cell>
          <cell r="N466" t="str">
            <v>BETA</v>
          </cell>
          <cell r="P466" t="str">
            <v>RTM</v>
          </cell>
          <cell r="Y466">
            <v>3</v>
          </cell>
          <cell r="Z466">
            <v>25.0642</v>
          </cell>
        </row>
        <row r="467">
          <cell r="A467" t="str">
            <v>Wks</v>
          </cell>
          <cell r="B467" t="str">
            <v>Days</v>
          </cell>
          <cell r="F467" t="str">
            <v>Wks</v>
          </cell>
          <cell r="G467" t="str">
            <v>Days</v>
          </cell>
          <cell r="H467" t="str">
            <v>Frames</v>
          </cell>
          <cell r="I467" t="str">
            <v>Wks</v>
          </cell>
          <cell r="J467" t="str">
            <v>Days</v>
          </cell>
          <cell r="K467">
            <v>21</v>
          </cell>
          <cell r="M467">
            <v>29</v>
          </cell>
          <cell r="O467">
            <v>29</v>
          </cell>
          <cell r="Q467">
            <v>29</v>
          </cell>
          <cell r="Y467">
            <v>3</v>
          </cell>
          <cell r="Z467">
            <v>25.0642</v>
          </cell>
        </row>
        <row r="468">
          <cell r="A468">
            <v>1.5806</v>
          </cell>
          <cell r="B468">
            <v>25.0642</v>
          </cell>
          <cell r="F468">
            <v>1.5806</v>
          </cell>
          <cell r="G468">
            <v>25.0642</v>
          </cell>
          <cell r="H468">
            <v>158.06</v>
          </cell>
          <cell r="I468">
            <v>1.5806</v>
          </cell>
          <cell r="J468">
            <v>25.0642</v>
          </cell>
          <cell r="K468">
            <v>21</v>
          </cell>
          <cell r="M468">
            <v>29</v>
          </cell>
          <cell r="O468">
            <v>29</v>
          </cell>
          <cell r="Q468">
            <v>29</v>
          </cell>
          <cell r="Y468">
            <v>3</v>
          </cell>
          <cell r="Z468">
            <v>25.0642</v>
          </cell>
        </row>
        <row r="479">
          <cell r="Y479">
            <v>63</v>
          </cell>
          <cell r="Z479">
            <v>11.0642</v>
          </cell>
        </row>
        <row r="480">
          <cell r="Y480">
            <v>63</v>
          </cell>
          <cell r="Z480">
            <v>11.0642</v>
          </cell>
        </row>
        <row r="483">
          <cell r="N483" t="str">
            <v>ENGINEERING</v>
          </cell>
          <cell r="Y483" t="str">
            <v>WK Count</v>
          </cell>
          <cell r="Z483" t="str">
            <v>Total Days</v>
          </cell>
        </row>
        <row r="484">
          <cell r="N484" t="str">
            <v>ENGINEERING</v>
          </cell>
          <cell r="Y484" t="str">
            <v>WK Count</v>
          </cell>
          <cell r="Z484" t="str">
            <v>Total Days</v>
          </cell>
        </row>
        <row r="485">
          <cell r="A485" t="str">
            <v>PREP</v>
          </cell>
          <cell r="F485" t="str">
            <v>ANIMATION</v>
          </cell>
          <cell r="I485" t="str">
            <v>INK &amp; PAINT</v>
          </cell>
          <cell r="L485" t="str">
            <v>ALPHA</v>
          </cell>
          <cell r="N485" t="str">
            <v>BETA</v>
          </cell>
          <cell r="P485" t="str">
            <v>RTM</v>
          </cell>
          <cell r="Y485">
            <v>7</v>
          </cell>
          <cell r="Z485">
            <v>46.393619999999999</v>
          </cell>
        </row>
        <row r="486">
          <cell r="A486" t="str">
            <v>PREP</v>
          </cell>
          <cell r="B486" t="str">
            <v>Days</v>
          </cell>
          <cell r="F486" t="str">
            <v>ANIMATION</v>
          </cell>
          <cell r="G486" t="str">
            <v>Days</v>
          </cell>
          <cell r="H486" t="str">
            <v>Frames</v>
          </cell>
          <cell r="I486" t="str">
            <v>INK &amp; PAINT</v>
          </cell>
          <cell r="J486" t="str">
            <v>Days</v>
          </cell>
          <cell r="L486" t="str">
            <v>ALPHA</v>
          </cell>
          <cell r="N486" t="str">
            <v>BETA</v>
          </cell>
          <cell r="P486" t="str">
            <v>RTM</v>
          </cell>
          <cell r="Y486">
            <v>7</v>
          </cell>
          <cell r="Z486">
            <v>46.393619999999999</v>
          </cell>
        </row>
        <row r="487">
          <cell r="A487" t="str">
            <v>Wks</v>
          </cell>
          <cell r="B487" t="str">
            <v>Days</v>
          </cell>
          <cell r="F487" t="str">
            <v>Wks</v>
          </cell>
          <cell r="G487" t="str">
            <v>Days</v>
          </cell>
          <cell r="H487" t="str">
            <v>Frames</v>
          </cell>
          <cell r="I487" t="str">
            <v>Wks</v>
          </cell>
          <cell r="J487" t="str">
            <v>Days</v>
          </cell>
          <cell r="K487">
            <v>21</v>
          </cell>
          <cell r="M487">
            <v>29</v>
          </cell>
          <cell r="O487">
            <v>29</v>
          </cell>
          <cell r="Q487">
            <v>29</v>
          </cell>
          <cell r="Y487">
            <v>9</v>
          </cell>
          <cell r="Z487">
            <v>62.393619999999999</v>
          </cell>
        </row>
        <row r="488">
          <cell r="A488">
            <v>4.6276599999999997</v>
          </cell>
          <cell r="B488">
            <v>46.393619999999999</v>
          </cell>
          <cell r="F488">
            <v>4.6276599999999997</v>
          </cell>
          <cell r="G488">
            <v>62.393619999999999</v>
          </cell>
          <cell r="H488">
            <v>2313.83</v>
          </cell>
          <cell r="I488">
            <v>4.6276599999999997</v>
          </cell>
          <cell r="J488">
            <v>46.393619999999999</v>
          </cell>
          <cell r="K488">
            <v>21</v>
          </cell>
          <cell r="M488">
            <v>29</v>
          </cell>
          <cell r="O488">
            <v>29</v>
          </cell>
          <cell r="Q488">
            <v>29</v>
          </cell>
          <cell r="Y488">
            <v>6</v>
          </cell>
          <cell r="Z488">
            <v>46.393619999999999</v>
          </cell>
        </row>
        <row r="500">
          <cell r="Y500">
            <v>105</v>
          </cell>
          <cell r="Z500">
            <v>32.393619999999999</v>
          </cell>
        </row>
        <row r="501">
          <cell r="Y501">
            <v>105</v>
          </cell>
          <cell r="Z501">
            <v>32.393619999999999</v>
          </cell>
        </row>
        <row r="504">
          <cell r="N504" t="str">
            <v>ENGINEERING</v>
          </cell>
          <cell r="Y504" t="str">
            <v>WK Count</v>
          </cell>
          <cell r="Z504" t="str">
            <v>Total Days</v>
          </cell>
        </row>
        <row r="505">
          <cell r="N505" t="str">
            <v>ENGINEERING</v>
          </cell>
          <cell r="Y505" t="str">
            <v>WK Count</v>
          </cell>
          <cell r="Z505" t="str">
            <v>Total Days</v>
          </cell>
        </row>
        <row r="506">
          <cell r="A506" t="str">
            <v>PREP</v>
          </cell>
          <cell r="F506" t="str">
            <v>ANIMATION</v>
          </cell>
          <cell r="I506" t="str">
            <v>INK &amp; PAINT</v>
          </cell>
          <cell r="L506" t="str">
            <v>ALPHA</v>
          </cell>
          <cell r="N506" t="str">
            <v>BETA</v>
          </cell>
          <cell r="P506" t="str">
            <v>RTM</v>
          </cell>
          <cell r="Y506">
            <v>25</v>
          </cell>
          <cell r="Z506">
            <v>175.96809999999999</v>
          </cell>
        </row>
        <row r="507">
          <cell r="A507" t="str">
            <v>PREP</v>
          </cell>
          <cell r="B507" t="str">
            <v>Days</v>
          </cell>
          <cell r="F507" t="str">
            <v>ANIMATION</v>
          </cell>
          <cell r="G507" t="str">
            <v>Days</v>
          </cell>
          <cell r="H507" t="str">
            <v>Frames</v>
          </cell>
          <cell r="I507" t="str">
            <v>INK &amp; PAINT</v>
          </cell>
          <cell r="J507" t="str">
            <v>Days</v>
          </cell>
          <cell r="L507" t="str">
            <v>ALPHA</v>
          </cell>
          <cell r="N507" t="str">
            <v>BETA</v>
          </cell>
          <cell r="P507" t="str">
            <v>RTM</v>
          </cell>
          <cell r="Y507">
            <v>25</v>
          </cell>
          <cell r="Z507">
            <v>175.96809999999999</v>
          </cell>
        </row>
        <row r="508">
          <cell r="A508" t="str">
            <v>Wks</v>
          </cell>
          <cell r="B508" t="str">
            <v>Days</v>
          </cell>
          <cell r="F508" t="str">
            <v>Wks</v>
          </cell>
          <cell r="G508" t="str">
            <v>Days</v>
          </cell>
          <cell r="H508" t="str">
            <v>Frames</v>
          </cell>
          <cell r="I508" t="str">
            <v>Wks</v>
          </cell>
          <cell r="J508" t="str">
            <v>Days</v>
          </cell>
          <cell r="K508">
            <v>21</v>
          </cell>
          <cell r="M508">
            <v>29</v>
          </cell>
          <cell r="O508">
            <v>29</v>
          </cell>
          <cell r="Q508">
            <v>29</v>
          </cell>
          <cell r="Y508">
            <v>28</v>
          </cell>
          <cell r="Z508">
            <v>191.96809999999999</v>
          </cell>
        </row>
        <row r="509">
          <cell r="A509">
            <v>23.138300000000001</v>
          </cell>
          <cell r="B509">
            <v>175.96809999999999</v>
          </cell>
          <cell r="F509">
            <v>23.138300000000001</v>
          </cell>
          <cell r="G509">
            <v>191.96809999999999</v>
          </cell>
          <cell r="H509">
            <v>2313.83</v>
          </cell>
          <cell r="I509">
            <v>23.138300000000001</v>
          </cell>
          <cell r="J509">
            <v>175.96809999999999</v>
          </cell>
          <cell r="K509">
            <v>21</v>
          </cell>
          <cell r="M509">
            <v>29</v>
          </cell>
          <cell r="O509">
            <v>29</v>
          </cell>
          <cell r="Q509">
            <v>29</v>
          </cell>
          <cell r="Y509">
            <v>25</v>
          </cell>
          <cell r="Z509">
            <v>175.96809999999999</v>
          </cell>
        </row>
        <row r="521">
          <cell r="Y521">
            <v>238</v>
          </cell>
          <cell r="Z521">
            <v>161.96809999999999</v>
          </cell>
        </row>
        <row r="522">
          <cell r="Y522">
            <v>238</v>
          </cell>
          <cell r="Z522">
            <v>161.96809999999999</v>
          </cell>
        </row>
        <row r="525">
          <cell r="N525" t="str">
            <v>ENGINEERING</v>
          </cell>
          <cell r="Y525" t="str">
            <v>WK Count</v>
          </cell>
          <cell r="Z525" t="str">
            <v>Total Days</v>
          </cell>
        </row>
        <row r="526">
          <cell r="N526" t="str">
            <v>ENGINEERING</v>
          </cell>
          <cell r="Y526" t="str">
            <v>WK Count</v>
          </cell>
          <cell r="Z526" t="str">
            <v>Total Days</v>
          </cell>
        </row>
        <row r="527">
          <cell r="A527" t="str">
            <v>PREP</v>
          </cell>
          <cell r="F527" t="str">
            <v>ANIMATION</v>
          </cell>
          <cell r="I527" t="str">
            <v>INK &amp; PAINT</v>
          </cell>
          <cell r="L527" t="str">
            <v>ALPHA</v>
          </cell>
          <cell r="N527" t="str">
            <v>BETA</v>
          </cell>
          <cell r="P527" t="str">
            <v>RTM</v>
          </cell>
          <cell r="Y527">
            <v>14</v>
          </cell>
          <cell r="Z527">
            <v>98</v>
          </cell>
        </row>
        <row r="528">
          <cell r="A528" t="str">
            <v>PREP</v>
          </cell>
          <cell r="B528" t="str">
            <v>Days</v>
          </cell>
          <cell r="F528" t="str">
            <v>ANIMATION</v>
          </cell>
          <cell r="G528" t="str">
            <v>Days</v>
          </cell>
          <cell r="H528" t="str">
            <v>Frames</v>
          </cell>
          <cell r="I528" t="str">
            <v>INK &amp; PAINT</v>
          </cell>
          <cell r="J528" t="str">
            <v>Days</v>
          </cell>
          <cell r="L528" t="str">
            <v>ALPHA</v>
          </cell>
          <cell r="N528" t="str">
            <v>BETA</v>
          </cell>
          <cell r="P528" t="str">
            <v>RTM</v>
          </cell>
          <cell r="Y528">
            <v>14</v>
          </cell>
          <cell r="Z528">
            <v>98</v>
          </cell>
        </row>
        <row r="529">
          <cell r="A529" t="str">
            <v>Wks</v>
          </cell>
          <cell r="B529" t="str">
            <v>Days</v>
          </cell>
          <cell r="F529" t="str">
            <v>Wks</v>
          </cell>
          <cell r="G529" t="str">
            <v>Days</v>
          </cell>
          <cell r="H529" t="str">
            <v>Frames</v>
          </cell>
          <cell r="I529" t="str">
            <v>Wks</v>
          </cell>
          <cell r="J529" t="str">
            <v>Days</v>
          </cell>
          <cell r="K529">
            <v>21</v>
          </cell>
          <cell r="M529">
            <v>29</v>
          </cell>
          <cell r="O529">
            <v>29</v>
          </cell>
          <cell r="Q529">
            <v>29</v>
          </cell>
          <cell r="Y529">
            <v>17</v>
          </cell>
          <cell r="Z529">
            <v>114</v>
          </cell>
        </row>
        <row r="530">
          <cell r="A530">
            <v>12</v>
          </cell>
          <cell r="B530">
            <v>98</v>
          </cell>
          <cell r="F530">
            <v>12</v>
          </cell>
          <cell r="G530">
            <v>114</v>
          </cell>
          <cell r="H530">
            <v>6000</v>
          </cell>
          <cell r="I530">
            <v>12</v>
          </cell>
          <cell r="J530">
            <v>98</v>
          </cell>
          <cell r="K530">
            <v>21</v>
          </cell>
          <cell r="M530">
            <v>29</v>
          </cell>
          <cell r="O530">
            <v>29</v>
          </cell>
          <cell r="Q530">
            <v>29</v>
          </cell>
          <cell r="Y530">
            <v>14</v>
          </cell>
          <cell r="Z530">
            <v>98</v>
          </cell>
        </row>
        <row r="542">
          <cell r="Y542">
            <v>161</v>
          </cell>
          <cell r="Z542">
            <v>84</v>
          </cell>
        </row>
        <row r="543">
          <cell r="Y543">
            <v>161</v>
          </cell>
          <cell r="Z543">
            <v>84</v>
          </cell>
        </row>
        <row r="546">
          <cell r="N546" t="str">
            <v>ENGINEERING</v>
          </cell>
          <cell r="Y546" t="str">
            <v>WK Count</v>
          </cell>
          <cell r="Z546" t="str">
            <v>Total Days</v>
          </cell>
        </row>
        <row r="547">
          <cell r="N547" t="str">
            <v>ENGINEERING</v>
          </cell>
          <cell r="Y547" t="str">
            <v>WK Count</v>
          </cell>
          <cell r="Z547" t="str">
            <v>Total Days</v>
          </cell>
        </row>
        <row r="548">
          <cell r="A548" t="str">
            <v>PREP</v>
          </cell>
          <cell r="F548" t="str">
            <v>ANIMATION</v>
          </cell>
          <cell r="I548" t="str">
            <v>INK &amp; PAINT</v>
          </cell>
          <cell r="L548" t="str">
            <v>ALPHA</v>
          </cell>
          <cell r="N548" t="str">
            <v>BETA</v>
          </cell>
          <cell r="P548" t="str">
            <v>RTM</v>
          </cell>
          <cell r="Y548">
            <v>6</v>
          </cell>
          <cell r="Z548">
            <v>36.435933333333338</v>
          </cell>
        </row>
        <row r="549">
          <cell r="A549" t="str">
            <v>PREP</v>
          </cell>
          <cell r="B549" t="str">
            <v>Days</v>
          </cell>
          <cell r="F549" t="str">
            <v>ANIMATION</v>
          </cell>
          <cell r="G549" t="str">
            <v>Days</v>
          </cell>
          <cell r="H549" t="str">
            <v>Frames</v>
          </cell>
          <cell r="I549" t="str">
            <v>INK &amp; PAINT</v>
          </cell>
          <cell r="J549" t="str">
            <v>Days</v>
          </cell>
          <cell r="L549" t="str">
            <v>ALPHA</v>
          </cell>
          <cell r="N549" t="str">
            <v>BETA</v>
          </cell>
          <cell r="P549" t="str">
            <v>RTM</v>
          </cell>
          <cell r="Y549">
            <v>6</v>
          </cell>
          <cell r="Z549">
            <v>36.435933333333338</v>
          </cell>
        </row>
        <row r="550">
          <cell r="A550" t="str">
            <v>Wks</v>
          </cell>
          <cell r="B550" t="str">
            <v>Days</v>
          </cell>
          <cell r="F550" t="str">
            <v>Wks</v>
          </cell>
          <cell r="G550" t="str">
            <v>Days</v>
          </cell>
          <cell r="H550" t="str">
            <v>Frames</v>
          </cell>
          <cell r="I550" t="str">
            <v>Wks</v>
          </cell>
          <cell r="J550" t="str">
            <v>Days</v>
          </cell>
          <cell r="K550">
            <v>21</v>
          </cell>
          <cell r="M550">
            <v>29</v>
          </cell>
          <cell r="O550">
            <v>29</v>
          </cell>
          <cell r="Q550">
            <v>29</v>
          </cell>
          <cell r="Y550">
            <v>8</v>
          </cell>
          <cell r="Z550">
            <v>52.435933333333338</v>
          </cell>
        </row>
        <row r="551">
          <cell r="A551">
            <v>3.2051333333333334</v>
          </cell>
          <cell r="B551">
            <v>36.435933333333338</v>
          </cell>
          <cell r="F551">
            <v>3.2051333333333334</v>
          </cell>
          <cell r="G551">
            <v>52.435933333333338</v>
          </cell>
          <cell r="H551">
            <v>480.77</v>
          </cell>
          <cell r="I551">
            <v>3.2051333333333334</v>
          </cell>
          <cell r="J551">
            <v>36.435933333333338</v>
          </cell>
          <cell r="K551">
            <v>21</v>
          </cell>
          <cell r="M551">
            <v>29</v>
          </cell>
          <cell r="O551">
            <v>29</v>
          </cell>
          <cell r="Q551">
            <v>29</v>
          </cell>
          <cell r="Y551">
            <v>5</v>
          </cell>
          <cell r="Z551">
            <v>36.435933333333338</v>
          </cell>
        </row>
        <row r="563">
          <cell r="Y563">
            <v>98</v>
          </cell>
          <cell r="Z563">
            <v>22.435933333333338</v>
          </cell>
        </row>
        <row r="564">
          <cell r="Y564">
            <v>98</v>
          </cell>
          <cell r="Z564">
            <v>22.435933333333338</v>
          </cell>
        </row>
        <row r="567">
          <cell r="N567" t="str">
            <v>ENGINEERING</v>
          </cell>
          <cell r="Y567" t="str">
            <v>WK Count</v>
          </cell>
          <cell r="Z567" t="str">
            <v>Total Days</v>
          </cell>
        </row>
        <row r="568">
          <cell r="N568" t="str">
            <v>ENGINEERING</v>
          </cell>
          <cell r="Y568" t="str">
            <v>WK Count</v>
          </cell>
          <cell r="Z568" t="str">
            <v>Total Days</v>
          </cell>
        </row>
        <row r="569">
          <cell r="A569" t="str">
            <v>PREP</v>
          </cell>
          <cell r="F569" t="str">
            <v>ANIMATION</v>
          </cell>
          <cell r="I569" t="str">
            <v>INK &amp; PAINT</v>
          </cell>
          <cell r="L569" t="str">
            <v>ALPHA</v>
          </cell>
          <cell r="N569" t="str">
            <v>BETA</v>
          </cell>
          <cell r="P569" t="str">
            <v>RTM</v>
          </cell>
          <cell r="Y569">
            <v>25</v>
          </cell>
          <cell r="Z569">
            <v>175</v>
          </cell>
        </row>
        <row r="570">
          <cell r="A570" t="str">
            <v>PREP</v>
          </cell>
          <cell r="B570" t="str">
            <v>Days</v>
          </cell>
          <cell r="F570" t="str">
            <v>ANIMATION</v>
          </cell>
          <cell r="G570" t="str">
            <v>Days</v>
          </cell>
          <cell r="H570" t="str">
            <v>Frames</v>
          </cell>
          <cell r="I570" t="str">
            <v>INK &amp; PAINT</v>
          </cell>
          <cell r="J570" t="str">
            <v>Days</v>
          </cell>
          <cell r="L570" t="str">
            <v>ALPHA</v>
          </cell>
          <cell r="N570" t="str">
            <v>BETA</v>
          </cell>
          <cell r="P570" t="str">
            <v>RTM</v>
          </cell>
          <cell r="Y570">
            <v>25</v>
          </cell>
          <cell r="Z570">
            <v>175</v>
          </cell>
        </row>
        <row r="571">
          <cell r="A571" t="str">
            <v>Wks</v>
          </cell>
          <cell r="B571" t="str">
            <v>Days</v>
          </cell>
          <cell r="F571" t="str">
            <v>Wks</v>
          </cell>
          <cell r="G571" t="str">
            <v>Days</v>
          </cell>
          <cell r="H571" t="str">
            <v>Frames</v>
          </cell>
          <cell r="I571" t="str">
            <v>Wks</v>
          </cell>
          <cell r="J571" t="str">
            <v>Days</v>
          </cell>
          <cell r="K571">
            <v>21</v>
          </cell>
          <cell r="M571">
            <v>29</v>
          </cell>
          <cell r="O571">
            <v>29</v>
          </cell>
          <cell r="Q571">
            <v>29</v>
          </cell>
          <cell r="Y571">
            <v>29</v>
          </cell>
          <cell r="Z571">
            <v>201</v>
          </cell>
        </row>
        <row r="572">
          <cell r="A572">
            <v>23</v>
          </cell>
          <cell r="B572">
            <v>175</v>
          </cell>
          <cell r="F572">
            <v>23</v>
          </cell>
          <cell r="G572">
            <v>201</v>
          </cell>
          <cell r="H572">
            <v>11500</v>
          </cell>
          <cell r="I572">
            <v>23</v>
          </cell>
          <cell r="J572">
            <v>175</v>
          </cell>
          <cell r="K572">
            <v>21</v>
          </cell>
          <cell r="M572">
            <v>29</v>
          </cell>
          <cell r="O572">
            <v>29</v>
          </cell>
          <cell r="Q572">
            <v>29</v>
          </cell>
          <cell r="Y572">
            <v>25</v>
          </cell>
          <cell r="Z572">
            <v>175</v>
          </cell>
        </row>
        <row r="584">
          <cell r="Y584">
            <v>245</v>
          </cell>
          <cell r="Z584">
            <v>161</v>
          </cell>
        </row>
        <row r="585">
          <cell r="Y585">
            <v>245</v>
          </cell>
          <cell r="Z585">
            <v>161</v>
          </cell>
        </row>
        <row r="587">
          <cell r="Y587">
            <v>0</v>
          </cell>
          <cell r="Z587">
            <v>0</v>
          </cell>
        </row>
        <row r="588">
          <cell r="Y588">
            <v>0</v>
          </cell>
          <cell r="Z588">
            <v>0</v>
          </cell>
        </row>
        <row r="589">
          <cell r="Y589" t="e">
            <v>#REF!</v>
          </cell>
          <cell r="Z589" t="e">
            <v>#REF!</v>
          </cell>
        </row>
        <row r="590">
          <cell r="Y590">
            <v>0</v>
          </cell>
          <cell r="Z590">
            <v>0</v>
          </cell>
        </row>
        <row r="591">
          <cell r="Y591" t="e">
            <v>#REF!</v>
          </cell>
          <cell r="Z591" t="e">
            <v>#REF!</v>
          </cell>
        </row>
        <row r="592">
          <cell r="Y592" t="e">
            <v>#REF!</v>
          </cell>
          <cell r="Z592" t="e">
            <v>#REF!</v>
          </cell>
        </row>
        <row r="593">
          <cell r="Y593" t="e">
            <v>#REF!</v>
          </cell>
          <cell r="Z593" t="e">
            <v>#REF!</v>
          </cell>
        </row>
        <row r="594">
          <cell r="Y594" t="e">
            <v>#REF!</v>
          </cell>
          <cell r="Z594" t="e">
            <v>#REF!</v>
          </cell>
        </row>
        <row r="595">
          <cell r="Y595" t="e">
            <v>#REF!</v>
          </cell>
          <cell r="Z595" t="e">
            <v>#REF!</v>
          </cell>
        </row>
        <row r="596">
          <cell r="Y596" t="e">
            <v>#REF!</v>
          </cell>
          <cell r="Z596" t="e">
            <v>#REF!</v>
          </cell>
        </row>
        <row r="597">
          <cell r="Y597" t="e">
            <v>#REF!</v>
          </cell>
          <cell r="Z597" t="e">
            <v>#REF!</v>
          </cell>
        </row>
        <row r="598">
          <cell r="Y598" t="e">
            <v>#REF!</v>
          </cell>
          <cell r="Z598" t="e">
            <v>#REF!</v>
          </cell>
        </row>
        <row r="599">
          <cell r="Y599" t="e">
            <v>#REF!</v>
          </cell>
          <cell r="Z599" t="e">
            <v>#REF!</v>
          </cell>
        </row>
        <row r="600">
          <cell r="Y600" t="e">
            <v>#REF!</v>
          </cell>
          <cell r="Z600" t="e">
            <v>#REF!</v>
          </cell>
        </row>
        <row r="601">
          <cell r="Y601" t="e">
            <v>#REF!</v>
          </cell>
          <cell r="Z601" t="e">
            <v>#REF!</v>
          </cell>
        </row>
        <row r="602">
          <cell r="Y602" t="e">
            <v>#REF!</v>
          </cell>
          <cell r="Z602" t="e">
            <v>#REF!</v>
          </cell>
        </row>
        <row r="603">
          <cell r="Y603" t="e">
            <v>#REF!</v>
          </cell>
          <cell r="Z603" t="e">
            <v>#REF!</v>
          </cell>
        </row>
        <row r="604">
          <cell r="Y604" t="e">
            <v>#REF!</v>
          </cell>
          <cell r="Z604" t="e">
            <v>#REF!</v>
          </cell>
        </row>
        <row r="605">
          <cell r="Y605" t="e">
            <v>#REF!</v>
          </cell>
          <cell r="Z605" t="e">
            <v>#REF!</v>
          </cell>
        </row>
        <row r="606">
          <cell r="Y606" t="e">
            <v>#REF!</v>
          </cell>
          <cell r="Z606" t="e">
            <v>#REF!</v>
          </cell>
        </row>
        <row r="607">
          <cell r="Y607" t="e">
            <v>#REF!</v>
          </cell>
          <cell r="Z607" t="e">
            <v>#REF!</v>
          </cell>
        </row>
        <row r="608">
          <cell r="Y608" t="e">
            <v>#REF!</v>
          </cell>
          <cell r="Z608" t="e">
            <v>#REF!</v>
          </cell>
        </row>
        <row r="609">
          <cell r="Y609" t="e">
            <v>#REF!</v>
          </cell>
          <cell r="Z609" t="e">
            <v>#REF!</v>
          </cell>
        </row>
        <row r="610">
          <cell r="Y610">
            <v>0</v>
          </cell>
          <cell r="Z610">
            <v>0</v>
          </cell>
        </row>
        <row r="611">
          <cell r="Y611">
            <v>0</v>
          </cell>
          <cell r="Z611">
            <v>0</v>
          </cell>
        </row>
        <row r="612">
          <cell r="Y612" t="e">
            <v>#REF!</v>
          </cell>
          <cell r="Z612" t="e">
            <v>#REF!</v>
          </cell>
        </row>
      </sheetData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HREE VARIABLES"/>
      <sheetName val="PRODUCT SCHEDULE"/>
      <sheetName val="DRIVEN BY RELEASE"/>
    </sheetNames>
    <sheetDataSet>
      <sheetData sheetId="0" refreshError="1">
        <row r="2">
          <cell r="N2">
            <v>36161</v>
          </cell>
        </row>
        <row r="4">
          <cell r="T4">
            <v>36164</v>
          </cell>
          <cell r="U4">
            <v>36171</v>
          </cell>
          <cell r="V4">
            <v>36178</v>
          </cell>
        </row>
        <row r="5">
          <cell r="N5">
            <v>36094</v>
          </cell>
          <cell r="T5" t="str">
            <v>Jan</v>
          </cell>
        </row>
        <row r="7">
          <cell r="N7" t="str">
            <v xml:space="preserve"> -PROJECT 1</v>
          </cell>
          <cell r="Q7">
            <v>3000</v>
          </cell>
          <cell r="R7" t="str">
            <v>WK Count</v>
          </cell>
          <cell r="S7" t="str">
            <v>Total Days</v>
          </cell>
        </row>
        <row r="8">
          <cell r="A8" t="str">
            <v>CALCULATION TABLE TO DRIVE GANTT CHART</v>
          </cell>
          <cell r="O8" t="str">
            <v>START</v>
          </cell>
          <cell r="P8" t="str">
            <v>END</v>
          </cell>
          <cell r="T8">
            <v>3000</v>
          </cell>
          <cell r="U8">
            <v>36171</v>
          </cell>
          <cell r="V8">
            <v>36178</v>
          </cell>
        </row>
        <row r="9">
          <cell r="A9" t="str">
            <v>PHASE 1</v>
          </cell>
          <cell r="C9" t="str">
            <v>PHASE 2</v>
          </cell>
          <cell r="F9" t="str">
            <v>PHASE 3</v>
          </cell>
          <cell r="L9" t="str">
            <v>RELEASE</v>
          </cell>
          <cell r="N9" t="str">
            <v>Prep Projection</v>
          </cell>
          <cell r="O9">
            <v>36165</v>
          </cell>
          <cell r="P9">
            <v>36231.5</v>
          </cell>
          <cell r="Q9">
            <v>400</v>
          </cell>
          <cell r="R9">
            <v>9</v>
          </cell>
          <cell r="S9">
            <v>66.5</v>
          </cell>
          <cell r="T9">
            <v>66.5</v>
          </cell>
          <cell r="U9">
            <v>100</v>
          </cell>
          <cell r="V9">
            <v>200</v>
          </cell>
        </row>
        <row r="10">
          <cell r="A10" t="str">
            <v>Wks</v>
          </cell>
          <cell r="B10" t="str">
            <v>Days</v>
          </cell>
          <cell r="C10" t="str">
            <v>Wks</v>
          </cell>
          <cell r="D10" t="str">
            <v>Days</v>
          </cell>
          <cell r="E10" t="str">
            <v>UNITS</v>
          </cell>
          <cell r="F10" t="str">
            <v>Wks</v>
          </cell>
          <cell r="G10" t="str">
            <v>Days</v>
          </cell>
          <cell r="H10" t="str">
            <v>ALPHA</v>
          </cell>
          <cell r="I10" t="str">
            <v>BETA</v>
          </cell>
          <cell r="J10" t="str">
            <v>RTM</v>
          </cell>
          <cell r="N10" t="str">
            <v>Animation Projection</v>
          </cell>
          <cell r="O10">
            <v>36179</v>
          </cell>
          <cell r="P10">
            <v>36244</v>
          </cell>
          <cell r="Q10">
            <v>600</v>
          </cell>
          <cell r="R10">
            <v>9</v>
          </cell>
          <cell r="S10">
            <v>65</v>
          </cell>
          <cell r="T10">
            <v>65</v>
          </cell>
          <cell r="U10">
            <v>65</v>
          </cell>
          <cell r="V10">
            <v>65</v>
          </cell>
        </row>
        <row r="11">
          <cell r="A11">
            <v>7.5</v>
          </cell>
          <cell r="B11">
            <v>66.5</v>
          </cell>
          <cell r="C11">
            <v>5</v>
          </cell>
          <cell r="D11">
            <v>65</v>
          </cell>
          <cell r="E11">
            <v>3000</v>
          </cell>
          <cell r="F11">
            <v>5</v>
          </cell>
          <cell r="G11">
            <v>49</v>
          </cell>
          <cell r="H11">
            <v>21</v>
          </cell>
          <cell r="I11">
            <v>29</v>
          </cell>
          <cell r="J11">
            <v>29</v>
          </cell>
          <cell r="K11">
            <v>29</v>
          </cell>
          <cell r="N11" t="str">
            <v>Ink &amp; Paint Projection</v>
          </cell>
          <cell r="O11">
            <v>36209</v>
          </cell>
          <cell r="P11">
            <v>36258</v>
          </cell>
          <cell r="Q11">
            <v>600</v>
          </cell>
          <cell r="R11">
            <v>7</v>
          </cell>
          <cell r="S11">
            <v>49</v>
          </cell>
          <cell r="T11">
            <v>49</v>
          </cell>
          <cell r="U11">
            <v>49</v>
          </cell>
          <cell r="V11">
            <v>49</v>
          </cell>
        </row>
        <row r="12">
          <cell r="N12" t="str">
            <v>Engineering</v>
          </cell>
          <cell r="O12">
            <v>36230</v>
          </cell>
          <cell r="P12">
            <v>36344</v>
          </cell>
          <cell r="Q12">
            <v>250</v>
          </cell>
          <cell r="R12">
            <v>16</v>
          </cell>
          <cell r="S12">
            <v>114</v>
          </cell>
          <cell r="T12">
            <v>114</v>
          </cell>
          <cell r="U12">
            <v>114</v>
          </cell>
          <cell r="V12">
            <v>114</v>
          </cell>
        </row>
        <row r="13">
          <cell r="C13" t="str">
            <v>ENGINEERING</v>
          </cell>
          <cell r="F13" t="str">
            <v>TESTING</v>
          </cell>
          <cell r="N13" t="str">
            <v>Testing</v>
          </cell>
          <cell r="O13">
            <v>36277</v>
          </cell>
          <cell r="P13">
            <v>36359.5</v>
          </cell>
          <cell r="Q13">
            <v>400</v>
          </cell>
          <cell r="R13">
            <v>11</v>
          </cell>
          <cell r="S13">
            <v>82.5</v>
          </cell>
          <cell r="T13">
            <v>82.5</v>
          </cell>
          <cell r="U13">
            <v>82.5</v>
          </cell>
          <cell r="V13">
            <v>82.5</v>
          </cell>
        </row>
        <row r="14">
          <cell r="B14" t="str">
            <v>Days</v>
          </cell>
          <cell r="C14" t="str">
            <v>Wks</v>
          </cell>
          <cell r="D14" t="str">
            <v>Days</v>
          </cell>
          <cell r="E14" t="str">
            <v>Days</v>
          </cell>
          <cell r="F14" t="str">
            <v>Wks</v>
          </cell>
          <cell r="G14" t="str">
            <v>Days</v>
          </cell>
          <cell r="N14" t="str">
            <v>Rtm</v>
          </cell>
          <cell r="O14">
            <v>36359.5</v>
          </cell>
          <cell r="R14">
            <v>11</v>
          </cell>
          <cell r="S14" t="str">
            <v>Days</v>
          </cell>
          <cell r="T14">
            <v>11</v>
          </cell>
          <cell r="U14">
            <v>11</v>
          </cell>
          <cell r="V14">
            <v>11</v>
          </cell>
        </row>
        <row r="15">
          <cell r="B15">
            <v>14</v>
          </cell>
          <cell r="C15">
            <v>12</v>
          </cell>
          <cell r="D15">
            <v>114</v>
          </cell>
          <cell r="E15">
            <v>812</v>
          </cell>
          <cell r="F15">
            <v>7.5</v>
          </cell>
          <cell r="G15">
            <v>82.5</v>
          </cell>
          <cell r="O15" t="str">
            <v>PROJECTED RTM</v>
          </cell>
          <cell r="Q15">
            <v>36337</v>
          </cell>
          <cell r="R15">
            <v>105</v>
          </cell>
          <cell r="S15">
            <v>35</v>
          </cell>
        </row>
        <row r="16">
          <cell r="O16" t="str">
            <v>PROJECTED STREET</v>
          </cell>
          <cell r="Q16">
            <v>36367</v>
          </cell>
        </row>
        <row r="17">
          <cell r="O17" t="str">
            <v>+ or - Scheduled Date</v>
          </cell>
          <cell r="Q17">
            <v>0</v>
          </cell>
        </row>
        <row r="19">
          <cell r="N19" t="str">
            <v>PROJECT 2</v>
          </cell>
          <cell r="Q19">
            <v>3000</v>
          </cell>
          <cell r="R19" t="str">
            <v>WK Count</v>
          </cell>
          <cell r="S19" t="str">
            <v>Total Days</v>
          </cell>
        </row>
        <row r="20">
          <cell r="A20" t="str">
            <v>CALCULATION TABLE TO DRIVE GANTT CHART</v>
          </cell>
          <cell r="O20" t="str">
            <v>START</v>
          </cell>
          <cell r="P20" t="str">
            <v>END</v>
          </cell>
          <cell r="T20">
            <v>3000</v>
          </cell>
          <cell r="U20">
            <v>3000</v>
          </cell>
          <cell r="V20">
            <v>3000</v>
          </cell>
        </row>
        <row r="21">
          <cell r="A21" t="str">
            <v>PHASE 1</v>
          </cell>
          <cell r="C21" t="str">
            <v>PHASE 2</v>
          </cell>
          <cell r="F21" t="str">
            <v>PHASE 3</v>
          </cell>
          <cell r="L21" t="str">
            <v>RELEASE</v>
          </cell>
          <cell r="N21" t="str">
            <v>Prep Projection</v>
          </cell>
          <cell r="O21">
            <v>36196</v>
          </cell>
          <cell r="P21">
            <v>36262.5</v>
          </cell>
          <cell r="Q21">
            <v>400</v>
          </cell>
          <cell r="R21">
            <v>10</v>
          </cell>
          <cell r="S21">
            <v>66.5</v>
          </cell>
          <cell r="T21">
            <v>66.5</v>
          </cell>
          <cell r="U21">
            <v>66.5</v>
          </cell>
          <cell r="V21">
            <v>66.5</v>
          </cell>
        </row>
        <row r="22">
          <cell r="A22" t="str">
            <v>Wks</v>
          </cell>
          <cell r="B22" t="str">
            <v>Days</v>
          </cell>
          <cell r="C22" t="str">
            <v>Wks</v>
          </cell>
          <cell r="D22" t="str">
            <v>Days</v>
          </cell>
          <cell r="E22" t="str">
            <v>UNITS</v>
          </cell>
          <cell r="F22" t="str">
            <v>Wks</v>
          </cell>
          <cell r="G22" t="str">
            <v>Days</v>
          </cell>
          <cell r="H22" t="str">
            <v>ALPHA</v>
          </cell>
          <cell r="I22" t="str">
            <v>BETA</v>
          </cell>
          <cell r="J22" t="str">
            <v>RTM</v>
          </cell>
          <cell r="N22" t="str">
            <v>Animation Projection</v>
          </cell>
          <cell r="O22">
            <v>36210</v>
          </cell>
          <cell r="P22">
            <v>36282</v>
          </cell>
          <cell r="Q22">
            <v>500</v>
          </cell>
          <cell r="R22">
            <v>10</v>
          </cell>
          <cell r="S22">
            <v>72</v>
          </cell>
          <cell r="T22">
            <v>72</v>
          </cell>
          <cell r="U22">
            <v>72</v>
          </cell>
          <cell r="V22">
            <v>72</v>
          </cell>
        </row>
        <row r="23">
          <cell r="A23">
            <v>7.5</v>
          </cell>
          <cell r="B23">
            <v>66.5</v>
          </cell>
          <cell r="C23">
            <v>6</v>
          </cell>
          <cell r="D23">
            <v>72</v>
          </cell>
          <cell r="E23">
            <v>3000</v>
          </cell>
          <cell r="F23">
            <v>6</v>
          </cell>
          <cell r="G23">
            <v>56</v>
          </cell>
          <cell r="H23">
            <v>21</v>
          </cell>
          <cell r="I23">
            <v>29</v>
          </cell>
          <cell r="J23">
            <v>29</v>
          </cell>
          <cell r="K23">
            <v>29</v>
          </cell>
          <cell r="N23" t="str">
            <v>Ink &amp; Paint Projection</v>
          </cell>
          <cell r="O23">
            <v>36240</v>
          </cell>
          <cell r="P23">
            <v>36296</v>
          </cell>
          <cell r="Q23">
            <v>500</v>
          </cell>
          <cell r="R23">
            <v>8</v>
          </cell>
          <cell r="S23">
            <v>56</v>
          </cell>
          <cell r="T23">
            <v>56</v>
          </cell>
          <cell r="U23">
            <v>56</v>
          </cell>
          <cell r="V23">
            <v>56</v>
          </cell>
        </row>
        <row r="24">
          <cell r="N24" t="str">
            <v>Engineering</v>
          </cell>
          <cell r="O24">
            <v>36261</v>
          </cell>
          <cell r="P24">
            <v>36375</v>
          </cell>
          <cell r="Q24">
            <v>250</v>
          </cell>
          <cell r="R24">
            <v>17</v>
          </cell>
          <cell r="S24">
            <v>114</v>
          </cell>
          <cell r="T24">
            <v>114</v>
          </cell>
          <cell r="U24">
            <v>114</v>
          </cell>
          <cell r="V24">
            <v>114</v>
          </cell>
        </row>
        <row r="25">
          <cell r="C25" t="str">
            <v>ENGINEERING</v>
          </cell>
          <cell r="F25" t="str">
            <v>TESTING</v>
          </cell>
          <cell r="N25" t="str">
            <v>Testing</v>
          </cell>
          <cell r="O25">
            <v>36308</v>
          </cell>
          <cell r="P25">
            <v>36390.5</v>
          </cell>
          <cell r="Q25">
            <v>400</v>
          </cell>
          <cell r="R25">
            <v>12</v>
          </cell>
          <cell r="S25">
            <v>82.5</v>
          </cell>
          <cell r="T25">
            <v>82.5</v>
          </cell>
          <cell r="U25">
            <v>82.5</v>
          </cell>
          <cell r="V25">
            <v>82.5</v>
          </cell>
        </row>
        <row r="26">
          <cell r="B26" t="str">
            <v>Days</v>
          </cell>
          <cell r="C26" t="str">
            <v>Wks</v>
          </cell>
          <cell r="D26" t="str">
            <v>Days</v>
          </cell>
          <cell r="E26" t="str">
            <v>Days</v>
          </cell>
          <cell r="F26" t="str">
            <v>Wks</v>
          </cell>
          <cell r="G26" t="str">
            <v>Days</v>
          </cell>
          <cell r="N26" t="str">
            <v>Rtm</v>
          </cell>
          <cell r="O26">
            <v>36390.5</v>
          </cell>
          <cell r="P26" t="e">
            <v>#VALUE!</v>
          </cell>
          <cell r="Q26">
            <v>400</v>
          </cell>
          <cell r="R26">
            <v>12</v>
          </cell>
          <cell r="S26" t="str">
            <v>Days</v>
          </cell>
          <cell r="T26">
            <v>12</v>
          </cell>
          <cell r="U26">
            <v>12</v>
          </cell>
          <cell r="V26">
            <v>12</v>
          </cell>
        </row>
        <row r="27">
          <cell r="B27">
            <v>14</v>
          </cell>
          <cell r="C27">
            <v>12</v>
          </cell>
          <cell r="D27">
            <v>114</v>
          </cell>
          <cell r="E27">
            <v>812</v>
          </cell>
          <cell r="F27">
            <v>7.5</v>
          </cell>
          <cell r="G27">
            <v>82.5</v>
          </cell>
          <cell r="O27" t="str">
            <v>PROJECTED RTM</v>
          </cell>
          <cell r="Q27">
            <v>36375</v>
          </cell>
          <cell r="R27">
            <v>112</v>
          </cell>
          <cell r="S27">
            <v>42</v>
          </cell>
        </row>
        <row r="28">
          <cell r="O28" t="str">
            <v>PROJECTED STREET</v>
          </cell>
          <cell r="Q28">
            <v>36405</v>
          </cell>
        </row>
        <row r="29">
          <cell r="O29" t="str">
            <v>+ or - Scheduled Date</v>
          </cell>
          <cell r="Q29">
            <v>0</v>
          </cell>
        </row>
        <row r="31">
          <cell r="N31" t="str">
            <v>PROJECT 3</v>
          </cell>
          <cell r="Q31">
            <v>3000</v>
          </cell>
          <cell r="R31" t="str">
            <v>WK Count</v>
          </cell>
          <cell r="S31" t="str">
            <v>Total Days</v>
          </cell>
        </row>
        <row r="32">
          <cell r="A32" t="str">
            <v>CALCULATION TABLE TO DRIVE GANTT CHART</v>
          </cell>
          <cell r="O32" t="str">
            <v>START</v>
          </cell>
          <cell r="P32" t="str">
            <v>END</v>
          </cell>
          <cell r="T32">
            <v>3000</v>
          </cell>
          <cell r="U32">
            <v>3000</v>
          </cell>
          <cell r="V32">
            <v>3000</v>
          </cell>
        </row>
        <row r="33">
          <cell r="A33" t="str">
            <v>PHASE 1</v>
          </cell>
          <cell r="C33" t="str">
            <v>PHASE 2</v>
          </cell>
          <cell r="F33" t="str">
            <v>PHASE 3</v>
          </cell>
          <cell r="L33" t="str">
            <v>RELEASE</v>
          </cell>
          <cell r="N33" t="str">
            <v>Prep Projection</v>
          </cell>
          <cell r="O33">
            <v>36241</v>
          </cell>
          <cell r="P33">
            <v>36307.5</v>
          </cell>
          <cell r="Q33">
            <v>400</v>
          </cell>
          <cell r="R33">
            <v>10</v>
          </cell>
          <cell r="S33">
            <v>66.5</v>
          </cell>
          <cell r="T33">
            <v>66.5</v>
          </cell>
          <cell r="U33">
            <v>66.5</v>
          </cell>
          <cell r="V33">
            <v>66.5</v>
          </cell>
        </row>
        <row r="34">
          <cell r="A34" t="str">
            <v>Wks</v>
          </cell>
          <cell r="B34" t="str">
            <v>Days</v>
          </cell>
          <cell r="C34" t="str">
            <v>Wks</v>
          </cell>
          <cell r="D34" t="str">
            <v>Days</v>
          </cell>
          <cell r="E34" t="str">
            <v>UNITS</v>
          </cell>
          <cell r="F34" t="str">
            <v>Wks</v>
          </cell>
          <cell r="G34" t="str">
            <v>Days</v>
          </cell>
          <cell r="H34" t="str">
            <v>ALPHA</v>
          </cell>
          <cell r="I34" t="str">
            <v>BETA</v>
          </cell>
          <cell r="J34" t="str">
            <v>RTM</v>
          </cell>
          <cell r="N34" t="str">
            <v>Animation Projection</v>
          </cell>
          <cell r="O34">
            <v>36255</v>
          </cell>
          <cell r="P34">
            <v>36327</v>
          </cell>
          <cell r="Q34">
            <v>500</v>
          </cell>
          <cell r="R34">
            <v>11</v>
          </cell>
          <cell r="S34">
            <v>72</v>
          </cell>
          <cell r="T34">
            <v>72</v>
          </cell>
          <cell r="U34">
            <v>72</v>
          </cell>
          <cell r="V34">
            <v>72</v>
          </cell>
        </row>
        <row r="35">
          <cell r="A35">
            <v>7.5</v>
          </cell>
          <cell r="B35">
            <v>66.5</v>
          </cell>
          <cell r="C35">
            <v>6</v>
          </cell>
          <cell r="D35">
            <v>72</v>
          </cell>
          <cell r="E35">
            <v>3000</v>
          </cell>
          <cell r="F35">
            <v>6</v>
          </cell>
          <cell r="G35">
            <v>56</v>
          </cell>
          <cell r="H35">
            <v>21</v>
          </cell>
          <cell r="I35">
            <v>29</v>
          </cell>
          <cell r="J35">
            <v>29</v>
          </cell>
          <cell r="K35">
            <v>29</v>
          </cell>
          <cell r="N35" t="str">
            <v>Ink &amp; Paint Projection</v>
          </cell>
          <cell r="O35">
            <v>36285</v>
          </cell>
          <cell r="P35">
            <v>36341</v>
          </cell>
          <cell r="Q35">
            <v>500</v>
          </cell>
          <cell r="R35">
            <v>8</v>
          </cell>
          <cell r="S35">
            <v>56</v>
          </cell>
          <cell r="T35">
            <v>56</v>
          </cell>
          <cell r="U35">
            <v>56</v>
          </cell>
          <cell r="V35">
            <v>56</v>
          </cell>
        </row>
        <row r="36">
          <cell r="N36" t="str">
            <v>Engineering</v>
          </cell>
          <cell r="O36">
            <v>36306</v>
          </cell>
          <cell r="P36">
            <v>36420</v>
          </cell>
          <cell r="Q36">
            <v>250</v>
          </cell>
          <cell r="R36">
            <v>16</v>
          </cell>
          <cell r="S36">
            <v>114</v>
          </cell>
          <cell r="T36">
            <v>114</v>
          </cell>
          <cell r="U36">
            <v>114</v>
          </cell>
          <cell r="V36">
            <v>114</v>
          </cell>
        </row>
        <row r="37">
          <cell r="C37" t="str">
            <v>ENGINEERING</v>
          </cell>
          <cell r="F37" t="str">
            <v>TESTING</v>
          </cell>
          <cell r="N37" t="str">
            <v>Testing</v>
          </cell>
          <cell r="O37">
            <v>36353</v>
          </cell>
          <cell r="P37">
            <v>36435.5</v>
          </cell>
          <cell r="Q37">
            <v>400</v>
          </cell>
          <cell r="R37">
            <v>12</v>
          </cell>
          <cell r="S37">
            <v>82.5</v>
          </cell>
          <cell r="T37">
            <v>82.5</v>
          </cell>
          <cell r="U37">
            <v>82.5</v>
          </cell>
          <cell r="V37">
            <v>82.5</v>
          </cell>
        </row>
        <row r="38">
          <cell r="B38" t="str">
            <v>Days</v>
          </cell>
          <cell r="C38" t="str">
            <v>Wks</v>
          </cell>
          <cell r="D38" t="str">
            <v>Days</v>
          </cell>
          <cell r="E38" t="str">
            <v>Days</v>
          </cell>
          <cell r="F38" t="str">
            <v>Wks</v>
          </cell>
          <cell r="G38" t="str">
            <v>Days</v>
          </cell>
          <cell r="N38" t="str">
            <v>Rtm</v>
          </cell>
          <cell r="O38">
            <v>36435.5</v>
          </cell>
          <cell r="P38" t="e">
            <v>#VALUE!</v>
          </cell>
          <cell r="Q38">
            <v>400</v>
          </cell>
          <cell r="R38">
            <v>12</v>
          </cell>
          <cell r="S38" t="str">
            <v>Days</v>
          </cell>
          <cell r="T38">
            <v>12</v>
          </cell>
          <cell r="U38">
            <v>12</v>
          </cell>
          <cell r="V38">
            <v>12</v>
          </cell>
        </row>
        <row r="39">
          <cell r="B39">
            <v>14</v>
          </cell>
          <cell r="C39">
            <v>12</v>
          </cell>
          <cell r="D39">
            <v>114</v>
          </cell>
          <cell r="E39">
            <v>812</v>
          </cell>
          <cell r="F39">
            <v>7.5</v>
          </cell>
          <cell r="G39">
            <v>82.5</v>
          </cell>
          <cell r="O39" t="str">
            <v>PROJECTED RTM</v>
          </cell>
          <cell r="Q39">
            <v>36420</v>
          </cell>
          <cell r="R39">
            <v>119</v>
          </cell>
          <cell r="S39">
            <v>42</v>
          </cell>
        </row>
        <row r="40">
          <cell r="O40" t="str">
            <v>PROJECTED STREET</v>
          </cell>
          <cell r="Q40">
            <v>36450</v>
          </cell>
        </row>
        <row r="41">
          <cell r="O41" t="str">
            <v>+ or - Scheduled Date</v>
          </cell>
          <cell r="Q41">
            <v>0</v>
          </cell>
        </row>
        <row r="43">
          <cell r="N43" t="str">
            <v>PROJECT 4</v>
          </cell>
          <cell r="Q43">
            <v>3000</v>
          </cell>
          <cell r="R43" t="str">
            <v>WK Count</v>
          </cell>
          <cell r="S43" t="str">
            <v>Total Days</v>
          </cell>
        </row>
        <row r="44">
          <cell r="A44" t="str">
            <v>CALCULATION TABLE TO DRIVE GANTT CHART</v>
          </cell>
          <cell r="O44" t="str">
            <v>START</v>
          </cell>
          <cell r="P44" t="str">
            <v>END</v>
          </cell>
          <cell r="T44">
            <v>3000</v>
          </cell>
          <cell r="U44">
            <v>3000</v>
          </cell>
          <cell r="V44">
            <v>3000</v>
          </cell>
        </row>
        <row r="45">
          <cell r="A45" t="str">
            <v>PHASE 1</v>
          </cell>
          <cell r="C45" t="str">
            <v>PHASE 2</v>
          </cell>
          <cell r="F45" t="str">
            <v>PHASE 3</v>
          </cell>
          <cell r="L45" t="str">
            <v>RELEASE</v>
          </cell>
          <cell r="N45" t="str">
            <v>Prep Projection</v>
          </cell>
          <cell r="O45">
            <v>36296</v>
          </cell>
          <cell r="P45">
            <v>36362.5</v>
          </cell>
          <cell r="Q45">
            <v>400</v>
          </cell>
          <cell r="R45">
            <v>10</v>
          </cell>
          <cell r="S45">
            <v>66.5</v>
          </cell>
          <cell r="T45">
            <v>66.5</v>
          </cell>
          <cell r="U45">
            <v>66.5</v>
          </cell>
          <cell r="V45">
            <v>66.5</v>
          </cell>
        </row>
        <row r="46">
          <cell r="A46" t="str">
            <v>Wks</v>
          </cell>
          <cell r="B46" t="str">
            <v>Days</v>
          </cell>
          <cell r="C46" t="str">
            <v>Wks</v>
          </cell>
          <cell r="D46" t="str">
            <v>Days</v>
          </cell>
          <cell r="E46" t="str">
            <v>UNITS</v>
          </cell>
          <cell r="F46" t="str">
            <v>Wks</v>
          </cell>
          <cell r="G46" t="str">
            <v>Days</v>
          </cell>
          <cell r="H46" t="str">
            <v>ALPHA</v>
          </cell>
          <cell r="I46" t="str">
            <v>BETA</v>
          </cell>
          <cell r="J46" t="str">
            <v>RTM</v>
          </cell>
          <cell r="N46" t="str">
            <v>Animation Projection</v>
          </cell>
          <cell r="O46">
            <v>36310</v>
          </cell>
          <cell r="P46">
            <v>36375</v>
          </cell>
          <cell r="Q46">
            <v>600</v>
          </cell>
          <cell r="R46">
            <v>10</v>
          </cell>
          <cell r="S46">
            <v>65</v>
          </cell>
          <cell r="T46">
            <v>65</v>
          </cell>
          <cell r="U46">
            <v>65</v>
          </cell>
          <cell r="V46">
            <v>65</v>
          </cell>
        </row>
        <row r="47">
          <cell r="A47">
            <v>7.5</v>
          </cell>
          <cell r="B47">
            <v>66.5</v>
          </cell>
          <cell r="C47">
            <v>5</v>
          </cell>
          <cell r="D47">
            <v>65</v>
          </cell>
          <cell r="E47">
            <v>3000</v>
          </cell>
          <cell r="F47">
            <v>5</v>
          </cell>
          <cell r="G47">
            <v>49</v>
          </cell>
          <cell r="H47">
            <v>21</v>
          </cell>
          <cell r="I47">
            <v>29</v>
          </cell>
          <cell r="J47">
            <v>29</v>
          </cell>
          <cell r="K47">
            <v>29</v>
          </cell>
          <cell r="N47" t="str">
            <v>Ink &amp; Paint Projection</v>
          </cell>
          <cell r="O47">
            <v>36340</v>
          </cell>
          <cell r="P47">
            <v>36389</v>
          </cell>
          <cell r="Q47">
            <v>600</v>
          </cell>
          <cell r="R47">
            <v>7</v>
          </cell>
          <cell r="S47">
            <v>49</v>
          </cell>
          <cell r="T47">
            <v>49</v>
          </cell>
          <cell r="U47">
            <v>49</v>
          </cell>
          <cell r="V47">
            <v>49</v>
          </cell>
        </row>
        <row r="48">
          <cell r="N48" t="str">
            <v>Engineering</v>
          </cell>
          <cell r="O48">
            <v>36370</v>
          </cell>
          <cell r="P48">
            <v>36484</v>
          </cell>
          <cell r="Q48">
            <v>250</v>
          </cell>
          <cell r="R48">
            <v>16</v>
          </cell>
          <cell r="S48">
            <v>114</v>
          </cell>
          <cell r="T48">
            <v>114</v>
          </cell>
          <cell r="U48">
            <v>114</v>
          </cell>
          <cell r="V48">
            <v>114</v>
          </cell>
        </row>
        <row r="49">
          <cell r="C49" t="str">
            <v>ENGINEERING</v>
          </cell>
          <cell r="F49" t="str">
            <v>TESTING</v>
          </cell>
          <cell r="N49" t="str">
            <v>Testing</v>
          </cell>
          <cell r="O49">
            <v>36417</v>
          </cell>
          <cell r="P49">
            <v>36499.5</v>
          </cell>
          <cell r="Q49">
            <v>400</v>
          </cell>
          <cell r="R49">
            <v>11</v>
          </cell>
          <cell r="S49">
            <v>82.5</v>
          </cell>
          <cell r="T49">
            <v>82.5</v>
          </cell>
          <cell r="U49">
            <v>82.5</v>
          </cell>
          <cell r="V49">
            <v>82.5</v>
          </cell>
        </row>
        <row r="50">
          <cell r="B50" t="str">
            <v>Days</v>
          </cell>
          <cell r="C50" t="str">
            <v>Wks</v>
          </cell>
          <cell r="D50" t="str">
            <v>Days</v>
          </cell>
          <cell r="E50" t="str">
            <v>Days</v>
          </cell>
          <cell r="F50" t="str">
            <v>Wks</v>
          </cell>
          <cell r="G50" t="str">
            <v>Days</v>
          </cell>
          <cell r="N50" t="str">
            <v>Rtm</v>
          </cell>
          <cell r="O50">
            <v>36499.5</v>
          </cell>
          <cell r="P50" t="e">
            <v>#VALUE!</v>
          </cell>
          <cell r="Q50">
            <v>400</v>
          </cell>
          <cell r="R50">
            <v>11</v>
          </cell>
          <cell r="S50" t="str">
            <v>Days</v>
          </cell>
          <cell r="T50">
            <v>11</v>
          </cell>
          <cell r="U50">
            <v>11</v>
          </cell>
          <cell r="V50">
            <v>11</v>
          </cell>
        </row>
        <row r="51">
          <cell r="B51">
            <v>14</v>
          </cell>
          <cell r="C51">
            <v>12</v>
          </cell>
          <cell r="D51">
            <v>114</v>
          </cell>
          <cell r="E51">
            <v>812</v>
          </cell>
          <cell r="F51">
            <v>7.5</v>
          </cell>
          <cell r="G51">
            <v>82.5</v>
          </cell>
          <cell r="O51" t="str">
            <v>PROJECTED RTM</v>
          </cell>
          <cell r="Q51">
            <v>36468</v>
          </cell>
          <cell r="R51">
            <v>112</v>
          </cell>
          <cell r="S51">
            <v>35</v>
          </cell>
        </row>
        <row r="52">
          <cell r="O52" t="str">
            <v>PROJECTED STREET</v>
          </cell>
          <cell r="Q52">
            <v>36498</v>
          </cell>
        </row>
        <row r="53">
          <cell r="O53" t="str">
            <v>+ or - Scheduled Date</v>
          </cell>
          <cell r="Q53">
            <v>0</v>
          </cell>
        </row>
        <row r="55">
          <cell r="N55" t="str">
            <v>PROJECT 5</v>
          </cell>
          <cell r="Q55">
            <v>3000</v>
          </cell>
          <cell r="R55" t="str">
            <v>WK Count</v>
          </cell>
          <cell r="S55" t="str">
            <v>Total Days</v>
          </cell>
        </row>
        <row r="56">
          <cell r="A56" t="str">
            <v>CALCULATION TABLE TO DRIVE GANTT CHART</v>
          </cell>
          <cell r="O56" t="str">
            <v>START</v>
          </cell>
          <cell r="P56" t="str">
            <v>END</v>
          </cell>
          <cell r="T56">
            <v>3000</v>
          </cell>
          <cell r="U56">
            <v>3000</v>
          </cell>
          <cell r="V56">
            <v>3000</v>
          </cell>
        </row>
        <row r="57">
          <cell r="A57" t="str">
            <v>PHASE 1</v>
          </cell>
          <cell r="C57" t="str">
            <v>PHASE 2</v>
          </cell>
          <cell r="F57" t="str">
            <v>PHASE 3</v>
          </cell>
          <cell r="L57" t="str">
            <v>RELEASE</v>
          </cell>
          <cell r="N57" t="str">
            <v>Prep Projection</v>
          </cell>
          <cell r="O57">
            <v>36327</v>
          </cell>
          <cell r="P57">
            <v>36393.5</v>
          </cell>
          <cell r="Q57">
            <v>400</v>
          </cell>
          <cell r="R57">
            <v>9</v>
          </cell>
          <cell r="S57">
            <v>66.5</v>
          </cell>
          <cell r="T57">
            <v>66.5</v>
          </cell>
          <cell r="U57">
            <v>66.5</v>
          </cell>
          <cell r="V57">
            <v>66.5</v>
          </cell>
        </row>
        <row r="58">
          <cell r="A58" t="str">
            <v>Wks</v>
          </cell>
          <cell r="B58" t="str">
            <v>Days</v>
          </cell>
          <cell r="C58" t="str">
            <v>Wks</v>
          </cell>
          <cell r="D58" t="str">
            <v>Days</v>
          </cell>
          <cell r="E58" t="str">
            <v>UNITS</v>
          </cell>
          <cell r="F58" t="str">
            <v>Wks</v>
          </cell>
          <cell r="G58" t="str">
            <v>Days</v>
          </cell>
          <cell r="H58" t="str">
            <v>ALPHA</v>
          </cell>
          <cell r="I58" t="str">
            <v>BETA</v>
          </cell>
          <cell r="J58" t="str">
            <v>RTM</v>
          </cell>
          <cell r="N58" t="str">
            <v>Animation Projection</v>
          </cell>
          <cell r="O58">
            <v>36341</v>
          </cell>
          <cell r="P58">
            <v>36423.5</v>
          </cell>
          <cell r="Q58">
            <v>400</v>
          </cell>
          <cell r="R58">
            <v>12</v>
          </cell>
          <cell r="S58">
            <v>82.5</v>
          </cell>
          <cell r="T58">
            <v>82.5</v>
          </cell>
          <cell r="U58">
            <v>82.5</v>
          </cell>
          <cell r="V58">
            <v>82.5</v>
          </cell>
        </row>
        <row r="59">
          <cell r="A59">
            <v>7.5</v>
          </cell>
          <cell r="B59">
            <v>66.5</v>
          </cell>
          <cell r="C59">
            <v>7.5</v>
          </cell>
          <cell r="D59">
            <v>82.5</v>
          </cell>
          <cell r="E59">
            <v>3000</v>
          </cell>
          <cell r="F59">
            <v>7.5</v>
          </cell>
          <cell r="G59">
            <v>66.5</v>
          </cell>
          <cell r="H59">
            <v>21</v>
          </cell>
          <cell r="I59">
            <v>29</v>
          </cell>
          <cell r="J59">
            <v>29</v>
          </cell>
          <cell r="K59">
            <v>29</v>
          </cell>
          <cell r="N59" t="str">
            <v>Ink &amp; Paint Projection</v>
          </cell>
          <cell r="O59">
            <v>36371</v>
          </cell>
          <cell r="P59">
            <v>36437.5</v>
          </cell>
          <cell r="Q59">
            <v>400</v>
          </cell>
          <cell r="R59">
            <v>10</v>
          </cell>
          <cell r="S59">
            <v>66.5</v>
          </cell>
          <cell r="T59">
            <v>66.5</v>
          </cell>
          <cell r="U59">
            <v>66.5</v>
          </cell>
          <cell r="V59">
            <v>66.5</v>
          </cell>
        </row>
        <row r="60">
          <cell r="N60" t="str">
            <v>Engineering</v>
          </cell>
          <cell r="O60">
            <v>36401</v>
          </cell>
          <cell r="P60">
            <v>36515</v>
          </cell>
          <cell r="Q60">
            <v>250</v>
          </cell>
          <cell r="R60">
            <v>17</v>
          </cell>
          <cell r="S60">
            <v>114</v>
          </cell>
          <cell r="T60">
            <v>114</v>
          </cell>
          <cell r="U60">
            <v>114</v>
          </cell>
          <cell r="V60">
            <v>114</v>
          </cell>
        </row>
        <row r="61">
          <cell r="C61" t="str">
            <v>ENGINEERING</v>
          </cell>
          <cell r="F61" t="str">
            <v>TESTING</v>
          </cell>
          <cell r="N61" t="str">
            <v>Testing</v>
          </cell>
          <cell r="O61">
            <v>36448</v>
          </cell>
          <cell r="P61">
            <v>36530.5</v>
          </cell>
          <cell r="Q61">
            <v>400</v>
          </cell>
          <cell r="R61">
            <v>12</v>
          </cell>
          <cell r="S61">
            <v>82.5</v>
          </cell>
          <cell r="T61">
            <v>82.5</v>
          </cell>
          <cell r="U61">
            <v>82.5</v>
          </cell>
          <cell r="V61">
            <v>82.5</v>
          </cell>
        </row>
        <row r="62">
          <cell r="B62" t="str">
            <v>Days</v>
          </cell>
          <cell r="C62" t="str">
            <v>Wks</v>
          </cell>
          <cell r="D62" t="str">
            <v>Days</v>
          </cell>
          <cell r="E62" t="str">
            <v>Days</v>
          </cell>
          <cell r="F62" t="str">
            <v>Wks</v>
          </cell>
          <cell r="G62" t="str">
            <v>Days</v>
          </cell>
          <cell r="N62" t="str">
            <v>Rtm</v>
          </cell>
          <cell r="O62">
            <v>36530.5</v>
          </cell>
          <cell r="P62" t="e">
            <v>#VALUE!</v>
          </cell>
          <cell r="Q62">
            <v>400</v>
          </cell>
          <cell r="R62">
            <v>12</v>
          </cell>
          <cell r="S62" t="str">
            <v>Days</v>
          </cell>
          <cell r="T62">
            <v>12</v>
          </cell>
          <cell r="U62">
            <v>12</v>
          </cell>
          <cell r="V62">
            <v>12</v>
          </cell>
        </row>
        <row r="63">
          <cell r="B63">
            <v>14</v>
          </cell>
          <cell r="C63">
            <v>12</v>
          </cell>
          <cell r="D63">
            <v>114</v>
          </cell>
          <cell r="E63">
            <v>812</v>
          </cell>
          <cell r="F63">
            <v>7.5</v>
          </cell>
          <cell r="G63">
            <v>82.5</v>
          </cell>
          <cell r="O63" t="str">
            <v>PROJECTED RTM</v>
          </cell>
          <cell r="Q63">
            <v>36516.5</v>
          </cell>
          <cell r="R63">
            <v>126</v>
          </cell>
          <cell r="S63">
            <v>52.5</v>
          </cell>
        </row>
        <row r="64">
          <cell r="O64" t="str">
            <v>PROJECTED STREET</v>
          </cell>
          <cell r="Q64">
            <v>36546.5</v>
          </cell>
        </row>
        <row r="65">
          <cell r="O65" t="str">
            <v>+ or - Scheduled Date</v>
          </cell>
          <cell r="Q65">
            <v>0</v>
          </cell>
        </row>
        <row r="67">
          <cell r="N67" t="str">
            <v>PROJECT 6</v>
          </cell>
          <cell r="Q67">
            <v>3000</v>
          </cell>
          <cell r="R67" t="str">
            <v>WK Count</v>
          </cell>
          <cell r="S67" t="str">
            <v>Total Days</v>
          </cell>
        </row>
        <row r="68">
          <cell r="A68" t="str">
            <v>CALCULATION TABLE TO DRIVE GANTT CHART</v>
          </cell>
          <cell r="O68" t="str">
            <v>START</v>
          </cell>
          <cell r="P68" t="str">
            <v>END</v>
          </cell>
          <cell r="T68">
            <v>3000</v>
          </cell>
          <cell r="U68">
            <v>3000</v>
          </cell>
          <cell r="V68">
            <v>3000</v>
          </cell>
        </row>
        <row r="69">
          <cell r="A69" t="str">
            <v>PHASE 1</v>
          </cell>
          <cell r="C69" t="str">
            <v>PHASE 2</v>
          </cell>
          <cell r="F69" t="str">
            <v>PHASE 3</v>
          </cell>
          <cell r="L69" t="str">
            <v>RELEASE</v>
          </cell>
          <cell r="N69" t="str">
            <v>Prep Projection</v>
          </cell>
          <cell r="O69">
            <v>36382</v>
          </cell>
          <cell r="P69">
            <v>36448.5</v>
          </cell>
          <cell r="Q69">
            <v>400</v>
          </cell>
          <cell r="R69">
            <v>9</v>
          </cell>
          <cell r="S69">
            <v>66.5</v>
          </cell>
          <cell r="T69">
            <v>66.5</v>
          </cell>
          <cell r="U69">
            <v>66.5</v>
          </cell>
          <cell r="V69">
            <v>66.5</v>
          </cell>
        </row>
        <row r="70">
          <cell r="A70" t="str">
            <v>Wks</v>
          </cell>
          <cell r="B70" t="str">
            <v>Days</v>
          </cell>
          <cell r="C70" t="str">
            <v>Wks</v>
          </cell>
          <cell r="D70" t="str">
            <v>Days</v>
          </cell>
          <cell r="E70" t="str">
            <v>UNITS</v>
          </cell>
          <cell r="F70" t="str">
            <v>Wks</v>
          </cell>
          <cell r="G70" t="str">
            <v>Days</v>
          </cell>
          <cell r="H70" t="str">
            <v>ALPHA</v>
          </cell>
          <cell r="I70" t="str">
            <v>BETA</v>
          </cell>
          <cell r="J70" t="str">
            <v>RTM</v>
          </cell>
          <cell r="N70" t="str">
            <v>Animation Projection</v>
          </cell>
          <cell r="O70">
            <v>36396</v>
          </cell>
          <cell r="P70">
            <v>36478.5</v>
          </cell>
          <cell r="Q70">
            <v>400</v>
          </cell>
          <cell r="R70">
            <v>11</v>
          </cell>
          <cell r="S70">
            <v>82.5</v>
          </cell>
          <cell r="T70">
            <v>82.5</v>
          </cell>
          <cell r="U70">
            <v>82.5</v>
          </cell>
          <cell r="V70">
            <v>82.5</v>
          </cell>
        </row>
        <row r="71">
          <cell r="A71">
            <v>7.5</v>
          </cell>
          <cell r="B71">
            <v>66.5</v>
          </cell>
          <cell r="C71">
            <v>7.5</v>
          </cell>
          <cell r="D71">
            <v>82.5</v>
          </cell>
          <cell r="E71">
            <v>3000</v>
          </cell>
          <cell r="F71">
            <v>7.5</v>
          </cell>
          <cell r="G71">
            <v>66.5</v>
          </cell>
          <cell r="H71">
            <v>21</v>
          </cell>
          <cell r="I71">
            <v>29</v>
          </cell>
          <cell r="J71">
            <v>29</v>
          </cell>
          <cell r="K71">
            <v>29</v>
          </cell>
          <cell r="N71" t="str">
            <v>Ink &amp; Paint Projection</v>
          </cell>
          <cell r="O71">
            <v>36426</v>
          </cell>
          <cell r="P71">
            <v>36492.5</v>
          </cell>
          <cell r="Q71">
            <v>400</v>
          </cell>
          <cell r="R71">
            <v>9</v>
          </cell>
          <cell r="S71">
            <v>66.5</v>
          </cell>
          <cell r="T71">
            <v>66.5</v>
          </cell>
          <cell r="U71">
            <v>66.5</v>
          </cell>
          <cell r="V71">
            <v>66.5</v>
          </cell>
        </row>
        <row r="72">
          <cell r="N72" t="str">
            <v>Engineering</v>
          </cell>
          <cell r="O72">
            <v>36446</v>
          </cell>
          <cell r="P72">
            <v>36560</v>
          </cell>
          <cell r="Q72">
            <v>250</v>
          </cell>
          <cell r="R72">
            <v>16</v>
          </cell>
          <cell r="S72">
            <v>114</v>
          </cell>
          <cell r="T72">
            <v>114</v>
          </cell>
          <cell r="U72">
            <v>114</v>
          </cell>
          <cell r="V72">
            <v>114</v>
          </cell>
        </row>
        <row r="73">
          <cell r="C73" t="str">
            <v>ENGINEERING</v>
          </cell>
          <cell r="F73" t="str">
            <v>TESTING</v>
          </cell>
          <cell r="N73" t="str">
            <v>Testing</v>
          </cell>
          <cell r="O73">
            <v>36493</v>
          </cell>
          <cell r="P73">
            <v>36575.5</v>
          </cell>
          <cell r="Q73">
            <v>400</v>
          </cell>
          <cell r="R73">
            <v>12</v>
          </cell>
          <cell r="S73">
            <v>82.5</v>
          </cell>
          <cell r="T73">
            <v>82.5</v>
          </cell>
          <cell r="U73">
            <v>82.5</v>
          </cell>
          <cell r="V73">
            <v>82.5</v>
          </cell>
        </row>
        <row r="74">
          <cell r="B74" t="str">
            <v>Days</v>
          </cell>
          <cell r="C74" t="str">
            <v>Wks</v>
          </cell>
          <cell r="D74" t="str">
            <v>Days</v>
          </cell>
          <cell r="E74" t="str">
            <v>Days</v>
          </cell>
          <cell r="F74" t="str">
            <v>Wks</v>
          </cell>
          <cell r="G74" t="str">
            <v>Days</v>
          </cell>
          <cell r="N74" t="str">
            <v>Rtm</v>
          </cell>
          <cell r="O74">
            <v>36575.5</v>
          </cell>
          <cell r="P74" t="e">
            <v>#VALUE!</v>
          </cell>
          <cell r="Q74">
            <v>400</v>
          </cell>
          <cell r="R74">
            <v>12</v>
          </cell>
          <cell r="S74" t="str">
            <v>Days</v>
          </cell>
          <cell r="T74">
            <v>12</v>
          </cell>
          <cell r="U74">
            <v>12</v>
          </cell>
          <cell r="V74">
            <v>12</v>
          </cell>
        </row>
        <row r="75">
          <cell r="B75">
            <v>14</v>
          </cell>
          <cell r="C75">
            <v>12</v>
          </cell>
          <cell r="D75">
            <v>114</v>
          </cell>
          <cell r="E75">
            <v>812</v>
          </cell>
          <cell r="F75">
            <v>7.5</v>
          </cell>
          <cell r="G75">
            <v>82.5</v>
          </cell>
          <cell r="O75" t="str">
            <v>PROJECTED RTM</v>
          </cell>
          <cell r="Q75">
            <v>36571.5</v>
          </cell>
          <cell r="R75">
            <v>119</v>
          </cell>
          <cell r="S75">
            <v>52.5</v>
          </cell>
        </row>
        <row r="76">
          <cell r="O76" t="str">
            <v>PROJECTED STREET</v>
          </cell>
          <cell r="Q76">
            <v>36601.5</v>
          </cell>
        </row>
        <row r="77">
          <cell r="O77" t="str">
            <v>+ or - Scheduled Date</v>
          </cell>
          <cell r="Q77">
            <v>0</v>
          </cell>
        </row>
        <row r="79">
          <cell r="N79" t="str">
            <v>PROJECT 7</v>
          </cell>
          <cell r="Q79">
            <v>3000</v>
          </cell>
          <cell r="R79" t="str">
            <v>WK Count</v>
          </cell>
          <cell r="S79" t="str">
            <v>Total Days</v>
          </cell>
        </row>
        <row r="80">
          <cell r="A80" t="str">
            <v>CALCULATION TABLE TO DRIVE GANTT CHART</v>
          </cell>
          <cell r="O80" t="str">
            <v>START</v>
          </cell>
          <cell r="P80" t="str">
            <v>END</v>
          </cell>
          <cell r="T80">
            <v>3000</v>
          </cell>
          <cell r="U80">
            <v>3000</v>
          </cell>
          <cell r="V80">
            <v>3000</v>
          </cell>
        </row>
        <row r="81">
          <cell r="A81" t="str">
            <v>PHASE 1</v>
          </cell>
          <cell r="C81" t="str">
            <v>PHASE 2</v>
          </cell>
          <cell r="F81" t="str">
            <v>PHASE 3</v>
          </cell>
          <cell r="L81" t="str">
            <v>RELEASE</v>
          </cell>
          <cell r="N81" t="str">
            <v>Prep Projection</v>
          </cell>
          <cell r="O81">
            <v>36407</v>
          </cell>
          <cell r="P81">
            <v>36473.5</v>
          </cell>
          <cell r="Q81">
            <v>400</v>
          </cell>
          <cell r="R81">
            <v>10</v>
          </cell>
          <cell r="S81">
            <v>66.5</v>
          </cell>
          <cell r="T81">
            <v>66.5</v>
          </cell>
          <cell r="U81">
            <v>66.5</v>
          </cell>
          <cell r="V81">
            <v>66.5</v>
          </cell>
        </row>
        <row r="82">
          <cell r="A82" t="str">
            <v>Wks</v>
          </cell>
          <cell r="B82" t="str">
            <v>Days</v>
          </cell>
          <cell r="C82" t="str">
            <v>Wks</v>
          </cell>
          <cell r="D82" t="str">
            <v>Days</v>
          </cell>
          <cell r="E82" t="str">
            <v>UNITS</v>
          </cell>
          <cell r="F82" t="str">
            <v>Wks</v>
          </cell>
          <cell r="G82" t="str">
            <v>Days</v>
          </cell>
          <cell r="H82" t="str">
            <v>ALPHA</v>
          </cell>
          <cell r="I82" t="str">
            <v>BETA</v>
          </cell>
          <cell r="J82" t="str">
            <v>RTM</v>
          </cell>
          <cell r="N82" t="str">
            <v>Animation Projection</v>
          </cell>
          <cell r="O82">
            <v>36421</v>
          </cell>
          <cell r="P82">
            <v>36503.5</v>
          </cell>
          <cell r="Q82">
            <v>400</v>
          </cell>
          <cell r="R82">
            <v>12</v>
          </cell>
          <cell r="S82">
            <v>82.5</v>
          </cell>
          <cell r="T82">
            <v>82.5</v>
          </cell>
          <cell r="U82">
            <v>82.5</v>
          </cell>
          <cell r="V82">
            <v>82.5</v>
          </cell>
        </row>
        <row r="83">
          <cell r="A83">
            <v>7.5</v>
          </cell>
          <cell r="B83">
            <v>66.5</v>
          </cell>
          <cell r="C83">
            <v>7.5</v>
          </cell>
          <cell r="D83">
            <v>82.5</v>
          </cell>
          <cell r="E83">
            <v>3000</v>
          </cell>
          <cell r="F83">
            <v>7.5</v>
          </cell>
          <cell r="G83">
            <v>66.5</v>
          </cell>
          <cell r="H83">
            <v>21</v>
          </cell>
          <cell r="I83">
            <v>29</v>
          </cell>
          <cell r="J83">
            <v>29</v>
          </cell>
          <cell r="K83">
            <v>29</v>
          </cell>
          <cell r="N83" t="str">
            <v>Ink &amp; Paint Projection</v>
          </cell>
          <cell r="O83">
            <v>36451</v>
          </cell>
          <cell r="P83">
            <v>36517.5</v>
          </cell>
          <cell r="Q83">
            <v>400</v>
          </cell>
          <cell r="R83">
            <v>10</v>
          </cell>
          <cell r="S83">
            <v>66.5</v>
          </cell>
          <cell r="T83">
            <v>66.5</v>
          </cell>
          <cell r="U83">
            <v>66.5</v>
          </cell>
          <cell r="V83">
            <v>66.5</v>
          </cell>
        </row>
        <row r="84">
          <cell r="N84" t="str">
            <v>Engineering</v>
          </cell>
          <cell r="O84">
            <v>36490</v>
          </cell>
          <cell r="P84">
            <v>36604</v>
          </cell>
          <cell r="Q84">
            <v>250</v>
          </cell>
          <cell r="R84">
            <v>16</v>
          </cell>
          <cell r="S84">
            <v>114</v>
          </cell>
          <cell r="T84">
            <v>114</v>
          </cell>
          <cell r="U84">
            <v>114</v>
          </cell>
          <cell r="V84">
            <v>114</v>
          </cell>
        </row>
        <row r="85">
          <cell r="C85" t="str">
            <v>ENGINEERING</v>
          </cell>
          <cell r="F85" t="str">
            <v>TESTING</v>
          </cell>
          <cell r="N85" t="str">
            <v>Testing</v>
          </cell>
          <cell r="O85">
            <v>36537</v>
          </cell>
          <cell r="P85">
            <v>36619.5</v>
          </cell>
          <cell r="Q85">
            <v>400</v>
          </cell>
          <cell r="R85">
            <v>12</v>
          </cell>
          <cell r="S85">
            <v>82.5</v>
          </cell>
          <cell r="T85">
            <v>82.5</v>
          </cell>
          <cell r="U85">
            <v>82.5</v>
          </cell>
          <cell r="V85">
            <v>82.5</v>
          </cell>
        </row>
        <row r="86">
          <cell r="B86" t="str">
            <v>Days</v>
          </cell>
          <cell r="C86" t="str">
            <v>Wks</v>
          </cell>
          <cell r="D86" t="str">
            <v>Days</v>
          </cell>
          <cell r="E86" t="str">
            <v>Days</v>
          </cell>
          <cell r="F86" t="str">
            <v>Wks</v>
          </cell>
          <cell r="G86" t="str">
            <v>Days</v>
          </cell>
          <cell r="N86" t="str">
            <v>Rtm</v>
          </cell>
          <cell r="O86">
            <v>36619.5</v>
          </cell>
          <cell r="P86" t="e">
            <v>#VALUE!</v>
          </cell>
          <cell r="Q86">
            <v>400</v>
          </cell>
          <cell r="R86">
            <v>12</v>
          </cell>
          <cell r="S86" t="str">
            <v>Days</v>
          </cell>
          <cell r="T86">
            <v>12</v>
          </cell>
          <cell r="U86">
            <v>12</v>
          </cell>
          <cell r="V86">
            <v>12</v>
          </cell>
        </row>
        <row r="87">
          <cell r="B87">
            <v>14</v>
          </cell>
          <cell r="C87">
            <v>12</v>
          </cell>
          <cell r="D87">
            <v>114</v>
          </cell>
          <cell r="E87">
            <v>812</v>
          </cell>
          <cell r="F87">
            <v>7.5</v>
          </cell>
          <cell r="G87">
            <v>82.5</v>
          </cell>
          <cell r="O87" t="str">
            <v>PROJECTED RTM</v>
          </cell>
          <cell r="Q87">
            <v>36596.5</v>
          </cell>
          <cell r="R87">
            <v>126</v>
          </cell>
          <cell r="S87">
            <v>52.5</v>
          </cell>
        </row>
        <row r="88">
          <cell r="O88" t="str">
            <v>PROJECTED STREET</v>
          </cell>
          <cell r="Q88">
            <v>36626.5</v>
          </cell>
        </row>
        <row r="89">
          <cell r="O89" t="str">
            <v>+ or - Scheduled Date</v>
          </cell>
          <cell r="Q89">
            <v>0</v>
          </cell>
        </row>
        <row r="91">
          <cell r="N91" t="str">
            <v>PROJECT 8</v>
          </cell>
          <cell r="Q91">
            <v>3000</v>
          </cell>
          <cell r="R91" t="str">
            <v>WK Count</v>
          </cell>
          <cell r="S91" t="str">
            <v>Total Days</v>
          </cell>
        </row>
        <row r="92">
          <cell r="A92" t="str">
            <v>CALCULATION TABLE TO DRIVE GANTT CHART</v>
          </cell>
          <cell r="O92" t="str">
            <v>START</v>
          </cell>
          <cell r="P92" t="str">
            <v>END</v>
          </cell>
          <cell r="T92">
            <v>3000</v>
          </cell>
          <cell r="U92">
            <v>3000</v>
          </cell>
          <cell r="V92">
            <v>3000</v>
          </cell>
        </row>
        <row r="93">
          <cell r="A93" t="str">
            <v>PHASE 1</v>
          </cell>
          <cell r="C93" t="str">
            <v>PHASE 2</v>
          </cell>
          <cell r="F93" t="str">
            <v>PHASE 3</v>
          </cell>
          <cell r="L93" t="str">
            <v>RELEASE</v>
          </cell>
          <cell r="N93" t="str">
            <v>Prep Projection</v>
          </cell>
          <cell r="O93">
            <v>36447</v>
          </cell>
          <cell r="P93">
            <v>36513.5</v>
          </cell>
          <cell r="Q93">
            <v>400</v>
          </cell>
          <cell r="R93">
            <v>9</v>
          </cell>
          <cell r="S93">
            <v>66.5</v>
          </cell>
          <cell r="T93">
            <v>66.5</v>
          </cell>
          <cell r="U93">
            <v>66.5</v>
          </cell>
          <cell r="V93">
            <v>66.5</v>
          </cell>
        </row>
        <row r="94">
          <cell r="A94" t="str">
            <v>Wks</v>
          </cell>
          <cell r="B94" t="str">
            <v>Days</v>
          </cell>
          <cell r="C94" t="str">
            <v>Wks</v>
          </cell>
          <cell r="D94" t="str">
            <v>Days</v>
          </cell>
          <cell r="E94" t="str">
            <v>UNITS</v>
          </cell>
          <cell r="F94" t="str">
            <v>Wks</v>
          </cell>
          <cell r="G94" t="str">
            <v>Days</v>
          </cell>
          <cell r="H94" t="str">
            <v>ALPHA</v>
          </cell>
          <cell r="I94" t="str">
            <v>BETA</v>
          </cell>
          <cell r="J94" t="str">
            <v>RTM</v>
          </cell>
          <cell r="N94" t="str">
            <v>Animation Projection</v>
          </cell>
          <cell r="O94">
            <v>36461</v>
          </cell>
          <cell r="P94">
            <v>36543.5</v>
          </cell>
          <cell r="Q94">
            <v>400</v>
          </cell>
          <cell r="R94">
            <v>12</v>
          </cell>
          <cell r="S94">
            <v>82.5</v>
          </cell>
          <cell r="T94">
            <v>82.5</v>
          </cell>
          <cell r="U94">
            <v>82.5</v>
          </cell>
          <cell r="V94">
            <v>82.5</v>
          </cell>
        </row>
        <row r="95">
          <cell r="A95">
            <v>7.5</v>
          </cell>
          <cell r="B95">
            <v>66.5</v>
          </cell>
          <cell r="C95">
            <v>7.5</v>
          </cell>
          <cell r="D95">
            <v>82.5</v>
          </cell>
          <cell r="E95">
            <v>3000</v>
          </cell>
          <cell r="F95">
            <v>7.5</v>
          </cell>
          <cell r="G95">
            <v>66.5</v>
          </cell>
          <cell r="H95">
            <v>21</v>
          </cell>
          <cell r="I95">
            <v>29</v>
          </cell>
          <cell r="J95">
            <v>29</v>
          </cell>
          <cell r="K95">
            <v>29</v>
          </cell>
          <cell r="N95" t="str">
            <v>Ink &amp; Paint Projection</v>
          </cell>
          <cell r="O95">
            <v>36491</v>
          </cell>
          <cell r="P95">
            <v>36557.5</v>
          </cell>
          <cell r="Q95">
            <v>400</v>
          </cell>
          <cell r="R95">
            <v>10</v>
          </cell>
          <cell r="S95">
            <v>66.5</v>
          </cell>
          <cell r="T95">
            <v>66.5</v>
          </cell>
          <cell r="U95">
            <v>66.5</v>
          </cell>
          <cell r="V95">
            <v>66.5</v>
          </cell>
        </row>
        <row r="96">
          <cell r="N96" t="str">
            <v>Engineering</v>
          </cell>
          <cell r="O96">
            <v>36531</v>
          </cell>
          <cell r="P96">
            <v>36645</v>
          </cell>
          <cell r="Q96">
            <v>250</v>
          </cell>
          <cell r="R96">
            <v>16</v>
          </cell>
          <cell r="S96">
            <v>114</v>
          </cell>
          <cell r="T96">
            <v>114</v>
          </cell>
          <cell r="U96">
            <v>114</v>
          </cell>
          <cell r="V96">
            <v>114</v>
          </cell>
        </row>
        <row r="97">
          <cell r="C97" t="str">
            <v>ENGINEERING</v>
          </cell>
          <cell r="F97" t="str">
            <v>TESTING</v>
          </cell>
          <cell r="N97" t="str">
            <v>Testing</v>
          </cell>
          <cell r="O97">
            <v>36578</v>
          </cell>
          <cell r="P97">
            <v>36660.5</v>
          </cell>
          <cell r="Q97">
            <v>400</v>
          </cell>
          <cell r="R97">
            <v>10</v>
          </cell>
          <cell r="S97">
            <v>82.5</v>
          </cell>
          <cell r="T97">
            <v>82.5</v>
          </cell>
          <cell r="U97">
            <v>82.5</v>
          </cell>
          <cell r="V97">
            <v>82.5</v>
          </cell>
        </row>
        <row r="98">
          <cell r="B98" t="str">
            <v>Days</v>
          </cell>
          <cell r="C98" t="str">
            <v>Wks</v>
          </cell>
          <cell r="D98" t="str">
            <v>Days</v>
          </cell>
          <cell r="E98" t="str">
            <v>Days</v>
          </cell>
          <cell r="F98" t="str">
            <v>Wks</v>
          </cell>
          <cell r="G98" t="str">
            <v>Days</v>
          </cell>
          <cell r="N98" t="str">
            <v>Rtm</v>
          </cell>
          <cell r="O98">
            <v>36660.5</v>
          </cell>
          <cell r="P98" t="e">
            <v>#VALUE!</v>
          </cell>
          <cell r="Q98">
            <v>400</v>
          </cell>
          <cell r="R98">
            <v>10</v>
          </cell>
          <cell r="S98" t="str">
            <v>Days</v>
          </cell>
          <cell r="T98">
            <v>10</v>
          </cell>
          <cell r="U98">
            <v>10</v>
          </cell>
          <cell r="V98">
            <v>10</v>
          </cell>
        </row>
        <row r="99">
          <cell r="B99">
            <v>14</v>
          </cell>
          <cell r="C99">
            <v>12</v>
          </cell>
          <cell r="D99">
            <v>114</v>
          </cell>
          <cell r="E99">
            <v>812</v>
          </cell>
          <cell r="F99">
            <v>7.5</v>
          </cell>
          <cell r="G99">
            <v>82.5</v>
          </cell>
          <cell r="O99" t="str">
            <v>PROJECTED RTM</v>
          </cell>
          <cell r="Q99">
            <v>36636.5</v>
          </cell>
          <cell r="R99">
            <v>126</v>
          </cell>
          <cell r="S99">
            <v>52.5</v>
          </cell>
        </row>
        <row r="100">
          <cell r="O100" t="str">
            <v>PROJECTED STREET</v>
          </cell>
          <cell r="Q100">
            <v>36666.5</v>
          </cell>
        </row>
        <row r="101">
          <cell r="O101" t="str">
            <v>+ or - Scheduled Date</v>
          </cell>
          <cell r="Q101">
            <v>0</v>
          </cell>
        </row>
        <row r="103">
          <cell r="N103" t="str">
            <v>PROJECT 9</v>
          </cell>
          <cell r="Q103">
            <v>3000</v>
          </cell>
          <cell r="R103" t="str">
            <v>WK Count</v>
          </cell>
          <cell r="S103" t="str">
            <v>Total Days</v>
          </cell>
        </row>
        <row r="104">
          <cell r="A104" t="str">
            <v>CALCULATION TABLE TO DRIVE GANTT CHART</v>
          </cell>
          <cell r="O104" t="str">
            <v>START</v>
          </cell>
          <cell r="P104" t="str">
            <v>END</v>
          </cell>
          <cell r="T104">
            <v>3000</v>
          </cell>
          <cell r="U104">
            <v>3000</v>
          </cell>
          <cell r="V104">
            <v>3000</v>
          </cell>
        </row>
        <row r="105">
          <cell r="A105" t="str">
            <v>PHASE 1</v>
          </cell>
          <cell r="C105" t="str">
            <v>PHASE 2</v>
          </cell>
          <cell r="F105" t="str">
            <v>PHASE 3</v>
          </cell>
          <cell r="L105" t="str">
            <v>RELEASE</v>
          </cell>
          <cell r="N105" t="str">
            <v>Prep Projection</v>
          </cell>
          <cell r="O105">
            <v>36492</v>
          </cell>
          <cell r="P105">
            <v>36558.5</v>
          </cell>
          <cell r="Q105">
            <v>400</v>
          </cell>
          <cell r="R105">
            <v>10</v>
          </cell>
          <cell r="S105">
            <v>66.5</v>
          </cell>
          <cell r="T105">
            <v>66.5</v>
          </cell>
          <cell r="U105">
            <v>66.5</v>
          </cell>
          <cell r="V105">
            <v>66.5</v>
          </cell>
        </row>
        <row r="106">
          <cell r="A106" t="str">
            <v>Wks</v>
          </cell>
          <cell r="B106" t="str">
            <v>Days</v>
          </cell>
          <cell r="C106" t="str">
            <v>Wks</v>
          </cell>
          <cell r="D106" t="str">
            <v>Days</v>
          </cell>
          <cell r="E106" t="str">
            <v>UNITS</v>
          </cell>
          <cell r="F106" t="str">
            <v>Wks</v>
          </cell>
          <cell r="G106" t="str">
            <v>Days</v>
          </cell>
          <cell r="H106" t="str">
            <v>ALPHA</v>
          </cell>
          <cell r="I106" t="str">
            <v>BETA</v>
          </cell>
          <cell r="J106" t="str">
            <v>RTM</v>
          </cell>
          <cell r="N106" t="str">
            <v>Animation Projection</v>
          </cell>
          <cell r="O106">
            <v>36506</v>
          </cell>
          <cell r="P106">
            <v>36588.5</v>
          </cell>
          <cell r="Q106">
            <v>400</v>
          </cell>
          <cell r="R106">
            <v>12</v>
          </cell>
          <cell r="S106">
            <v>82.5</v>
          </cell>
          <cell r="T106">
            <v>82.5</v>
          </cell>
          <cell r="U106">
            <v>82.5</v>
          </cell>
          <cell r="V106">
            <v>82.5</v>
          </cell>
        </row>
        <row r="107">
          <cell r="A107">
            <v>7.5</v>
          </cell>
          <cell r="B107">
            <v>66.5</v>
          </cell>
          <cell r="C107">
            <v>7.5</v>
          </cell>
          <cell r="D107">
            <v>82.5</v>
          </cell>
          <cell r="E107">
            <v>3000</v>
          </cell>
          <cell r="F107">
            <v>7.5</v>
          </cell>
          <cell r="G107">
            <v>66.5</v>
          </cell>
          <cell r="H107">
            <v>21</v>
          </cell>
          <cell r="I107">
            <v>29</v>
          </cell>
          <cell r="J107">
            <v>29</v>
          </cell>
          <cell r="K107">
            <v>29</v>
          </cell>
          <cell r="N107" t="str">
            <v>Ink &amp; Paint Projection</v>
          </cell>
          <cell r="O107">
            <v>36536</v>
          </cell>
          <cell r="P107">
            <v>36602.5</v>
          </cell>
          <cell r="Q107">
            <v>400</v>
          </cell>
          <cell r="R107">
            <v>9</v>
          </cell>
          <cell r="S107">
            <v>66.5</v>
          </cell>
          <cell r="T107">
            <v>66.5</v>
          </cell>
          <cell r="U107">
            <v>66.5</v>
          </cell>
          <cell r="V107">
            <v>66.5</v>
          </cell>
        </row>
        <row r="108">
          <cell r="N108" t="str">
            <v>Engineering</v>
          </cell>
          <cell r="O108">
            <v>36566</v>
          </cell>
          <cell r="P108">
            <v>36680</v>
          </cell>
          <cell r="Q108">
            <v>250</v>
          </cell>
          <cell r="R108">
            <v>12</v>
          </cell>
          <cell r="S108">
            <v>114</v>
          </cell>
          <cell r="T108">
            <v>114</v>
          </cell>
          <cell r="U108">
            <v>114</v>
          </cell>
          <cell r="V108">
            <v>114</v>
          </cell>
        </row>
        <row r="109">
          <cell r="C109" t="str">
            <v>ENGINEERING</v>
          </cell>
          <cell r="F109" t="str">
            <v>TESTING</v>
          </cell>
          <cell r="N109" t="str">
            <v>Testing</v>
          </cell>
          <cell r="O109">
            <v>36613</v>
          </cell>
          <cell r="P109">
            <v>36695.5</v>
          </cell>
          <cell r="Q109">
            <v>400</v>
          </cell>
          <cell r="R109">
            <v>5</v>
          </cell>
          <cell r="S109">
            <v>82.5</v>
          </cell>
          <cell r="T109">
            <v>82.5</v>
          </cell>
          <cell r="U109">
            <v>82.5</v>
          </cell>
          <cell r="V109">
            <v>82.5</v>
          </cell>
        </row>
        <row r="110">
          <cell r="B110" t="str">
            <v>Days</v>
          </cell>
          <cell r="C110" t="str">
            <v>Wks</v>
          </cell>
          <cell r="D110" t="str">
            <v>Days</v>
          </cell>
          <cell r="E110" t="str">
            <v>Days</v>
          </cell>
          <cell r="F110" t="str">
            <v>Wks</v>
          </cell>
          <cell r="G110" t="str">
            <v>Days</v>
          </cell>
          <cell r="N110" t="str">
            <v>Rtm</v>
          </cell>
          <cell r="O110">
            <v>36695.5</v>
          </cell>
          <cell r="P110" t="e">
            <v>#VALUE!</v>
          </cell>
          <cell r="Q110">
            <v>400</v>
          </cell>
          <cell r="R110">
            <v>5</v>
          </cell>
          <cell r="S110" t="str">
            <v>Days</v>
          </cell>
          <cell r="T110">
            <v>5</v>
          </cell>
          <cell r="U110">
            <v>5</v>
          </cell>
          <cell r="V110">
            <v>5</v>
          </cell>
        </row>
        <row r="111">
          <cell r="B111">
            <v>14</v>
          </cell>
          <cell r="C111">
            <v>12</v>
          </cell>
          <cell r="D111">
            <v>114</v>
          </cell>
          <cell r="E111">
            <v>812</v>
          </cell>
          <cell r="F111">
            <v>7.5</v>
          </cell>
          <cell r="G111">
            <v>82.5</v>
          </cell>
          <cell r="O111" t="str">
            <v>PROJECTED RTM</v>
          </cell>
          <cell r="Q111">
            <v>36681.5</v>
          </cell>
          <cell r="R111">
            <v>126</v>
          </cell>
          <cell r="S111">
            <v>52.5</v>
          </cell>
        </row>
        <row r="112">
          <cell r="O112" t="str">
            <v>PROJECTED STREET</v>
          </cell>
          <cell r="Q112">
            <v>36711.5</v>
          </cell>
        </row>
        <row r="113">
          <cell r="O113" t="str">
            <v>+ or - Scheduled Date</v>
          </cell>
          <cell r="Q113">
            <v>0</v>
          </cell>
        </row>
        <row r="115">
          <cell r="N115" t="str">
            <v>PROJECT 10</v>
          </cell>
          <cell r="Q115">
            <v>3000</v>
          </cell>
          <cell r="R115" t="str">
            <v>WK Count</v>
          </cell>
          <cell r="S115" t="str">
            <v>Total Days</v>
          </cell>
        </row>
        <row r="116">
          <cell r="A116" t="str">
            <v>CALCULATION TABLE TO DRIVE GANTT CHART</v>
          </cell>
          <cell r="O116" t="str">
            <v>START</v>
          </cell>
          <cell r="P116" t="str">
            <v>END</v>
          </cell>
          <cell r="T116">
            <v>3000</v>
          </cell>
          <cell r="U116">
            <v>3000</v>
          </cell>
          <cell r="V116">
            <v>3000</v>
          </cell>
        </row>
        <row r="117">
          <cell r="A117" t="str">
            <v>PHASE 1</v>
          </cell>
          <cell r="C117" t="str">
            <v>PHASE 2</v>
          </cell>
          <cell r="F117" t="str">
            <v>PHASE 3</v>
          </cell>
          <cell r="L117" t="str">
            <v>RELEASE</v>
          </cell>
          <cell r="N117" t="str">
            <v>Prep Projection</v>
          </cell>
          <cell r="O117">
            <v>36517</v>
          </cell>
          <cell r="P117">
            <v>36583.5</v>
          </cell>
          <cell r="Q117">
            <v>400</v>
          </cell>
          <cell r="R117">
            <v>9</v>
          </cell>
          <cell r="S117">
            <v>66.5</v>
          </cell>
          <cell r="T117">
            <v>66.5</v>
          </cell>
          <cell r="U117">
            <v>66.5</v>
          </cell>
          <cell r="V117">
            <v>66.5</v>
          </cell>
        </row>
        <row r="118">
          <cell r="A118" t="str">
            <v>Wks</v>
          </cell>
          <cell r="B118" t="str">
            <v>Days</v>
          </cell>
          <cell r="C118" t="str">
            <v>Wks</v>
          </cell>
          <cell r="D118" t="str">
            <v>Days</v>
          </cell>
          <cell r="E118" t="str">
            <v>UNITS</v>
          </cell>
          <cell r="F118" t="str">
            <v>Wks</v>
          </cell>
          <cell r="G118" t="str">
            <v>Days</v>
          </cell>
          <cell r="H118" t="str">
            <v>ALPHA</v>
          </cell>
          <cell r="I118" t="str">
            <v>BETA</v>
          </cell>
          <cell r="J118" t="str">
            <v>RTM</v>
          </cell>
          <cell r="N118" t="str">
            <v>Animation Projection</v>
          </cell>
          <cell r="O118">
            <v>36531</v>
          </cell>
          <cell r="P118">
            <v>36613.5</v>
          </cell>
          <cell r="Q118">
            <v>400</v>
          </cell>
          <cell r="R118">
            <v>12</v>
          </cell>
          <cell r="S118">
            <v>82.5</v>
          </cell>
          <cell r="T118">
            <v>82.5</v>
          </cell>
          <cell r="U118">
            <v>82.5</v>
          </cell>
          <cell r="V118">
            <v>82.5</v>
          </cell>
        </row>
        <row r="119">
          <cell r="A119">
            <v>7.5</v>
          </cell>
          <cell r="B119">
            <v>66.5</v>
          </cell>
          <cell r="C119">
            <v>7.5</v>
          </cell>
          <cell r="D119">
            <v>82.5</v>
          </cell>
          <cell r="E119">
            <v>3000</v>
          </cell>
          <cell r="F119">
            <v>7.5</v>
          </cell>
          <cell r="G119">
            <v>66.5</v>
          </cell>
          <cell r="H119">
            <v>21</v>
          </cell>
          <cell r="I119">
            <v>29</v>
          </cell>
          <cell r="J119">
            <v>29</v>
          </cell>
          <cell r="K119">
            <v>29</v>
          </cell>
          <cell r="N119" t="str">
            <v>Ink &amp; Paint Projection</v>
          </cell>
          <cell r="O119">
            <v>36561</v>
          </cell>
          <cell r="P119">
            <v>36627.5</v>
          </cell>
          <cell r="Q119">
            <v>400</v>
          </cell>
          <cell r="R119">
            <v>10</v>
          </cell>
          <cell r="S119">
            <v>66.5</v>
          </cell>
          <cell r="T119">
            <v>66.5</v>
          </cell>
          <cell r="U119">
            <v>66.5</v>
          </cell>
          <cell r="V119">
            <v>66.5</v>
          </cell>
        </row>
        <row r="120">
          <cell r="N120" t="str">
            <v>Engineering</v>
          </cell>
          <cell r="O120">
            <v>36600</v>
          </cell>
          <cell r="P120">
            <v>36714</v>
          </cell>
          <cell r="Q120">
            <v>250</v>
          </cell>
          <cell r="R120">
            <v>7</v>
          </cell>
          <cell r="S120">
            <v>114</v>
          </cell>
          <cell r="T120">
            <v>114</v>
          </cell>
          <cell r="U120">
            <v>114</v>
          </cell>
          <cell r="V120">
            <v>114</v>
          </cell>
        </row>
        <row r="121">
          <cell r="C121" t="str">
            <v>ENGINEERING</v>
          </cell>
          <cell r="F121" t="str">
            <v>TESTING</v>
          </cell>
          <cell r="N121" t="str">
            <v>Testing</v>
          </cell>
          <cell r="O121">
            <v>36647</v>
          </cell>
          <cell r="P121">
            <v>36729.5</v>
          </cell>
          <cell r="Q121">
            <v>400</v>
          </cell>
          <cell r="R121">
            <v>1</v>
          </cell>
          <cell r="S121">
            <v>82.5</v>
          </cell>
          <cell r="T121">
            <v>82.5</v>
          </cell>
          <cell r="U121">
            <v>82.5</v>
          </cell>
          <cell r="V121">
            <v>82.5</v>
          </cell>
        </row>
        <row r="122">
          <cell r="B122" t="str">
            <v>Days</v>
          </cell>
          <cell r="C122" t="str">
            <v>Wks</v>
          </cell>
          <cell r="D122" t="str">
            <v>Days</v>
          </cell>
          <cell r="E122" t="str">
            <v>Days</v>
          </cell>
          <cell r="F122" t="str">
            <v>Wks</v>
          </cell>
          <cell r="G122" t="str">
            <v>Days</v>
          </cell>
          <cell r="N122" t="str">
            <v>Rtm</v>
          </cell>
          <cell r="O122">
            <v>36729.5</v>
          </cell>
          <cell r="P122" t="e">
            <v>#VALUE!</v>
          </cell>
          <cell r="Q122">
            <v>400</v>
          </cell>
          <cell r="R122">
            <v>1</v>
          </cell>
          <cell r="S122" t="str">
            <v>Days</v>
          </cell>
          <cell r="T122">
            <v>1</v>
          </cell>
          <cell r="U122">
            <v>1</v>
          </cell>
          <cell r="V122">
            <v>1</v>
          </cell>
        </row>
        <row r="123">
          <cell r="B123">
            <v>14</v>
          </cell>
          <cell r="C123">
            <v>12</v>
          </cell>
          <cell r="D123">
            <v>114</v>
          </cell>
          <cell r="E123">
            <v>812</v>
          </cell>
          <cell r="F123">
            <v>7.5</v>
          </cell>
          <cell r="G123">
            <v>82.5</v>
          </cell>
          <cell r="O123" t="str">
            <v>PROJECTED RTM</v>
          </cell>
          <cell r="Q123">
            <v>36706.5</v>
          </cell>
          <cell r="R123">
            <v>126</v>
          </cell>
          <cell r="S123">
            <v>52.5</v>
          </cell>
        </row>
        <row r="124">
          <cell r="O124" t="str">
            <v>PROJECTED STREET</v>
          </cell>
          <cell r="Q124">
            <v>36736.5</v>
          </cell>
        </row>
        <row r="125">
          <cell r="O125" t="str">
            <v>+ or - Scheduled Date</v>
          </cell>
          <cell r="Q125">
            <v>0</v>
          </cell>
        </row>
        <row r="127">
          <cell r="N127" t="str">
            <v>DI PROJECT</v>
          </cell>
          <cell r="Q127">
            <v>3000</v>
          </cell>
          <cell r="R127" t="str">
            <v>WK Count</v>
          </cell>
          <cell r="S127" t="str">
            <v>Total Days</v>
          </cell>
        </row>
        <row r="128">
          <cell r="A128" t="str">
            <v>CALCULATION TABLE TO DRIVE GANTT CHART</v>
          </cell>
          <cell r="O128" t="str">
            <v>START</v>
          </cell>
          <cell r="P128" t="str">
            <v>END</v>
          </cell>
        </row>
        <row r="129">
          <cell r="A129" t="str">
            <v>PHASE 1</v>
          </cell>
          <cell r="C129" t="str">
            <v>PHASE 2</v>
          </cell>
          <cell r="F129" t="str">
            <v>PHASE 3</v>
          </cell>
          <cell r="L129" t="str">
            <v>RELEASE</v>
          </cell>
          <cell r="N129" t="str">
            <v>Prep Projection</v>
          </cell>
          <cell r="O129">
            <v>36164</v>
          </cell>
          <cell r="P129">
            <v>36248</v>
          </cell>
          <cell r="Q129">
            <v>300</v>
          </cell>
          <cell r="R129">
            <v>12</v>
          </cell>
          <cell r="S129">
            <v>84</v>
          </cell>
          <cell r="T129">
            <v>75</v>
          </cell>
          <cell r="U129">
            <v>150</v>
          </cell>
          <cell r="V129">
            <v>225</v>
          </cell>
        </row>
        <row r="130">
          <cell r="A130" t="str">
            <v>Wks</v>
          </cell>
          <cell r="B130" t="str">
            <v>Days</v>
          </cell>
          <cell r="C130" t="str">
            <v>Wks</v>
          </cell>
          <cell r="D130" t="str">
            <v>Days</v>
          </cell>
          <cell r="E130" t="str">
            <v>UNITS</v>
          </cell>
          <cell r="F130" t="str">
            <v>Wks</v>
          </cell>
          <cell r="G130" t="str">
            <v>Days</v>
          </cell>
          <cell r="H130" t="str">
            <v>ALPHA</v>
          </cell>
          <cell r="I130" t="str">
            <v>BETA</v>
          </cell>
          <cell r="J130" t="str">
            <v>RTM</v>
          </cell>
          <cell r="N130" t="str">
            <v>Animation Projection</v>
          </cell>
          <cell r="O130">
            <v>36178</v>
          </cell>
          <cell r="P130">
            <v>36278</v>
          </cell>
          <cell r="Q130">
            <v>300</v>
          </cell>
          <cell r="R130">
            <v>15</v>
          </cell>
          <cell r="S130">
            <v>100</v>
          </cell>
          <cell r="T130">
            <v>100</v>
          </cell>
          <cell r="U130">
            <v>100</v>
          </cell>
          <cell r="V130">
            <v>0</v>
          </cell>
        </row>
        <row r="131">
          <cell r="A131">
            <v>10</v>
          </cell>
          <cell r="B131">
            <v>84</v>
          </cell>
          <cell r="C131">
            <v>10</v>
          </cell>
          <cell r="D131">
            <v>100</v>
          </cell>
          <cell r="E131">
            <v>3000</v>
          </cell>
          <cell r="F131">
            <v>10</v>
          </cell>
          <cell r="G131">
            <v>84</v>
          </cell>
          <cell r="H131">
            <v>21</v>
          </cell>
          <cell r="I131">
            <v>29</v>
          </cell>
          <cell r="J131">
            <v>29</v>
          </cell>
          <cell r="K131">
            <v>29</v>
          </cell>
          <cell r="N131" t="str">
            <v>Ink &amp; Paint Projection</v>
          </cell>
          <cell r="O131">
            <v>36208</v>
          </cell>
          <cell r="P131">
            <v>36292</v>
          </cell>
          <cell r="Q131">
            <v>300</v>
          </cell>
          <cell r="R131">
            <v>12</v>
          </cell>
          <cell r="S131">
            <v>84</v>
          </cell>
          <cell r="T131">
            <v>84</v>
          </cell>
          <cell r="U131">
            <v>84</v>
          </cell>
          <cell r="V131">
            <v>84</v>
          </cell>
        </row>
        <row r="132">
          <cell r="B132">
            <v>14</v>
          </cell>
          <cell r="C132" t="e">
            <v>#REF!</v>
          </cell>
          <cell r="D132" t="e">
            <v>#REF!</v>
          </cell>
          <cell r="E132" t="e">
            <v>#REF!</v>
          </cell>
          <cell r="F132" t="e">
            <v>#REF!</v>
          </cell>
          <cell r="G132" t="e">
            <v>#REF!</v>
          </cell>
          <cell r="O132" t="str">
            <v>PROJECTED RTM</v>
          </cell>
          <cell r="Q132">
            <v>36371</v>
          </cell>
          <cell r="R132">
            <v>147</v>
          </cell>
          <cell r="S132">
            <v>70</v>
          </cell>
        </row>
        <row r="133">
          <cell r="O133" t="str">
            <v>PROJECTED STREET</v>
          </cell>
          <cell r="Q133">
            <v>36401</v>
          </cell>
        </row>
        <row r="134">
          <cell r="O134" t="str">
            <v>+ or - Scheduled Date</v>
          </cell>
          <cell r="Q134">
            <v>0</v>
          </cell>
        </row>
        <row r="136">
          <cell r="N136" t="str">
            <v>DI PROJECT</v>
          </cell>
          <cell r="Q136">
            <v>3000</v>
          </cell>
          <cell r="R136" t="str">
            <v>WK Count</v>
          </cell>
          <cell r="S136" t="str">
            <v>Total Days</v>
          </cell>
        </row>
        <row r="137">
          <cell r="A137" t="str">
            <v>CALCULATION TABLE TO DRIVE GANTT CHART</v>
          </cell>
          <cell r="O137" t="str">
            <v>START</v>
          </cell>
          <cell r="P137" t="str">
            <v>END</v>
          </cell>
        </row>
        <row r="138">
          <cell r="A138" t="str">
            <v>PHASE 1</v>
          </cell>
          <cell r="C138" t="str">
            <v>PHASE 2</v>
          </cell>
          <cell r="F138" t="str">
            <v>PHASE 3</v>
          </cell>
          <cell r="L138" t="str">
            <v>RELEASE</v>
          </cell>
          <cell r="N138" t="str">
            <v>Prep Projection</v>
          </cell>
          <cell r="O138">
            <v>36234</v>
          </cell>
          <cell r="P138">
            <v>36318</v>
          </cell>
          <cell r="Q138">
            <v>300</v>
          </cell>
          <cell r="R138">
            <v>12</v>
          </cell>
          <cell r="S138">
            <v>84</v>
          </cell>
          <cell r="T138">
            <v>84</v>
          </cell>
          <cell r="U138">
            <v>84</v>
          </cell>
          <cell r="V138">
            <v>84</v>
          </cell>
        </row>
        <row r="139">
          <cell r="A139" t="str">
            <v>Wks</v>
          </cell>
          <cell r="B139" t="str">
            <v>Days</v>
          </cell>
          <cell r="C139" t="str">
            <v>Wks</v>
          </cell>
          <cell r="D139" t="str">
            <v>Days</v>
          </cell>
          <cell r="E139" t="str">
            <v>UNITS</v>
          </cell>
          <cell r="F139" t="str">
            <v>Wks</v>
          </cell>
          <cell r="G139" t="str">
            <v>Days</v>
          </cell>
          <cell r="H139" t="str">
            <v>ALPHA</v>
          </cell>
          <cell r="I139" t="str">
            <v>BETA</v>
          </cell>
          <cell r="J139" t="str">
            <v>RTM</v>
          </cell>
          <cell r="N139" t="str">
            <v>Animation Projection</v>
          </cell>
          <cell r="O139">
            <v>36248</v>
          </cell>
          <cell r="P139">
            <v>36348</v>
          </cell>
          <cell r="Q139">
            <v>300</v>
          </cell>
          <cell r="R139">
            <v>15</v>
          </cell>
          <cell r="S139">
            <v>100</v>
          </cell>
          <cell r="T139">
            <v>100</v>
          </cell>
          <cell r="U139">
            <v>100</v>
          </cell>
          <cell r="V139">
            <v>100</v>
          </cell>
        </row>
        <row r="140">
          <cell r="A140">
            <v>10</v>
          </cell>
          <cell r="B140">
            <v>84</v>
          </cell>
          <cell r="C140">
            <v>10</v>
          </cell>
          <cell r="D140">
            <v>100</v>
          </cell>
          <cell r="E140">
            <v>3000</v>
          </cell>
          <cell r="F140">
            <v>10</v>
          </cell>
          <cell r="G140">
            <v>84</v>
          </cell>
          <cell r="H140">
            <v>21</v>
          </cell>
          <cell r="I140">
            <v>29</v>
          </cell>
          <cell r="J140">
            <v>29</v>
          </cell>
          <cell r="K140">
            <v>29</v>
          </cell>
          <cell r="N140" t="str">
            <v>Ink &amp; Paint Projection</v>
          </cell>
          <cell r="O140">
            <v>36278</v>
          </cell>
          <cell r="P140">
            <v>36362</v>
          </cell>
          <cell r="Q140">
            <v>300</v>
          </cell>
          <cell r="R140">
            <v>12</v>
          </cell>
          <cell r="S140">
            <v>84</v>
          </cell>
          <cell r="T140">
            <v>84</v>
          </cell>
          <cell r="U140">
            <v>84</v>
          </cell>
          <cell r="V140">
            <v>84</v>
          </cell>
        </row>
        <row r="141">
          <cell r="B141">
            <v>14</v>
          </cell>
          <cell r="C141" t="e">
            <v>#REF!</v>
          </cell>
          <cell r="D141" t="e">
            <v>#REF!</v>
          </cell>
          <cell r="E141" t="e">
            <v>#REF!</v>
          </cell>
          <cell r="F141" t="e">
            <v>#REF!</v>
          </cell>
          <cell r="G141" t="e">
            <v>#REF!</v>
          </cell>
          <cell r="O141" t="str">
            <v>PROJECTED RTM</v>
          </cell>
          <cell r="Q141">
            <v>36441</v>
          </cell>
          <cell r="R141">
            <v>147</v>
          </cell>
          <cell r="S141">
            <v>70</v>
          </cell>
        </row>
        <row r="142">
          <cell r="O142" t="str">
            <v>PROJECTED STREET</v>
          </cell>
          <cell r="Q142">
            <v>36471</v>
          </cell>
        </row>
        <row r="143">
          <cell r="O143" t="str">
            <v>+ or - Scheduled Date</v>
          </cell>
          <cell r="Q143">
            <v>0</v>
          </cell>
        </row>
        <row r="146">
          <cell r="N146" t="str">
            <v>DI PROJECT</v>
          </cell>
          <cell r="Q146">
            <v>3000</v>
          </cell>
          <cell r="R146" t="str">
            <v>WK Count</v>
          </cell>
          <cell r="S146" t="str">
            <v>Total Days</v>
          </cell>
        </row>
        <row r="147">
          <cell r="A147" t="str">
            <v>CALCULATION TABLE TO DRIVE GANTT CHART</v>
          </cell>
          <cell r="O147" t="str">
            <v>START</v>
          </cell>
          <cell r="P147" t="str">
            <v>END</v>
          </cell>
        </row>
        <row r="148">
          <cell r="A148" t="str">
            <v>PHASE 1</v>
          </cell>
          <cell r="C148" t="str">
            <v>PHASE 2</v>
          </cell>
          <cell r="F148" t="str">
            <v>PHASE 3</v>
          </cell>
          <cell r="L148" t="str">
            <v>RELEASE</v>
          </cell>
          <cell r="N148" t="str">
            <v>Prep Projection</v>
          </cell>
          <cell r="O148">
            <v>36318</v>
          </cell>
          <cell r="P148">
            <v>36402</v>
          </cell>
          <cell r="Q148">
            <v>300</v>
          </cell>
          <cell r="R148">
            <v>12</v>
          </cell>
          <cell r="S148">
            <v>84</v>
          </cell>
          <cell r="T148">
            <v>84</v>
          </cell>
          <cell r="U148">
            <v>84</v>
          </cell>
          <cell r="V148">
            <v>84</v>
          </cell>
        </row>
        <row r="149">
          <cell r="A149" t="str">
            <v>Wks</v>
          </cell>
          <cell r="B149" t="str">
            <v>Days</v>
          </cell>
          <cell r="C149" t="str">
            <v>Wks</v>
          </cell>
          <cell r="D149" t="str">
            <v>Days</v>
          </cell>
          <cell r="E149" t="str">
            <v>UNITS</v>
          </cell>
          <cell r="F149" t="str">
            <v>Wks</v>
          </cell>
          <cell r="G149" t="str">
            <v>Days</v>
          </cell>
          <cell r="H149" t="str">
            <v>ALPHA</v>
          </cell>
          <cell r="I149" t="str">
            <v>BETA</v>
          </cell>
          <cell r="J149" t="str">
            <v>RTM</v>
          </cell>
          <cell r="N149" t="str">
            <v>Animation Projection</v>
          </cell>
          <cell r="O149">
            <v>36332</v>
          </cell>
          <cell r="P149">
            <v>36432</v>
          </cell>
          <cell r="Q149">
            <v>300</v>
          </cell>
          <cell r="R149">
            <v>15</v>
          </cell>
          <cell r="S149">
            <v>100</v>
          </cell>
          <cell r="T149">
            <v>100</v>
          </cell>
          <cell r="U149">
            <v>100</v>
          </cell>
          <cell r="V149">
            <v>100</v>
          </cell>
        </row>
        <row r="150">
          <cell r="A150">
            <v>10</v>
          </cell>
          <cell r="B150">
            <v>84</v>
          </cell>
          <cell r="C150">
            <v>10</v>
          </cell>
          <cell r="D150">
            <v>100</v>
          </cell>
          <cell r="E150">
            <v>3000</v>
          </cell>
          <cell r="F150">
            <v>10</v>
          </cell>
          <cell r="G150">
            <v>84</v>
          </cell>
          <cell r="H150">
            <v>21</v>
          </cell>
          <cell r="I150">
            <v>29</v>
          </cell>
          <cell r="J150">
            <v>29</v>
          </cell>
          <cell r="K150">
            <v>29</v>
          </cell>
          <cell r="N150" t="str">
            <v>Ink &amp; Paint Projection</v>
          </cell>
          <cell r="O150">
            <v>36362</v>
          </cell>
          <cell r="P150">
            <v>36446</v>
          </cell>
          <cell r="Q150">
            <v>300</v>
          </cell>
          <cell r="R150">
            <v>12</v>
          </cell>
          <cell r="S150">
            <v>84</v>
          </cell>
          <cell r="T150">
            <v>84</v>
          </cell>
          <cell r="U150">
            <v>84</v>
          </cell>
          <cell r="V150">
            <v>84</v>
          </cell>
        </row>
        <row r="151">
          <cell r="B151">
            <v>14</v>
          </cell>
          <cell r="C151" t="e">
            <v>#REF!</v>
          </cell>
          <cell r="D151" t="e">
            <v>#REF!</v>
          </cell>
          <cell r="E151" t="e">
            <v>#REF!</v>
          </cell>
          <cell r="F151" t="e">
            <v>#REF!</v>
          </cell>
          <cell r="G151" t="e">
            <v>#REF!</v>
          </cell>
          <cell r="O151" t="str">
            <v>PROJECTED RTM</v>
          </cell>
          <cell r="Q151">
            <v>36525</v>
          </cell>
          <cell r="R151">
            <v>147</v>
          </cell>
          <cell r="S151">
            <v>70</v>
          </cell>
        </row>
        <row r="152">
          <cell r="O152" t="str">
            <v>PROJECTED STREET</v>
          </cell>
          <cell r="Q152">
            <v>36555</v>
          </cell>
        </row>
        <row r="153">
          <cell r="O153" t="str">
            <v>+ or - Scheduled Date</v>
          </cell>
          <cell r="Q153">
            <v>0</v>
          </cell>
        </row>
        <row r="156">
          <cell r="N156" t="str">
            <v>DI PROJECT</v>
          </cell>
          <cell r="Q156">
            <v>3000</v>
          </cell>
          <cell r="R156" t="str">
            <v>WK Count</v>
          </cell>
          <cell r="S156" t="str">
            <v>Total Days</v>
          </cell>
        </row>
        <row r="157">
          <cell r="A157" t="str">
            <v>CALCULATION TABLE TO DRIVE GANTT CHART</v>
          </cell>
          <cell r="O157" t="str">
            <v>START</v>
          </cell>
          <cell r="P157" t="str">
            <v>END</v>
          </cell>
        </row>
        <row r="158">
          <cell r="A158" t="str">
            <v>PHASE 1</v>
          </cell>
          <cell r="C158" t="str">
            <v>PHASE 2</v>
          </cell>
          <cell r="F158" t="str">
            <v>PHASE 3</v>
          </cell>
          <cell r="L158" t="str">
            <v>RELEASE</v>
          </cell>
          <cell r="N158" t="str">
            <v>Prep Projection</v>
          </cell>
          <cell r="O158">
            <v>36402</v>
          </cell>
          <cell r="P158">
            <v>36486</v>
          </cell>
          <cell r="Q158">
            <v>300</v>
          </cell>
          <cell r="R158">
            <v>12</v>
          </cell>
          <cell r="S158">
            <v>84</v>
          </cell>
          <cell r="T158">
            <v>84</v>
          </cell>
          <cell r="U158">
            <v>84</v>
          </cell>
          <cell r="V158">
            <v>84</v>
          </cell>
        </row>
        <row r="159">
          <cell r="A159" t="str">
            <v>Wks</v>
          </cell>
          <cell r="B159" t="str">
            <v>Days</v>
          </cell>
          <cell r="C159" t="str">
            <v>Wks</v>
          </cell>
          <cell r="D159" t="str">
            <v>Days</v>
          </cell>
          <cell r="E159" t="str">
            <v>UNITS</v>
          </cell>
          <cell r="F159" t="str">
            <v>Wks</v>
          </cell>
          <cell r="G159" t="str">
            <v>Days</v>
          </cell>
          <cell r="H159" t="str">
            <v>ALPHA</v>
          </cell>
          <cell r="I159" t="str">
            <v>BETA</v>
          </cell>
          <cell r="J159" t="str">
            <v>RTM</v>
          </cell>
          <cell r="N159" t="str">
            <v>Animation Projection</v>
          </cell>
          <cell r="O159">
            <v>36416</v>
          </cell>
          <cell r="P159">
            <v>36516</v>
          </cell>
          <cell r="Q159">
            <v>300</v>
          </cell>
          <cell r="R159">
            <v>15</v>
          </cell>
          <cell r="S159">
            <v>100</v>
          </cell>
          <cell r="T159">
            <v>100</v>
          </cell>
          <cell r="U159">
            <v>100</v>
          </cell>
          <cell r="V159">
            <v>100</v>
          </cell>
        </row>
        <row r="160">
          <cell r="A160">
            <v>10</v>
          </cell>
          <cell r="B160">
            <v>84</v>
          </cell>
          <cell r="C160">
            <v>10</v>
          </cell>
          <cell r="D160">
            <v>100</v>
          </cell>
          <cell r="E160">
            <v>3000</v>
          </cell>
          <cell r="F160">
            <v>10</v>
          </cell>
          <cell r="G160">
            <v>84</v>
          </cell>
          <cell r="H160">
            <v>21</v>
          </cell>
          <cell r="I160">
            <v>29</v>
          </cell>
          <cell r="J160">
            <v>29</v>
          </cell>
          <cell r="K160">
            <v>29</v>
          </cell>
          <cell r="N160" t="str">
            <v>Ink &amp; Paint Projection</v>
          </cell>
          <cell r="O160">
            <v>36446</v>
          </cell>
          <cell r="P160">
            <v>36530</v>
          </cell>
          <cell r="Q160">
            <v>300</v>
          </cell>
          <cell r="R160">
            <v>12</v>
          </cell>
          <cell r="S160">
            <v>84</v>
          </cell>
          <cell r="T160">
            <v>84</v>
          </cell>
          <cell r="U160">
            <v>84</v>
          </cell>
          <cell r="V160">
            <v>84</v>
          </cell>
        </row>
        <row r="161">
          <cell r="B161">
            <v>14</v>
          </cell>
          <cell r="C161" t="e">
            <v>#REF!</v>
          </cell>
          <cell r="D161" t="e">
            <v>#REF!</v>
          </cell>
          <cell r="E161" t="e">
            <v>#REF!</v>
          </cell>
          <cell r="F161" t="e">
            <v>#REF!</v>
          </cell>
          <cell r="G161" t="e">
            <v>#REF!</v>
          </cell>
          <cell r="O161" t="str">
            <v>PROJECTED RTM</v>
          </cell>
          <cell r="Q161">
            <v>36609</v>
          </cell>
          <cell r="R161">
            <v>147</v>
          </cell>
          <cell r="S161">
            <v>70</v>
          </cell>
        </row>
        <row r="162">
          <cell r="O162" t="str">
            <v>PROJECTED STREET</v>
          </cell>
          <cell r="Q162">
            <v>36639</v>
          </cell>
        </row>
        <row r="163">
          <cell r="O163" t="str">
            <v>+ or - Scheduled Date</v>
          </cell>
          <cell r="Q163">
            <v>0</v>
          </cell>
        </row>
        <row r="165">
          <cell r="N165" t="str">
            <v>FORCAST</v>
          </cell>
          <cell r="Q165" t="str">
            <v>DATE</v>
          </cell>
          <cell r="T165">
            <v>36164</v>
          </cell>
          <cell r="U165">
            <v>36171</v>
          </cell>
          <cell r="V165">
            <v>36178</v>
          </cell>
        </row>
      </sheetData>
      <sheetData sheetId="1" refreshError="1"/>
      <sheetData sheetId="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 Array Index"/>
      <sheetName val="Reference Format"/>
      <sheetName val="Array Format"/>
    </sheetNames>
    <sheetDataSet>
      <sheetData sheetId="0" refreshError="1"/>
      <sheetData sheetId="1">
        <row r="2">
          <cell r="D2">
            <v>4</v>
          </cell>
          <cell r="E2">
            <v>6</v>
          </cell>
        </row>
        <row r="3">
          <cell r="D3">
            <v>5</v>
          </cell>
          <cell r="E3">
            <v>9</v>
          </cell>
        </row>
        <row r="4">
          <cell r="D4">
            <v>6</v>
          </cell>
          <cell r="E4">
            <v>3</v>
          </cell>
        </row>
        <row r="5">
          <cell r="D5">
            <v>7</v>
          </cell>
          <cell r="E5">
            <v>5</v>
          </cell>
        </row>
        <row r="6">
          <cell r="D6">
            <v>8</v>
          </cell>
          <cell r="E6">
            <v>5</v>
          </cell>
        </row>
        <row r="8">
          <cell r="C8">
            <v>4</v>
          </cell>
          <cell r="D8">
            <v>6</v>
          </cell>
        </row>
        <row r="9">
          <cell r="C9">
            <v>5</v>
          </cell>
          <cell r="D9">
            <v>7</v>
          </cell>
        </row>
        <row r="11">
          <cell r="E11">
            <v>4</v>
          </cell>
          <cell r="F11">
            <v>5</v>
          </cell>
          <cell r="G11">
            <v>6</v>
          </cell>
        </row>
        <row r="12">
          <cell r="E12">
            <v>7</v>
          </cell>
          <cell r="F12">
            <v>8</v>
          </cell>
          <cell r="G12">
            <v>9</v>
          </cell>
        </row>
        <row r="13">
          <cell r="E13">
            <v>1</v>
          </cell>
          <cell r="F13">
            <v>25</v>
          </cell>
          <cell r="G13">
            <v>3</v>
          </cell>
        </row>
      </sheetData>
      <sheetData sheetId="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ro"/>
      <sheetName val="Lesson 1"/>
      <sheetName val="Data Types"/>
      <sheetName val="Data Preprocessing &quot;&quot;"/>
      <sheetName val="Operators"/>
      <sheetName val="Precedence"/>
      <sheetName val="Task Aggregate (1)"/>
      <sheetName val="T Define Names"/>
      <sheetName val="T Aggregate"/>
      <sheetName val="i Round Function"/>
      <sheetName val="i Quartiles"/>
      <sheetName val="BDI&amp;CDI"/>
      <sheetName val="TimeSeries"/>
      <sheetName val="RegTrend(1an)"/>
      <sheetName val="Seasonality No Trend"/>
      <sheetName val="Seasonality Trend"/>
      <sheetName val="Box &amp; Whisker"/>
      <sheetName val="Straight Lines"/>
      <sheetName val="Stacked"/>
      <sheetName val="Column &amp; Line"/>
      <sheetName val="i variance deviation"/>
      <sheetName val="i Array"/>
      <sheetName val="i Array Index"/>
      <sheetName val="i vlookup"/>
      <sheetName val="i corellation"/>
      <sheetName val="i Forecast"/>
      <sheetName val="i Histogram"/>
      <sheetName val="b Alqi satqi"/>
      <sheetName val="cor data10 Tech Stocks"/>
      <sheetName val="b Car Imports"/>
      <sheetName val="b Kickstarter"/>
      <sheetName val="b PV data"/>
      <sheetName val="b Dondurma"/>
      <sheetName val="i Trend Forecast Linear"/>
      <sheetName val="T Sorgu Pareto"/>
      <sheetName val="T Avtomobil qeza sebebleri"/>
      <sheetName val="What IF Analysis"/>
      <sheetName val="i STDEV"/>
      <sheetName val="C.Unique&amp;Mode word&amp;C.Multiple"/>
      <sheetName val="B Data Sorted Gender"/>
      <sheetName val="B D.Sorted II part"/>
      <sheetName val="B Market"/>
      <sheetName val="B Cohort"/>
      <sheetName val="T Cohort"/>
      <sheetName val="Tregressions"/>
      <sheetName val="B PSM (Data)"/>
      <sheetName val="B PV Index "/>
      <sheetName val="OFFSET1"/>
      <sheetName val="RANK"/>
      <sheetName val="Yekun"/>
      <sheetName val="Çay"/>
      <sheetName val="Kağız"/>
      <sheetName val="Yağ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2">
          <cell r="A2" t="str">
            <v>Brand 1</v>
          </cell>
          <cell r="B2" t="str">
            <v>Market 1</v>
          </cell>
          <cell r="C2">
            <v>2617.953</v>
          </cell>
        </row>
        <row r="3">
          <cell r="A3" t="str">
            <v>Brand 1</v>
          </cell>
          <cell r="B3" t="str">
            <v>Market 1</v>
          </cell>
          <cell r="C3">
            <v>7810.2</v>
          </cell>
        </row>
        <row r="4">
          <cell r="A4" t="str">
            <v>Brand 1</v>
          </cell>
          <cell r="B4" t="str">
            <v>Market 5</v>
          </cell>
          <cell r="C4">
            <v>1240.8</v>
          </cell>
        </row>
        <row r="5">
          <cell r="A5" t="str">
            <v>Brand 1</v>
          </cell>
          <cell r="B5" t="str">
            <v>Market 1</v>
          </cell>
          <cell r="C5">
            <v>2463.75</v>
          </cell>
        </row>
        <row r="6">
          <cell r="A6" t="str">
            <v>Brand 1</v>
          </cell>
          <cell r="B6" t="str">
            <v>Market 3</v>
          </cell>
          <cell r="C6">
            <v>923</v>
          </cell>
        </row>
        <row r="7">
          <cell r="A7" t="str">
            <v>Brand 1</v>
          </cell>
          <cell r="B7" t="str">
            <v>Market 5</v>
          </cell>
          <cell r="C7">
            <v>1811.925</v>
          </cell>
        </row>
        <row r="8">
          <cell r="A8" t="str">
            <v>Brand 1</v>
          </cell>
          <cell r="B8" t="str">
            <v>Market 3</v>
          </cell>
          <cell r="C8">
            <v>3136.5</v>
          </cell>
        </row>
        <row r="9">
          <cell r="A9" t="str">
            <v>Brand 1</v>
          </cell>
          <cell r="B9" t="str">
            <v>Market 3</v>
          </cell>
          <cell r="C9">
            <v>303.16800000000001</v>
          </cell>
        </row>
        <row r="10">
          <cell r="A10" t="str">
            <v>Brand 1</v>
          </cell>
          <cell r="B10" t="str">
            <v>Market 4</v>
          </cell>
          <cell r="C10">
            <v>519.70000000000005</v>
          </cell>
        </row>
        <row r="11">
          <cell r="A11" t="str">
            <v>Brand 1</v>
          </cell>
          <cell r="B11" t="str">
            <v>Market 3</v>
          </cell>
          <cell r="C11">
            <v>1104.075</v>
          </cell>
        </row>
        <row r="12">
          <cell r="A12" t="str">
            <v>Brand 1</v>
          </cell>
          <cell r="B12" t="str">
            <v>Market 5</v>
          </cell>
          <cell r="C12">
            <v>225.16800000000001</v>
          </cell>
        </row>
        <row r="13">
          <cell r="A13" t="str">
            <v>Brand 1</v>
          </cell>
          <cell r="B13" t="str">
            <v>Market 1</v>
          </cell>
          <cell r="C13">
            <v>201.072</v>
          </cell>
        </row>
        <row r="14">
          <cell r="A14" t="str">
            <v>Brand 1</v>
          </cell>
          <cell r="B14" t="str">
            <v>Market 1</v>
          </cell>
          <cell r="C14">
            <v>396.5</v>
          </cell>
        </row>
        <row r="15">
          <cell r="A15" t="str">
            <v>Brand 1</v>
          </cell>
          <cell r="B15" t="str">
            <v>Market 5</v>
          </cell>
          <cell r="C15">
            <v>1714.05</v>
          </cell>
        </row>
        <row r="16">
          <cell r="A16" t="str">
            <v>Brand 1</v>
          </cell>
          <cell r="B16" t="str">
            <v>Market 5</v>
          </cell>
          <cell r="C16">
            <v>330.4</v>
          </cell>
        </row>
        <row r="17">
          <cell r="A17" t="str">
            <v>Brand 1</v>
          </cell>
          <cell r="B17" t="str">
            <v>Market 18</v>
          </cell>
          <cell r="C17">
            <v>313.7</v>
          </cell>
        </row>
        <row r="18">
          <cell r="A18" t="str">
            <v>Brand 1</v>
          </cell>
          <cell r="B18" t="str">
            <v>Market 4</v>
          </cell>
          <cell r="C18">
            <v>650.92499999999995</v>
          </cell>
        </row>
        <row r="19">
          <cell r="A19" t="str">
            <v>Brand 1</v>
          </cell>
          <cell r="B19" t="str">
            <v>Market 29</v>
          </cell>
          <cell r="C19">
            <v>257.10000000000002</v>
          </cell>
        </row>
        <row r="20">
          <cell r="A20" t="str">
            <v>Brand 1</v>
          </cell>
          <cell r="B20" t="str">
            <v>Market 1</v>
          </cell>
          <cell r="C20">
            <v>551.92499999999995</v>
          </cell>
        </row>
        <row r="21">
          <cell r="A21" t="str">
            <v>Brand 1</v>
          </cell>
          <cell r="B21" t="str">
            <v>Market 6</v>
          </cell>
          <cell r="C21">
            <v>215.5</v>
          </cell>
        </row>
        <row r="22">
          <cell r="A22" t="str">
            <v>Brand 1</v>
          </cell>
          <cell r="B22" t="str">
            <v>Market 5</v>
          </cell>
          <cell r="C22">
            <v>448.65</v>
          </cell>
        </row>
        <row r="23">
          <cell r="A23" t="str">
            <v>Brand 1</v>
          </cell>
          <cell r="B23" t="str">
            <v>Market 3</v>
          </cell>
          <cell r="C23">
            <v>152.5</v>
          </cell>
        </row>
        <row r="24">
          <cell r="A24" t="str">
            <v>Brand 1</v>
          </cell>
          <cell r="B24" t="str">
            <v>Market 2</v>
          </cell>
          <cell r="C24">
            <v>323.77499999999998</v>
          </cell>
        </row>
        <row r="25">
          <cell r="A25" t="str">
            <v>Brand 1</v>
          </cell>
          <cell r="B25" t="str">
            <v>Market 18</v>
          </cell>
          <cell r="C25">
            <v>301.95</v>
          </cell>
        </row>
        <row r="26">
          <cell r="A26" t="str">
            <v>Brand 1</v>
          </cell>
          <cell r="B26" t="str">
            <v>Market 5</v>
          </cell>
          <cell r="C26">
            <v>60.911999999999999</v>
          </cell>
        </row>
        <row r="27">
          <cell r="A27" t="str">
            <v>Brand 1</v>
          </cell>
          <cell r="B27" t="str">
            <v>Market 3</v>
          </cell>
          <cell r="C27">
            <v>283.05</v>
          </cell>
        </row>
        <row r="28">
          <cell r="A28" t="str">
            <v>Brand 1</v>
          </cell>
          <cell r="B28" t="str">
            <v>Market 1</v>
          </cell>
          <cell r="C28">
            <v>59.808</v>
          </cell>
        </row>
        <row r="29">
          <cell r="A29" t="str">
            <v>Brand 1</v>
          </cell>
          <cell r="B29" t="str">
            <v>Market 4</v>
          </cell>
          <cell r="C29">
            <v>551.70000000000005</v>
          </cell>
        </row>
        <row r="30">
          <cell r="A30" t="str">
            <v>Brand 1</v>
          </cell>
          <cell r="B30" t="str">
            <v>Market 2</v>
          </cell>
          <cell r="C30">
            <v>546.29999999999995</v>
          </cell>
        </row>
        <row r="31">
          <cell r="A31" t="str">
            <v>Brand 1</v>
          </cell>
          <cell r="B31" t="str">
            <v>Market 6</v>
          </cell>
          <cell r="C31">
            <v>254.02500000000001</v>
          </cell>
        </row>
        <row r="32">
          <cell r="A32" t="str">
            <v>Brand 1</v>
          </cell>
          <cell r="B32" t="str">
            <v>Market 1</v>
          </cell>
          <cell r="C32">
            <v>481.5</v>
          </cell>
        </row>
        <row r="33">
          <cell r="A33" t="str">
            <v>Brand 1</v>
          </cell>
          <cell r="B33" t="str">
            <v>Market 2</v>
          </cell>
          <cell r="C33">
            <v>52.15</v>
          </cell>
        </row>
        <row r="34">
          <cell r="A34" t="str">
            <v>Brand 1</v>
          </cell>
          <cell r="B34" t="str">
            <v>Market 4</v>
          </cell>
          <cell r="C34">
            <v>49.68</v>
          </cell>
        </row>
        <row r="35">
          <cell r="A35" t="str">
            <v>Brand 1</v>
          </cell>
          <cell r="B35" t="str">
            <v>Market 5</v>
          </cell>
          <cell r="C35">
            <v>449.1</v>
          </cell>
        </row>
        <row r="36">
          <cell r="A36" t="str">
            <v>Brand 1</v>
          </cell>
          <cell r="B36" t="str">
            <v>Market 4</v>
          </cell>
          <cell r="C36">
            <v>98.7</v>
          </cell>
        </row>
        <row r="37">
          <cell r="A37" t="str">
            <v>Brand 1</v>
          </cell>
          <cell r="B37" t="str">
            <v>Market 5</v>
          </cell>
          <cell r="C37">
            <v>483</v>
          </cell>
        </row>
        <row r="38">
          <cell r="A38" t="str">
            <v>Brand 1</v>
          </cell>
          <cell r="B38" t="str">
            <v>Market 2</v>
          </cell>
          <cell r="C38">
            <v>95.4</v>
          </cell>
        </row>
        <row r="39">
          <cell r="A39" t="str">
            <v>Brand 1</v>
          </cell>
          <cell r="B39" t="str">
            <v>Market 5</v>
          </cell>
          <cell r="C39">
            <v>94</v>
          </cell>
        </row>
        <row r="40">
          <cell r="A40" t="str">
            <v>Brand 1</v>
          </cell>
          <cell r="B40" t="str">
            <v>Market 5</v>
          </cell>
          <cell r="C40">
            <v>824.4</v>
          </cell>
        </row>
        <row r="41">
          <cell r="A41" t="str">
            <v>Brand 1</v>
          </cell>
          <cell r="B41" t="str">
            <v>Market 2</v>
          </cell>
          <cell r="C41">
            <v>84.2</v>
          </cell>
        </row>
        <row r="42">
          <cell r="A42" t="str">
            <v>Brand 1</v>
          </cell>
          <cell r="B42" t="str">
            <v>Market 6</v>
          </cell>
          <cell r="C42">
            <v>38.832000000000001</v>
          </cell>
        </row>
        <row r="43">
          <cell r="A43" t="str">
            <v>Brand 1</v>
          </cell>
          <cell r="B43" t="str">
            <v>Market 29</v>
          </cell>
          <cell r="C43">
            <v>167.17500000000001</v>
          </cell>
        </row>
        <row r="44">
          <cell r="A44" t="str">
            <v>Brand 1</v>
          </cell>
          <cell r="B44" t="str">
            <v>Market 1</v>
          </cell>
          <cell r="C44">
            <v>647.1</v>
          </cell>
        </row>
        <row r="45">
          <cell r="A45" t="str">
            <v>Brand 1</v>
          </cell>
          <cell r="B45" t="str">
            <v>Market 6</v>
          </cell>
          <cell r="C45">
            <v>311.39999999999998</v>
          </cell>
        </row>
        <row r="46">
          <cell r="A46" t="str">
            <v>Brand 1</v>
          </cell>
          <cell r="B46" t="str">
            <v>Market 4</v>
          </cell>
          <cell r="C46">
            <v>141.52500000000001</v>
          </cell>
        </row>
        <row r="47">
          <cell r="A47" t="str">
            <v>Brand 1</v>
          </cell>
          <cell r="B47" t="str">
            <v>Market 11</v>
          </cell>
          <cell r="C47">
            <v>61.5</v>
          </cell>
        </row>
        <row r="48">
          <cell r="A48" t="str">
            <v>Brand 1</v>
          </cell>
          <cell r="B48" t="str">
            <v>Market 12</v>
          </cell>
          <cell r="C48">
            <v>134.32499999999999</v>
          </cell>
        </row>
        <row r="49">
          <cell r="A49" t="str">
            <v>Brand 1</v>
          </cell>
          <cell r="B49" t="str">
            <v>Market 5</v>
          </cell>
          <cell r="C49">
            <v>28.224</v>
          </cell>
        </row>
        <row r="50">
          <cell r="A50" t="str">
            <v>Brand 1</v>
          </cell>
          <cell r="B50" t="str">
            <v>Market 11</v>
          </cell>
          <cell r="C50">
            <v>25.65</v>
          </cell>
        </row>
        <row r="51">
          <cell r="A51" t="str">
            <v>Brand 1</v>
          </cell>
          <cell r="B51" t="str">
            <v>Market 3</v>
          </cell>
          <cell r="C51">
            <v>23.04</v>
          </cell>
        </row>
        <row r="52">
          <cell r="A52" t="str">
            <v>Brand 1</v>
          </cell>
          <cell r="B52" t="str">
            <v>Market 3</v>
          </cell>
          <cell r="C52">
            <v>46.2</v>
          </cell>
        </row>
        <row r="53">
          <cell r="A53" t="str">
            <v>Brand 1</v>
          </cell>
          <cell r="B53" t="str">
            <v>Market 3</v>
          </cell>
          <cell r="C53">
            <v>190.35</v>
          </cell>
        </row>
        <row r="54">
          <cell r="A54" t="str">
            <v>Brand 1</v>
          </cell>
          <cell r="B54" t="str">
            <v>Market 29</v>
          </cell>
          <cell r="C54">
            <v>170.1</v>
          </cell>
        </row>
        <row r="55">
          <cell r="A55" t="str">
            <v>Brand 1</v>
          </cell>
          <cell r="B55" t="str">
            <v>Market 2</v>
          </cell>
          <cell r="C55">
            <v>326.7</v>
          </cell>
        </row>
        <row r="56">
          <cell r="A56" t="str">
            <v>Brand 1</v>
          </cell>
          <cell r="B56" t="str">
            <v>Market 3</v>
          </cell>
          <cell r="C56">
            <v>16.32</v>
          </cell>
        </row>
        <row r="57">
          <cell r="A57" t="str">
            <v>Brand 1</v>
          </cell>
          <cell r="B57" t="str">
            <v>Market 6</v>
          </cell>
          <cell r="C57">
            <v>32.4</v>
          </cell>
        </row>
        <row r="58">
          <cell r="A58" t="str">
            <v>Brand 1</v>
          </cell>
          <cell r="B58" t="str">
            <v>Market 3</v>
          </cell>
          <cell r="C58">
            <v>260.10000000000002</v>
          </cell>
        </row>
        <row r="59">
          <cell r="A59" t="str">
            <v>Brand 1</v>
          </cell>
          <cell r="B59" t="str">
            <v>Market 6</v>
          </cell>
          <cell r="C59">
            <v>60.975000000000001</v>
          </cell>
        </row>
        <row r="60">
          <cell r="A60" t="str">
            <v>Brand 1</v>
          </cell>
          <cell r="B60" t="str">
            <v>Market 29</v>
          </cell>
          <cell r="C60">
            <v>12.624000000000001</v>
          </cell>
        </row>
        <row r="61">
          <cell r="A61" t="str">
            <v>Brand 1</v>
          </cell>
          <cell r="B61" t="str">
            <v>Market 1</v>
          </cell>
          <cell r="C61">
            <v>56.924999999999997</v>
          </cell>
        </row>
        <row r="62">
          <cell r="A62" t="str">
            <v>Brand 1</v>
          </cell>
          <cell r="B62" t="str">
            <v>Market 4</v>
          </cell>
          <cell r="C62">
            <v>24.7</v>
          </cell>
        </row>
        <row r="63">
          <cell r="A63" t="str">
            <v>Brand 1</v>
          </cell>
          <cell r="B63" t="str">
            <v>Market 4</v>
          </cell>
          <cell r="C63">
            <v>10.8</v>
          </cell>
        </row>
        <row r="64">
          <cell r="A64" t="str">
            <v>Brand 1</v>
          </cell>
          <cell r="B64" t="str">
            <v>Market 17</v>
          </cell>
          <cell r="C64">
            <v>22.2</v>
          </cell>
        </row>
        <row r="65">
          <cell r="A65" t="str">
            <v>Brand 1</v>
          </cell>
          <cell r="B65" t="str">
            <v>Market 4</v>
          </cell>
          <cell r="C65">
            <v>95.85</v>
          </cell>
        </row>
        <row r="66">
          <cell r="A66" t="str">
            <v>Brand 1</v>
          </cell>
          <cell r="B66" t="str">
            <v>Market 29</v>
          </cell>
          <cell r="C66">
            <v>18.3</v>
          </cell>
        </row>
        <row r="67">
          <cell r="A67" t="str">
            <v>Brand 1</v>
          </cell>
          <cell r="B67" t="str">
            <v>Market 18</v>
          </cell>
          <cell r="C67">
            <v>80.55</v>
          </cell>
        </row>
        <row r="68">
          <cell r="A68" t="str">
            <v>Brand 1</v>
          </cell>
          <cell r="B68" t="str">
            <v>Market 18</v>
          </cell>
          <cell r="C68">
            <v>8.016</v>
          </cell>
        </row>
        <row r="69">
          <cell r="A69" t="str">
            <v>Brand 1</v>
          </cell>
          <cell r="B69" t="str">
            <v>Market 18</v>
          </cell>
          <cell r="C69">
            <v>16.5</v>
          </cell>
        </row>
        <row r="70">
          <cell r="A70" t="str">
            <v>Brand 1</v>
          </cell>
          <cell r="B70" t="str">
            <v>Market 12</v>
          </cell>
          <cell r="C70">
            <v>16.5</v>
          </cell>
        </row>
        <row r="71">
          <cell r="A71" t="str">
            <v>Brand 1</v>
          </cell>
          <cell r="B71" t="str">
            <v>Market 2</v>
          </cell>
          <cell r="C71">
            <v>37.125</v>
          </cell>
        </row>
        <row r="72">
          <cell r="A72" t="str">
            <v>Brand 1</v>
          </cell>
          <cell r="B72" t="str">
            <v>Market 11</v>
          </cell>
          <cell r="C72">
            <v>35.774999999999999</v>
          </cell>
        </row>
        <row r="73">
          <cell r="A73" t="str">
            <v>Brand 1</v>
          </cell>
          <cell r="B73" t="str">
            <v>Market 3</v>
          </cell>
          <cell r="C73">
            <v>71.55</v>
          </cell>
        </row>
        <row r="74">
          <cell r="A74" t="str">
            <v>Brand 1</v>
          </cell>
          <cell r="B74" t="str">
            <v>Market 18</v>
          </cell>
          <cell r="C74">
            <v>35.549999999999997</v>
          </cell>
        </row>
        <row r="75">
          <cell r="A75" t="str">
            <v>Brand 1</v>
          </cell>
          <cell r="B75" t="str">
            <v>Market 6</v>
          </cell>
          <cell r="C75">
            <v>129.6</v>
          </cell>
        </row>
        <row r="76">
          <cell r="A76" t="str">
            <v>Brand 1</v>
          </cell>
          <cell r="B76" t="str">
            <v>Market 17</v>
          </cell>
          <cell r="C76">
            <v>30.15</v>
          </cell>
        </row>
        <row r="77">
          <cell r="A77" t="str">
            <v>Brand 1</v>
          </cell>
          <cell r="B77" t="str">
            <v>Market 4</v>
          </cell>
          <cell r="C77">
            <v>6.0960000000000001</v>
          </cell>
        </row>
        <row r="78">
          <cell r="A78" t="str">
            <v>Brand 1</v>
          </cell>
          <cell r="B78" t="str">
            <v>Market 22</v>
          </cell>
          <cell r="C78">
            <v>12.5</v>
          </cell>
        </row>
        <row r="79">
          <cell r="A79" t="str">
            <v>Brand 1</v>
          </cell>
          <cell r="B79" t="str">
            <v>Market 6</v>
          </cell>
          <cell r="C79">
            <v>5.8559999999999999</v>
          </cell>
        </row>
        <row r="80">
          <cell r="A80" t="str">
            <v>Brand 1</v>
          </cell>
          <cell r="B80" t="str">
            <v>Market 6</v>
          </cell>
          <cell r="C80">
            <v>49.95</v>
          </cell>
        </row>
        <row r="81">
          <cell r="A81" t="str">
            <v>Brand 1</v>
          </cell>
          <cell r="B81" t="str">
            <v>Market 4</v>
          </cell>
          <cell r="C81">
            <v>98.1</v>
          </cell>
        </row>
        <row r="82">
          <cell r="A82" t="str">
            <v>Brand 1</v>
          </cell>
          <cell r="B82" t="str">
            <v>Market 29</v>
          </cell>
          <cell r="C82">
            <v>23.85</v>
          </cell>
        </row>
        <row r="83">
          <cell r="A83" t="str">
            <v>Brand 1</v>
          </cell>
          <cell r="B83" t="str">
            <v>Market 5</v>
          </cell>
          <cell r="C83">
            <v>10.199999999999999</v>
          </cell>
        </row>
        <row r="84">
          <cell r="A84" t="str">
            <v>Brand 1</v>
          </cell>
          <cell r="B84" t="str">
            <v>Market 11</v>
          </cell>
          <cell r="C84">
            <v>10</v>
          </cell>
        </row>
        <row r="85">
          <cell r="A85" t="str">
            <v>Brand 1</v>
          </cell>
          <cell r="B85" t="str">
            <v>Market 5</v>
          </cell>
          <cell r="C85">
            <v>22.274999999999999</v>
          </cell>
        </row>
        <row r="86">
          <cell r="A86" t="str">
            <v>Brand 1</v>
          </cell>
          <cell r="B86" t="str">
            <v>Market 22</v>
          </cell>
          <cell r="C86">
            <v>22.05</v>
          </cell>
        </row>
        <row r="87">
          <cell r="A87" t="str">
            <v>Brand 1</v>
          </cell>
          <cell r="B87" t="str">
            <v>Market 1</v>
          </cell>
          <cell r="C87">
            <v>9.4</v>
          </cell>
        </row>
        <row r="88">
          <cell r="A88" t="str">
            <v>Brand 1</v>
          </cell>
          <cell r="B88" t="str">
            <v>Market 6</v>
          </cell>
          <cell r="C88">
            <v>9.4</v>
          </cell>
        </row>
        <row r="89">
          <cell r="A89" t="str">
            <v>Brand 1</v>
          </cell>
          <cell r="B89" t="str">
            <v>Market 26</v>
          </cell>
          <cell r="C89">
            <v>9</v>
          </cell>
        </row>
        <row r="90">
          <cell r="A90" t="str">
            <v>Brand 1</v>
          </cell>
          <cell r="B90" t="str">
            <v>Market 29</v>
          </cell>
          <cell r="C90">
            <v>38.25</v>
          </cell>
        </row>
        <row r="91">
          <cell r="A91" t="str">
            <v>Brand 1</v>
          </cell>
          <cell r="B91" t="str">
            <v>Market 2</v>
          </cell>
          <cell r="C91">
            <v>3.9</v>
          </cell>
        </row>
        <row r="92">
          <cell r="A92" t="str">
            <v>Brand 1</v>
          </cell>
          <cell r="B92" t="str">
            <v>Market 29</v>
          </cell>
          <cell r="C92">
            <v>70.2</v>
          </cell>
        </row>
        <row r="93">
          <cell r="A93" t="str">
            <v>Brand 1</v>
          </cell>
          <cell r="B93" t="str">
            <v>Market 19</v>
          </cell>
          <cell r="C93">
            <v>7.5</v>
          </cell>
        </row>
        <row r="94">
          <cell r="A94" t="str">
            <v>Brand 1</v>
          </cell>
          <cell r="B94" t="str">
            <v>Market 3</v>
          </cell>
          <cell r="C94">
            <v>16.649999999999999</v>
          </cell>
        </row>
        <row r="95">
          <cell r="A95" t="str">
            <v>Brand 1</v>
          </cell>
          <cell r="B95" t="str">
            <v>Market 3</v>
          </cell>
          <cell r="C95">
            <v>7.2</v>
          </cell>
        </row>
        <row r="96">
          <cell r="A96" t="str">
            <v>Brand 1</v>
          </cell>
          <cell r="B96" t="str">
            <v>Market 19</v>
          </cell>
          <cell r="C96">
            <v>15.525</v>
          </cell>
        </row>
        <row r="97">
          <cell r="A97" t="str">
            <v>Brand 1</v>
          </cell>
          <cell r="B97" t="str">
            <v>Market 6</v>
          </cell>
          <cell r="C97">
            <v>3.024</v>
          </cell>
        </row>
        <row r="98">
          <cell r="A98" t="str">
            <v>Brand 1</v>
          </cell>
          <cell r="B98" t="str">
            <v>Market 2</v>
          </cell>
          <cell r="C98">
            <v>27.45</v>
          </cell>
        </row>
        <row r="99">
          <cell r="A99" t="str">
            <v>Brand 1</v>
          </cell>
          <cell r="B99" t="str">
            <v>Market 11</v>
          </cell>
          <cell r="C99">
            <v>27</v>
          </cell>
        </row>
        <row r="100">
          <cell r="A100" t="str">
            <v>Brand 1</v>
          </cell>
          <cell r="B100" t="str">
            <v>Market 11</v>
          </cell>
          <cell r="C100">
            <v>2.64</v>
          </cell>
        </row>
        <row r="101">
          <cell r="A101" t="str">
            <v>Brand 1</v>
          </cell>
          <cell r="B101" t="str">
            <v>Market 18</v>
          </cell>
          <cell r="C101">
            <v>48.6</v>
          </cell>
        </row>
        <row r="102">
          <cell r="A102" t="str">
            <v>Brand 1</v>
          </cell>
          <cell r="B102" t="str">
            <v>Market 3</v>
          </cell>
          <cell r="C102">
            <v>11.7</v>
          </cell>
        </row>
        <row r="103">
          <cell r="A103" t="str">
            <v>Brand 1</v>
          </cell>
          <cell r="B103" t="str">
            <v>Market 19</v>
          </cell>
          <cell r="C103">
            <v>11.25</v>
          </cell>
        </row>
        <row r="104">
          <cell r="A104" t="str">
            <v>Brand 1</v>
          </cell>
          <cell r="B104" t="str">
            <v>Market 29</v>
          </cell>
          <cell r="C104">
            <v>20.25</v>
          </cell>
        </row>
        <row r="105">
          <cell r="A105" t="str">
            <v>Brand 1</v>
          </cell>
          <cell r="B105" t="str">
            <v>Market 2</v>
          </cell>
          <cell r="C105">
            <v>2.1120000000000001</v>
          </cell>
        </row>
        <row r="106">
          <cell r="A106" t="str">
            <v>Brand 1</v>
          </cell>
          <cell r="B106" t="str">
            <v>Market 11</v>
          </cell>
          <cell r="C106">
            <v>9.4499999999999993</v>
          </cell>
        </row>
        <row r="107">
          <cell r="A107" t="str">
            <v>Brand 1</v>
          </cell>
          <cell r="B107" t="str">
            <v>Market 1</v>
          </cell>
          <cell r="C107">
            <v>1.8720000000000001</v>
          </cell>
        </row>
        <row r="108">
          <cell r="A108" t="str">
            <v>Brand 1</v>
          </cell>
          <cell r="B108" t="str">
            <v>Market 19</v>
          </cell>
          <cell r="C108">
            <v>3.8</v>
          </cell>
        </row>
        <row r="109">
          <cell r="A109" t="str">
            <v>Brand 1</v>
          </cell>
          <cell r="B109" t="str">
            <v>Market 2</v>
          </cell>
          <cell r="C109">
            <v>3.7</v>
          </cell>
        </row>
        <row r="110">
          <cell r="A110" t="str">
            <v>Brand 1</v>
          </cell>
          <cell r="B110" t="str">
            <v>Market 18</v>
          </cell>
          <cell r="C110">
            <v>15.75</v>
          </cell>
        </row>
        <row r="111">
          <cell r="A111" t="str">
            <v>Brand 1</v>
          </cell>
          <cell r="B111" t="str">
            <v>Market 12</v>
          </cell>
          <cell r="C111">
            <v>15.3</v>
          </cell>
        </row>
        <row r="112">
          <cell r="A112" t="str">
            <v>Brand 1</v>
          </cell>
          <cell r="B112" t="str">
            <v>Market 29</v>
          </cell>
          <cell r="C112">
            <v>1.536</v>
          </cell>
        </row>
        <row r="113">
          <cell r="A113" t="str">
            <v>Brand 1</v>
          </cell>
          <cell r="B113" t="str">
            <v>Market 12</v>
          </cell>
          <cell r="C113">
            <v>1.44</v>
          </cell>
        </row>
        <row r="114">
          <cell r="A114" t="str">
            <v>Brand 1</v>
          </cell>
          <cell r="B114" t="str">
            <v>Market 19</v>
          </cell>
          <cell r="C114">
            <v>13.5</v>
          </cell>
        </row>
        <row r="115">
          <cell r="A115" t="str">
            <v>Brand 1</v>
          </cell>
          <cell r="B115" t="str">
            <v>Market 17</v>
          </cell>
          <cell r="C115">
            <v>1.3919999999999999</v>
          </cell>
        </row>
        <row r="116">
          <cell r="A116" t="str">
            <v>Brand 1</v>
          </cell>
          <cell r="B116" t="str">
            <v>Market 5</v>
          </cell>
          <cell r="C116">
            <v>1.2</v>
          </cell>
        </row>
        <row r="117">
          <cell r="A117" t="str">
            <v>Brand 1</v>
          </cell>
          <cell r="B117" t="str">
            <v>Market 17</v>
          </cell>
          <cell r="C117">
            <v>2.5</v>
          </cell>
        </row>
        <row r="118">
          <cell r="A118" t="str">
            <v>Brand 1</v>
          </cell>
          <cell r="B118" t="str">
            <v>Market 26</v>
          </cell>
          <cell r="C118">
            <v>5.625</v>
          </cell>
        </row>
        <row r="119">
          <cell r="A119" t="str">
            <v>Brand 1</v>
          </cell>
          <cell r="B119" t="str">
            <v>Market 26</v>
          </cell>
          <cell r="C119">
            <v>1.1040000000000001</v>
          </cell>
        </row>
        <row r="120">
          <cell r="A120" t="str">
            <v>Brand 1</v>
          </cell>
          <cell r="B120" t="str">
            <v>Market 18</v>
          </cell>
          <cell r="C120">
            <v>0.96</v>
          </cell>
        </row>
        <row r="121">
          <cell r="A121" t="str">
            <v>Brand 1</v>
          </cell>
          <cell r="B121" t="str">
            <v>Market 18</v>
          </cell>
          <cell r="C121">
            <v>1.8</v>
          </cell>
        </row>
        <row r="122">
          <cell r="A122" t="str">
            <v>Brand 1</v>
          </cell>
          <cell r="B122" t="str">
            <v>Market 22</v>
          </cell>
          <cell r="C122">
            <v>0.81599999999999995</v>
          </cell>
        </row>
        <row r="123">
          <cell r="A123" t="str">
            <v>Brand 1</v>
          </cell>
          <cell r="B123" t="str">
            <v>Market 4</v>
          </cell>
          <cell r="C123">
            <v>1.7</v>
          </cell>
        </row>
        <row r="124">
          <cell r="A124" t="str">
            <v>Brand 1</v>
          </cell>
          <cell r="B124" t="str">
            <v>Market 22</v>
          </cell>
          <cell r="C124">
            <v>7.65</v>
          </cell>
        </row>
        <row r="125">
          <cell r="A125" t="str">
            <v>Brand 1</v>
          </cell>
          <cell r="B125" t="str">
            <v>Market 19</v>
          </cell>
          <cell r="C125">
            <v>7.2</v>
          </cell>
        </row>
        <row r="126">
          <cell r="A126" t="str">
            <v>Brand 1</v>
          </cell>
          <cell r="B126" t="str">
            <v>Market 6</v>
          </cell>
          <cell r="C126">
            <v>3.375</v>
          </cell>
        </row>
        <row r="127">
          <cell r="A127" t="str">
            <v>Brand 1</v>
          </cell>
          <cell r="B127" t="str">
            <v>Market 4</v>
          </cell>
          <cell r="C127">
            <v>3.375</v>
          </cell>
        </row>
        <row r="128">
          <cell r="A128" t="str">
            <v>Brand 1</v>
          </cell>
          <cell r="B128" t="str">
            <v>Market 19</v>
          </cell>
          <cell r="C128">
            <v>0.67200000000000004</v>
          </cell>
        </row>
        <row r="129">
          <cell r="A129" t="str">
            <v>Brand 1</v>
          </cell>
          <cell r="B129" t="str">
            <v>Market 6</v>
          </cell>
          <cell r="C129">
            <v>1.4</v>
          </cell>
        </row>
        <row r="130">
          <cell r="A130" t="str">
            <v>Brand 1</v>
          </cell>
          <cell r="B130" t="str">
            <v>Market 17</v>
          </cell>
          <cell r="C130">
            <v>6.3</v>
          </cell>
        </row>
        <row r="131">
          <cell r="A131" t="str">
            <v>Brand 1</v>
          </cell>
          <cell r="B131" t="str">
            <v>Market 26</v>
          </cell>
          <cell r="C131">
            <v>5.85</v>
          </cell>
        </row>
        <row r="132">
          <cell r="A132" t="str">
            <v>Brand 1</v>
          </cell>
          <cell r="B132" t="str">
            <v>Market 29</v>
          </cell>
          <cell r="C132">
            <v>1.2</v>
          </cell>
        </row>
        <row r="133">
          <cell r="A133" t="str">
            <v>Brand 1</v>
          </cell>
          <cell r="B133" t="str">
            <v>Market 11</v>
          </cell>
          <cell r="C133">
            <v>0.52800000000000002</v>
          </cell>
        </row>
        <row r="134">
          <cell r="A134" t="str">
            <v>Brand 1</v>
          </cell>
          <cell r="B134" t="str">
            <v>Market 12</v>
          </cell>
          <cell r="C134">
            <v>1.1000000000000001</v>
          </cell>
        </row>
        <row r="135">
          <cell r="A135" t="str">
            <v>Brand 1</v>
          </cell>
          <cell r="B135" t="str">
            <v>Market 18</v>
          </cell>
          <cell r="C135">
            <v>0.432</v>
          </cell>
        </row>
        <row r="136">
          <cell r="A136" t="str">
            <v>Brand 1</v>
          </cell>
          <cell r="B136" t="str">
            <v>Market 26</v>
          </cell>
          <cell r="C136">
            <v>0.38400000000000001</v>
          </cell>
        </row>
        <row r="137">
          <cell r="A137" t="str">
            <v>Brand 1</v>
          </cell>
          <cell r="B137" t="str">
            <v>Market 26</v>
          </cell>
          <cell r="C137">
            <v>1.575</v>
          </cell>
        </row>
        <row r="138">
          <cell r="A138" t="str">
            <v>Brand 1</v>
          </cell>
          <cell r="B138" t="str">
            <v>Market 19</v>
          </cell>
          <cell r="C138">
            <v>6.3</v>
          </cell>
        </row>
        <row r="139">
          <cell r="A139" t="str">
            <v>Brand 1</v>
          </cell>
          <cell r="B139" t="str">
            <v>Market 19</v>
          </cell>
          <cell r="C139">
            <v>0.28799999999999998</v>
          </cell>
        </row>
        <row r="140">
          <cell r="A140" t="str">
            <v>Brand 1</v>
          </cell>
          <cell r="B140" t="str">
            <v>Market 12</v>
          </cell>
          <cell r="C140">
            <v>0.28799999999999998</v>
          </cell>
        </row>
        <row r="141">
          <cell r="A141" t="str">
            <v>Brand 1</v>
          </cell>
          <cell r="B141" t="str">
            <v>Market 29</v>
          </cell>
          <cell r="C141">
            <v>0.24</v>
          </cell>
        </row>
        <row r="142">
          <cell r="A142" t="str">
            <v>Brand 1</v>
          </cell>
          <cell r="B142" t="str">
            <v>Market 12</v>
          </cell>
          <cell r="C142">
            <v>1.125</v>
          </cell>
        </row>
        <row r="143">
          <cell r="A143" t="str">
            <v>Brand 1</v>
          </cell>
          <cell r="B143" t="str">
            <v>Market 11</v>
          </cell>
          <cell r="C143">
            <v>2.25</v>
          </cell>
        </row>
        <row r="144">
          <cell r="A144" t="str">
            <v>Brand 1</v>
          </cell>
          <cell r="B144" t="str">
            <v>Market 17</v>
          </cell>
          <cell r="C144">
            <v>2.25</v>
          </cell>
        </row>
        <row r="145">
          <cell r="A145" t="str">
            <v>Brand 1</v>
          </cell>
          <cell r="B145" t="str">
            <v>Market 11</v>
          </cell>
          <cell r="C145">
            <v>4.5</v>
          </cell>
        </row>
        <row r="146">
          <cell r="A146" t="str">
            <v>Brand 1</v>
          </cell>
          <cell r="B146" t="str">
            <v>Market 12</v>
          </cell>
          <cell r="C146">
            <v>4.5</v>
          </cell>
        </row>
        <row r="147">
          <cell r="A147" t="str">
            <v>Brand 1</v>
          </cell>
          <cell r="B147" t="str">
            <v>Market 22</v>
          </cell>
          <cell r="C147">
            <v>3.6</v>
          </cell>
        </row>
        <row r="148">
          <cell r="A148" t="str">
            <v>Brand 1</v>
          </cell>
          <cell r="B148" t="str">
            <v>Market 26</v>
          </cell>
          <cell r="C148">
            <v>1.35</v>
          </cell>
        </row>
        <row r="149">
          <cell r="A149" t="str">
            <v>Brand 1</v>
          </cell>
          <cell r="B149" t="str">
            <v>Market 17</v>
          </cell>
          <cell r="C149">
            <v>2.2200000000000002</v>
          </cell>
        </row>
        <row r="150">
          <cell r="A150" t="str">
            <v>Brand 1</v>
          </cell>
          <cell r="B150" t="str">
            <v>Market 11</v>
          </cell>
          <cell r="C150">
            <v>9.6000000000000002E-2</v>
          </cell>
        </row>
        <row r="151">
          <cell r="A151" t="str">
            <v>Brand 1</v>
          </cell>
          <cell r="B151" t="str">
            <v>Market 17</v>
          </cell>
          <cell r="C151">
            <v>0.2</v>
          </cell>
        </row>
        <row r="152">
          <cell r="A152" t="str">
            <v>Brand 1</v>
          </cell>
          <cell r="B152" t="str">
            <v>Market 26</v>
          </cell>
          <cell r="C152">
            <v>4.8000000000000001E-2</v>
          </cell>
        </row>
        <row r="153">
          <cell r="A153" t="str">
            <v>Brand 1</v>
          </cell>
          <cell r="B153" t="str">
            <v>Market 2</v>
          </cell>
          <cell r="C153">
            <v>0.22500000000000001</v>
          </cell>
        </row>
        <row r="154">
          <cell r="A154" t="str">
            <v>Brand 1</v>
          </cell>
          <cell r="B154" t="str">
            <v>Market 18</v>
          </cell>
          <cell r="C154">
            <v>0.22500000000000001</v>
          </cell>
        </row>
        <row r="155">
          <cell r="A155" t="str">
            <v>Brand 1</v>
          </cell>
          <cell r="B155" t="str">
            <v>Market 17</v>
          </cell>
          <cell r="C155">
            <v>0.22500000000000001</v>
          </cell>
        </row>
        <row r="156">
          <cell r="A156" t="str">
            <v>Brand 1</v>
          </cell>
          <cell r="B156" t="str">
            <v>Market 5</v>
          </cell>
          <cell r="C156">
            <v>0.45</v>
          </cell>
        </row>
        <row r="157">
          <cell r="A157" t="str">
            <v>Brand 1</v>
          </cell>
          <cell r="B157" t="str">
            <v>Market 26</v>
          </cell>
          <cell r="C157">
            <v>0.9</v>
          </cell>
        </row>
        <row r="158">
          <cell r="A158" t="str">
            <v>Brand 1</v>
          </cell>
          <cell r="B158" t="str">
            <v>Market 20</v>
          </cell>
          <cell r="C158">
            <v>4.8000000000000001E-2</v>
          </cell>
        </row>
        <row r="159">
          <cell r="A159" t="str">
            <v>Brand 1</v>
          </cell>
          <cell r="B159" t="str">
            <v>Market 20</v>
          </cell>
          <cell r="C159">
            <v>0.76800000000000002</v>
          </cell>
        </row>
        <row r="160">
          <cell r="A160" t="str">
            <v>Brand 1</v>
          </cell>
          <cell r="B160" t="str">
            <v>Market 13</v>
          </cell>
          <cell r="C160">
            <v>0.96</v>
          </cell>
        </row>
        <row r="161">
          <cell r="A161" t="str">
            <v>Brand 1</v>
          </cell>
          <cell r="B161" t="str">
            <v>Market 30</v>
          </cell>
          <cell r="C161">
            <v>1.056</v>
          </cell>
        </row>
        <row r="162">
          <cell r="A162" t="str">
            <v>Brand 1</v>
          </cell>
          <cell r="B162" t="str">
            <v>Market 13</v>
          </cell>
          <cell r="C162">
            <v>0.24</v>
          </cell>
        </row>
        <row r="163">
          <cell r="A163" t="str">
            <v>Brand 1</v>
          </cell>
          <cell r="B163" t="str">
            <v>Market 20</v>
          </cell>
          <cell r="C163">
            <v>0.14399999999999999</v>
          </cell>
        </row>
        <row r="164">
          <cell r="A164" t="str">
            <v>Brand 1</v>
          </cell>
          <cell r="B164" t="str">
            <v>Market 13</v>
          </cell>
          <cell r="C164">
            <v>4.8000000000000001E-2</v>
          </cell>
        </row>
        <row r="165">
          <cell r="A165" t="str">
            <v>Brand 1</v>
          </cell>
          <cell r="B165" t="str">
            <v>Market 30</v>
          </cell>
          <cell r="C165">
            <v>4.2240000000000002</v>
          </cell>
        </row>
        <row r="166">
          <cell r="A166" t="str">
            <v>Brand 1</v>
          </cell>
          <cell r="B166" t="str">
            <v>Market 27</v>
          </cell>
          <cell r="C166">
            <v>0.14399999999999999</v>
          </cell>
        </row>
        <row r="167">
          <cell r="A167" t="str">
            <v>Brand 1</v>
          </cell>
          <cell r="B167" t="str">
            <v>Market 27</v>
          </cell>
          <cell r="C167">
            <v>0.24</v>
          </cell>
        </row>
        <row r="168">
          <cell r="A168" t="str">
            <v>Brand 1</v>
          </cell>
          <cell r="B168" t="str">
            <v>Market 6</v>
          </cell>
          <cell r="C168">
            <v>9.6000000000000002E-2</v>
          </cell>
        </row>
        <row r="169">
          <cell r="A169" t="str">
            <v>Brand 1</v>
          </cell>
          <cell r="B169" t="str">
            <v>Market 6</v>
          </cell>
          <cell r="C169">
            <v>0.28799999999999998</v>
          </cell>
        </row>
        <row r="170">
          <cell r="A170" t="str">
            <v>Brand 1</v>
          </cell>
          <cell r="B170" t="str">
            <v>Market 3</v>
          </cell>
          <cell r="C170">
            <v>0.72</v>
          </cell>
        </row>
        <row r="171">
          <cell r="A171" t="str">
            <v>Brand 1</v>
          </cell>
          <cell r="B171" t="str">
            <v>Market 3</v>
          </cell>
          <cell r="C171">
            <v>2.16</v>
          </cell>
        </row>
        <row r="172">
          <cell r="A172" t="str">
            <v>Brand 1</v>
          </cell>
          <cell r="B172" t="str">
            <v>Market 3</v>
          </cell>
          <cell r="C172">
            <v>0.28799999999999998</v>
          </cell>
        </row>
        <row r="173">
          <cell r="A173" t="str">
            <v>Brand 1</v>
          </cell>
          <cell r="B173" t="str">
            <v>Market 6</v>
          </cell>
          <cell r="C173">
            <v>0.28799999999999998</v>
          </cell>
        </row>
        <row r="174">
          <cell r="A174" t="str">
            <v>Brand 1</v>
          </cell>
          <cell r="B174" t="str">
            <v>Market 20</v>
          </cell>
          <cell r="C174">
            <v>0.1</v>
          </cell>
        </row>
        <row r="175">
          <cell r="A175" t="str">
            <v>Brand 1</v>
          </cell>
          <cell r="B175" t="str">
            <v>Market 20</v>
          </cell>
          <cell r="C175">
            <v>3.9</v>
          </cell>
        </row>
        <row r="176">
          <cell r="A176" t="str">
            <v>Brand 1</v>
          </cell>
          <cell r="B176" t="str">
            <v>Market 13</v>
          </cell>
          <cell r="C176">
            <v>5.9</v>
          </cell>
        </row>
        <row r="177">
          <cell r="A177" t="str">
            <v>Brand 1</v>
          </cell>
          <cell r="B177" t="str">
            <v>Market 30</v>
          </cell>
          <cell r="C177">
            <v>106.7</v>
          </cell>
        </row>
        <row r="178">
          <cell r="A178" t="str">
            <v>Brand 1</v>
          </cell>
          <cell r="B178" t="str">
            <v>Market 20</v>
          </cell>
          <cell r="C178">
            <v>15.8</v>
          </cell>
        </row>
        <row r="179">
          <cell r="A179" t="str">
            <v>Brand 1</v>
          </cell>
          <cell r="B179" t="str">
            <v>Market 13</v>
          </cell>
          <cell r="C179">
            <v>42.2</v>
          </cell>
        </row>
        <row r="180">
          <cell r="A180" t="str">
            <v>Brand 1</v>
          </cell>
          <cell r="B180" t="str">
            <v>Market 13</v>
          </cell>
          <cell r="C180">
            <v>0.1</v>
          </cell>
        </row>
        <row r="181">
          <cell r="A181" t="str">
            <v>Brand 1</v>
          </cell>
          <cell r="B181" t="str">
            <v>Market 13</v>
          </cell>
          <cell r="C181">
            <v>0.4</v>
          </cell>
        </row>
        <row r="182">
          <cell r="A182" t="str">
            <v>Brand 1</v>
          </cell>
          <cell r="B182" t="str">
            <v>Market 30</v>
          </cell>
          <cell r="C182">
            <v>0.3</v>
          </cell>
        </row>
        <row r="183">
          <cell r="A183" t="str">
            <v>Brand 1</v>
          </cell>
          <cell r="B183" t="str">
            <v>Market 27</v>
          </cell>
          <cell r="C183">
            <v>0.1</v>
          </cell>
        </row>
        <row r="184">
          <cell r="A184" t="str">
            <v>Brand 1</v>
          </cell>
          <cell r="B184" t="str">
            <v>Market 30</v>
          </cell>
          <cell r="C184">
            <v>13.8</v>
          </cell>
        </row>
        <row r="185">
          <cell r="A185" t="str">
            <v>Brand 1</v>
          </cell>
          <cell r="B185" t="str">
            <v>Market 27</v>
          </cell>
          <cell r="C185">
            <v>2.6</v>
          </cell>
        </row>
        <row r="186">
          <cell r="A186" t="str">
            <v>Brand 1</v>
          </cell>
          <cell r="B186" t="str">
            <v>Market 27</v>
          </cell>
          <cell r="C186">
            <v>8.3000000000000007</v>
          </cell>
        </row>
        <row r="187">
          <cell r="A187" t="str">
            <v>Brand 1</v>
          </cell>
          <cell r="B187" t="str">
            <v>Market 6</v>
          </cell>
          <cell r="C187">
            <v>0.3</v>
          </cell>
        </row>
        <row r="188">
          <cell r="A188" t="str">
            <v>Brand 1</v>
          </cell>
          <cell r="B188" t="str">
            <v>Market 3</v>
          </cell>
          <cell r="C188">
            <v>9.5</v>
          </cell>
        </row>
        <row r="189">
          <cell r="A189" t="str">
            <v>Brand 1</v>
          </cell>
          <cell r="B189" t="str">
            <v>Market 3</v>
          </cell>
          <cell r="C189">
            <v>21.8</v>
          </cell>
        </row>
        <row r="190">
          <cell r="A190" t="str">
            <v>Brand 1</v>
          </cell>
          <cell r="B190" t="str">
            <v>Market 3</v>
          </cell>
          <cell r="C190">
            <v>0.2</v>
          </cell>
        </row>
        <row r="191">
          <cell r="A191" t="str">
            <v>Brand 1</v>
          </cell>
          <cell r="B191" t="str">
            <v>Market 6</v>
          </cell>
          <cell r="C191">
            <v>50.1</v>
          </cell>
        </row>
        <row r="192">
          <cell r="A192" t="str">
            <v>Brand 1</v>
          </cell>
          <cell r="B192" t="str">
            <v>Market 6</v>
          </cell>
          <cell r="C192">
            <v>5.7</v>
          </cell>
        </row>
        <row r="193">
          <cell r="A193" t="str">
            <v>Brand 1</v>
          </cell>
          <cell r="B193" t="str">
            <v>Market 6</v>
          </cell>
          <cell r="C193">
            <v>0.5</v>
          </cell>
        </row>
        <row r="194">
          <cell r="A194" t="str">
            <v>Brand 1</v>
          </cell>
          <cell r="B194" t="str">
            <v>Market 20</v>
          </cell>
          <cell r="C194">
            <v>4.05</v>
          </cell>
        </row>
        <row r="195">
          <cell r="A195" t="str">
            <v>Brand 1</v>
          </cell>
          <cell r="B195" t="str">
            <v>Market 13</v>
          </cell>
          <cell r="C195">
            <v>9.9</v>
          </cell>
        </row>
        <row r="196">
          <cell r="A196" t="str">
            <v>Brand 1</v>
          </cell>
          <cell r="B196" t="str">
            <v>Market 30</v>
          </cell>
          <cell r="C196">
            <v>88.2</v>
          </cell>
        </row>
        <row r="197">
          <cell r="A197" t="str">
            <v>Brand 1</v>
          </cell>
          <cell r="B197" t="str">
            <v>Market 20</v>
          </cell>
          <cell r="C197">
            <v>0.45</v>
          </cell>
        </row>
        <row r="198">
          <cell r="A198" t="str">
            <v>Brand 1</v>
          </cell>
          <cell r="B198" t="str">
            <v>Market 20</v>
          </cell>
          <cell r="C198">
            <v>16.649999999999999</v>
          </cell>
        </row>
        <row r="199">
          <cell r="A199" t="str">
            <v>Brand 1</v>
          </cell>
          <cell r="B199" t="str">
            <v>Market 13</v>
          </cell>
          <cell r="C199">
            <v>60.3</v>
          </cell>
        </row>
        <row r="200">
          <cell r="A200" t="str">
            <v>Brand 1</v>
          </cell>
          <cell r="B200" t="str">
            <v>Market 30</v>
          </cell>
          <cell r="C200">
            <v>15.75</v>
          </cell>
        </row>
        <row r="201">
          <cell r="A201" t="str">
            <v>Brand 1</v>
          </cell>
          <cell r="B201" t="str">
            <v>Market 27</v>
          </cell>
          <cell r="C201">
            <v>1.35</v>
          </cell>
        </row>
        <row r="202">
          <cell r="A202" t="str">
            <v>Brand 1</v>
          </cell>
          <cell r="B202" t="str">
            <v>Market 27</v>
          </cell>
          <cell r="C202">
            <v>6.0750000000000002</v>
          </cell>
        </row>
        <row r="203">
          <cell r="A203" t="str">
            <v>Brand 1</v>
          </cell>
          <cell r="B203" t="str">
            <v>Market 6</v>
          </cell>
          <cell r="C203">
            <v>0.22500000000000001</v>
          </cell>
        </row>
        <row r="204">
          <cell r="A204" t="str">
            <v>Brand 1</v>
          </cell>
          <cell r="B204" t="str">
            <v>Market 3</v>
          </cell>
          <cell r="C204">
            <v>13.725</v>
          </cell>
        </row>
        <row r="205">
          <cell r="A205" t="str">
            <v>Brand 1</v>
          </cell>
          <cell r="B205" t="str">
            <v>Market 3</v>
          </cell>
          <cell r="C205">
            <v>40.950000000000003</v>
          </cell>
        </row>
        <row r="206">
          <cell r="A206" t="str">
            <v>Brand 1</v>
          </cell>
          <cell r="B206" t="str">
            <v>Market 3</v>
          </cell>
          <cell r="C206">
            <v>2.9249999999999998</v>
          </cell>
        </row>
        <row r="207">
          <cell r="A207" t="str">
            <v>Brand 1</v>
          </cell>
          <cell r="B207" t="str">
            <v>Market 6</v>
          </cell>
          <cell r="C207">
            <v>64.349999999999994</v>
          </cell>
        </row>
        <row r="208">
          <cell r="A208" t="str">
            <v>Brand 1</v>
          </cell>
          <cell r="B208" t="str">
            <v>Market 6</v>
          </cell>
          <cell r="C208">
            <v>20.7</v>
          </cell>
        </row>
        <row r="209">
          <cell r="A209" t="str">
            <v>Brand 1</v>
          </cell>
          <cell r="B209" t="str">
            <v>Market 20</v>
          </cell>
          <cell r="C209">
            <v>1.35</v>
          </cell>
        </row>
        <row r="210">
          <cell r="A210" t="str">
            <v>Brand 1</v>
          </cell>
          <cell r="B210" t="str">
            <v>Market 13</v>
          </cell>
          <cell r="C210">
            <v>5.4</v>
          </cell>
        </row>
        <row r="211">
          <cell r="A211" t="str">
            <v>Brand 1</v>
          </cell>
          <cell r="B211" t="str">
            <v>Market 30</v>
          </cell>
          <cell r="C211">
            <v>51.75</v>
          </cell>
        </row>
        <row r="212">
          <cell r="A212" t="str">
            <v>Brand 1</v>
          </cell>
          <cell r="B212" t="str">
            <v>Market 20</v>
          </cell>
          <cell r="C212">
            <v>16.2</v>
          </cell>
        </row>
        <row r="213">
          <cell r="A213" t="str">
            <v>Brand 1</v>
          </cell>
          <cell r="B213" t="str">
            <v>Market 13</v>
          </cell>
          <cell r="C213">
            <v>27.9</v>
          </cell>
        </row>
        <row r="214">
          <cell r="A214" t="str">
            <v>Brand 1</v>
          </cell>
          <cell r="B214" t="str">
            <v>Market 30</v>
          </cell>
          <cell r="C214">
            <v>35.1</v>
          </cell>
        </row>
        <row r="215">
          <cell r="A215" t="str">
            <v>Brand 1</v>
          </cell>
          <cell r="B215" t="str">
            <v>Market 27</v>
          </cell>
          <cell r="C215">
            <v>0.9</v>
          </cell>
        </row>
        <row r="216">
          <cell r="A216" t="str">
            <v>Brand 1</v>
          </cell>
          <cell r="B216" t="str">
            <v>Market 27</v>
          </cell>
          <cell r="C216">
            <v>2.25</v>
          </cell>
        </row>
        <row r="217">
          <cell r="A217" t="str">
            <v>Brand 1</v>
          </cell>
          <cell r="B217" t="str">
            <v>Market 3</v>
          </cell>
          <cell r="C217">
            <v>20.7</v>
          </cell>
        </row>
        <row r="218">
          <cell r="A218" t="str">
            <v>Brand 1</v>
          </cell>
          <cell r="B218" t="str">
            <v>Market 3</v>
          </cell>
          <cell r="C218">
            <v>77.849999999999994</v>
          </cell>
        </row>
        <row r="219">
          <cell r="A219" t="str">
            <v>Brand 1</v>
          </cell>
          <cell r="B219" t="str">
            <v>Market 6</v>
          </cell>
          <cell r="C219">
            <v>39.15</v>
          </cell>
        </row>
        <row r="220">
          <cell r="A220" t="str">
            <v>Brand 1</v>
          </cell>
          <cell r="B220" t="str">
            <v>Market 6</v>
          </cell>
          <cell r="C220">
            <v>16.2</v>
          </cell>
        </row>
        <row r="221">
          <cell r="A221" t="str">
            <v>Brand 1</v>
          </cell>
          <cell r="B221" t="str">
            <v>Market 30</v>
          </cell>
          <cell r="C221">
            <v>9.9</v>
          </cell>
        </row>
        <row r="222">
          <cell r="A222" t="str">
            <v>Brand 1</v>
          </cell>
          <cell r="B222" t="str">
            <v>Market 13</v>
          </cell>
          <cell r="C222">
            <v>7.2</v>
          </cell>
        </row>
        <row r="223">
          <cell r="A223" t="str">
            <v>Brand 1</v>
          </cell>
          <cell r="B223" t="str">
            <v>Market 20</v>
          </cell>
          <cell r="C223">
            <v>4.5</v>
          </cell>
        </row>
        <row r="224">
          <cell r="A224" t="str">
            <v>Brand 1</v>
          </cell>
          <cell r="B224" t="str">
            <v>Market 27</v>
          </cell>
          <cell r="C224">
            <v>0.9</v>
          </cell>
        </row>
        <row r="225">
          <cell r="A225" t="str">
            <v>Brand 1</v>
          </cell>
          <cell r="B225" t="str">
            <v>Market 3</v>
          </cell>
          <cell r="C225">
            <v>9.9</v>
          </cell>
        </row>
        <row r="226">
          <cell r="A226" t="str">
            <v>Brand 1</v>
          </cell>
          <cell r="B226" t="str">
            <v>Market 6</v>
          </cell>
          <cell r="C226">
            <v>9.9</v>
          </cell>
        </row>
        <row r="227">
          <cell r="A227" t="str">
            <v>Brand 1</v>
          </cell>
          <cell r="B227" t="str">
            <v>Market 28</v>
          </cell>
          <cell r="C227">
            <v>3.9359999999999999</v>
          </cell>
        </row>
        <row r="228">
          <cell r="A228" t="str">
            <v>Brand 1</v>
          </cell>
          <cell r="B228" t="str">
            <v>Market 28</v>
          </cell>
          <cell r="C228">
            <v>0.76800000000000002</v>
          </cell>
        </row>
        <row r="229">
          <cell r="A229" t="str">
            <v>Brand 1</v>
          </cell>
          <cell r="B229" t="str">
            <v>Market 28</v>
          </cell>
          <cell r="C229">
            <v>0.28799999999999998</v>
          </cell>
        </row>
        <row r="230">
          <cell r="A230" t="str">
            <v>Brand 1</v>
          </cell>
          <cell r="B230" t="str">
            <v>Market 7</v>
          </cell>
          <cell r="C230">
            <v>7.44</v>
          </cell>
        </row>
        <row r="231">
          <cell r="A231" t="str">
            <v>Brand 1</v>
          </cell>
          <cell r="B231" t="str">
            <v>Market 34</v>
          </cell>
          <cell r="C231">
            <v>2.496</v>
          </cell>
        </row>
        <row r="232">
          <cell r="A232" t="str">
            <v>Brand 1</v>
          </cell>
          <cell r="B232" t="str">
            <v>Market 31</v>
          </cell>
          <cell r="C232">
            <v>3.7440000000000002</v>
          </cell>
        </row>
        <row r="233">
          <cell r="A233" t="str">
            <v>Brand 1</v>
          </cell>
          <cell r="B233" t="str">
            <v>Market 15</v>
          </cell>
          <cell r="C233">
            <v>3.2639999999999998</v>
          </cell>
        </row>
        <row r="234">
          <cell r="A234" t="str">
            <v>Brand 1</v>
          </cell>
          <cell r="B234" t="str">
            <v>Market 7</v>
          </cell>
          <cell r="C234">
            <v>1.728</v>
          </cell>
        </row>
        <row r="235">
          <cell r="A235" t="str">
            <v>Brand 1</v>
          </cell>
          <cell r="B235" t="str">
            <v>Market 31</v>
          </cell>
          <cell r="C235">
            <v>1.1040000000000001</v>
          </cell>
        </row>
        <row r="236">
          <cell r="A236" t="str">
            <v>Brand 1</v>
          </cell>
          <cell r="B236" t="str">
            <v>Market 5</v>
          </cell>
          <cell r="C236">
            <v>0.72</v>
          </cell>
        </row>
        <row r="237">
          <cell r="A237" t="str">
            <v>Brand 1</v>
          </cell>
          <cell r="B237" t="str">
            <v>Market 34</v>
          </cell>
          <cell r="C237">
            <v>0.38400000000000001</v>
          </cell>
        </row>
        <row r="238">
          <cell r="A238" t="str">
            <v>Brand 1</v>
          </cell>
          <cell r="B238" t="str">
            <v>Market 34</v>
          </cell>
          <cell r="C238">
            <v>4.8000000000000001E-2</v>
          </cell>
        </row>
        <row r="239">
          <cell r="A239" t="str">
            <v>Brand 1</v>
          </cell>
          <cell r="B239" t="str">
            <v>Market 31</v>
          </cell>
          <cell r="C239">
            <v>0.48</v>
          </cell>
        </row>
        <row r="240">
          <cell r="A240" t="str">
            <v>Brand 1</v>
          </cell>
          <cell r="B240" t="str">
            <v>Market 7</v>
          </cell>
          <cell r="C240">
            <v>0.57599999999999996</v>
          </cell>
        </row>
        <row r="241">
          <cell r="A241" t="str">
            <v>Brand 1</v>
          </cell>
          <cell r="B241" t="str">
            <v>Market 15</v>
          </cell>
          <cell r="C241">
            <v>0.28799999999999998</v>
          </cell>
        </row>
        <row r="242">
          <cell r="A242" t="str">
            <v>Brand 1</v>
          </cell>
          <cell r="B242" t="str">
            <v>Market 3</v>
          </cell>
          <cell r="C242">
            <v>0.76800000000000002</v>
          </cell>
        </row>
        <row r="243">
          <cell r="A243" t="str">
            <v>Brand 1</v>
          </cell>
          <cell r="B243" t="str">
            <v>Market 3</v>
          </cell>
          <cell r="C243">
            <v>22.224</v>
          </cell>
        </row>
        <row r="244">
          <cell r="A244" t="str">
            <v>Brand 1</v>
          </cell>
          <cell r="B244" t="str">
            <v>Market 3</v>
          </cell>
          <cell r="C244">
            <v>1.1519999999999999</v>
          </cell>
        </row>
        <row r="245">
          <cell r="A245" t="str">
            <v>Brand 1</v>
          </cell>
          <cell r="B245" t="str">
            <v>Market 15</v>
          </cell>
          <cell r="C245">
            <v>0.14399999999999999</v>
          </cell>
        </row>
        <row r="246">
          <cell r="A246" t="str">
            <v>Brand 1</v>
          </cell>
          <cell r="B246" t="str">
            <v>Market 5</v>
          </cell>
          <cell r="C246">
            <v>0.14399999999999999</v>
          </cell>
        </row>
        <row r="247">
          <cell r="A247" t="str">
            <v>Brand 1</v>
          </cell>
          <cell r="B247" t="str">
            <v>Market 24</v>
          </cell>
          <cell r="C247">
            <v>0.24</v>
          </cell>
        </row>
        <row r="248">
          <cell r="A248" t="str">
            <v>Brand 1</v>
          </cell>
          <cell r="B248" t="str">
            <v>Market 25</v>
          </cell>
          <cell r="C248">
            <v>0.28799999999999998</v>
          </cell>
        </row>
        <row r="249">
          <cell r="A249" t="str">
            <v>Brand 1</v>
          </cell>
          <cell r="B249" t="str">
            <v>Market 23</v>
          </cell>
          <cell r="C249">
            <v>0.432</v>
          </cell>
        </row>
        <row r="250">
          <cell r="A250" t="str">
            <v>Brand 1</v>
          </cell>
          <cell r="B250" t="str">
            <v>Market 21</v>
          </cell>
          <cell r="C250">
            <v>0.33600000000000002</v>
          </cell>
        </row>
        <row r="251">
          <cell r="A251" t="str">
            <v>Brand 1</v>
          </cell>
          <cell r="B251" t="str">
            <v>Market 21</v>
          </cell>
          <cell r="C251">
            <v>9.6000000000000002E-2</v>
          </cell>
        </row>
        <row r="252">
          <cell r="A252" t="str">
            <v>Brand 1</v>
          </cell>
          <cell r="B252" t="str">
            <v>Market 24</v>
          </cell>
          <cell r="C252">
            <v>4.8000000000000001E-2</v>
          </cell>
        </row>
        <row r="253">
          <cell r="A253" t="str">
            <v>Brand 1</v>
          </cell>
          <cell r="B253" t="str">
            <v>Market 25</v>
          </cell>
          <cell r="C253">
            <v>4.8000000000000001E-2</v>
          </cell>
        </row>
        <row r="254">
          <cell r="A254" t="str">
            <v>Brand 1</v>
          </cell>
          <cell r="B254" t="str">
            <v>Market 21</v>
          </cell>
          <cell r="C254">
            <v>0.91200000000000003</v>
          </cell>
        </row>
        <row r="255">
          <cell r="A255" t="str">
            <v>Brand 1</v>
          </cell>
          <cell r="B255" t="str">
            <v>Market 25</v>
          </cell>
          <cell r="C255">
            <v>0.38400000000000001</v>
          </cell>
        </row>
        <row r="256">
          <cell r="A256" t="str">
            <v>Brand 1</v>
          </cell>
          <cell r="B256" t="str">
            <v>Market 24</v>
          </cell>
          <cell r="C256">
            <v>1.008</v>
          </cell>
        </row>
        <row r="257">
          <cell r="A257" t="str">
            <v>Brand 1</v>
          </cell>
          <cell r="B257" t="str">
            <v>Market 16</v>
          </cell>
          <cell r="C257">
            <v>0.14399999999999999</v>
          </cell>
        </row>
        <row r="258">
          <cell r="A258" t="str">
            <v>Brand 1</v>
          </cell>
          <cell r="B258" t="str">
            <v>Market 16</v>
          </cell>
          <cell r="C258">
            <v>0.81599999999999995</v>
          </cell>
        </row>
        <row r="259">
          <cell r="A259" t="str">
            <v>Brand 1</v>
          </cell>
          <cell r="B259" t="str">
            <v>Market 23</v>
          </cell>
          <cell r="C259">
            <v>9.6000000000000002E-2</v>
          </cell>
        </row>
        <row r="260">
          <cell r="A260" t="str">
            <v>Brand 1</v>
          </cell>
          <cell r="B260" t="str">
            <v>Market 10</v>
          </cell>
          <cell r="C260">
            <v>0.624</v>
          </cell>
        </row>
        <row r="261">
          <cell r="A261" t="str">
            <v>Brand 1</v>
          </cell>
          <cell r="B261" t="str">
            <v>Market 14</v>
          </cell>
          <cell r="C261">
            <v>0.38400000000000001</v>
          </cell>
        </row>
        <row r="262">
          <cell r="A262" t="str">
            <v>Brand 1</v>
          </cell>
          <cell r="B262" t="str">
            <v>Market 9</v>
          </cell>
          <cell r="C262">
            <v>0.86399999999999999</v>
          </cell>
        </row>
        <row r="263">
          <cell r="A263" t="str">
            <v>Brand 1</v>
          </cell>
          <cell r="B263" t="str">
            <v>Market 10</v>
          </cell>
          <cell r="C263">
            <v>1.8240000000000001</v>
          </cell>
        </row>
        <row r="264">
          <cell r="A264" t="str">
            <v>Brand 1</v>
          </cell>
          <cell r="B264" t="str">
            <v>Market 14</v>
          </cell>
          <cell r="C264">
            <v>2.0640000000000001</v>
          </cell>
        </row>
        <row r="265">
          <cell r="A265" t="str">
            <v>Brand 1</v>
          </cell>
          <cell r="B265" t="str">
            <v>Market 9</v>
          </cell>
          <cell r="C265">
            <v>2.2559999999999998</v>
          </cell>
        </row>
        <row r="266">
          <cell r="A266" t="str">
            <v>Brand 1</v>
          </cell>
          <cell r="B266" t="str">
            <v>Market 14</v>
          </cell>
          <cell r="C266">
            <v>0.192</v>
          </cell>
        </row>
        <row r="267">
          <cell r="A267" t="str">
            <v>Brand 1</v>
          </cell>
          <cell r="B267" t="str">
            <v>Market 9</v>
          </cell>
          <cell r="C267">
            <v>0.432</v>
          </cell>
        </row>
        <row r="268">
          <cell r="A268" t="str">
            <v>Brand 1</v>
          </cell>
          <cell r="B268" t="str">
            <v>Market 10</v>
          </cell>
          <cell r="C268">
            <v>4.8000000000000001E-2</v>
          </cell>
        </row>
        <row r="269">
          <cell r="A269" t="str">
            <v>Brand 1</v>
          </cell>
          <cell r="B269" t="str">
            <v>Market 32</v>
          </cell>
          <cell r="C269">
            <v>4.5119999999999996</v>
          </cell>
        </row>
        <row r="270">
          <cell r="A270" t="str">
            <v>Brand 1</v>
          </cell>
          <cell r="B270" t="str">
            <v>Market 32</v>
          </cell>
          <cell r="C270">
            <v>1.248</v>
          </cell>
        </row>
        <row r="271">
          <cell r="A271" t="str">
            <v>Brand 1</v>
          </cell>
          <cell r="B271" t="str">
            <v>Market 32</v>
          </cell>
          <cell r="C271">
            <v>0.52800000000000002</v>
          </cell>
        </row>
        <row r="272">
          <cell r="A272" t="str">
            <v>Brand 1</v>
          </cell>
          <cell r="B272" t="str">
            <v>Market 33</v>
          </cell>
          <cell r="C272">
            <v>4.08</v>
          </cell>
        </row>
        <row r="273">
          <cell r="A273" t="str">
            <v>Brand 1</v>
          </cell>
          <cell r="B273" t="str">
            <v>Market 33</v>
          </cell>
          <cell r="C273">
            <v>0.96</v>
          </cell>
        </row>
        <row r="274">
          <cell r="A274" t="str">
            <v>Brand 1</v>
          </cell>
          <cell r="B274" t="str">
            <v>Market 33</v>
          </cell>
          <cell r="C274">
            <v>0.28799999999999998</v>
          </cell>
        </row>
        <row r="275">
          <cell r="A275" t="str">
            <v>Brand 1</v>
          </cell>
          <cell r="B275" t="str">
            <v>Market 28</v>
          </cell>
          <cell r="C275">
            <v>143.19999999999999</v>
          </cell>
        </row>
        <row r="276">
          <cell r="A276" t="str">
            <v>Brand 1</v>
          </cell>
          <cell r="B276" t="str">
            <v>Market 28</v>
          </cell>
          <cell r="C276">
            <v>20.8</v>
          </cell>
        </row>
        <row r="277">
          <cell r="A277" t="str">
            <v>Brand 1</v>
          </cell>
          <cell r="B277" t="str">
            <v>Market 28</v>
          </cell>
          <cell r="C277">
            <v>0.9</v>
          </cell>
        </row>
        <row r="278">
          <cell r="A278" t="str">
            <v>Brand 1</v>
          </cell>
          <cell r="B278" t="str">
            <v>Market 3</v>
          </cell>
          <cell r="C278">
            <v>1.9</v>
          </cell>
        </row>
        <row r="279">
          <cell r="A279" t="str">
            <v>Brand 1</v>
          </cell>
          <cell r="B279" t="str">
            <v>Market 7</v>
          </cell>
          <cell r="C279">
            <v>0.1</v>
          </cell>
        </row>
        <row r="280">
          <cell r="A280" t="str">
            <v>Brand 1</v>
          </cell>
          <cell r="B280" t="str">
            <v>Market 31</v>
          </cell>
          <cell r="C280">
            <v>0.1</v>
          </cell>
        </row>
        <row r="281">
          <cell r="A281" t="str">
            <v>Brand 1</v>
          </cell>
          <cell r="B281" t="str">
            <v>Market 7</v>
          </cell>
          <cell r="C281">
            <v>141.6</v>
          </cell>
        </row>
        <row r="282">
          <cell r="A282" t="str">
            <v>Brand 1</v>
          </cell>
          <cell r="B282" t="str">
            <v>Market 34</v>
          </cell>
          <cell r="C282">
            <v>47.1</v>
          </cell>
        </row>
        <row r="283">
          <cell r="A283" t="str">
            <v>Brand 1</v>
          </cell>
          <cell r="B283" t="str">
            <v>Market 31</v>
          </cell>
          <cell r="C283">
            <v>69.400000000000006</v>
          </cell>
        </row>
        <row r="284">
          <cell r="A284" t="str">
            <v>Brand 1</v>
          </cell>
          <cell r="B284" t="str">
            <v>Market 3</v>
          </cell>
          <cell r="C284">
            <v>14.6</v>
          </cell>
        </row>
        <row r="285">
          <cell r="A285" t="str">
            <v>Brand 1</v>
          </cell>
          <cell r="B285" t="str">
            <v>Market 15</v>
          </cell>
          <cell r="C285">
            <v>7.5</v>
          </cell>
        </row>
        <row r="286">
          <cell r="A286" t="str">
            <v>Brand 1</v>
          </cell>
          <cell r="B286" t="str">
            <v>Market 7</v>
          </cell>
          <cell r="C286">
            <v>25.7</v>
          </cell>
        </row>
        <row r="287">
          <cell r="A287" t="str">
            <v>Brand 1</v>
          </cell>
          <cell r="B287" t="str">
            <v>Market 34</v>
          </cell>
          <cell r="C287">
            <v>17.3</v>
          </cell>
        </row>
        <row r="288">
          <cell r="A288" t="str">
            <v>Brand 1</v>
          </cell>
          <cell r="B288" t="str">
            <v>Market 31</v>
          </cell>
          <cell r="C288">
            <v>11.2</v>
          </cell>
        </row>
        <row r="289">
          <cell r="A289" t="str">
            <v>Brand 1</v>
          </cell>
          <cell r="B289" t="str">
            <v>Market 3</v>
          </cell>
          <cell r="C289">
            <v>54.8</v>
          </cell>
        </row>
        <row r="290">
          <cell r="A290" t="str">
            <v>Brand 1</v>
          </cell>
          <cell r="B290" t="str">
            <v>Market 3</v>
          </cell>
          <cell r="C290">
            <v>0.4</v>
          </cell>
        </row>
        <row r="291">
          <cell r="A291" t="str">
            <v>Brand 1</v>
          </cell>
          <cell r="B291" t="str">
            <v>Market 5</v>
          </cell>
          <cell r="C291">
            <v>3</v>
          </cell>
        </row>
        <row r="292">
          <cell r="A292" t="str">
            <v>Brand 1</v>
          </cell>
          <cell r="B292" t="str">
            <v>Market 7</v>
          </cell>
          <cell r="C292">
            <v>3</v>
          </cell>
        </row>
        <row r="293">
          <cell r="A293" t="str">
            <v>Brand 1</v>
          </cell>
          <cell r="B293" t="str">
            <v>Market 34</v>
          </cell>
          <cell r="C293">
            <v>0.2</v>
          </cell>
        </row>
        <row r="294">
          <cell r="A294" t="str">
            <v>Brand 1</v>
          </cell>
          <cell r="B294" t="str">
            <v>Market 31</v>
          </cell>
          <cell r="C294">
            <v>0.6</v>
          </cell>
        </row>
        <row r="295">
          <cell r="A295" t="str">
            <v>Brand 1</v>
          </cell>
          <cell r="B295" t="str">
            <v>Market 25</v>
          </cell>
          <cell r="C295">
            <v>2.2999999999999998</v>
          </cell>
        </row>
        <row r="296">
          <cell r="A296" t="str">
            <v>Brand 1</v>
          </cell>
          <cell r="B296" t="str">
            <v>Market 24</v>
          </cell>
          <cell r="C296">
            <v>7</v>
          </cell>
        </row>
        <row r="297">
          <cell r="A297" t="str">
            <v>Brand 1</v>
          </cell>
          <cell r="B297" t="str">
            <v>Market 16</v>
          </cell>
          <cell r="C297">
            <v>22.5</v>
          </cell>
        </row>
        <row r="298">
          <cell r="A298" t="str">
            <v>Brand 1</v>
          </cell>
          <cell r="B298" t="str">
            <v>Market 23</v>
          </cell>
          <cell r="C298">
            <v>12.4</v>
          </cell>
        </row>
        <row r="299">
          <cell r="A299" t="str">
            <v>Brand 1</v>
          </cell>
          <cell r="B299" t="str">
            <v>Market 21</v>
          </cell>
          <cell r="C299">
            <v>17.100000000000001</v>
          </cell>
        </row>
        <row r="300">
          <cell r="A300" t="str">
            <v>Brand 1</v>
          </cell>
          <cell r="B300" t="str">
            <v>Market 24</v>
          </cell>
          <cell r="C300">
            <v>13.1</v>
          </cell>
        </row>
        <row r="301">
          <cell r="A301" t="str">
            <v>Brand 1</v>
          </cell>
          <cell r="B301" t="str">
            <v>Market 25</v>
          </cell>
          <cell r="C301">
            <v>17.600000000000001</v>
          </cell>
        </row>
        <row r="302">
          <cell r="A302" t="str">
            <v>Brand 1</v>
          </cell>
          <cell r="B302" t="str">
            <v>Market 23</v>
          </cell>
          <cell r="C302">
            <v>3.3</v>
          </cell>
        </row>
        <row r="303">
          <cell r="A303" t="str">
            <v>Brand 1</v>
          </cell>
          <cell r="B303" t="str">
            <v>Market 21</v>
          </cell>
          <cell r="C303">
            <v>7</v>
          </cell>
        </row>
        <row r="304">
          <cell r="A304" t="str">
            <v>Brand 1</v>
          </cell>
          <cell r="B304" t="str">
            <v>Market 16</v>
          </cell>
          <cell r="C304">
            <v>11</v>
          </cell>
        </row>
        <row r="305">
          <cell r="A305" t="str">
            <v>Brand 1</v>
          </cell>
          <cell r="B305" t="str">
            <v>Market 23</v>
          </cell>
          <cell r="C305">
            <v>0.2</v>
          </cell>
        </row>
        <row r="306">
          <cell r="A306" t="str">
            <v>Brand 1</v>
          </cell>
          <cell r="B306" t="str">
            <v>Market 21</v>
          </cell>
          <cell r="C306">
            <v>0.2</v>
          </cell>
        </row>
        <row r="307">
          <cell r="A307" t="str">
            <v>Brand 1</v>
          </cell>
          <cell r="B307" t="str">
            <v>Market 16</v>
          </cell>
          <cell r="C307">
            <v>0.1</v>
          </cell>
        </row>
        <row r="308">
          <cell r="A308" t="str">
            <v>Brand 1</v>
          </cell>
          <cell r="B308" t="str">
            <v>Market 25</v>
          </cell>
          <cell r="C308">
            <v>0.6</v>
          </cell>
        </row>
        <row r="309">
          <cell r="A309" t="str">
            <v>Brand 1</v>
          </cell>
          <cell r="B309" t="str">
            <v>Market 24</v>
          </cell>
          <cell r="C309">
            <v>0.6</v>
          </cell>
        </row>
        <row r="310">
          <cell r="A310" t="str">
            <v>Brand 1</v>
          </cell>
          <cell r="B310" t="str">
            <v>Market 9</v>
          </cell>
          <cell r="C310">
            <v>13.8</v>
          </cell>
        </row>
        <row r="311">
          <cell r="A311" t="str">
            <v>Brand 1</v>
          </cell>
          <cell r="B311" t="str">
            <v>Market 15</v>
          </cell>
          <cell r="C311">
            <v>46.4</v>
          </cell>
        </row>
        <row r="312">
          <cell r="A312" t="str">
            <v>Brand 1</v>
          </cell>
          <cell r="B312" t="str">
            <v>Market 14</v>
          </cell>
          <cell r="C312">
            <v>9.9</v>
          </cell>
        </row>
        <row r="313">
          <cell r="A313" t="str">
            <v>Brand 1</v>
          </cell>
          <cell r="B313" t="str">
            <v>Market 10</v>
          </cell>
          <cell r="C313">
            <v>6.5</v>
          </cell>
        </row>
        <row r="314">
          <cell r="A314" t="str">
            <v>Brand 1</v>
          </cell>
          <cell r="B314" t="str">
            <v>Market 14</v>
          </cell>
          <cell r="C314">
            <v>47.8</v>
          </cell>
        </row>
        <row r="315">
          <cell r="A315" t="str">
            <v>Brand 1</v>
          </cell>
          <cell r="B315" t="str">
            <v>Market 10</v>
          </cell>
          <cell r="C315">
            <v>51.5</v>
          </cell>
        </row>
        <row r="316">
          <cell r="A316" t="str">
            <v>Brand 1</v>
          </cell>
          <cell r="B316" t="str">
            <v>Market 9</v>
          </cell>
          <cell r="C316">
            <v>52.2</v>
          </cell>
        </row>
        <row r="317">
          <cell r="A317" t="str">
            <v>Brand 1</v>
          </cell>
          <cell r="B317" t="str">
            <v>Market 15</v>
          </cell>
          <cell r="C317">
            <v>1.4</v>
          </cell>
        </row>
        <row r="318">
          <cell r="A318" t="str">
            <v>Brand 1</v>
          </cell>
          <cell r="B318" t="str">
            <v>Market 9</v>
          </cell>
          <cell r="C318">
            <v>1.1000000000000001</v>
          </cell>
        </row>
        <row r="319">
          <cell r="A319" t="str">
            <v>Brand 1</v>
          </cell>
          <cell r="B319" t="str">
            <v>Market 14</v>
          </cell>
          <cell r="C319">
            <v>1</v>
          </cell>
        </row>
        <row r="320">
          <cell r="A320" t="str">
            <v>Brand 1</v>
          </cell>
          <cell r="B320" t="str">
            <v>Market 10</v>
          </cell>
          <cell r="C320">
            <v>1</v>
          </cell>
        </row>
        <row r="321">
          <cell r="A321" t="str">
            <v>Brand 1</v>
          </cell>
          <cell r="B321" t="str">
            <v>Market 32</v>
          </cell>
          <cell r="C321">
            <v>96.8</v>
          </cell>
        </row>
        <row r="322">
          <cell r="A322" t="str">
            <v>Brand 1</v>
          </cell>
          <cell r="B322" t="str">
            <v>Market 32</v>
          </cell>
          <cell r="C322">
            <v>12.8</v>
          </cell>
        </row>
        <row r="323">
          <cell r="A323" t="str">
            <v>Brand 1</v>
          </cell>
          <cell r="B323" t="str">
            <v>Market 32</v>
          </cell>
          <cell r="C323">
            <v>0.6</v>
          </cell>
        </row>
        <row r="324">
          <cell r="A324" t="str">
            <v>Brand 1</v>
          </cell>
          <cell r="B324" t="str">
            <v>Market 33</v>
          </cell>
          <cell r="C324">
            <v>49.5</v>
          </cell>
        </row>
        <row r="325">
          <cell r="A325" t="str">
            <v>Brand 1</v>
          </cell>
          <cell r="B325" t="str">
            <v>Market 33</v>
          </cell>
          <cell r="C325">
            <v>13</v>
          </cell>
        </row>
        <row r="326">
          <cell r="A326" t="str">
            <v>Brand 1</v>
          </cell>
          <cell r="B326" t="str">
            <v>Market 33</v>
          </cell>
          <cell r="C326">
            <v>1.5</v>
          </cell>
        </row>
        <row r="327">
          <cell r="A327" t="str">
            <v>Brand 1</v>
          </cell>
          <cell r="B327" t="str">
            <v>Market 28</v>
          </cell>
          <cell r="C327">
            <v>302.17500000000001</v>
          </cell>
        </row>
        <row r="328">
          <cell r="A328" t="str">
            <v>Brand 1</v>
          </cell>
          <cell r="B328" t="str">
            <v>Market 28</v>
          </cell>
          <cell r="C328">
            <v>0.22500000000000001</v>
          </cell>
        </row>
        <row r="329">
          <cell r="A329" t="str">
            <v>Brand 1</v>
          </cell>
          <cell r="B329" t="str">
            <v>Market 28</v>
          </cell>
          <cell r="C329">
            <v>29.024999999999999</v>
          </cell>
        </row>
        <row r="330">
          <cell r="A330" t="str">
            <v>Brand 1</v>
          </cell>
          <cell r="B330" t="str">
            <v>Market 34</v>
          </cell>
          <cell r="C330">
            <v>5.1749999999999998</v>
          </cell>
        </row>
        <row r="331">
          <cell r="A331" t="str">
            <v>Brand 1</v>
          </cell>
          <cell r="B331" t="str">
            <v>Market 7</v>
          </cell>
          <cell r="C331">
            <v>362.25</v>
          </cell>
        </row>
        <row r="332">
          <cell r="A332" t="str">
            <v>Brand 1</v>
          </cell>
          <cell r="B332" t="str">
            <v>Market 34</v>
          </cell>
          <cell r="C332">
            <v>64.349999999999994</v>
          </cell>
        </row>
        <row r="333">
          <cell r="A333" t="str">
            <v>Brand 1</v>
          </cell>
          <cell r="B333" t="str">
            <v>Market 31</v>
          </cell>
          <cell r="C333">
            <v>105.75</v>
          </cell>
        </row>
        <row r="334">
          <cell r="A334" t="str">
            <v>Brand 1</v>
          </cell>
          <cell r="B334" t="str">
            <v>Market 7</v>
          </cell>
          <cell r="C334">
            <v>0.45</v>
          </cell>
        </row>
        <row r="335">
          <cell r="A335" t="str">
            <v>Brand 1</v>
          </cell>
          <cell r="B335" t="str">
            <v>Market 7</v>
          </cell>
          <cell r="C335">
            <v>33.75</v>
          </cell>
        </row>
        <row r="336">
          <cell r="A336" t="str">
            <v>Brand 1</v>
          </cell>
          <cell r="B336" t="str">
            <v>Market 3</v>
          </cell>
          <cell r="C336">
            <v>12.824999999999999</v>
          </cell>
        </row>
        <row r="337">
          <cell r="A337" t="str">
            <v>Brand 1</v>
          </cell>
          <cell r="B337" t="str">
            <v>Market 31</v>
          </cell>
          <cell r="C337">
            <v>17.100000000000001</v>
          </cell>
        </row>
        <row r="338">
          <cell r="A338" t="str">
            <v>Brand 1</v>
          </cell>
          <cell r="B338" t="str">
            <v>Market 34</v>
          </cell>
          <cell r="C338">
            <v>18.899999999999999</v>
          </cell>
        </row>
        <row r="339">
          <cell r="A339" t="str">
            <v>Brand 1</v>
          </cell>
          <cell r="B339" t="str">
            <v>Market 3</v>
          </cell>
          <cell r="C339">
            <v>49.274999999999999</v>
          </cell>
        </row>
        <row r="340">
          <cell r="A340" t="str">
            <v>Brand 1</v>
          </cell>
          <cell r="B340" t="str">
            <v>Market 3</v>
          </cell>
          <cell r="C340">
            <v>0.67500000000000004</v>
          </cell>
        </row>
        <row r="341">
          <cell r="A341" t="str">
            <v>Brand 1</v>
          </cell>
          <cell r="B341" t="str">
            <v>Market 5</v>
          </cell>
          <cell r="C341">
            <v>5.85</v>
          </cell>
        </row>
        <row r="342">
          <cell r="A342" t="str">
            <v>Brand 1</v>
          </cell>
          <cell r="B342" t="str">
            <v>Market 25</v>
          </cell>
          <cell r="C342">
            <v>2.0249999999999999</v>
          </cell>
        </row>
        <row r="343">
          <cell r="A343" t="str">
            <v>Brand 1</v>
          </cell>
          <cell r="B343" t="str">
            <v>Market 24</v>
          </cell>
          <cell r="C343">
            <v>6.5250000000000004</v>
          </cell>
        </row>
        <row r="344">
          <cell r="A344" t="str">
            <v>Brand 1</v>
          </cell>
          <cell r="B344" t="str">
            <v>Market 23</v>
          </cell>
          <cell r="C344">
            <v>6.75</v>
          </cell>
        </row>
        <row r="345">
          <cell r="A345" t="str">
            <v>Brand 1</v>
          </cell>
          <cell r="B345" t="str">
            <v>Market 21</v>
          </cell>
          <cell r="C345">
            <v>20.024999999999999</v>
          </cell>
        </row>
        <row r="346">
          <cell r="A346" t="str">
            <v>Brand 1</v>
          </cell>
          <cell r="B346" t="str">
            <v>Market 21</v>
          </cell>
          <cell r="C346">
            <v>0.22500000000000001</v>
          </cell>
        </row>
        <row r="347">
          <cell r="A347" t="str">
            <v>Brand 1</v>
          </cell>
          <cell r="B347" t="str">
            <v>Market 25</v>
          </cell>
          <cell r="C347">
            <v>11.7</v>
          </cell>
        </row>
        <row r="348">
          <cell r="A348" t="str">
            <v>Brand 1</v>
          </cell>
          <cell r="B348" t="str">
            <v>Market 24</v>
          </cell>
          <cell r="C348">
            <v>9.4499999999999993</v>
          </cell>
        </row>
        <row r="349">
          <cell r="A349" t="str">
            <v>Brand 1</v>
          </cell>
          <cell r="B349" t="str">
            <v>Market 23</v>
          </cell>
          <cell r="C349">
            <v>7.2</v>
          </cell>
        </row>
        <row r="350">
          <cell r="A350" t="str">
            <v>Brand 1</v>
          </cell>
          <cell r="B350" t="str">
            <v>Market 16</v>
          </cell>
          <cell r="C350">
            <v>9.4499999999999993</v>
          </cell>
        </row>
        <row r="351">
          <cell r="A351" t="str">
            <v>Brand 1</v>
          </cell>
          <cell r="B351" t="str">
            <v>Market 21</v>
          </cell>
          <cell r="C351">
            <v>4.7249999999999996</v>
          </cell>
        </row>
        <row r="352">
          <cell r="A352" t="str">
            <v>Brand 1</v>
          </cell>
          <cell r="B352" t="str">
            <v>Market 16</v>
          </cell>
          <cell r="C352">
            <v>26.324999999999999</v>
          </cell>
        </row>
        <row r="353">
          <cell r="A353" t="str">
            <v>Brand 1</v>
          </cell>
          <cell r="B353" t="str">
            <v>Market 10</v>
          </cell>
          <cell r="C353">
            <v>58.5</v>
          </cell>
        </row>
        <row r="354">
          <cell r="A354" t="str">
            <v>Brand 1</v>
          </cell>
          <cell r="B354" t="str">
            <v>Market 9</v>
          </cell>
          <cell r="C354">
            <v>26.324999999999999</v>
          </cell>
        </row>
        <row r="355">
          <cell r="A355" t="str">
            <v>Brand 1</v>
          </cell>
          <cell r="B355" t="str">
            <v>Market 15</v>
          </cell>
          <cell r="C355">
            <v>30.375</v>
          </cell>
        </row>
        <row r="356">
          <cell r="A356" t="str">
            <v>Brand 1</v>
          </cell>
          <cell r="B356" t="str">
            <v>Market 14</v>
          </cell>
          <cell r="C356">
            <v>8.5500000000000007</v>
          </cell>
        </row>
        <row r="357">
          <cell r="A357" t="str">
            <v>Brand 1</v>
          </cell>
          <cell r="B357" t="str">
            <v>Market 10</v>
          </cell>
          <cell r="C357">
            <v>9</v>
          </cell>
        </row>
        <row r="358">
          <cell r="A358" t="str">
            <v>Brand 1</v>
          </cell>
          <cell r="B358" t="str">
            <v>Market 15</v>
          </cell>
          <cell r="C358">
            <v>5.4</v>
          </cell>
        </row>
        <row r="359">
          <cell r="A359" t="str">
            <v>Brand 1</v>
          </cell>
          <cell r="B359" t="str">
            <v>Market 14</v>
          </cell>
          <cell r="C359">
            <v>31.95</v>
          </cell>
        </row>
        <row r="360">
          <cell r="A360" t="str">
            <v>Brand 1</v>
          </cell>
          <cell r="B360" t="str">
            <v>Market 9</v>
          </cell>
          <cell r="C360">
            <v>35.774999999999999</v>
          </cell>
        </row>
        <row r="361">
          <cell r="A361" t="str">
            <v>Brand 1</v>
          </cell>
          <cell r="B361" t="str">
            <v>Market 32</v>
          </cell>
          <cell r="C361">
            <v>86.4</v>
          </cell>
        </row>
        <row r="362">
          <cell r="A362" t="str">
            <v>Brand 1</v>
          </cell>
          <cell r="B362" t="str">
            <v>Market 32</v>
          </cell>
          <cell r="C362">
            <v>23.175000000000001</v>
          </cell>
        </row>
        <row r="363">
          <cell r="A363" t="str">
            <v>Brand 1</v>
          </cell>
          <cell r="B363" t="str">
            <v>Market 33</v>
          </cell>
          <cell r="C363">
            <v>86.4</v>
          </cell>
        </row>
        <row r="364">
          <cell r="A364" t="str">
            <v>Brand 1</v>
          </cell>
          <cell r="B364" t="str">
            <v>Market 33</v>
          </cell>
          <cell r="C364">
            <v>13.05</v>
          </cell>
        </row>
        <row r="365">
          <cell r="A365" t="str">
            <v>Brand 1</v>
          </cell>
          <cell r="B365" t="str">
            <v>Market 5</v>
          </cell>
          <cell r="C365">
            <v>3.6</v>
          </cell>
        </row>
        <row r="366">
          <cell r="A366" t="str">
            <v>Brand 1</v>
          </cell>
          <cell r="B366" t="str">
            <v>Market 28</v>
          </cell>
          <cell r="C366">
            <v>260.10000000000002</v>
          </cell>
        </row>
        <row r="367">
          <cell r="A367" t="str">
            <v>Brand 1</v>
          </cell>
          <cell r="B367" t="str">
            <v>Market 28</v>
          </cell>
          <cell r="C367">
            <v>17.100000000000001</v>
          </cell>
        </row>
        <row r="368">
          <cell r="A368" t="str">
            <v>Brand 1</v>
          </cell>
          <cell r="B368" t="str">
            <v>Market 7</v>
          </cell>
          <cell r="C368">
            <v>188.55</v>
          </cell>
        </row>
        <row r="369">
          <cell r="A369" t="str">
            <v>Brand 1</v>
          </cell>
          <cell r="B369" t="str">
            <v>Market 34</v>
          </cell>
          <cell r="C369">
            <v>33.75</v>
          </cell>
        </row>
        <row r="370">
          <cell r="A370" t="str">
            <v>Brand 1</v>
          </cell>
          <cell r="B370" t="str">
            <v>Market 31</v>
          </cell>
          <cell r="C370">
            <v>85.5</v>
          </cell>
        </row>
        <row r="371">
          <cell r="A371" t="str">
            <v>Brand 1</v>
          </cell>
          <cell r="B371" t="str">
            <v>Market 7</v>
          </cell>
          <cell r="C371">
            <v>74.25</v>
          </cell>
        </row>
        <row r="372">
          <cell r="A372" t="str">
            <v>Brand 1</v>
          </cell>
          <cell r="B372" t="str">
            <v>Market 3</v>
          </cell>
          <cell r="C372">
            <v>13.5</v>
          </cell>
        </row>
        <row r="373">
          <cell r="A373" t="str">
            <v>Brand 1</v>
          </cell>
          <cell r="B373" t="str">
            <v>Market 31</v>
          </cell>
          <cell r="C373">
            <v>16.649999999999999</v>
          </cell>
        </row>
        <row r="374">
          <cell r="A374" t="str">
            <v>Brand 1</v>
          </cell>
          <cell r="B374" t="str">
            <v>Market 34</v>
          </cell>
          <cell r="C374">
            <v>18.899999999999999</v>
          </cell>
        </row>
        <row r="375">
          <cell r="A375" t="str">
            <v>Brand 1</v>
          </cell>
          <cell r="B375" t="str">
            <v>Market 3</v>
          </cell>
          <cell r="C375">
            <v>13.95</v>
          </cell>
        </row>
        <row r="376">
          <cell r="A376" t="str">
            <v>Brand 1</v>
          </cell>
          <cell r="B376" t="str">
            <v>Market 34</v>
          </cell>
          <cell r="C376">
            <v>3.6</v>
          </cell>
        </row>
        <row r="377">
          <cell r="A377" t="str">
            <v>Brand 1</v>
          </cell>
          <cell r="B377" t="str">
            <v>Market 3</v>
          </cell>
          <cell r="C377">
            <v>192.6</v>
          </cell>
        </row>
        <row r="378">
          <cell r="A378" t="str">
            <v>Brand 1</v>
          </cell>
          <cell r="B378" t="str">
            <v>Market 5</v>
          </cell>
          <cell r="C378">
            <v>1.35</v>
          </cell>
        </row>
        <row r="379">
          <cell r="A379" t="str">
            <v>Brand 1</v>
          </cell>
          <cell r="B379" t="str">
            <v>Market 25</v>
          </cell>
          <cell r="C379">
            <v>2.7</v>
          </cell>
        </row>
        <row r="380">
          <cell r="A380" t="str">
            <v>Brand 1</v>
          </cell>
          <cell r="B380" t="str">
            <v>Market 24</v>
          </cell>
          <cell r="C380">
            <v>0.45</v>
          </cell>
        </row>
        <row r="381">
          <cell r="A381" t="str">
            <v>Brand 1</v>
          </cell>
          <cell r="B381" t="str">
            <v>Market 23</v>
          </cell>
          <cell r="C381">
            <v>9</v>
          </cell>
        </row>
        <row r="382">
          <cell r="A382" t="str">
            <v>Brand 1</v>
          </cell>
          <cell r="B382" t="str">
            <v>Market 21</v>
          </cell>
          <cell r="C382">
            <v>8.5500000000000007</v>
          </cell>
        </row>
        <row r="383">
          <cell r="A383" t="str">
            <v>Brand 1</v>
          </cell>
          <cell r="B383" t="str">
            <v>Market 24</v>
          </cell>
          <cell r="C383">
            <v>5.4</v>
          </cell>
        </row>
        <row r="384">
          <cell r="A384" t="str">
            <v>Brand 1</v>
          </cell>
          <cell r="B384" t="str">
            <v>Market 25</v>
          </cell>
          <cell r="C384">
            <v>4.05</v>
          </cell>
        </row>
        <row r="385">
          <cell r="A385" t="str">
            <v>Brand 1</v>
          </cell>
          <cell r="B385" t="str">
            <v>Market 23</v>
          </cell>
          <cell r="C385">
            <v>2.7</v>
          </cell>
        </row>
        <row r="386">
          <cell r="A386" t="str">
            <v>Brand 1</v>
          </cell>
          <cell r="B386" t="str">
            <v>Market 16</v>
          </cell>
          <cell r="C386">
            <v>3.15</v>
          </cell>
        </row>
        <row r="387">
          <cell r="A387" t="str">
            <v>Brand 1</v>
          </cell>
          <cell r="B387" t="str">
            <v>Market 21</v>
          </cell>
          <cell r="C387">
            <v>1.35</v>
          </cell>
        </row>
        <row r="388">
          <cell r="A388" t="str">
            <v>Brand 1</v>
          </cell>
          <cell r="B388" t="str">
            <v>Market 16</v>
          </cell>
          <cell r="C388">
            <v>12.15</v>
          </cell>
        </row>
        <row r="389">
          <cell r="A389" t="str">
            <v>Brand 1</v>
          </cell>
          <cell r="B389" t="str">
            <v>Market 9</v>
          </cell>
          <cell r="C389">
            <v>10.8</v>
          </cell>
        </row>
        <row r="390">
          <cell r="A390" t="str">
            <v>Brand 1</v>
          </cell>
          <cell r="B390" t="str">
            <v>Market 14</v>
          </cell>
          <cell r="C390">
            <v>1.8</v>
          </cell>
        </row>
        <row r="391">
          <cell r="A391" t="str">
            <v>Brand 1</v>
          </cell>
          <cell r="B391" t="str">
            <v>Market 10</v>
          </cell>
          <cell r="C391">
            <v>7.2</v>
          </cell>
        </row>
        <row r="392">
          <cell r="A392" t="str">
            <v>Brand 1</v>
          </cell>
          <cell r="B392" t="str">
            <v>Market 15</v>
          </cell>
          <cell r="C392">
            <v>3.6</v>
          </cell>
        </row>
        <row r="393">
          <cell r="A393" t="str">
            <v>Brand 1</v>
          </cell>
          <cell r="B393" t="str">
            <v>Market 14</v>
          </cell>
          <cell r="C393">
            <v>24.3</v>
          </cell>
        </row>
        <row r="394">
          <cell r="A394" t="str">
            <v>Brand 1</v>
          </cell>
          <cell r="B394" t="str">
            <v>Market 9</v>
          </cell>
          <cell r="C394">
            <v>40.950000000000003</v>
          </cell>
        </row>
        <row r="395">
          <cell r="A395" t="str">
            <v>Brand 1</v>
          </cell>
          <cell r="B395" t="str">
            <v>Market 32</v>
          </cell>
          <cell r="C395">
            <v>75.150000000000006</v>
          </cell>
        </row>
        <row r="396">
          <cell r="A396" t="str">
            <v>Brand 1</v>
          </cell>
          <cell r="B396" t="str">
            <v>Market 32</v>
          </cell>
          <cell r="C396">
            <v>9.9</v>
          </cell>
        </row>
        <row r="397">
          <cell r="A397" t="str">
            <v>Brand 1</v>
          </cell>
          <cell r="B397" t="str">
            <v>Market 33</v>
          </cell>
          <cell r="C397">
            <v>73.8</v>
          </cell>
        </row>
        <row r="398">
          <cell r="A398" t="str">
            <v>Brand 1</v>
          </cell>
          <cell r="B398" t="str">
            <v>Market 33</v>
          </cell>
          <cell r="C398">
            <v>8.5500000000000007</v>
          </cell>
        </row>
        <row r="399">
          <cell r="A399" t="str">
            <v>Brand 1</v>
          </cell>
          <cell r="B399" t="str">
            <v>Market 10</v>
          </cell>
          <cell r="C399">
            <v>50</v>
          </cell>
        </row>
        <row r="400">
          <cell r="A400" t="str">
            <v>Brand 1</v>
          </cell>
          <cell r="B400" t="str">
            <v>Market 28</v>
          </cell>
          <cell r="C400">
            <v>19.8</v>
          </cell>
        </row>
        <row r="401">
          <cell r="A401" t="str">
            <v>Brand 1</v>
          </cell>
          <cell r="B401" t="str">
            <v>Market 7</v>
          </cell>
          <cell r="C401">
            <v>63.9</v>
          </cell>
        </row>
        <row r="402">
          <cell r="A402" t="str">
            <v>Brand 1</v>
          </cell>
          <cell r="B402" t="str">
            <v>Market 34</v>
          </cell>
          <cell r="C402">
            <v>4.5</v>
          </cell>
        </row>
        <row r="403">
          <cell r="A403" t="str">
            <v>Brand 1</v>
          </cell>
          <cell r="B403" t="str">
            <v>Market 31</v>
          </cell>
          <cell r="C403">
            <v>14.4</v>
          </cell>
        </row>
        <row r="404">
          <cell r="A404" t="str">
            <v>Brand 1</v>
          </cell>
          <cell r="B404" t="str">
            <v>Market 3</v>
          </cell>
          <cell r="C404">
            <v>12.6</v>
          </cell>
        </row>
        <row r="405">
          <cell r="A405" t="str">
            <v>Brand 1</v>
          </cell>
          <cell r="B405" t="str">
            <v>Market 23</v>
          </cell>
          <cell r="C405">
            <v>1.8</v>
          </cell>
        </row>
        <row r="406">
          <cell r="A406" t="str">
            <v>Brand 1</v>
          </cell>
          <cell r="B406" t="str">
            <v>Market 21</v>
          </cell>
          <cell r="C406">
            <v>0.9</v>
          </cell>
        </row>
        <row r="407">
          <cell r="A407" t="str">
            <v>Brand 1</v>
          </cell>
          <cell r="B407" t="str">
            <v>Market 25</v>
          </cell>
          <cell r="C407">
            <v>1.8</v>
          </cell>
        </row>
        <row r="408">
          <cell r="A408" t="str">
            <v>Brand 1</v>
          </cell>
          <cell r="B408" t="str">
            <v>Market 9</v>
          </cell>
          <cell r="C408">
            <v>6.3</v>
          </cell>
        </row>
        <row r="409">
          <cell r="A409" t="str">
            <v>Brand 1</v>
          </cell>
          <cell r="B409" t="str">
            <v>Market 15</v>
          </cell>
          <cell r="C409">
            <v>11.7</v>
          </cell>
        </row>
        <row r="410">
          <cell r="A410" t="str">
            <v>Brand 1</v>
          </cell>
          <cell r="B410" t="str">
            <v>Market 14</v>
          </cell>
          <cell r="C410">
            <v>9.9</v>
          </cell>
        </row>
        <row r="411">
          <cell r="A411" t="str">
            <v>Brand 1</v>
          </cell>
          <cell r="B411" t="str">
            <v>Market 10</v>
          </cell>
          <cell r="C411">
            <v>1.8</v>
          </cell>
        </row>
        <row r="412">
          <cell r="A412" t="str">
            <v>Brand 1</v>
          </cell>
          <cell r="B412" t="str">
            <v>Market 32</v>
          </cell>
          <cell r="C412">
            <v>7.2</v>
          </cell>
        </row>
        <row r="413">
          <cell r="A413" t="str">
            <v>Brand 1</v>
          </cell>
          <cell r="B413" t="str">
            <v>Market 33</v>
          </cell>
          <cell r="C413">
            <v>20.7</v>
          </cell>
        </row>
        <row r="414">
          <cell r="A414" t="str">
            <v>Brand 1</v>
          </cell>
          <cell r="B414" t="str">
            <v>Market 8</v>
          </cell>
          <cell r="C414">
            <v>1.1040000000000001</v>
          </cell>
        </row>
        <row r="415">
          <cell r="A415" t="str">
            <v>Brand 1</v>
          </cell>
          <cell r="B415" t="str">
            <v>Market 8</v>
          </cell>
          <cell r="C415">
            <v>0.96</v>
          </cell>
        </row>
        <row r="416">
          <cell r="A416" t="str">
            <v>Brand 1</v>
          </cell>
          <cell r="B416" t="str">
            <v>Market 8</v>
          </cell>
          <cell r="C416">
            <v>9.6000000000000002E-2</v>
          </cell>
        </row>
        <row r="417">
          <cell r="A417" t="str">
            <v>Brand 1</v>
          </cell>
          <cell r="B417" t="str">
            <v>Market 8</v>
          </cell>
          <cell r="C417">
            <v>56.6</v>
          </cell>
        </row>
        <row r="418">
          <cell r="A418" t="str">
            <v>Brand 1</v>
          </cell>
          <cell r="B418" t="str">
            <v>Market 8</v>
          </cell>
          <cell r="C418">
            <v>6.6</v>
          </cell>
        </row>
        <row r="419">
          <cell r="A419" t="str">
            <v>Brand 1</v>
          </cell>
          <cell r="B419" t="str">
            <v>Market 8</v>
          </cell>
          <cell r="C419">
            <v>0.6</v>
          </cell>
        </row>
        <row r="420">
          <cell r="A420" t="str">
            <v>Brand 1</v>
          </cell>
          <cell r="B420" t="str">
            <v>Market 8</v>
          </cell>
          <cell r="C420">
            <v>71.55</v>
          </cell>
        </row>
        <row r="421">
          <cell r="A421" t="str">
            <v>Brand 1</v>
          </cell>
          <cell r="B421" t="str">
            <v>Market 8</v>
          </cell>
          <cell r="C421">
            <v>11.7</v>
          </cell>
        </row>
        <row r="422">
          <cell r="A422" t="str">
            <v>Brand 1</v>
          </cell>
          <cell r="B422" t="str">
            <v>Market 8</v>
          </cell>
          <cell r="C422">
            <v>30.15</v>
          </cell>
        </row>
        <row r="423">
          <cell r="A423" t="str">
            <v>Brand 1</v>
          </cell>
          <cell r="B423" t="str">
            <v>Market 8</v>
          </cell>
          <cell r="C423">
            <v>4.05</v>
          </cell>
        </row>
        <row r="424">
          <cell r="A424" t="str">
            <v>Brand 1</v>
          </cell>
          <cell r="B424" t="str">
            <v>Market 8</v>
          </cell>
          <cell r="C424">
            <v>8.1</v>
          </cell>
        </row>
        <row r="425">
          <cell r="A425" t="str">
            <v>Brand 2</v>
          </cell>
          <cell r="B425" t="str">
            <v>Market 3</v>
          </cell>
          <cell r="C425">
            <v>2004.5</v>
          </cell>
        </row>
        <row r="426">
          <cell r="A426" t="str">
            <v>Brand 2</v>
          </cell>
          <cell r="B426" t="str">
            <v>Market 1</v>
          </cell>
          <cell r="C426">
            <v>702.4</v>
          </cell>
        </row>
        <row r="427">
          <cell r="A427" t="str">
            <v>Brand 2</v>
          </cell>
          <cell r="B427" t="str">
            <v>Market 5</v>
          </cell>
          <cell r="C427">
            <v>1599</v>
          </cell>
        </row>
        <row r="428">
          <cell r="A428" t="str">
            <v>Brand 2</v>
          </cell>
          <cell r="B428" t="str">
            <v>Market 5</v>
          </cell>
          <cell r="C428">
            <v>576.79999999999995</v>
          </cell>
        </row>
        <row r="429">
          <cell r="A429" t="str">
            <v>Brand 2</v>
          </cell>
          <cell r="B429" t="str">
            <v>Market 1</v>
          </cell>
          <cell r="C429">
            <v>1386</v>
          </cell>
        </row>
        <row r="430">
          <cell r="A430" t="str">
            <v>Brand 2</v>
          </cell>
          <cell r="B430" t="str">
            <v>Market 5</v>
          </cell>
          <cell r="C430">
            <v>185.2</v>
          </cell>
        </row>
        <row r="431">
          <cell r="A431" t="str">
            <v>Brand 2</v>
          </cell>
          <cell r="B431" t="str">
            <v>Market 1</v>
          </cell>
          <cell r="C431">
            <v>180.1</v>
          </cell>
        </row>
        <row r="432">
          <cell r="A432" t="str">
            <v>Brand 2</v>
          </cell>
          <cell r="B432" t="str">
            <v>Market 1</v>
          </cell>
          <cell r="C432">
            <v>1366.65</v>
          </cell>
        </row>
        <row r="433">
          <cell r="A433" t="str">
            <v>Brand 2</v>
          </cell>
          <cell r="B433" t="str">
            <v>Market 4</v>
          </cell>
          <cell r="C433">
            <v>726</v>
          </cell>
        </row>
        <row r="434">
          <cell r="A434" t="str">
            <v>Brand 2</v>
          </cell>
          <cell r="B434" t="str">
            <v>Market 3</v>
          </cell>
          <cell r="C434">
            <v>273.3</v>
          </cell>
        </row>
        <row r="435">
          <cell r="A435" t="str">
            <v>Brand 2</v>
          </cell>
          <cell r="B435" t="str">
            <v>Market 5</v>
          </cell>
          <cell r="C435">
            <v>1192.05</v>
          </cell>
        </row>
        <row r="436">
          <cell r="A436" t="str">
            <v>Brand 2</v>
          </cell>
          <cell r="B436" t="str">
            <v>Market 1</v>
          </cell>
          <cell r="C436">
            <v>264.7</v>
          </cell>
        </row>
        <row r="437">
          <cell r="A437" t="str">
            <v>Brand 2</v>
          </cell>
          <cell r="B437" t="str">
            <v>Market 5</v>
          </cell>
          <cell r="C437">
            <v>260.5</v>
          </cell>
        </row>
        <row r="438">
          <cell r="A438" t="str">
            <v>Brand 2</v>
          </cell>
          <cell r="B438" t="str">
            <v>Market 1</v>
          </cell>
          <cell r="C438">
            <v>126.8</v>
          </cell>
        </row>
        <row r="439">
          <cell r="A439" t="str">
            <v>Brand 2</v>
          </cell>
          <cell r="B439" t="str">
            <v>Market 1</v>
          </cell>
          <cell r="C439">
            <v>221.1</v>
          </cell>
        </row>
        <row r="440">
          <cell r="A440" t="str">
            <v>Brand 2</v>
          </cell>
          <cell r="B440" t="str">
            <v>Market 1</v>
          </cell>
          <cell r="C440">
            <v>536.75</v>
          </cell>
        </row>
        <row r="441">
          <cell r="A441" t="str">
            <v>Brand 2</v>
          </cell>
          <cell r="B441" t="str">
            <v>Market 5</v>
          </cell>
          <cell r="C441">
            <v>208.4</v>
          </cell>
        </row>
        <row r="442">
          <cell r="A442" t="str">
            <v>Brand 2</v>
          </cell>
          <cell r="B442" t="str">
            <v>Market 5</v>
          </cell>
          <cell r="C442">
            <v>513.5</v>
          </cell>
        </row>
        <row r="443">
          <cell r="A443" t="str">
            <v>Brand 2</v>
          </cell>
          <cell r="B443" t="str">
            <v>Market 1</v>
          </cell>
          <cell r="C443">
            <v>184.9</v>
          </cell>
        </row>
        <row r="444">
          <cell r="A444" t="str">
            <v>Brand 2</v>
          </cell>
          <cell r="B444" t="str">
            <v>Market 1</v>
          </cell>
          <cell r="C444">
            <v>172.5</v>
          </cell>
        </row>
        <row r="445">
          <cell r="A445" t="str">
            <v>Brand 2</v>
          </cell>
          <cell r="B445" t="str">
            <v>Market 5</v>
          </cell>
          <cell r="C445">
            <v>85.2</v>
          </cell>
        </row>
        <row r="446">
          <cell r="A446" t="str">
            <v>Brand 2</v>
          </cell>
          <cell r="B446" t="str">
            <v>Market 5</v>
          </cell>
          <cell r="C446">
            <v>168.7</v>
          </cell>
        </row>
        <row r="447">
          <cell r="A447" t="str">
            <v>Brand 2</v>
          </cell>
          <cell r="B447" t="str">
            <v>Market 1</v>
          </cell>
          <cell r="C447">
            <v>168.6</v>
          </cell>
        </row>
        <row r="448">
          <cell r="A448" t="str">
            <v>Brand 2</v>
          </cell>
          <cell r="B448" t="str">
            <v>Market 5</v>
          </cell>
          <cell r="C448">
            <v>167.9</v>
          </cell>
        </row>
        <row r="449">
          <cell r="A449" t="str">
            <v>Brand 2</v>
          </cell>
          <cell r="B449" t="str">
            <v>Market 3</v>
          </cell>
          <cell r="C449">
            <v>748.8</v>
          </cell>
        </row>
        <row r="450">
          <cell r="A450" t="str">
            <v>Brand 2</v>
          </cell>
          <cell r="B450" t="str">
            <v>Market 4</v>
          </cell>
          <cell r="C450">
            <v>159</v>
          </cell>
        </row>
        <row r="451">
          <cell r="A451" t="str">
            <v>Brand 2</v>
          </cell>
          <cell r="B451" t="str">
            <v>Market 5</v>
          </cell>
          <cell r="C451">
            <v>382.75</v>
          </cell>
        </row>
        <row r="452">
          <cell r="A452" t="str">
            <v>Brand 2</v>
          </cell>
          <cell r="B452" t="str">
            <v>Market 5</v>
          </cell>
          <cell r="C452">
            <v>151.1</v>
          </cell>
        </row>
        <row r="453">
          <cell r="A453" t="str">
            <v>Brand 2</v>
          </cell>
          <cell r="B453" t="str">
            <v>Market 5</v>
          </cell>
          <cell r="C453">
            <v>711.5</v>
          </cell>
        </row>
        <row r="454">
          <cell r="A454" t="str">
            <v>Brand 2</v>
          </cell>
          <cell r="B454" t="str">
            <v>Market 1</v>
          </cell>
          <cell r="C454">
            <v>351.75</v>
          </cell>
        </row>
        <row r="455">
          <cell r="A455" t="str">
            <v>Brand 2</v>
          </cell>
          <cell r="B455" t="str">
            <v>Market 6</v>
          </cell>
          <cell r="C455">
            <v>138.69999999999999</v>
          </cell>
        </row>
        <row r="456">
          <cell r="A456" t="str">
            <v>Brand 2</v>
          </cell>
          <cell r="B456" t="str">
            <v>Market 3</v>
          </cell>
          <cell r="C456">
            <v>62.5</v>
          </cell>
        </row>
        <row r="457">
          <cell r="A457" t="str">
            <v>Brand 2</v>
          </cell>
          <cell r="B457" t="str">
            <v>Market 5</v>
          </cell>
          <cell r="C457">
            <v>61.65</v>
          </cell>
        </row>
        <row r="458">
          <cell r="A458" t="str">
            <v>Brand 2</v>
          </cell>
          <cell r="B458" t="str">
            <v>Market 4</v>
          </cell>
          <cell r="C458">
            <v>281.75</v>
          </cell>
        </row>
        <row r="459">
          <cell r="A459" t="str">
            <v>Brand 2</v>
          </cell>
          <cell r="B459" t="str">
            <v>Market 5</v>
          </cell>
          <cell r="C459">
            <v>275.25</v>
          </cell>
        </row>
        <row r="460">
          <cell r="A460" t="str">
            <v>Brand 2</v>
          </cell>
          <cell r="B460" t="str">
            <v>Market 5</v>
          </cell>
          <cell r="C460">
            <v>431.2</v>
          </cell>
        </row>
        <row r="461">
          <cell r="A461" t="str">
            <v>Brand 2</v>
          </cell>
          <cell r="B461" t="str">
            <v>Market 1</v>
          </cell>
          <cell r="C461">
            <v>107.1</v>
          </cell>
        </row>
        <row r="462">
          <cell r="A462" t="str">
            <v>Brand 2</v>
          </cell>
          <cell r="B462" t="str">
            <v>Market 1</v>
          </cell>
          <cell r="C462">
            <v>526.5</v>
          </cell>
        </row>
        <row r="463">
          <cell r="A463" t="str">
            <v>Brand 2</v>
          </cell>
          <cell r="B463" t="str">
            <v>Market 5</v>
          </cell>
          <cell r="C463">
            <v>52.15</v>
          </cell>
        </row>
        <row r="464">
          <cell r="A464" t="str">
            <v>Brand 2</v>
          </cell>
          <cell r="B464" t="str">
            <v>Market 5</v>
          </cell>
          <cell r="C464">
            <v>103.8</v>
          </cell>
        </row>
        <row r="465">
          <cell r="A465" t="str">
            <v>Brand 2</v>
          </cell>
          <cell r="B465" t="str">
            <v>Market 6</v>
          </cell>
          <cell r="C465">
            <v>253</v>
          </cell>
        </row>
        <row r="466">
          <cell r="A466" t="str">
            <v>Brand 2</v>
          </cell>
          <cell r="B466" t="str">
            <v>Market 5</v>
          </cell>
          <cell r="C466">
            <v>100.7</v>
          </cell>
        </row>
        <row r="467">
          <cell r="A467" t="str">
            <v>Brand 2</v>
          </cell>
          <cell r="B467" t="str">
            <v>Market 5</v>
          </cell>
          <cell r="C467">
            <v>99.7</v>
          </cell>
        </row>
        <row r="468">
          <cell r="A468" t="str">
            <v>Brand 2</v>
          </cell>
          <cell r="B468" t="str">
            <v>Market 1</v>
          </cell>
          <cell r="C468">
            <v>377.6</v>
          </cell>
        </row>
        <row r="469">
          <cell r="A469" t="str">
            <v>Brand 2</v>
          </cell>
          <cell r="B469" t="str">
            <v>Market 3</v>
          </cell>
          <cell r="C469">
            <v>91.7</v>
          </cell>
        </row>
        <row r="470">
          <cell r="A470" t="str">
            <v>Brand 2</v>
          </cell>
          <cell r="B470" t="str">
            <v>Market 3</v>
          </cell>
          <cell r="C470">
            <v>91</v>
          </cell>
        </row>
        <row r="471">
          <cell r="A471" t="str">
            <v>Brand 2</v>
          </cell>
          <cell r="B471" t="str">
            <v>Market 1</v>
          </cell>
          <cell r="C471">
            <v>406.35</v>
          </cell>
        </row>
        <row r="472">
          <cell r="A472" t="str">
            <v>Brand 2</v>
          </cell>
          <cell r="B472" t="str">
            <v>Market 3</v>
          </cell>
          <cell r="C472">
            <v>220.75</v>
          </cell>
        </row>
        <row r="473">
          <cell r="A473" t="str">
            <v>Brand 2</v>
          </cell>
          <cell r="B473" t="str">
            <v>Market 3</v>
          </cell>
          <cell r="C473">
            <v>87.2</v>
          </cell>
        </row>
        <row r="474">
          <cell r="A474" t="str">
            <v>Brand 2</v>
          </cell>
          <cell r="B474" t="str">
            <v>Market 1</v>
          </cell>
          <cell r="C474">
            <v>40.4</v>
          </cell>
        </row>
        <row r="475">
          <cell r="A475" t="str">
            <v>Brand 2</v>
          </cell>
          <cell r="B475" t="str">
            <v>Market 5</v>
          </cell>
          <cell r="C475">
            <v>161.4</v>
          </cell>
        </row>
        <row r="476">
          <cell r="A476" t="str">
            <v>Brand 2</v>
          </cell>
          <cell r="B476" t="str">
            <v>Market 5</v>
          </cell>
          <cell r="C476">
            <v>152.6</v>
          </cell>
        </row>
        <row r="477">
          <cell r="A477" t="str">
            <v>Brand 2</v>
          </cell>
          <cell r="B477" t="str">
            <v>Market 1</v>
          </cell>
          <cell r="C477">
            <v>34.29</v>
          </cell>
        </row>
        <row r="478">
          <cell r="A478" t="str">
            <v>Brand 2</v>
          </cell>
          <cell r="B478" t="str">
            <v>Market 3</v>
          </cell>
          <cell r="C478">
            <v>75.8</v>
          </cell>
        </row>
        <row r="479">
          <cell r="A479" t="str">
            <v>Brand 2</v>
          </cell>
          <cell r="B479" t="str">
            <v>Market 5</v>
          </cell>
          <cell r="C479">
            <v>75.400000000000006</v>
          </cell>
        </row>
        <row r="480">
          <cell r="A480" t="str">
            <v>Brand 2</v>
          </cell>
          <cell r="B480" t="str">
            <v>Market 1</v>
          </cell>
          <cell r="C480">
            <v>75.400000000000006</v>
          </cell>
        </row>
        <row r="481">
          <cell r="A481" t="str">
            <v>Brand 2</v>
          </cell>
          <cell r="B481" t="str">
            <v>Market 3</v>
          </cell>
          <cell r="C481">
            <v>138.19999999999999</v>
          </cell>
        </row>
        <row r="482">
          <cell r="A482" t="str">
            <v>Brand 2</v>
          </cell>
          <cell r="B482" t="str">
            <v>Market 3</v>
          </cell>
          <cell r="C482">
            <v>33.75</v>
          </cell>
        </row>
        <row r="483">
          <cell r="A483" t="str">
            <v>Brand 2</v>
          </cell>
          <cell r="B483" t="str">
            <v>Market 4</v>
          </cell>
          <cell r="C483">
            <v>66.900000000000006</v>
          </cell>
        </row>
        <row r="484">
          <cell r="A484" t="str">
            <v>Brand 2</v>
          </cell>
          <cell r="B484" t="str">
            <v>Market 5</v>
          </cell>
          <cell r="C484">
            <v>32.799999999999997</v>
          </cell>
        </row>
        <row r="485">
          <cell r="A485" t="str">
            <v>Brand 2</v>
          </cell>
          <cell r="B485" t="str">
            <v>Market 3</v>
          </cell>
          <cell r="C485">
            <v>163.25</v>
          </cell>
        </row>
        <row r="486">
          <cell r="A486" t="str">
            <v>Brand 2</v>
          </cell>
          <cell r="B486" t="str">
            <v>Market 1</v>
          </cell>
          <cell r="C486">
            <v>128.6</v>
          </cell>
        </row>
        <row r="487">
          <cell r="A487" t="str">
            <v>Brand 2</v>
          </cell>
          <cell r="B487" t="str">
            <v>Market 3</v>
          </cell>
          <cell r="C487">
            <v>256</v>
          </cell>
        </row>
        <row r="488">
          <cell r="A488" t="str">
            <v>Brand 2</v>
          </cell>
          <cell r="B488" t="str">
            <v>Market 3</v>
          </cell>
          <cell r="C488">
            <v>31.45</v>
          </cell>
        </row>
        <row r="489">
          <cell r="A489" t="str">
            <v>Brand 2</v>
          </cell>
          <cell r="B489" t="str">
            <v>Market 5</v>
          </cell>
          <cell r="C489">
            <v>31.25</v>
          </cell>
        </row>
        <row r="490">
          <cell r="A490" t="str">
            <v>Brand 2</v>
          </cell>
          <cell r="B490" t="str">
            <v>Market 4</v>
          </cell>
          <cell r="C490">
            <v>277.64999999999998</v>
          </cell>
        </row>
        <row r="491">
          <cell r="A491" t="str">
            <v>Brand 2</v>
          </cell>
          <cell r="B491" t="str">
            <v>Market 5</v>
          </cell>
          <cell r="C491">
            <v>552.6</v>
          </cell>
        </row>
        <row r="492">
          <cell r="A492" t="str">
            <v>Brand 2</v>
          </cell>
          <cell r="B492" t="str">
            <v>Market 1</v>
          </cell>
          <cell r="C492">
            <v>152.25</v>
          </cell>
        </row>
        <row r="493">
          <cell r="A493" t="str">
            <v>Brand 2</v>
          </cell>
          <cell r="B493" t="str">
            <v>Market 5</v>
          </cell>
          <cell r="C493">
            <v>59.4</v>
          </cell>
        </row>
        <row r="494">
          <cell r="A494" t="str">
            <v>Brand 2</v>
          </cell>
          <cell r="B494" t="str">
            <v>Market 3</v>
          </cell>
          <cell r="C494">
            <v>57.8</v>
          </cell>
        </row>
        <row r="495">
          <cell r="A495" t="str">
            <v>Brand 2</v>
          </cell>
          <cell r="B495" t="str">
            <v>Market 5</v>
          </cell>
          <cell r="C495">
            <v>57.5</v>
          </cell>
        </row>
        <row r="496">
          <cell r="A496" t="str">
            <v>Brand 2</v>
          </cell>
          <cell r="B496" t="str">
            <v>Market 3</v>
          </cell>
          <cell r="C496">
            <v>55.3</v>
          </cell>
        </row>
        <row r="497">
          <cell r="A497" t="str">
            <v>Brand 2</v>
          </cell>
          <cell r="B497" t="str">
            <v>Market 4</v>
          </cell>
          <cell r="C497">
            <v>26.85</v>
          </cell>
        </row>
        <row r="498">
          <cell r="A498" t="str">
            <v>Brand 2</v>
          </cell>
          <cell r="B498" t="str">
            <v>Market 5</v>
          </cell>
          <cell r="C498">
            <v>21.16</v>
          </cell>
        </row>
        <row r="499">
          <cell r="A499" t="str">
            <v>Brand 2</v>
          </cell>
          <cell r="B499" t="str">
            <v>Market 3</v>
          </cell>
          <cell r="C499">
            <v>52.5</v>
          </cell>
        </row>
        <row r="500">
          <cell r="A500" t="str">
            <v>Brand 2</v>
          </cell>
          <cell r="B500" t="str">
            <v>Market 3</v>
          </cell>
          <cell r="C500">
            <v>51.7</v>
          </cell>
        </row>
        <row r="501">
          <cell r="A501" t="str">
            <v>Brand 2</v>
          </cell>
          <cell r="B501" t="str">
            <v>Market 5</v>
          </cell>
          <cell r="C501">
            <v>229.5</v>
          </cell>
        </row>
        <row r="502">
          <cell r="A502" t="str">
            <v>Brand 2</v>
          </cell>
          <cell r="B502" t="str">
            <v>Market 3</v>
          </cell>
          <cell r="C502">
            <v>254</v>
          </cell>
        </row>
        <row r="503">
          <cell r="A503" t="str">
            <v>Brand 2</v>
          </cell>
          <cell r="B503" t="str">
            <v>Market 4</v>
          </cell>
          <cell r="C503">
            <v>396</v>
          </cell>
        </row>
        <row r="504">
          <cell r="A504" t="str">
            <v>Brand 2</v>
          </cell>
          <cell r="B504" t="str">
            <v>Market 5</v>
          </cell>
          <cell r="C504">
            <v>184.4</v>
          </cell>
        </row>
        <row r="505">
          <cell r="A505" t="str">
            <v>Brand 2</v>
          </cell>
          <cell r="B505" t="str">
            <v>Market 5</v>
          </cell>
          <cell r="C505">
            <v>455</v>
          </cell>
        </row>
        <row r="506">
          <cell r="A506" t="str">
            <v>Brand 2</v>
          </cell>
          <cell r="B506" t="str">
            <v>Market 5</v>
          </cell>
          <cell r="C506">
            <v>43.2</v>
          </cell>
        </row>
        <row r="507">
          <cell r="A507" t="str">
            <v>Brand 2</v>
          </cell>
          <cell r="B507" t="str">
            <v>Market 6</v>
          </cell>
          <cell r="C507">
            <v>189.45</v>
          </cell>
        </row>
        <row r="508">
          <cell r="A508" t="str">
            <v>Brand 2</v>
          </cell>
          <cell r="B508" t="str">
            <v>Market 6</v>
          </cell>
          <cell r="C508">
            <v>20.7</v>
          </cell>
        </row>
        <row r="509">
          <cell r="A509" t="str">
            <v>Brand 2</v>
          </cell>
          <cell r="B509" t="str">
            <v>Market 5</v>
          </cell>
          <cell r="C509">
            <v>41.3</v>
          </cell>
        </row>
        <row r="510">
          <cell r="A510" t="str">
            <v>Brand 2</v>
          </cell>
          <cell r="B510" t="str">
            <v>Market 5</v>
          </cell>
          <cell r="C510">
            <v>327.2</v>
          </cell>
        </row>
        <row r="511">
          <cell r="A511" t="str">
            <v>Brand 2</v>
          </cell>
          <cell r="B511" t="str">
            <v>Market 18</v>
          </cell>
          <cell r="C511">
            <v>40.5</v>
          </cell>
        </row>
        <row r="512">
          <cell r="A512" t="str">
            <v>Brand 2</v>
          </cell>
          <cell r="B512" t="str">
            <v>Market 2</v>
          </cell>
          <cell r="C512">
            <v>39</v>
          </cell>
        </row>
        <row r="513">
          <cell r="A513" t="str">
            <v>Brand 2</v>
          </cell>
          <cell r="B513" t="str">
            <v>Market 4</v>
          </cell>
          <cell r="C513">
            <v>39</v>
          </cell>
        </row>
        <row r="514">
          <cell r="A514" t="str">
            <v>Brand 2</v>
          </cell>
          <cell r="B514" t="str">
            <v>Market 4</v>
          </cell>
          <cell r="C514">
            <v>38.799999999999997</v>
          </cell>
        </row>
        <row r="515">
          <cell r="A515" t="str">
            <v>Brand 2</v>
          </cell>
          <cell r="B515" t="str">
            <v>Market 5</v>
          </cell>
          <cell r="C515">
            <v>38.799999999999997</v>
          </cell>
        </row>
        <row r="516">
          <cell r="A516" t="str">
            <v>Brand 2</v>
          </cell>
          <cell r="B516" t="str">
            <v>Market 2</v>
          </cell>
          <cell r="C516">
            <v>93.25</v>
          </cell>
        </row>
        <row r="517">
          <cell r="A517" t="str">
            <v>Brand 2</v>
          </cell>
          <cell r="B517" t="str">
            <v>Market 5</v>
          </cell>
          <cell r="C517">
            <v>37.1</v>
          </cell>
        </row>
        <row r="518">
          <cell r="A518" t="str">
            <v>Brand 2</v>
          </cell>
          <cell r="B518" t="str">
            <v>Market 3</v>
          </cell>
          <cell r="C518">
            <v>36.6</v>
          </cell>
        </row>
        <row r="519">
          <cell r="A519" t="str">
            <v>Brand 2</v>
          </cell>
          <cell r="B519" t="str">
            <v>Market 5</v>
          </cell>
          <cell r="C519">
            <v>36.299999999999997</v>
          </cell>
        </row>
        <row r="520">
          <cell r="A520" t="str">
            <v>Brand 2</v>
          </cell>
          <cell r="B520" t="str">
            <v>Market 6</v>
          </cell>
          <cell r="C520">
            <v>90.75</v>
          </cell>
        </row>
        <row r="521">
          <cell r="A521" t="str">
            <v>Brand 2</v>
          </cell>
          <cell r="B521" t="str">
            <v>Market 1</v>
          </cell>
          <cell r="C521">
            <v>354</v>
          </cell>
        </row>
        <row r="522">
          <cell r="A522" t="str">
            <v>Brand 2</v>
          </cell>
          <cell r="B522" t="str">
            <v>Market 1</v>
          </cell>
          <cell r="C522">
            <v>138.4</v>
          </cell>
        </row>
        <row r="523">
          <cell r="A523" t="str">
            <v>Brand 2</v>
          </cell>
          <cell r="B523" t="str">
            <v>Market 1</v>
          </cell>
          <cell r="C523">
            <v>171</v>
          </cell>
        </row>
        <row r="524">
          <cell r="A524" t="str">
            <v>Brand 2</v>
          </cell>
          <cell r="B524" t="str">
            <v>Market 5</v>
          </cell>
          <cell r="C524">
            <v>13.48</v>
          </cell>
        </row>
        <row r="525">
          <cell r="A525" t="str">
            <v>Brand 2</v>
          </cell>
          <cell r="B525" t="str">
            <v>Market 4</v>
          </cell>
          <cell r="C525">
            <v>33.1</v>
          </cell>
        </row>
        <row r="526">
          <cell r="A526" t="str">
            <v>Brand 2</v>
          </cell>
          <cell r="B526" t="str">
            <v>Market 3</v>
          </cell>
          <cell r="C526">
            <v>82.75</v>
          </cell>
        </row>
        <row r="527">
          <cell r="A527" t="str">
            <v>Brand 2</v>
          </cell>
          <cell r="B527" t="str">
            <v>Market 3</v>
          </cell>
          <cell r="C527">
            <v>264.8</v>
          </cell>
        </row>
        <row r="528">
          <cell r="A528" t="str">
            <v>Brand 2</v>
          </cell>
          <cell r="B528" t="str">
            <v>Market 3</v>
          </cell>
          <cell r="C528">
            <v>16.45</v>
          </cell>
        </row>
        <row r="529">
          <cell r="A529" t="str">
            <v>Brand 2</v>
          </cell>
          <cell r="B529" t="str">
            <v>Market 4</v>
          </cell>
          <cell r="C529">
            <v>161</v>
          </cell>
        </row>
        <row r="530">
          <cell r="A530" t="str">
            <v>Brand 2</v>
          </cell>
          <cell r="B530" t="str">
            <v>Market 4</v>
          </cell>
          <cell r="C530">
            <v>31.3</v>
          </cell>
        </row>
        <row r="531">
          <cell r="A531" t="str">
            <v>Brand 2</v>
          </cell>
          <cell r="B531" t="str">
            <v>Market 3</v>
          </cell>
          <cell r="C531">
            <v>61</v>
          </cell>
        </row>
        <row r="532">
          <cell r="A532" t="str">
            <v>Brand 2</v>
          </cell>
          <cell r="B532" t="str">
            <v>Market 3</v>
          </cell>
          <cell r="C532">
            <v>15.2</v>
          </cell>
        </row>
        <row r="533">
          <cell r="A533" t="str">
            <v>Brand 2</v>
          </cell>
          <cell r="B533" t="str">
            <v>Market 3</v>
          </cell>
          <cell r="C533">
            <v>30.1</v>
          </cell>
        </row>
        <row r="534">
          <cell r="A534" t="str">
            <v>Brand 2</v>
          </cell>
          <cell r="B534" t="str">
            <v>Market 4</v>
          </cell>
          <cell r="C534">
            <v>59.8</v>
          </cell>
        </row>
        <row r="535">
          <cell r="A535" t="str">
            <v>Brand 2</v>
          </cell>
          <cell r="B535" t="str">
            <v>Market 3</v>
          </cell>
          <cell r="C535">
            <v>131.4</v>
          </cell>
        </row>
        <row r="536">
          <cell r="A536" t="str">
            <v>Brand 2</v>
          </cell>
          <cell r="B536" t="str">
            <v>Market 6</v>
          </cell>
          <cell r="C536">
            <v>27.5</v>
          </cell>
        </row>
        <row r="537">
          <cell r="A537" t="str">
            <v>Brand 2</v>
          </cell>
          <cell r="B537" t="str">
            <v>Market 4</v>
          </cell>
          <cell r="C537">
            <v>13.7</v>
          </cell>
        </row>
        <row r="538">
          <cell r="A538" t="str">
            <v>Brand 2</v>
          </cell>
          <cell r="B538" t="str">
            <v>Market 5</v>
          </cell>
          <cell r="C538">
            <v>13.7</v>
          </cell>
        </row>
        <row r="539">
          <cell r="A539" t="str">
            <v>Brand 2</v>
          </cell>
          <cell r="B539" t="str">
            <v>Market 4</v>
          </cell>
          <cell r="C539">
            <v>27.1</v>
          </cell>
        </row>
        <row r="540">
          <cell r="A540" t="str">
            <v>Brand 2</v>
          </cell>
          <cell r="B540" t="str">
            <v>Market 5</v>
          </cell>
          <cell r="C540">
            <v>13.5</v>
          </cell>
        </row>
        <row r="541">
          <cell r="A541" t="str">
            <v>Brand 2</v>
          </cell>
          <cell r="B541" t="str">
            <v>Market 3</v>
          </cell>
          <cell r="C541">
            <v>26.6</v>
          </cell>
        </row>
        <row r="542">
          <cell r="A542" t="str">
            <v>Brand 2</v>
          </cell>
          <cell r="B542" t="str">
            <v>Market 6</v>
          </cell>
          <cell r="C542">
            <v>26.1</v>
          </cell>
        </row>
        <row r="543">
          <cell r="A543" t="str">
            <v>Brand 2</v>
          </cell>
          <cell r="B543" t="str">
            <v>Market 1</v>
          </cell>
          <cell r="C543">
            <v>25.8</v>
          </cell>
        </row>
        <row r="544">
          <cell r="A544" t="str">
            <v>Brand 2</v>
          </cell>
          <cell r="B544" t="str">
            <v>Market 1</v>
          </cell>
          <cell r="C544">
            <v>205.6</v>
          </cell>
        </row>
        <row r="545">
          <cell r="A545" t="str">
            <v>Brand 2</v>
          </cell>
          <cell r="B545" t="str">
            <v>Market 3</v>
          </cell>
          <cell r="C545">
            <v>102.4</v>
          </cell>
        </row>
        <row r="546">
          <cell r="A546" t="str">
            <v>Brand 2</v>
          </cell>
          <cell r="B546" t="str">
            <v>Market 5</v>
          </cell>
          <cell r="C546">
            <v>25.5</v>
          </cell>
        </row>
        <row r="547">
          <cell r="A547" t="str">
            <v>Brand 2</v>
          </cell>
          <cell r="B547" t="str">
            <v>Market 3</v>
          </cell>
          <cell r="C547">
            <v>123</v>
          </cell>
        </row>
        <row r="548">
          <cell r="A548" t="str">
            <v>Brand 2</v>
          </cell>
          <cell r="B548" t="str">
            <v>Market 4</v>
          </cell>
          <cell r="C548">
            <v>61.25</v>
          </cell>
        </row>
        <row r="549">
          <cell r="A549" t="str">
            <v>Brand 2</v>
          </cell>
          <cell r="B549" t="str">
            <v>Market 1</v>
          </cell>
          <cell r="C549">
            <v>24.4</v>
          </cell>
        </row>
        <row r="550">
          <cell r="A550" t="str">
            <v>Brand 2</v>
          </cell>
          <cell r="B550" t="str">
            <v>Market 2</v>
          </cell>
          <cell r="C550">
            <v>23.2</v>
          </cell>
        </row>
        <row r="551">
          <cell r="A551" t="str">
            <v>Brand 2</v>
          </cell>
          <cell r="B551" t="str">
            <v>Market 5</v>
          </cell>
          <cell r="C551">
            <v>103.95</v>
          </cell>
        </row>
        <row r="552">
          <cell r="A552" t="str">
            <v>Brand 2</v>
          </cell>
          <cell r="B552" t="str">
            <v>Market 3</v>
          </cell>
          <cell r="C552">
            <v>11.5</v>
          </cell>
        </row>
        <row r="553">
          <cell r="A553" t="str">
            <v>Brand 2</v>
          </cell>
          <cell r="B553" t="str">
            <v>Market 6</v>
          </cell>
          <cell r="C553">
            <v>11.25</v>
          </cell>
        </row>
        <row r="554">
          <cell r="A554" t="str">
            <v>Brand 2</v>
          </cell>
          <cell r="B554" t="str">
            <v>Market 5</v>
          </cell>
          <cell r="C554">
            <v>11.25</v>
          </cell>
        </row>
        <row r="555">
          <cell r="A555" t="str">
            <v>Brand 2</v>
          </cell>
          <cell r="B555" t="str">
            <v>Market 6</v>
          </cell>
          <cell r="C555">
            <v>112.5</v>
          </cell>
        </row>
        <row r="556">
          <cell r="A556" t="str">
            <v>Brand 2</v>
          </cell>
          <cell r="B556" t="str">
            <v>Market 4</v>
          </cell>
          <cell r="C556">
            <v>10.608000000000001</v>
          </cell>
        </row>
        <row r="557">
          <cell r="A557" t="str">
            <v>Brand 2</v>
          </cell>
          <cell r="B557" t="str">
            <v>Market 5</v>
          </cell>
          <cell r="C557">
            <v>198.9</v>
          </cell>
        </row>
        <row r="558">
          <cell r="A558" t="str">
            <v>Brand 2</v>
          </cell>
          <cell r="B558" t="str">
            <v>Market 5</v>
          </cell>
          <cell r="C558">
            <v>174.4</v>
          </cell>
        </row>
        <row r="559">
          <cell r="A559" t="str">
            <v>Brand 2</v>
          </cell>
          <cell r="B559" t="str">
            <v>Market 6</v>
          </cell>
          <cell r="C559">
            <v>21.5</v>
          </cell>
        </row>
        <row r="560">
          <cell r="A560" t="str">
            <v>Brand 2</v>
          </cell>
          <cell r="B560" t="str">
            <v>Market 5</v>
          </cell>
          <cell r="C560">
            <v>10.5</v>
          </cell>
        </row>
        <row r="561">
          <cell r="A561" t="str">
            <v>Brand 2</v>
          </cell>
          <cell r="B561" t="str">
            <v>Market 3</v>
          </cell>
          <cell r="C561">
            <v>210</v>
          </cell>
        </row>
        <row r="562">
          <cell r="A562" t="str">
            <v>Brand 2</v>
          </cell>
          <cell r="B562" t="str">
            <v>Market 5</v>
          </cell>
          <cell r="C562">
            <v>16.64</v>
          </cell>
        </row>
        <row r="563">
          <cell r="A563" t="str">
            <v>Brand 2</v>
          </cell>
          <cell r="B563" t="str">
            <v>Market 3</v>
          </cell>
          <cell r="C563">
            <v>20.5</v>
          </cell>
        </row>
        <row r="564">
          <cell r="A564" t="str">
            <v>Brand 2</v>
          </cell>
          <cell r="B564" t="str">
            <v>Market 3</v>
          </cell>
          <cell r="C564">
            <v>16</v>
          </cell>
        </row>
        <row r="565">
          <cell r="A565" t="str">
            <v>Brand 2</v>
          </cell>
          <cell r="B565" t="str">
            <v>Market 5</v>
          </cell>
          <cell r="C565">
            <v>7.52</v>
          </cell>
        </row>
        <row r="566">
          <cell r="A566" t="str">
            <v>Brand 2</v>
          </cell>
          <cell r="B566" t="str">
            <v>Market 3</v>
          </cell>
          <cell r="C566">
            <v>9.35</v>
          </cell>
        </row>
        <row r="567">
          <cell r="A567" t="str">
            <v>Brand 2</v>
          </cell>
          <cell r="B567" t="str">
            <v>Market 5</v>
          </cell>
          <cell r="C567">
            <v>18.7</v>
          </cell>
        </row>
        <row r="568">
          <cell r="A568" t="str">
            <v>Brand 2</v>
          </cell>
          <cell r="B568" t="str">
            <v>Market 6</v>
          </cell>
          <cell r="C568">
            <v>72.400000000000006</v>
          </cell>
        </row>
        <row r="569">
          <cell r="A569" t="str">
            <v>Brand 2</v>
          </cell>
          <cell r="B569" t="str">
            <v>Market 4</v>
          </cell>
          <cell r="C569">
            <v>17.899999999999999</v>
          </cell>
        </row>
        <row r="570">
          <cell r="A570" t="str">
            <v>Brand 2</v>
          </cell>
          <cell r="B570" t="str">
            <v>Market 3</v>
          </cell>
          <cell r="C570">
            <v>17.8</v>
          </cell>
        </row>
        <row r="571">
          <cell r="A571" t="str">
            <v>Brand 2</v>
          </cell>
          <cell r="B571" t="str">
            <v>Market 6</v>
          </cell>
          <cell r="C571">
            <v>17.7</v>
          </cell>
        </row>
        <row r="572">
          <cell r="A572" t="str">
            <v>Brand 2</v>
          </cell>
          <cell r="B572" t="str">
            <v>Market 6</v>
          </cell>
          <cell r="C572">
            <v>8.8000000000000007</v>
          </cell>
        </row>
        <row r="573">
          <cell r="A573" t="str">
            <v>Brand 2</v>
          </cell>
          <cell r="B573" t="str">
            <v>Market 3</v>
          </cell>
          <cell r="C573">
            <v>7</v>
          </cell>
        </row>
        <row r="574">
          <cell r="A574" t="str">
            <v>Brand 2</v>
          </cell>
          <cell r="B574" t="str">
            <v>Market 6</v>
          </cell>
          <cell r="C574">
            <v>17.399999999999999</v>
          </cell>
        </row>
        <row r="575">
          <cell r="A575" t="str">
            <v>Brand 2</v>
          </cell>
          <cell r="B575" t="str">
            <v>Market 3</v>
          </cell>
          <cell r="C575">
            <v>6.88</v>
          </cell>
        </row>
        <row r="576">
          <cell r="A576" t="str">
            <v>Brand 2</v>
          </cell>
          <cell r="B576" t="str">
            <v>Market 1</v>
          </cell>
          <cell r="C576">
            <v>136.80000000000001</v>
          </cell>
        </row>
        <row r="577">
          <cell r="A577" t="str">
            <v>Brand 2</v>
          </cell>
          <cell r="B577" t="str">
            <v>Market 1</v>
          </cell>
          <cell r="C577">
            <v>171</v>
          </cell>
        </row>
        <row r="578">
          <cell r="A578" t="str">
            <v>Brand 2</v>
          </cell>
          <cell r="B578" t="str">
            <v>Market 3</v>
          </cell>
          <cell r="C578">
            <v>8.5</v>
          </cell>
        </row>
        <row r="579">
          <cell r="A579" t="str">
            <v>Brand 2</v>
          </cell>
          <cell r="B579" t="str">
            <v>Market 5</v>
          </cell>
          <cell r="C579">
            <v>42.5</v>
          </cell>
        </row>
        <row r="580">
          <cell r="A580" t="str">
            <v>Brand 2</v>
          </cell>
          <cell r="B580" t="str">
            <v>Market 6</v>
          </cell>
          <cell r="C580">
            <v>42.5</v>
          </cell>
        </row>
        <row r="581">
          <cell r="A581" t="str">
            <v>Brand 2</v>
          </cell>
          <cell r="B581" t="str">
            <v>Market 29</v>
          </cell>
          <cell r="C581">
            <v>16.7</v>
          </cell>
        </row>
        <row r="582">
          <cell r="A582" t="str">
            <v>Brand 2</v>
          </cell>
          <cell r="B582" t="str">
            <v>Market 3</v>
          </cell>
          <cell r="C582">
            <v>16.600000000000001</v>
          </cell>
        </row>
        <row r="583">
          <cell r="A583" t="str">
            <v>Brand 2</v>
          </cell>
          <cell r="B583" t="str">
            <v>Market 18</v>
          </cell>
          <cell r="C583">
            <v>40.5</v>
          </cell>
        </row>
        <row r="584">
          <cell r="A584" t="str">
            <v>Brand 2</v>
          </cell>
          <cell r="B584" t="str">
            <v>Market 5</v>
          </cell>
          <cell r="C584">
            <v>6.36</v>
          </cell>
        </row>
        <row r="585">
          <cell r="A585" t="str">
            <v>Brand 2</v>
          </cell>
          <cell r="B585" t="str">
            <v>Market 6</v>
          </cell>
          <cell r="C585">
            <v>7.95</v>
          </cell>
        </row>
        <row r="586">
          <cell r="A586" t="str">
            <v>Brand 2</v>
          </cell>
          <cell r="B586" t="str">
            <v>Market 6</v>
          </cell>
          <cell r="C586">
            <v>31.6</v>
          </cell>
        </row>
        <row r="587">
          <cell r="A587" t="str">
            <v>Brand 2</v>
          </cell>
          <cell r="B587" t="str">
            <v>Market 3</v>
          </cell>
          <cell r="C587">
            <v>31.2</v>
          </cell>
        </row>
        <row r="588">
          <cell r="A588" t="str">
            <v>Brand 2</v>
          </cell>
          <cell r="B588" t="str">
            <v>Market 5</v>
          </cell>
          <cell r="C588">
            <v>23.25</v>
          </cell>
        </row>
        <row r="589">
          <cell r="A589" t="str">
            <v>Brand 2</v>
          </cell>
          <cell r="B589" t="str">
            <v>Market 2</v>
          </cell>
          <cell r="C589">
            <v>69.3</v>
          </cell>
        </row>
        <row r="590">
          <cell r="A590" t="str">
            <v>Brand 2</v>
          </cell>
          <cell r="B590" t="str">
            <v>Market 3</v>
          </cell>
          <cell r="C590">
            <v>152</v>
          </cell>
        </row>
        <row r="591">
          <cell r="A591" t="str">
            <v>Brand 2</v>
          </cell>
          <cell r="B591" t="str">
            <v>Market 3</v>
          </cell>
          <cell r="C591">
            <v>67.95</v>
          </cell>
        </row>
        <row r="592">
          <cell r="A592" t="str">
            <v>Brand 2</v>
          </cell>
          <cell r="B592" t="str">
            <v>Market 4</v>
          </cell>
          <cell r="C592">
            <v>7.5</v>
          </cell>
        </row>
        <row r="593">
          <cell r="A593" t="str">
            <v>Brand 2</v>
          </cell>
          <cell r="B593" t="str">
            <v>Market 4</v>
          </cell>
          <cell r="C593">
            <v>73</v>
          </cell>
        </row>
        <row r="594">
          <cell r="A594" t="str">
            <v>Brand 2</v>
          </cell>
          <cell r="B594" t="str">
            <v>Market 4</v>
          </cell>
          <cell r="C594">
            <v>6.96</v>
          </cell>
        </row>
        <row r="595">
          <cell r="A595" t="str">
            <v>Brand 2</v>
          </cell>
          <cell r="B595" t="str">
            <v>Market 5</v>
          </cell>
          <cell r="C595">
            <v>5.76</v>
          </cell>
        </row>
        <row r="596">
          <cell r="A596" t="str">
            <v>Brand 2</v>
          </cell>
          <cell r="B596" t="str">
            <v>Market 3</v>
          </cell>
          <cell r="C596">
            <v>14.3</v>
          </cell>
        </row>
        <row r="597">
          <cell r="A597" t="str">
            <v>Brand 2</v>
          </cell>
          <cell r="B597" t="str">
            <v>Market 3</v>
          </cell>
          <cell r="C597">
            <v>6.2549999999999999</v>
          </cell>
        </row>
        <row r="598">
          <cell r="A598" t="str">
            <v>Brand 2</v>
          </cell>
          <cell r="B598" t="str">
            <v>Market 3</v>
          </cell>
          <cell r="C598">
            <v>6.95</v>
          </cell>
        </row>
        <row r="599">
          <cell r="A599" t="str">
            <v>Brand 2</v>
          </cell>
          <cell r="B599" t="str">
            <v>Market 4</v>
          </cell>
          <cell r="C599">
            <v>107.2</v>
          </cell>
        </row>
        <row r="600">
          <cell r="A600" t="str">
            <v>Brand 2</v>
          </cell>
          <cell r="B600" t="str">
            <v>Market 6</v>
          </cell>
          <cell r="C600">
            <v>26.6</v>
          </cell>
        </row>
        <row r="601">
          <cell r="A601" t="str">
            <v>Brand 2</v>
          </cell>
          <cell r="B601" t="str">
            <v>Market 4</v>
          </cell>
          <cell r="C601">
            <v>52.4</v>
          </cell>
        </row>
        <row r="602">
          <cell r="A602" t="str">
            <v>Brand 2</v>
          </cell>
          <cell r="B602" t="str">
            <v>Market 5</v>
          </cell>
          <cell r="C602">
            <v>13</v>
          </cell>
        </row>
        <row r="603">
          <cell r="A603" t="str">
            <v>Brand 2</v>
          </cell>
          <cell r="B603" t="str">
            <v>Market 3</v>
          </cell>
          <cell r="C603">
            <v>5.76</v>
          </cell>
        </row>
        <row r="604">
          <cell r="A604" t="str">
            <v>Brand 2</v>
          </cell>
          <cell r="B604" t="str">
            <v>Market 6</v>
          </cell>
          <cell r="C604">
            <v>127</v>
          </cell>
        </row>
        <row r="605">
          <cell r="A605" t="str">
            <v>Brand 2</v>
          </cell>
          <cell r="B605" t="str">
            <v>Market 29</v>
          </cell>
          <cell r="C605">
            <v>12.6</v>
          </cell>
        </row>
        <row r="606">
          <cell r="A606" t="str">
            <v>Brand 2</v>
          </cell>
          <cell r="B606" t="str">
            <v>Market 6</v>
          </cell>
          <cell r="C606">
            <v>12.4</v>
          </cell>
        </row>
        <row r="607">
          <cell r="A607" t="str">
            <v>Brand 2</v>
          </cell>
          <cell r="B607" t="str">
            <v>Market 5</v>
          </cell>
          <cell r="C607">
            <v>6.15</v>
          </cell>
        </row>
        <row r="608">
          <cell r="A608" t="str">
            <v>Brand 2</v>
          </cell>
          <cell r="B608" t="str">
            <v>Market 2</v>
          </cell>
          <cell r="C608">
            <v>54.9</v>
          </cell>
        </row>
        <row r="609">
          <cell r="A609" t="str">
            <v>Brand 2</v>
          </cell>
          <cell r="B609" t="str">
            <v>Market 4</v>
          </cell>
          <cell r="C609">
            <v>5.8079999999999998</v>
          </cell>
        </row>
        <row r="610">
          <cell r="A610" t="str">
            <v>Brand 2</v>
          </cell>
          <cell r="B610" t="str">
            <v>Market 5</v>
          </cell>
          <cell r="C610">
            <v>6.05</v>
          </cell>
        </row>
        <row r="611">
          <cell r="A611" t="str">
            <v>Brand 2</v>
          </cell>
          <cell r="B611" t="str">
            <v>Market 3</v>
          </cell>
          <cell r="C611">
            <v>12.1</v>
          </cell>
        </row>
        <row r="612">
          <cell r="A612" t="str">
            <v>Brand 2</v>
          </cell>
          <cell r="B612" t="str">
            <v>Market 3</v>
          </cell>
          <cell r="C612">
            <v>108.9</v>
          </cell>
        </row>
        <row r="613">
          <cell r="A613" t="str">
            <v>Brand 2</v>
          </cell>
          <cell r="B613" t="str">
            <v>Market 5</v>
          </cell>
          <cell r="C613">
            <v>4.72</v>
          </cell>
        </row>
        <row r="614">
          <cell r="A614" t="str">
            <v>Brand 2</v>
          </cell>
          <cell r="B614" t="str">
            <v>Market 18</v>
          </cell>
          <cell r="C614">
            <v>53.1</v>
          </cell>
        </row>
        <row r="615">
          <cell r="A615" t="str">
            <v>Brand 2</v>
          </cell>
          <cell r="B615" t="str">
            <v>Market 3</v>
          </cell>
          <cell r="C615">
            <v>94.4</v>
          </cell>
        </row>
        <row r="616">
          <cell r="A616" t="str">
            <v>Brand 2</v>
          </cell>
          <cell r="B616" t="str">
            <v>Market 5</v>
          </cell>
          <cell r="C616">
            <v>5.85</v>
          </cell>
        </row>
        <row r="617">
          <cell r="A617" t="str">
            <v>Brand 2</v>
          </cell>
          <cell r="B617" t="str">
            <v>Market 5</v>
          </cell>
          <cell r="C617">
            <v>5.6</v>
          </cell>
        </row>
        <row r="618">
          <cell r="A618" t="str">
            <v>Brand 2</v>
          </cell>
          <cell r="B618" t="str">
            <v>Market 6</v>
          </cell>
          <cell r="C618">
            <v>5.5</v>
          </cell>
        </row>
        <row r="619">
          <cell r="A619" t="str">
            <v>Brand 2</v>
          </cell>
          <cell r="B619" t="str">
            <v>Market 5</v>
          </cell>
          <cell r="C619">
            <v>49.5</v>
          </cell>
        </row>
        <row r="620">
          <cell r="A620" t="str">
            <v>Brand 2</v>
          </cell>
          <cell r="B620" t="str">
            <v>Market 29</v>
          </cell>
          <cell r="C620">
            <v>0.214</v>
          </cell>
        </row>
        <row r="621">
          <cell r="A621" t="str">
            <v>Brand 2</v>
          </cell>
          <cell r="B621" t="str">
            <v>Market 1</v>
          </cell>
          <cell r="C621">
            <v>4.24</v>
          </cell>
        </row>
        <row r="622">
          <cell r="A622" t="str">
            <v>Brand 2</v>
          </cell>
          <cell r="B622" t="str">
            <v>Market 4</v>
          </cell>
          <cell r="C622">
            <v>5.3</v>
          </cell>
        </row>
        <row r="623">
          <cell r="A623" t="str">
            <v>Brand 2</v>
          </cell>
          <cell r="B623" t="str">
            <v>Market 6</v>
          </cell>
          <cell r="C623">
            <v>10.6</v>
          </cell>
        </row>
        <row r="624">
          <cell r="A624" t="str">
            <v>Brand 2</v>
          </cell>
          <cell r="B624" t="str">
            <v>Market 4</v>
          </cell>
          <cell r="C624">
            <v>10.4</v>
          </cell>
        </row>
        <row r="625">
          <cell r="A625" t="str">
            <v>Brand 2</v>
          </cell>
          <cell r="B625" t="str">
            <v>Market 6</v>
          </cell>
          <cell r="C625">
            <v>10.4</v>
          </cell>
        </row>
        <row r="626">
          <cell r="A626" t="str">
            <v>Brand 2</v>
          </cell>
          <cell r="B626" t="str">
            <v>Market 3</v>
          </cell>
          <cell r="C626">
            <v>46.8</v>
          </cell>
        </row>
        <row r="627">
          <cell r="A627" t="str">
            <v>Brand 2</v>
          </cell>
          <cell r="B627" t="str">
            <v>Market 2</v>
          </cell>
          <cell r="C627">
            <v>10.3</v>
          </cell>
        </row>
        <row r="628">
          <cell r="A628" t="str">
            <v>Brand 2</v>
          </cell>
          <cell r="B628" t="str">
            <v>Market 3</v>
          </cell>
          <cell r="C628">
            <v>4.59</v>
          </cell>
        </row>
        <row r="629">
          <cell r="A629" t="str">
            <v>Brand 2</v>
          </cell>
          <cell r="B629" t="str">
            <v>Market 6</v>
          </cell>
          <cell r="C629">
            <v>4.9000000000000004</v>
          </cell>
        </row>
        <row r="630">
          <cell r="A630" t="str">
            <v>Brand 2</v>
          </cell>
          <cell r="B630" t="str">
            <v>Market 4</v>
          </cell>
          <cell r="C630">
            <v>9.8000000000000007</v>
          </cell>
        </row>
        <row r="631">
          <cell r="A631" t="str">
            <v>Brand 2</v>
          </cell>
          <cell r="B631" t="str">
            <v>Market 2</v>
          </cell>
          <cell r="C631">
            <v>4.8499999999999996</v>
          </cell>
        </row>
        <row r="632">
          <cell r="A632" t="str">
            <v>Brand 2</v>
          </cell>
          <cell r="B632" t="str">
            <v>Market 4</v>
          </cell>
          <cell r="C632">
            <v>4.8</v>
          </cell>
        </row>
        <row r="633">
          <cell r="A633" t="str">
            <v>Brand 2</v>
          </cell>
          <cell r="B633" t="str">
            <v>Market 4</v>
          </cell>
          <cell r="C633">
            <v>9.6</v>
          </cell>
        </row>
        <row r="634">
          <cell r="A634" t="str">
            <v>Brand 2</v>
          </cell>
          <cell r="B634" t="str">
            <v>Market 6</v>
          </cell>
          <cell r="C634">
            <v>9.5</v>
          </cell>
        </row>
        <row r="635">
          <cell r="A635" t="str">
            <v>Brand 2</v>
          </cell>
          <cell r="B635" t="str">
            <v>Market 4</v>
          </cell>
          <cell r="C635">
            <v>42.3</v>
          </cell>
        </row>
        <row r="636">
          <cell r="A636" t="str">
            <v>Brand 2</v>
          </cell>
          <cell r="B636" t="str">
            <v>Market 3</v>
          </cell>
          <cell r="C636">
            <v>9.3000000000000007</v>
          </cell>
        </row>
        <row r="637">
          <cell r="A637" t="str">
            <v>Brand 2</v>
          </cell>
          <cell r="B637" t="str">
            <v>Market 3</v>
          </cell>
          <cell r="C637">
            <v>9.3000000000000007</v>
          </cell>
        </row>
        <row r="638">
          <cell r="A638" t="str">
            <v>Brand 2</v>
          </cell>
          <cell r="B638" t="str">
            <v>Market 3</v>
          </cell>
          <cell r="C638">
            <v>7.36</v>
          </cell>
        </row>
        <row r="639">
          <cell r="A639" t="str">
            <v>Brand 2</v>
          </cell>
          <cell r="B639" t="str">
            <v>Market 29</v>
          </cell>
          <cell r="C639">
            <v>90.567999999999998</v>
          </cell>
        </row>
        <row r="640">
          <cell r="A640" t="str">
            <v>Brand 2</v>
          </cell>
          <cell r="B640" t="str">
            <v>Market 5</v>
          </cell>
          <cell r="C640">
            <v>3.6</v>
          </cell>
        </row>
        <row r="641">
          <cell r="A641" t="str">
            <v>Brand 2</v>
          </cell>
          <cell r="B641" t="str">
            <v>Market 4</v>
          </cell>
          <cell r="C641">
            <v>8.9</v>
          </cell>
        </row>
        <row r="642">
          <cell r="A642" t="str">
            <v>Brand 2</v>
          </cell>
          <cell r="B642" t="str">
            <v>Market 4</v>
          </cell>
          <cell r="C642">
            <v>8.6999999999999993</v>
          </cell>
        </row>
        <row r="643">
          <cell r="A643" t="str">
            <v>Brand 2</v>
          </cell>
          <cell r="B643" t="str">
            <v>Market 5</v>
          </cell>
          <cell r="C643">
            <v>3.44</v>
          </cell>
        </row>
        <row r="644">
          <cell r="A644" t="str">
            <v>Brand 2</v>
          </cell>
          <cell r="B644" t="str">
            <v>Market 4</v>
          </cell>
          <cell r="C644">
            <v>3.4</v>
          </cell>
        </row>
        <row r="645">
          <cell r="A645" t="str">
            <v>Brand 2</v>
          </cell>
          <cell r="B645" t="str">
            <v>Market 18</v>
          </cell>
          <cell r="C645">
            <v>8.5</v>
          </cell>
        </row>
        <row r="646">
          <cell r="A646" t="str">
            <v>Brand 2</v>
          </cell>
          <cell r="B646" t="str">
            <v>Market 3</v>
          </cell>
          <cell r="C646">
            <v>21.25</v>
          </cell>
        </row>
        <row r="647">
          <cell r="A647" t="str">
            <v>Brand 2</v>
          </cell>
          <cell r="B647" t="str">
            <v>Market 6</v>
          </cell>
          <cell r="C647">
            <v>3.7349999999999999</v>
          </cell>
        </row>
        <row r="648">
          <cell r="A648" t="str">
            <v>Brand 2</v>
          </cell>
          <cell r="B648" t="str">
            <v>Market 3</v>
          </cell>
          <cell r="C648">
            <v>8.3000000000000007</v>
          </cell>
        </row>
        <row r="649">
          <cell r="A649" t="str">
            <v>Brand 2</v>
          </cell>
          <cell r="B649" t="str">
            <v>Market 4</v>
          </cell>
          <cell r="C649">
            <v>83</v>
          </cell>
        </row>
        <row r="650">
          <cell r="A650" t="str">
            <v>Brand 2</v>
          </cell>
          <cell r="B650" t="str">
            <v>Market 3</v>
          </cell>
          <cell r="C650">
            <v>81.277999999999992</v>
          </cell>
        </row>
        <row r="651">
          <cell r="A651" t="str">
            <v>Brand 2</v>
          </cell>
          <cell r="B651" t="str">
            <v>Market 3</v>
          </cell>
          <cell r="C651">
            <v>3.2</v>
          </cell>
        </row>
        <row r="652">
          <cell r="A652" t="str">
            <v>Brand 2</v>
          </cell>
          <cell r="B652" t="str">
            <v>Market 2</v>
          </cell>
          <cell r="C652">
            <v>16</v>
          </cell>
        </row>
        <row r="653">
          <cell r="A653" t="str">
            <v>Brand 2</v>
          </cell>
          <cell r="B653" t="str">
            <v>Market 6</v>
          </cell>
          <cell r="C653">
            <v>30.8</v>
          </cell>
        </row>
        <row r="654">
          <cell r="A654" t="str">
            <v>Brand 2</v>
          </cell>
          <cell r="B654" t="str">
            <v>Market 3</v>
          </cell>
          <cell r="C654">
            <v>3.42</v>
          </cell>
        </row>
        <row r="655">
          <cell r="A655" t="str">
            <v>Brand 2</v>
          </cell>
          <cell r="B655" t="str">
            <v>Market 6</v>
          </cell>
          <cell r="C655">
            <v>7.5</v>
          </cell>
        </row>
        <row r="656">
          <cell r="A656" t="str">
            <v>Brand 2</v>
          </cell>
          <cell r="B656" t="str">
            <v>Market 6</v>
          </cell>
          <cell r="C656">
            <v>7.5</v>
          </cell>
        </row>
        <row r="657">
          <cell r="A657" t="str">
            <v>Brand 2</v>
          </cell>
          <cell r="B657" t="str">
            <v>Market 3</v>
          </cell>
          <cell r="C657">
            <v>74.293999999999997</v>
          </cell>
        </row>
        <row r="658">
          <cell r="A658" t="str">
            <v>Brand 2</v>
          </cell>
          <cell r="B658" t="str">
            <v>Market 6</v>
          </cell>
          <cell r="C658">
            <v>37</v>
          </cell>
        </row>
        <row r="659">
          <cell r="A659" t="str">
            <v>Brand 2</v>
          </cell>
          <cell r="B659" t="str">
            <v>Market 4</v>
          </cell>
          <cell r="C659">
            <v>3.6</v>
          </cell>
        </row>
        <row r="660">
          <cell r="A660" t="str">
            <v>Brand 2</v>
          </cell>
          <cell r="B660" t="str">
            <v>Market 4</v>
          </cell>
          <cell r="C660">
            <v>14.4</v>
          </cell>
        </row>
        <row r="661">
          <cell r="A661" t="str">
            <v>Brand 2</v>
          </cell>
          <cell r="B661" t="str">
            <v>Market 5</v>
          </cell>
          <cell r="C661">
            <v>18</v>
          </cell>
        </row>
        <row r="662">
          <cell r="A662" t="str">
            <v>Brand 2</v>
          </cell>
          <cell r="B662" t="str">
            <v>Market 4</v>
          </cell>
          <cell r="C662">
            <v>18</v>
          </cell>
        </row>
        <row r="663">
          <cell r="A663" t="str">
            <v>Brand 2</v>
          </cell>
          <cell r="B663" t="str">
            <v>Market 6</v>
          </cell>
          <cell r="C663">
            <v>2.84</v>
          </cell>
        </row>
        <row r="664">
          <cell r="A664" t="str">
            <v>Brand 2</v>
          </cell>
          <cell r="B664" t="str">
            <v>Market 5</v>
          </cell>
          <cell r="C664">
            <v>3.55</v>
          </cell>
        </row>
        <row r="665">
          <cell r="A665" t="str">
            <v>Brand 2</v>
          </cell>
          <cell r="B665" t="str">
            <v>Market 6</v>
          </cell>
          <cell r="C665">
            <v>7</v>
          </cell>
        </row>
        <row r="666">
          <cell r="A666" t="str">
            <v>Brand 2</v>
          </cell>
          <cell r="B666" t="str">
            <v>Market 6</v>
          </cell>
          <cell r="C666">
            <v>3.35</v>
          </cell>
        </row>
        <row r="667">
          <cell r="A667" t="str">
            <v>Brand 2</v>
          </cell>
          <cell r="B667" t="str">
            <v>Market 18</v>
          </cell>
          <cell r="C667">
            <v>6.7</v>
          </cell>
        </row>
        <row r="668">
          <cell r="A668" t="str">
            <v>Brand 2</v>
          </cell>
          <cell r="B668" t="str">
            <v>Market 2</v>
          </cell>
          <cell r="C668">
            <v>6.6</v>
          </cell>
        </row>
        <row r="669">
          <cell r="A669" t="str">
            <v>Brand 2</v>
          </cell>
          <cell r="B669" t="str">
            <v>Market 18</v>
          </cell>
          <cell r="C669">
            <v>6.6</v>
          </cell>
        </row>
        <row r="670">
          <cell r="A670" t="str">
            <v>Brand 2</v>
          </cell>
          <cell r="B670" t="str">
            <v>Market 6</v>
          </cell>
          <cell r="C670">
            <v>52.8</v>
          </cell>
        </row>
        <row r="671">
          <cell r="A671" t="str">
            <v>Brand 2</v>
          </cell>
          <cell r="B671" t="str">
            <v>Market 3</v>
          </cell>
          <cell r="C671">
            <v>2.6</v>
          </cell>
        </row>
        <row r="672">
          <cell r="A672" t="str">
            <v>Brand 2</v>
          </cell>
          <cell r="B672" t="str">
            <v>Market 6</v>
          </cell>
          <cell r="C672">
            <v>29.25</v>
          </cell>
        </row>
        <row r="673">
          <cell r="A673" t="str">
            <v>Brand 2</v>
          </cell>
          <cell r="B673" t="str">
            <v>Market 2</v>
          </cell>
          <cell r="C673">
            <v>3.2</v>
          </cell>
        </row>
        <row r="674">
          <cell r="A674" t="str">
            <v>Brand 2</v>
          </cell>
          <cell r="B674" t="str">
            <v>Market 3</v>
          </cell>
          <cell r="C674">
            <v>2.52</v>
          </cell>
        </row>
        <row r="675">
          <cell r="A675" t="str">
            <v>Brand 2</v>
          </cell>
          <cell r="B675" t="str">
            <v>Market 2</v>
          </cell>
          <cell r="C675">
            <v>6.2</v>
          </cell>
        </row>
        <row r="676">
          <cell r="A676" t="str">
            <v>Brand 2</v>
          </cell>
          <cell r="B676" t="str">
            <v>Market 2</v>
          </cell>
          <cell r="C676">
            <v>6.1</v>
          </cell>
        </row>
        <row r="677">
          <cell r="A677" t="str">
            <v>Brand 2</v>
          </cell>
          <cell r="B677" t="str">
            <v>Market 4</v>
          </cell>
          <cell r="C677">
            <v>54.9</v>
          </cell>
        </row>
        <row r="678">
          <cell r="A678" t="str">
            <v>Brand 2</v>
          </cell>
          <cell r="B678" t="str">
            <v>Market 3</v>
          </cell>
          <cell r="C678">
            <v>2.4</v>
          </cell>
        </row>
        <row r="679">
          <cell r="A679" t="str">
            <v>Brand 2</v>
          </cell>
          <cell r="B679" t="str">
            <v>Market 6</v>
          </cell>
          <cell r="C679">
            <v>5.9</v>
          </cell>
        </row>
        <row r="680">
          <cell r="A680" t="str">
            <v>Brand 2</v>
          </cell>
          <cell r="B680" t="str">
            <v>Market 6</v>
          </cell>
          <cell r="C680">
            <v>11.8</v>
          </cell>
        </row>
        <row r="681">
          <cell r="A681" t="str">
            <v>Brand 2</v>
          </cell>
          <cell r="B681" t="str">
            <v>Market 29</v>
          </cell>
          <cell r="C681">
            <v>14.75</v>
          </cell>
        </row>
        <row r="682">
          <cell r="A682" t="str">
            <v>Brand 2</v>
          </cell>
          <cell r="B682" t="str">
            <v>Market 18</v>
          </cell>
          <cell r="C682">
            <v>26.55</v>
          </cell>
        </row>
        <row r="683">
          <cell r="A683" t="str">
            <v>Brand 2</v>
          </cell>
          <cell r="B683" t="str">
            <v>Market 5</v>
          </cell>
          <cell r="C683">
            <v>2.3199999999999998</v>
          </cell>
        </row>
        <row r="684">
          <cell r="A684" t="str">
            <v>Brand 2</v>
          </cell>
          <cell r="B684" t="str">
            <v>Market 18</v>
          </cell>
          <cell r="C684">
            <v>5.8</v>
          </cell>
        </row>
        <row r="685">
          <cell r="A685" t="str">
            <v>Brand 2</v>
          </cell>
          <cell r="B685" t="str">
            <v>Market 3</v>
          </cell>
          <cell r="C685">
            <v>14.5</v>
          </cell>
        </row>
        <row r="686">
          <cell r="A686" t="str">
            <v>Brand 2</v>
          </cell>
          <cell r="B686" t="str">
            <v>Market 6</v>
          </cell>
          <cell r="C686">
            <v>14.5</v>
          </cell>
        </row>
        <row r="687">
          <cell r="A687" t="str">
            <v>Brand 2</v>
          </cell>
          <cell r="B687" t="str">
            <v>Market 4</v>
          </cell>
          <cell r="C687">
            <v>11.4</v>
          </cell>
        </row>
        <row r="688">
          <cell r="A688" t="str">
            <v>Brand 2</v>
          </cell>
          <cell r="B688" t="str">
            <v>Market 18</v>
          </cell>
          <cell r="C688">
            <v>14.25</v>
          </cell>
        </row>
        <row r="689">
          <cell r="A689" t="str">
            <v>Brand 2</v>
          </cell>
          <cell r="B689" t="str">
            <v>Market 6</v>
          </cell>
          <cell r="C689">
            <v>57</v>
          </cell>
        </row>
        <row r="690">
          <cell r="A690" t="str">
            <v>Brand 2</v>
          </cell>
          <cell r="B690" t="str">
            <v>Market 5</v>
          </cell>
          <cell r="C690">
            <v>11.2</v>
          </cell>
        </row>
        <row r="691">
          <cell r="A691" t="str">
            <v>Brand 2</v>
          </cell>
          <cell r="B691" t="str">
            <v>Market 29</v>
          </cell>
          <cell r="C691">
            <v>25.2</v>
          </cell>
        </row>
        <row r="692">
          <cell r="A692" t="str">
            <v>Brand 2</v>
          </cell>
          <cell r="B692" t="str">
            <v>Market 6</v>
          </cell>
          <cell r="C692">
            <v>5.5</v>
          </cell>
        </row>
        <row r="693">
          <cell r="A693" t="str">
            <v>Brand 2</v>
          </cell>
          <cell r="B693" t="str">
            <v>Market 18</v>
          </cell>
          <cell r="C693">
            <v>5.5</v>
          </cell>
        </row>
        <row r="694">
          <cell r="A694" t="str">
            <v>Brand 2</v>
          </cell>
          <cell r="B694" t="str">
            <v>Market 11</v>
          </cell>
          <cell r="C694">
            <v>5.4</v>
          </cell>
        </row>
        <row r="695">
          <cell r="A695" t="str">
            <v>Brand 2</v>
          </cell>
          <cell r="B695" t="str">
            <v>Market 18</v>
          </cell>
          <cell r="C695">
            <v>13.5</v>
          </cell>
        </row>
        <row r="696">
          <cell r="A696" t="str">
            <v>Brand 2</v>
          </cell>
          <cell r="B696" t="str">
            <v>Market 2</v>
          </cell>
          <cell r="C696">
            <v>27</v>
          </cell>
        </row>
        <row r="697">
          <cell r="A697" t="str">
            <v>Brand 2</v>
          </cell>
          <cell r="B697" t="str">
            <v>Market 4</v>
          </cell>
          <cell r="C697">
            <v>5.2</v>
          </cell>
        </row>
        <row r="698">
          <cell r="A698" t="str">
            <v>Brand 2</v>
          </cell>
          <cell r="B698" t="str">
            <v>Market 29</v>
          </cell>
          <cell r="C698">
            <v>10.4</v>
          </cell>
        </row>
        <row r="699">
          <cell r="A699" t="str">
            <v>Brand 2</v>
          </cell>
          <cell r="B699" t="str">
            <v>Market 2</v>
          </cell>
          <cell r="C699">
            <v>26</v>
          </cell>
        </row>
        <row r="700">
          <cell r="A700" t="str">
            <v>Brand 2</v>
          </cell>
          <cell r="B700" t="str">
            <v>Market 3</v>
          </cell>
          <cell r="C700">
            <v>2.2949999999999999</v>
          </cell>
        </row>
        <row r="701">
          <cell r="A701" t="str">
            <v>Brand 2</v>
          </cell>
          <cell r="B701" t="str">
            <v>Market 3</v>
          </cell>
          <cell r="C701">
            <v>2</v>
          </cell>
        </row>
        <row r="702">
          <cell r="A702" t="str">
            <v>Brand 2</v>
          </cell>
          <cell r="B702" t="str">
            <v>Market 2</v>
          </cell>
          <cell r="C702">
            <v>2.5</v>
          </cell>
        </row>
        <row r="703">
          <cell r="A703" t="str">
            <v>Brand 2</v>
          </cell>
          <cell r="B703" t="str">
            <v>Market 6</v>
          </cell>
          <cell r="C703">
            <v>2.5</v>
          </cell>
        </row>
        <row r="704">
          <cell r="A704" t="str">
            <v>Brand 2</v>
          </cell>
          <cell r="B704" t="str">
            <v>Market 3</v>
          </cell>
          <cell r="C704">
            <v>22.5</v>
          </cell>
        </row>
        <row r="705">
          <cell r="A705" t="str">
            <v>Brand 2</v>
          </cell>
          <cell r="B705" t="str">
            <v>Market 18</v>
          </cell>
          <cell r="C705">
            <v>4.9000000000000004</v>
          </cell>
        </row>
        <row r="706">
          <cell r="A706" t="str">
            <v>Brand 2</v>
          </cell>
          <cell r="B706" t="str">
            <v>Market 4</v>
          </cell>
          <cell r="C706">
            <v>4.9000000000000004</v>
          </cell>
        </row>
        <row r="707">
          <cell r="A707" t="str">
            <v>Brand 2</v>
          </cell>
          <cell r="B707" t="str">
            <v>Market 29</v>
          </cell>
          <cell r="C707">
            <v>22.05</v>
          </cell>
        </row>
        <row r="708">
          <cell r="A708" t="str">
            <v>Brand 2</v>
          </cell>
          <cell r="B708" t="str">
            <v>Market 6</v>
          </cell>
          <cell r="C708">
            <v>1.92</v>
          </cell>
        </row>
        <row r="709">
          <cell r="A709" t="str">
            <v>Brand 2</v>
          </cell>
          <cell r="B709" t="str">
            <v>Market 3</v>
          </cell>
          <cell r="C709">
            <v>2.16</v>
          </cell>
        </row>
        <row r="710">
          <cell r="A710" t="str">
            <v>Brand 2</v>
          </cell>
          <cell r="B710" t="str">
            <v>Market 18</v>
          </cell>
          <cell r="C710">
            <v>9.6</v>
          </cell>
        </row>
        <row r="711">
          <cell r="A711" t="str">
            <v>Brand 2</v>
          </cell>
          <cell r="B711" t="str">
            <v>Market 4</v>
          </cell>
          <cell r="C711">
            <v>1.88</v>
          </cell>
        </row>
        <row r="712">
          <cell r="A712" t="str">
            <v>Brand 2</v>
          </cell>
          <cell r="B712" t="str">
            <v>Market 2</v>
          </cell>
          <cell r="C712">
            <v>2.35</v>
          </cell>
        </row>
        <row r="713">
          <cell r="A713" t="str">
            <v>Brand 2</v>
          </cell>
          <cell r="B713" t="str">
            <v>Market 6</v>
          </cell>
          <cell r="C713">
            <v>4.7</v>
          </cell>
        </row>
        <row r="714">
          <cell r="A714" t="str">
            <v>Brand 2</v>
          </cell>
          <cell r="B714" t="str">
            <v>Market 2</v>
          </cell>
          <cell r="C714">
            <v>11.75</v>
          </cell>
        </row>
        <row r="715">
          <cell r="A715" t="str">
            <v>Brand 2</v>
          </cell>
          <cell r="B715" t="str">
            <v>Market 18</v>
          </cell>
          <cell r="C715">
            <v>18.8</v>
          </cell>
        </row>
        <row r="716">
          <cell r="A716" t="str">
            <v>Brand 2</v>
          </cell>
          <cell r="B716" t="str">
            <v>Market 3</v>
          </cell>
          <cell r="C716">
            <v>6.9</v>
          </cell>
        </row>
        <row r="717">
          <cell r="A717" t="str">
            <v>Brand 2</v>
          </cell>
          <cell r="B717" t="str">
            <v>Market 3</v>
          </cell>
          <cell r="C717">
            <v>11.5</v>
          </cell>
        </row>
        <row r="718">
          <cell r="A718" t="str">
            <v>Brand 2</v>
          </cell>
          <cell r="B718" t="str">
            <v>Market 2</v>
          </cell>
          <cell r="C718">
            <v>18</v>
          </cell>
        </row>
        <row r="719">
          <cell r="A719" t="str">
            <v>Brand 2</v>
          </cell>
          <cell r="B719" t="str">
            <v>Market 4</v>
          </cell>
          <cell r="C719">
            <v>19.8</v>
          </cell>
        </row>
        <row r="720">
          <cell r="A720" t="str">
            <v>Brand 2</v>
          </cell>
          <cell r="B720" t="str">
            <v>Market 3</v>
          </cell>
          <cell r="C720">
            <v>1.9350000000000001</v>
          </cell>
        </row>
        <row r="721">
          <cell r="A721" t="str">
            <v>Brand 2</v>
          </cell>
          <cell r="B721" t="str">
            <v>Market 4</v>
          </cell>
          <cell r="C721">
            <v>2.15</v>
          </cell>
        </row>
        <row r="722">
          <cell r="A722" t="str">
            <v>Brand 2</v>
          </cell>
          <cell r="B722" t="str">
            <v>Market 2</v>
          </cell>
          <cell r="C722">
            <v>4.3</v>
          </cell>
        </row>
        <row r="723">
          <cell r="A723" t="str">
            <v>Brand 2</v>
          </cell>
          <cell r="B723" t="str">
            <v>Market 19</v>
          </cell>
          <cell r="C723">
            <v>4.3</v>
          </cell>
        </row>
        <row r="724">
          <cell r="A724" t="str">
            <v>Brand 2</v>
          </cell>
          <cell r="B724" t="str">
            <v>Market 6</v>
          </cell>
          <cell r="C724">
            <v>4.2</v>
          </cell>
        </row>
        <row r="725">
          <cell r="A725" t="str">
            <v>Brand 2</v>
          </cell>
          <cell r="B725" t="str">
            <v>Market 6</v>
          </cell>
          <cell r="C725">
            <v>10.5</v>
          </cell>
        </row>
        <row r="726">
          <cell r="A726" t="str">
            <v>Brand 2</v>
          </cell>
          <cell r="B726" t="str">
            <v>Market 6</v>
          </cell>
          <cell r="C726">
            <v>1.845</v>
          </cell>
        </row>
        <row r="727">
          <cell r="A727" t="str">
            <v>Brand 2</v>
          </cell>
          <cell r="B727" t="str">
            <v>Market 6</v>
          </cell>
          <cell r="C727">
            <v>4.0999999999999996</v>
          </cell>
        </row>
        <row r="728">
          <cell r="A728" t="str">
            <v>Brand 2</v>
          </cell>
          <cell r="B728" t="str">
            <v>Market 18</v>
          </cell>
          <cell r="C728">
            <v>4.0999999999999996</v>
          </cell>
        </row>
        <row r="729">
          <cell r="A729" t="str">
            <v>Brand 2</v>
          </cell>
          <cell r="B729" t="str">
            <v>Market 19</v>
          </cell>
          <cell r="C729">
            <v>10.25</v>
          </cell>
        </row>
        <row r="730">
          <cell r="A730" t="str">
            <v>Brand 2</v>
          </cell>
          <cell r="B730" t="str">
            <v>Market 2</v>
          </cell>
          <cell r="C730">
            <v>10.25</v>
          </cell>
        </row>
        <row r="731">
          <cell r="A731" t="str">
            <v>Brand 2</v>
          </cell>
          <cell r="B731" t="str">
            <v>Market 29</v>
          </cell>
          <cell r="C731">
            <v>4</v>
          </cell>
        </row>
        <row r="732">
          <cell r="A732" t="str">
            <v>Brand 2</v>
          </cell>
          <cell r="B732" t="str">
            <v>Market 2</v>
          </cell>
          <cell r="C732">
            <v>4</v>
          </cell>
        </row>
        <row r="733">
          <cell r="A733" t="str">
            <v>Brand 2</v>
          </cell>
          <cell r="B733" t="str">
            <v>Market 18</v>
          </cell>
          <cell r="C733">
            <v>1.95</v>
          </cell>
        </row>
        <row r="734">
          <cell r="A734" t="str">
            <v>Brand 2</v>
          </cell>
          <cell r="B734" t="str">
            <v>Market 18</v>
          </cell>
          <cell r="C734">
            <v>1.95</v>
          </cell>
        </row>
        <row r="735">
          <cell r="A735" t="str">
            <v>Brand 2</v>
          </cell>
          <cell r="B735" t="str">
            <v>Market 29</v>
          </cell>
          <cell r="C735">
            <v>1.95</v>
          </cell>
        </row>
        <row r="736">
          <cell r="A736" t="str">
            <v>Brand 2</v>
          </cell>
          <cell r="B736" t="str">
            <v>Market 3</v>
          </cell>
          <cell r="C736">
            <v>17.55</v>
          </cell>
        </row>
        <row r="737">
          <cell r="A737" t="str">
            <v>Brand 2</v>
          </cell>
          <cell r="B737" t="str">
            <v>Market 4</v>
          </cell>
          <cell r="C737">
            <v>39</v>
          </cell>
        </row>
        <row r="738">
          <cell r="A738" t="str">
            <v>Brand 2</v>
          </cell>
          <cell r="B738" t="str">
            <v>Market 2</v>
          </cell>
          <cell r="C738">
            <v>15.2</v>
          </cell>
        </row>
        <row r="739">
          <cell r="A739" t="str">
            <v>Brand 2</v>
          </cell>
          <cell r="B739" t="str">
            <v>Market 3</v>
          </cell>
          <cell r="C739">
            <v>1.48</v>
          </cell>
        </row>
        <row r="740">
          <cell r="A740" t="str">
            <v>Brand 2</v>
          </cell>
          <cell r="B740" t="str">
            <v>Market 6</v>
          </cell>
          <cell r="C740">
            <v>1.575</v>
          </cell>
        </row>
        <row r="741">
          <cell r="A741" t="str">
            <v>Brand 2</v>
          </cell>
          <cell r="B741" t="str">
            <v>Market 4</v>
          </cell>
          <cell r="C741">
            <v>1.68</v>
          </cell>
        </row>
        <row r="742">
          <cell r="A742" t="str">
            <v>Brand 2</v>
          </cell>
          <cell r="B742" t="str">
            <v>Market 2</v>
          </cell>
          <cell r="C742">
            <v>1.75</v>
          </cell>
        </row>
        <row r="743">
          <cell r="A743" t="str">
            <v>Brand 2</v>
          </cell>
          <cell r="B743" t="str">
            <v>Market 6</v>
          </cell>
          <cell r="C743">
            <v>3.5</v>
          </cell>
        </row>
        <row r="744">
          <cell r="A744" t="str">
            <v>Brand 2</v>
          </cell>
          <cell r="B744" t="str">
            <v>Market 4</v>
          </cell>
          <cell r="C744">
            <v>28</v>
          </cell>
        </row>
        <row r="745">
          <cell r="A745" t="str">
            <v>Brand 2</v>
          </cell>
          <cell r="B745" t="str">
            <v>Market 3</v>
          </cell>
          <cell r="C745">
            <v>1.36</v>
          </cell>
        </row>
        <row r="746">
          <cell r="A746" t="str">
            <v>Brand 2</v>
          </cell>
          <cell r="B746" t="str">
            <v>Market 3</v>
          </cell>
          <cell r="C746">
            <v>3.4</v>
          </cell>
        </row>
        <row r="747">
          <cell r="A747" t="str">
            <v>Brand 2</v>
          </cell>
          <cell r="B747" t="str">
            <v>Market 17</v>
          </cell>
          <cell r="C747">
            <v>3.4</v>
          </cell>
        </row>
        <row r="748">
          <cell r="A748" t="str">
            <v>Brand 2</v>
          </cell>
          <cell r="B748" t="str">
            <v>Market 4</v>
          </cell>
          <cell r="C748">
            <v>32.832000000000001</v>
          </cell>
        </row>
        <row r="749">
          <cell r="A749" t="str">
            <v>Brand 2</v>
          </cell>
          <cell r="B749" t="str">
            <v>Market 3</v>
          </cell>
          <cell r="C749">
            <v>1.28</v>
          </cell>
        </row>
        <row r="750">
          <cell r="A750" t="str">
            <v>Brand 2</v>
          </cell>
          <cell r="B750" t="str">
            <v>Market 1</v>
          </cell>
          <cell r="C750">
            <v>3.2</v>
          </cell>
        </row>
        <row r="751">
          <cell r="A751" t="str">
            <v>Brand 2</v>
          </cell>
          <cell r="B751" t="str">
            <v>Market 3</v>
          </cell>
          <cell r="C751">
            <v>6.2</v>
          </cell>
        </row>
        <row r="752">
          <cell r="A752" t="str">
            <v>Brand 2</v>
          </cell>
          <cell r="B752" t="str">
            <v>Market 6</v>
          </cell>
          <cell r="C752">
            <v>13.95</v>
          </cell>
        </row>
        <row r="753">
          <cell r="A753" t="str">
            <v>Brand 2</v>
          </cell>
          <cell r="B753" t="str">
            <v>Market 4</v>
          </cell>
          <cell r="C753">
            <v>1.2</v>
          </cell>
        </row>
        <row r="754">
          <cell r="A754" t="str">
            <v>Brand 2</v>
          </cell>
          <cell r="B754" t="str">
            <v>Market 18</v>
          </cell>
          <cell r="C754">
            <v>1.5</v>
          </cell>
        </row>
        <row r="755">
          <cell r="A755" t="str">
            <v>Brand 2</v>
          </cell>
          <cell r="B755" t="str">
            <v>Market 6</v>
          </cell>
          <cell r="C755">
            <v>1.5</v>
          </cell>
        </row>
        <row r="756">
          <cell r="A756" t="str">
            <v>Brand 2</v>
          </cell>
          <cell r="B756" t="str">
            <v>Market 5</v>
          </cell>
          <cell r="C756">
            <v>2.9</v>
          </cell>
        </row>
        <row r="757">
          <cell r="A757" t="str">
            <v>Brand 2</v>
          </cell>
          <cell r="B757" t="str">
            <v>Market 2</v>
          </cell>
          <cell r="C757">
            <v>29</v>
          </cell>
        </row>
        <row r="758">
          <cell r="A758" t="str">
            <v>Brand 2</v>
          </cell>
          <cell r="B758" t="str">
            <v>Market 6</v>
          </cell>
          <cell r="C758">
            <v>1.26</v>
          </cell>
        </row>
        <row r="759">
          <cell r="A759" t="str">
            <v>Brand 2</v>
          </cell>
          <cell r="B759" t="str">
            <v>Market 6</v>
          </cell>
          <cell r="C759">
            <v>1.26</v>
          </cell>
        </row>
        <row r="760">
          <cell r="A760" t="str">
            <v>Brand 2</v>
          </cell>
          <cell r="B760" t="str">
            <v>Market 2</v>
          </cell>
          <cell r="C760">
            <v>1.4</v>
          </cell>
        </row>
        <row r="761">
          <cell r="A761" t="str">
            <v>Brand 2</v>
          </cell>
          <cell r="B761" t="str">
            <v>Market 19</v>
          </cell>
          <cell r="C761">
            <v>2.8</v>
          </cell>
        </row>
        <row r="762">
          <cell r="A762" t="str">
            <v>Brand 2</v>
          </cell>
          <cell r="B762" t="str">
            <v>Market 18</v>
          </cell>
          <cell r="C762">
            <v>2.8</v>
          </cell>
        </row>
        <row r="763">
          <cell r="A763" t="str">
            <v>Brand 2</v>
          </cell>
          <cell r="B763" t="str">
            <v>Market 29</v>
          </cell>
          <cell r="C763">
            <v>14</v>
          </cell>
        </row>
        <row r="764">
          <cell r="A764" t="str">
            <v>Brand 2</v>
          </cell>
          <cell r="B764" t="str">
            <v>Market 29</v>
          </cell>
          <cell r="C764">
            <v>1.35</v>
          </cell>
        </row>
        <row r="765">
          <cell r="A765" t="str">
            <v>Brand 2</v>
          </cell>
          <cell r="B765" t="str">
            <v>Market 4</v>
          </cell>
          <cell r="C765">
            <v>2.7</v>
          </cell>
        </row>
        <row r="766">
          <cell r="A766" t="str">
            <v>Brand 2</v>
          </cell>
          <cell r="B766" t="str">
            <v>Market 29</v>
          </cell>
          <cell r="C766">
            <v>2.7</v>
          </cell>
        </row>
        <row r="767">
          <cell r="A767" t="str">
            <v>Brand 2</v>
          </cell>
          <cell r="B767" t="str">
            <v>Market 4</v>
          </cell>
          <cell r="C767">
            <v>2.08</v>
          </cell>
        </row>
        <row r="768">
          <cell r="A768" t="str">
            <v>Brand 2</v>
          </cell>
          <cell r="B768" t="str">
            <v>Market 29</v>
          </cell>
          <cell r="C768">
            <v>2.6</v>
          </cell>
        </row>
        <row r="769">
          <cell r="A769" t="str">
            <v>Brand 2</v>
          </cell>
          <cell r="B769" t="str">
            <v>Market 29</v>
          </cell>
          <cell r="C769">
            <v>6.5</v>
          </cell>
        </row>
        <row r="770">
          <cell r="A770" t="str">
            <v>Brand 2</v>
          </cell>
          <cell r="B770" t="str">
            <v>Market 6</v>
          </cell>
          <cell r="C770">
            <v>23.4</v>
          </cell>
        </row>
        <row r="771">
          <cell r="A771" t="str">
            <v>Brand 2</v>
          </cell>
          <cell r="B771" t="str">
            <v>Market 4</v>
          </cell>
          <cell r="C771">
            <v>2.5</v>
          </cell>
        </row>
        <row r="772">
          <cell r="A772" t="str">
            <v>Brand 2</v>
          </cell>
          <cell r="B772" t="str">
            <v>Market 6</v>
          </cell>
          <cell r="C772">
            <v>1.08</v>
          </cell>
        </row>
        <row r="773">
          <cell r="A773" t="str">
            <v>Brand 2</v>
          </cell>
          <cell r="B773" t="str">
            <v>Market 18</v>
          </cell>
          <cell r="C773">
            <v>1.08</v>
          </cell>
        </row>
        <row r="774">
          <cell r="A774" t="str">
            <v>Brand 2</v>
          </cell>
          <cell r="B774" t="str">
            <v>Market 3</v>
          </cell>
          <cell r="C774">
            <v>2.4</v>
          </cell>
        </row>
        <row r="775">
          <cell r="A775" t="str">
            <v>Brand 2</v>
          </cell>
          <cell r="B775" t="str">
            <v>Market 29</v>
          </cell>
          <cell r="C775">
            <v>9.6</v>
          </cell>
        </row>
        <row r="776">
          <cell r="A776" t="str">
            <v>Brand 2</v>
          </cell>
          <cell r="B776" t="str">
            <v>Market 29</v>
          </cell>
          <cell r="C776">
            <v>9.6</v>
          </cell>
        </row>
        <row r="777">
          <cell r="A777" t="str">
            <v>Brand 2</v>
          </cell>
          <cell r="B777" t="str">
            <v>Market 6</v>
          </cell>
          <cell r="C777">
            <v>19.2</v>
          </cell>
        </row>
        <row r="778">
          <cell r="A778" t="str">
            <v>Brand 2</v>
          </cell>
          <cell r="B778" t="str">
            <v>Market 2</v>
          </cell>
          <cell r="C778">
            <v>1.1499999999999999</v>
          </cell>
        </row>
        <row r="779">
          <cell r="A779" t="str">
            <v>Brand 2</v>
          </cell>
          <cell r="B779" t="str">
            <v>Market 11</v>
          </cell>
          <cell r="C779">
            <v>2.2999999999999998</v>
          </cell>
        </row>
        <row r="780">
          <cell r="A780" t="str">
            <v>Brand 2</v>
          </cell>
          <cell r="B780" t="str">
            <v>Market 2</v>
          </cell>
          <cell r="C780">
            <v>23</v>
          </cell>
        </row>
        <row r="781">
          <cell r="A781" t="str">
            <v>Brand 2</v>
          </cell>
          <cell r="B781" t="str">
            <v>Market 19</v>
          </cell>
          <cell r="C781">
            <v>5.5</v>
          </cell>
        </row>
        <row r="782">
          <cell r="A782" t="str">
            <v>Brand 2</v>
          </cell>
          <cell r="B782" t="str">
            <v>Market 1</v>
          </cell>
          <cell r="C782">
            <v>0.84</v>
          </cell>
        </row>
        <row r="783">
          <cell r="A783" t="str">
            <v>Brand 2</v>
          </cell>
          <cell r="B783" t="str">
            <v>Market 2</v>
          </cell>
          <cell r="C783">
            <v>1.05</v>
          </cell>
        </row>
        <row r="784">
          <cell r="A784" t="str">
            <v>Brand 2</v>
          </cell>
          <cell r="B784" t="str">
            <v>Market 2</v>
          </cell>
          <cell r="C784">
            <v>2.1</v>
          </cell>
        </row>
        <row r="785">
          <cell r="A785" t="str">
            <v>Brand 2</v>
          </cell>
          <cell r="B785" t="str">
            <v>Market 12</v>
          </cell>
          <cell r="C785">
            <v>2.1</v>
          </cell>
        </row>
        <row r="786">
          <cell r="A786" t="str">
            <v>Brand 2</v>
          </cell>
          <cell r="B786" t="str">
            <v>Market 3</v>
          </cell>
          <cell r="C786">
            <v>2.73</v>
          </cell>
        </row>
        <row r="787">
          <cell r="A787" t="str">
            <v>Brand 2</v>
          </cell>
          <cell r="B787" t="str">
            <v>Market 12</v>
          </cell>
          <cell r="C787">
            <v>5.25</v>
          </cell>
        </row>
        <row r="788">
          <cell r="A788" t="str">
            <v>Brand 2</v>
          </cell>
          <cell r="B788" t="str">
            <v>Market 18</v>
          </cell>
          <cell r="C788">
            <v>8.4</v>
          </cell>
        </row>
        <row r="789">
          <cell r="A789" t="str">
            <v>Brand 2</v>
          </cell>
          <cell r="B789" t="str">
            <v>Market 29</v>
          </cell>
          <cell r="C789">
            <v>2</v>
          </cell>
        </row>
        <row r="790">
          <cell r="A790" t="str">
            <v>Brand 2</v>
          </cell>
          <cell r="B790" t="str">
            <v>Market 2</v>
          </cell>
          <cell r="C790">
            <v>5</v>
          </cell>
        </row>
        <row r="791">
          <cell r="A791" t="str">
            <v>Brand 2</v>
          </cell>
          <cell r="B791" t="str">
            <v>Market 6</v>
          </cell>
          <cell r="C791">
            <v>1.9</v>
          </cell>
        </row>
        <row r="792">
          <cell r="A792" t="str">
            <v>Brand 2</v>
          </cell>
          <cell r="B792" t="str">
            <v>Market 18</v>
          </cell>
          <cell r="C792">
            <v>1.9</v>
          </cell>
        </row>
        <row r="793">
          <cell r="A793" t="str">
            <v>Brand 2</v>
          </cell>
          <cell r="B793" t="str">
            <v>Market 12</v>
          </cell>
          <cell r="C793">
            <v>4.75</v>
          </cell>
        </row>
        <row r="794">
          <cell r="A794" t="str">
            <v>Brand 2</v>
          </cell>
          <cell r="B794" t="str">
            <v>Market 17</v>
          </cell>
          <cell r="C794">
            <v>4.75</v>
          </cell>
        </row>
        <row r="795">
          <cell r="A795" t="str">
            <v>Brand 2</v>
          </cell>
          <cell r="B795" t="str">
            <v>Market 2</v>
          </cell>
          <cell r="C795">
            <v>15.2</v>
          </cell>
        </row>
        <row r="796">
          <cell r="A796" t="str">
            <v>Brand 2</v>
          </cell>
          <cell r="B796" t="str">
            <v>Market 2</v>
          </cell>
          <cell r="C796">
            <v>15.2</v>
          </cell>
        </row>
        <row r="797">
          <cell r="A797" t="str">
            <v>Brand 2</v>
          </cell>
          <cell r="B797" t="str">
            <v>Market 18</v>
          </cell>
          <cell r="C797">
            <v>15.2</v>
          </cell>
        </row>
        <row r="798">
          <cell r="A798" t="str">
            <v>Brand 2</v>
          </cell>
          <cell r="B798" t="str">
            <v>Market 2</v>
          </cell>
          <cell r="C798">
            <v>0.9</v>
          </cell>
        </row>
        <row r="799">
          <cell r="A799" t="str">
            <v>Brand 2</v>
          </cell>
          <cell r="B799" t="str">
            <v>Market 19</v>
          </cell>
          <cell r="C799">
            <v>1.8</v>
          </cell>
        </row>
        <row r="800">
          <cell r="A800" t="str">
            <v>Brand 2</v>
          </cell>
          <cell r="B800" t="str">
            <v>Market 6</v>
          </cell>
          <cell r="C800">
            <v>2.7</v>
          </cell>
        </row>
        <row r="801">
          <cell r="A801" t="str">
            <v>Brand 2</v>
          </cell>
          <cell r="B801" t="str">
            <v>Market 6</v>
          </cell>
          <cell r="C801">
            <v>0.68</v>
          </cell>
        </row>
        <row r="802">
          <cell r="A802" t="str">
            <v>Brand 2</v>
          </cell>
          <cell r="B802" t="str">
            <v>Market 19</v>
          </cell>
          <cell r="C802">
            <v>0.85</v>
          </cell>
        </row>
        <row r="803">
          <cell r="A803" t="str">
            <v>Brand 2</v>
          </cell>
          <cell r="B803" t="str">
            <v>Market 18</v>
          </cell>
          <cell r="C803">
            <v>0.85</v>
          </cell>
        </row>
        <row r="804">
          <cell r="A804" t="str">
            <v>Brand 2</v>
          </cell>
          <cell r="B804" t="str">
            <v>Market 2</v>
          </cell>
          <cell r="C804">
            <v>1.7</v>
          </cell>
        </row>
        <row r="805">
          <cell r="A805" t="str">
            <v>Brand 2</v>
          </cell>
          <cell r="B805" t="str">
            <v>Market 6</v>
          </cell>
          <cell r="C805">
            <v>3.4</v>
          </cell>
        </row>
        <row r="806">
          <cell r="A806" t="str">
            <v>Brand 2</v>
          </cell>
          <cell r="B806" t="str">
            <v>Market 29</v>
          </cell>
          <cell r="C806">
            <v>17</v>
          </cell>
        </row>
        <row r="807">
          <cell r="A807" t="str">
            <v>Brand 2</v>
          </cell>
          <cell r="B807" t="str">
            <v>Market 19</v>
          </cell>
          <cell r="C807">
            <v>1.6</v>
          </cell>
        </row>
        <row r="808">
          <cell r="A808" t="str">
            <v>Brand 2</v>
          </cell>
          <cell r="B808" t="str">
            <v>Market 29</v>
          </cell>
          <cell r="C808">
            <v>4</v>
          </cell>
        </row>
        <row r="809">
          <cell r="A809" t="str">
            <v>Brand 2</v>
          </cell>
          <cell r="B809" t="str">
            <v>Market 19</v>
          </cell>
          <cell r="C809">
            <v>7.2</v>
          </cell>
        </row>
        <row r="810">
          <cell r="A810" t="str">
            <v>Brand 2</v>
          </cell>
          <cell r="B810" t="str">
            <v>Market 18</v>
          </cell>
          <cell r="C810">
            <v>8</v>
          </cell>
        </row>
        <row r="811">
          <cell r="A811" t="str">
            <v>Brand 2</v>
          </cell>
          <cell r="B811" t="str">
            <v>Market 29</v>
          </cell>
          <cell r="C811">
            <v>1.5</v>
          </cell>
        </row>
        <row r="812">
          <cell r="A812" t="str">
            <v>Brand 2</v>
          </cell>
          <cell r="B812" t="str">
            <v>Market 3</v>
          </cell>
          <cell r="C812">
            <v>3.3</v>
          </cell>
        </row>
        <row r="813">
          <cell r="A813" t="str">
            <v>Brand 2</v>
          </cell>
          <cell r="B813" t="str">
            <v>Market 17</v>
          </cell>
          <cell r="C813">
            <v>3.75</v>
          </cell>
        </row>
        <row r="814">
          <cell r="A814" t="str">
            <v>Brand 2</v>
          </cell>
          <cell r="B814" t="str">
            <v>Market 22</v>
          </cell>
          <cell r="C814">
            <v>3.75</v>
          </cell>
        </row>
        <row r="815">
          <cell r="A815" t="str">
            <v>Brand 2</v>
          </cell>
          <cell r="B815" t="str">
            <v>Market 19</v>
          </cell>
          <cell r="C815">
            <v>7.5</v>
          </cell>
        </row>
        <row r="816">
          <cell r="A816" t="str">
            <v>Brand 2</v>
          </cell>
          <cell r="B816" t="str">
            <v>Market 6</v>
          </cell>
          <cell r="C816">
            <v>0.56000000000000005</v>
          </cell>
        </row>
        <row r="817">
          <cell r="A817" t="str">
            <v>Brand 2</v>
          </cell>
          <cell r="B817" t="str">
            <v>Market 4</v>
          </cell>
          <cell r="C817">
            <v>0.56000000000000005</v>
          </cell>
        </row>
        <row r="818">
          <cell r="A818" t="str">
            <v>Brand 2</v>
          </cell>
          <cell r="B818" t="str">
            <v>Market 18</v>
          </cell>
          <cell r="C818">
            <v>0.63</v>
          </cell>
        </row>
        <row r="819">
          <cell r="A819" t="str">
            <v>Brand 2</v>
          </cell>
          <cell r="B819" t="str">
            <v>Market 3</v>
          </cell>
          <cell r="C819">
            <v>1.4</v>
          </cell>
        </row>
        <row r="820">
          <cell r="A820" t="str">
            <v>Brand 2</v>
          </cell>
          <cell r="B820" t="str">
            <v>Market 29</v>
          </cell>
          <cell r="C820">
            <v>1.4</v>
          </cell>
        </row>
        <row r="821">
          <cell r="A821" t="str">
            <v>Brand 2</v>
          </cell>
          <cell r="B821" t="str">
            <v>Market 2</v>
          </cell>
          <cell r="C821">
            <v>2.8</v>
          </cell>
        </row>
        <row r="822">
          <cell r="A822" t="str">
            <v>Brand 2</v>
          </cell>
          <cell r="B822" t="str">
            <v>Market 3</v>
          </cell>
          <cell r="C822">
            <v>3.08</v>
          </cell>
        </row>
        <row r="823">
          <cell r="A823" t="str">
            <v>Brand 2</v>
          </cell>
          <cell r="B823" t="str">
            <v>Market 29</v>
          </cell>
          <cell r="C823">
            <v>3.5</v>
          </cell>
        </row>
        <row r="824">
          <cell r="A824" t="str">
            <v>Brand 2</v>
          </cell>
          <cell r="B824" t="str">
            <v>Market 11</v>
          </cell>
          <cell r="C824">
            <v>3.5</v>
          </cell>
        </row>
        <row r="825">
          <cell r="A825" t="str">
            <v>Brand 2</v>
          </cell>
          <cell r="B825" t="str">
            <v>Market 29</v>
          </cell>
          <cell r="C825">
            <v>7</v>
          </cell>
        </row>
        <row r="826">
          <cell r="A826" t="str">
            <v>Brand 2</v>
          </cell>
          <cell r="B826" t="str">
            <v>Market 17</v>
          </cell>
          <cell r="C826">
            <v>7</v>
          </cell>
        </row>
        <row r="827">
          <cell r="A827" t="str">
            <v>Brand 2</v>
          </cell>
          <cell r="B827" t="str">
            <v>Market 18</v>
          </cell>
          <cell r="C827">
            <v>11.2</v>
          </cell>
        </row>
        <row r="828">
          <cell r="A828" t="str">
            <v>Brand 2</v>
          </cell>
          <cell r="B828" t="str">
            <v>Market 4</v>
          </cell>
          <cell r="C828">
            <v>0.52</v>
          </cell>
        </row>
        <row r="829">
          <cell r="A829" t="str">
            <v>Brand 2</v>
          </cell>
          <cell r="B829" t="str">
            <v>Market 6</v>
          </cell>
          <cell r="C829">
            <v>0.65</v>
          </cell>
        </row>
        <row r="830">
          <cell r="A830" t="str">
            <v>Brand 2</v>
          </cell>
          <cell r="B830" t="str">
            <v>Market 17</v>
          </cell>
          <cell r="C830">
            <v>1.3</v>
          </cell>
        </row>
        <row r="831">
          <cell r="A831" t="str">
            <v>Brand 2</v>
          </cell>
          <cell r="B831" t="str">
            <v>Market 26</v>
          </cell>
          <cell r="C831">
            <v>1.3</v>
          </cell>
        </row>
        <row r="832">
          <cell r="A832" t="str">
            <v>Brand 2</v>
          </cell>
          <cell r="B832" t="str">
            <v>Market 6</v>
          </cell>
          <cell r="C832">
            <v>1.69</v>
          </cell>
        </row>
        <row r="833">
          <cell r="A833" t="str">
            <v>Brand 2</v>
          </cell>
          <cell r="B833" t="str">
            <v>Market 4</v>
          </cell>
          <cell r="C833">
            <v>3.25</v>
          </cell>
        </row>
        <row r="834">
          <cell r="A834" t="str">
            <v>Brand 2</v>
          </cell>
          <cell r="B834" t="str">
            <v>Market 11</v>
          </cell>
          <cell r="C834">
            <v>12.446</v>
          </cell>
        </row>
        <row r="835">
          <cell r="A835" t="str">
            <v>Brand 2</v>
          </cell>
          <cell r="B835" t="str">
            <v>Market 6</v>
          </cell>
          <cell r="C835">
            <v>0.48</v>
          </cell>
        </row>
        <row r="836">
          <cell r="A836" t="str">
            <v>Brand 2</v>
          </cell>
          <cell r="B836" t="str">
            <v>Market 18</v>
          </cell>
          <cell r="C836">
            <v>0.6</v>
          </cell>
        </row>
        <row r="837">
          <cell r="A837" t="str">
            <v>Brand 2</v>
          </cell>
          <cell r="B837" t="str">
            <v>Market 29</v>
          </cell>
          <cell r="C837">
            <v>0.6</v>
          </cell>
        </row>
        <row r="838">
          <cell r="A838" t="str">
            <v>Brand 2</v>
          </cell>
          <cell r="B838" t="str">
            <v>Market 11</v>
          </cell>
          <cell r="C838">
            <v>1.2</v>
          </cell>
        </row>
        <row r="839">
          <cell r="A839" t="str">
            <v>Brand 2</v>
          </cell>
          <cell r="B839" t="str">
            <v>Market 17</v>
          </cell>
          <cell r="C839">
            <v>1.2</v>
          </cell>
        </row>
        <row r="840">
          <cell r="A840" t="str">
            <v>Brand 2</v>
          </cell>
          <cell r="B840" t="str">
            <v>Market 19</v>
          </cell>
          <cell r="C840">
            <v>3</v>
          </cell>
        </row>
        <row r="841">
          <cell r="A841" t="str">
            <v>Brand 2</v>
          </cell>
          <cell r="B841" t="str">
            <v>Market 11</v>
          </cell>
          <cell r="C841">
            <v>12</v>
          </cell>
        </row>
        <row r="842">
          <cell r="A842" t="str">
            <v>Brand 2</v>
          </cell>
          <cell r="B842" t="str">
            <v>Market 18</v>
          </cell>
          <cell r="C842">
            <v>0.44</v>
          </cell>
        </row>
        <row r="843">
          <cell r="A843" t="str">
            <v>Brand 2</v>
          </cell>
          <cell r="B843" t="str">
            <v>Market 29</v>
          </cell>
          <cell r="C843">
            <v>0.495</v>
          </cell>
        </row>
        <row r="844">
          <cell r="A844" t="str">
            <v>Brand 2</v>
          </cell>
          <cell r="B844" t="str">
            <v>Market 4</v>
          </cell>
          <cell r="C844">
            <v>1.1000000000000001</v>
          </cell>
        </row>
        <row r="845">
          <cell r="A845" t="str">
            <v>Brand 2</v>
          </cell>
          <cell r="B845" t="str">
            <v>Market 19</v>
          </cell>
          <cell r="C845">
            <v>1.1000000000000001</v>
          </cell>
        </row>
        <row r="846">
          <cell r="A846" t="str">
            <v>Brand 2</v>
          </cell>
          <cell r="B846" t="str">
            <v>Market 4</v>
          </cell>
          <cell r="C846">
            <v>1.1000000000000001</v>
          </cell>
        </row>
        <row r="847">
          <cell r="A847" t="str">
            <v>Brand 2</v>
          </cell>
          <cell r="B847" t="str">
            <v>Market 19</v>
          </cell>
          <cell r="C847">
            <v>4.4000000000000004</v>
          </cell>
        </row>
        <row r="848">
          <cell r="A848" t="str">
            <v>Brand 2</v>
          </cell>
          <cell r="B848" t="str">
            <v>Market 18</v>
          </cell>
          <cell r="C848">
            <v>11</v>
          </cell>
        </row>
        <row r="849">
          <cell r="A849" t="str">
            <v>Brand 2</v>
          </cell>
          <cell r="B849" t="str">
            <v>Market 4</v>
          </cell>
          <cell r="C849">
            <v>0.5</v>
          </cell>
        </row>
        <row r="850">
          <cell r="A850" t="str">
            <v>Brand 2</v>
          </cell>
          <cell r="B850" t="str">
            <v>Market 26</v>
          </cell>
          <cell r="C850">
            <v>0.5</v>
          </cell>
        </row>
        <row r="851">
          <cell r="A851" t="str">
            <v>Brand 2</v>
          </cell>
          <cell r="B851" t="str">
            <v>Market 12</v>
          </cell>
          <cell r="C851">
            <v>0.5</v>
          </cell>
        </row>
        <row r="852">
          <cell r="A852" t="str">
            <v>Brand 2</v>
          </cell>
          <cell r="B852" t="str">
            <v>Market 26</v>
          </cell>
          <cell r="C852">
            <v>0.5</v>
          </cell>
        </row>
        <row r="853">
          <cell r="A853" t="str">
            <v>Brand 2</v>
          </cell>
          <cell r="B853" t="str">
            <v>Market 4</v>
          </cell>
          <cell r="C853">
            <v>1</v>
          </cell>
        </row>
        <row r="854">
          <cell r="A854" t="str">
            <v>Brand 2</v>
          </cell>
          <cell r="B854" t="str">
            <v>Market 19</v>
          </cell>
          <cell r="C854">
            <v>1</v>
          </cell>
        </row>
        <row r="855">
          <cell r="A855" t="str">
            <v>Brand 2</v>
          </cell>
          <cell r="B855" t="str">
            <v>Market 4</v>
          </cell>
          <cell r="C855">
            <v>1.3</v>
          </cell>
        </row>
        <row r="856">
          <cell r="A856" t="str">
            <v>Brand 2</v>
          </cell>
          <cell r="B856" t="str">
            <v>Market 12</v>
          </cell>
          <cell r="C856">
            <v>2</v>
          </cell>
        </row>
        <row r="857">
          <cell r="A857" t="str">
            <v>Brand 2</v>
          </cell>
          <cell r="B857" t="str">
            <v>Market 22</v>
          </cell>
          <cell r="C857">
            <v>2</v>
          </cell>
        </row>
        <row r="858">
          <cell r="A858" t="str">
            <v>Brand 2</v>
          </cell>
          <cell r="B858" t="str">
            <v>Market 6</v>
          </cell>
          <cell r="C858">
            <v>2.5</v>
          </cell>
        </row>
        <row r="859">
          <cell r="A859" t="str">
            <v>Brand 2</v>
          </cell>
          <cell r="B859" t="str">
            <v>Market 18</v>
          </cell>
          <cell r="C859">
            <v>2.5</v>
          </cell>
        </row>
        <row r="860">
          <cell r="A860" t="str">
            <v>Brand 2</v>
          </cell>
          <cell r="B860" t="str">
            <v>Market 26</v>
          </cell>
          <cell r="C860">
            <v>2.5</v>
          </cell>
        </row>
        <row r="861">
          <cell r="A861" t="str">
            <v>Brand 2</v>
          </cell>
          <cell r="B861" t="str">
            <v>Market 2</v>
          </cell>
          <cell r="C861">
            <v>4.5</v>
          </cell>
        </row>
        <row r="862">
          <cell r="A862" t="str">
            <v>Brand 2</v>
          </cell>
          <cell r="B862" t="str">
            <v>Market 6</v>
          </cell>
          <cell r="C862">
            <v>0.36</v>
          </cell>
        </row>
        <row r="863">
          <cell r="A863" t="str">
            <v>Brand 2</v>
          </cell>
          <cell r="B863" t="str">
            <v>Market 18</v>
          </cell>
          <cell r="C863">
            <v>0.36</v>
          </cell>
        </row>
        <row r="864">
          <cell r="A864" t="str">
            <v>Brand 2</v>
          </cell>
          <cell r="B864" t="str">
            <v>Market 2</v>
          </cell>
          <cell r="C864">
            <v>0.45</v>
          </cell>
        </row>
        <row r="865">
          <cell r="A865" t="str">
            <v>Brand 2</v>
          </cell>
          <cell r="B865" t="str">
            <v>Market 18</v>
          </cell>
          <cell r="C865">
            <v>0.45</v>
          </cell>
        </row>
        <row r="866">
          <cell r="A866" t="str">
            <v>Brand 2</v>
          </cell>
          <cell r="B866" t="str">
            <v>Market 19</v>
          </cell>
          <cell r="C866">
            <v>0.9</v>
          </cell>
        </row>
        <row r="867">
          <cell r="A867" t="str">
            <v>Brand 2</v>
          </cell>
          <cell r="B867" t="str">
            <v>Market 2</v>
          </cell>
          <cell r="C867">
            <v>0.9</v>
          </cell>
        </row>
        <row r="868">
          <cell r="A868" t="str">
            <v>Brand 2</v>
          </cell>
          <cell r="B868" t="str">
            <v>Market 22</v>
          </cell>
          <cell r="C868">
            <v>0.9</v>
          </cell>
        </row>
        <row r="869">
          <cell r="A869" t="str">
            <v>Brand 2</v>
          </cell>
          <cell r="B869" t="str">
            <v>Market 22</v>
          </cell>
          <cell r="C869">
            <v>0.9</v>
          </cell>
        </row>
        <row r="870">
          <cell r="A870" t="str">
            <v>Brand 2</v>
          </cell>
          <cell r="B870" t="str">
            <v>Market 17</v>
          </cell>
          <cell r="C870">
            <v>0.9</v>
          </cell>
        </row>
        <row r="871">
          <cell r="A871" t="str">
            <v>Brand 2</v>
          </cell>
          <cell r="B871" t="str">
            <v>Market 3</v>
          </cell>
          <cell r="C871">
            <v>1.8</v>
          </cell>
        </row>
        <row r="872">
          <cell r="A872" t="str">
            <v>Brand 2</v>
          </cell>
          <cell r="B872" t="str">
            <v>Market 18</v>
          </cell>
          <cell r="C872">
            <v>4.5</v>
          </cell>
        </row>
        <row r="873">
          <cell r="A873" t="str">
            <v>Brand 2</v>
          </cell>
          <cell r="B873" t="str">
            <v>Market 29</v>
          </cell>
          <cell r="C873">
            <v>1.6E-2</v>
          </cell>
        </row>
        <row r="874">
          <cell r="A874" t="str">
            <v>Brand 2</v>
          </cell>
          <cell r="B874" t="str">
            <v>Market 6</v>
          </cell>
          <cell r="C874">
            <v>0.32</v>
          </cell>
        </row>
        <row r="875">
          <cell r="A875" t="str">
            <v>Brand 2</v>
          </cell>
          <cell r="B875" t="str">
            <v>Market 26</v>
          </cell>
          <cell r="C875">
            <v>0.38400000000000001</v>
          </cell>
        </row>
        <row r="876">
          <cell r="A876" t="str">
            <v>Brand 2</v>
          </cell>
          <cell r="B876" t="str">
            <v>Market 2</v>
          </cell>
          <cell r="C876">
            <v>0.8</v>
          </cell>
        </row>
        <row r="877">
          <cell r="A877" t="str">
            <v>Brand 2</v>
          </cell>
          <cell r="B877" t="str">
            <v>Market 22</v>
          </cell>
          <cell r="C877">
            <v>0.8</v>
          </cell>
        </row>
        <row r="878">
          <cell r="A878" t="str">
            <v>Brand 2</v>
          </cell>
          <cell r="B878" t="str">
            <v>Market 17</v>
          </cell>
          <cell r="C878">
            <v>0.8</v>
          </cell>
        </row>
        <row r="879">
          <cell r="A879" t="str">
            <v>Brand 2</v>
          </cell>
          <cell r="B879" t="str">
            <v>Market 29</v>
          </cell>
          <cell r="C879">
            <v>0.8</v>
          </cell>
        </row>
        <row r="880">
          <cell r="A880" t="str">
            <v>Brand 2</v>
          </cell>
          <cell r="B880" t="str">
            <v>Market 11</v>
          </cell>
          <cell r="C880">
            <v>1.6</v>
          </cell>
        </row>
        <row r="881">
          <cell r="A881" t="str">
            <v>Brand 2</v>
          </cell>
          <cell r="B881" t="str">
            <v>Market 5</v>
          </cell>
          <cell r="C881">
            <v>3.6</v>
          </cell>
        </row>
        <row r="882">
          <cell r="A882" t="str">
            <v>Brand 2</v>
          </cell>
          <cell r="B882" t="str">
            <v>Market 19</v>
          </cell>
          <cell r="C882">
            <v>3.6</v>
          </cell>
        </row>
        <row r="883">
          <cell r="A883" t="str">
            <v>Brand 2</v>
          </cell>
          <cell r="B883" t="str">
            <v>Market 29</v>
          </cell>
          <cell r="C883">
            <v>6.4</v>
          </cell>
        </row>
        <row r="884">
          <cell r="A884" t="str">
            <v>Brand 2</v>
          </cell>
          <cell r="B884" t="str">
            <v>Market 6</v>
          </cell>
          <cell r="C884">
            <v>8</v>
          </cell>
        </row>
        <row r="885">
          <cell r="A885" t="str">
            <v>Brand 2</v>
          </cell>
          <cell r="B885" t="str">
            <v>Market 2</v>
          </cell>
          <cell r="C885">
            <v>0.28000000000000003</v>
          </cell>
        </row>
        <row r="886">
          <cell r="A886" t="str">
            <v>Brand 2</v>
          </cell>
          <cell r="B886" t="str">
            <v>Market 6</v>
          </cell>
          <cell r="C886">
            <v>0.28000000000000003</v>
          </cell>
        </row>
        <row r="887">
          <cell r="A887" t="str">
            <v>Brand 2</v>
          </cell>
          <cell r="B887" t="str">
            <v>Market 18</v>
          </cell>
          <cell r="C887">
            <v>0.28000000000000003</v>
          </cell>
        </row>
        <row r="888">
          <cell r="A888" t="str">
            <v>Brand 2</v>
          </cell>
          <cell r="B888" t="str">
            <v>Market 18</v>
          </cell>
          <cell r="C888">
            <v>0.28000000000000003</v>
          </cell>
        </row>
        <row r="889">
          <cell r="A889" t="str">
            <v>Brand 2</v>
          </cell>
          <cell r="B889" t="str">
            <v>Market 18</v>
          </cell>
          <cell r="C889">
            <v>0.35</v>
          </cell>
        </row>
        <row r="890">
          <cell r="A890" t="str">
            <v>Brand 2</v>
          </cell>
          <cell r="B890" t="str">
            <v>Market 29</v>
          </cell>
          <cell r="C890">
            <v>0.35</v>
          </cell>
        </row>
        <row r="891">
          <cell r="A891" t="str">
            <v>Brand 2</v>
          </cell>
          <cell r="B891" t="str">
            <v>Market 6</v>
          </cell>
          <cell r="C891">
            <v>0.56000000000000005</v>
          </cell>
        </row>
        <row r="892">
          <cell r="A892" t="str">
            <v>Brand 2</v>
          </cell>
          <cell r="B892" t="str">
            <v>Market 6</v>
          </cell>
          <cell r="C892">
            <v>0.56000000000000005</v>
          </cell>
        </row>
        <row r="893">
          <cell r="A893" t="str">
            <v>Brand 2</v>
          </cell>
          <cell r="B893" t="str">
            <v>Market 18</v>
          </cell>
          <cell r="C893">
            <v>0.7</v>
          </cell>
        </row>
        <row r="894">
          <cell r="A894" t="str">
            <v>Brand 2</v>
          </cell>
          <cell r="B894" t="str">
            <v>Market 12</v>
          </cell>
          <cell r="C894">
            <v>0.7</v>
          </cell>
        </row>
        <row r="895">
          <cell r="A895" t="str">
            <v>Brand 2</v>
          </cell>
          <cell r="B895" t="str">
            <v>Market 12</v>
          </cell>
          <cell r="C895">
            <v>0.7</v>
          </cell>
        </row>
        <row r="896">
          <cell r="A896" t="str">
            <v>Brand 2</v>
          </cell>
          <cell r="B896" t="str">
            <v>Market 19</v>
          </cell>
          <cell r="C896">
            <v>1.4</v>
          </cell>
        </row>
        <row r="897">
          <cell r="A897" t="str">
            <v>Brand 2</v>
          </cell>
          <cell r="B897" t="str">
            <v>Market 11</v>
          </cell>
          <cell r="C897">
            <v>1.75</v>
          </cell>
        </row>
        <row r="898">
          <cell r="A898" t="str">
            <v>Brand 2</v>
          </cell>
          <cell r="B898" t="str">
            <v>Market 26</v>
          </cell>
          <cell r="C898">
            <v>1.75</v>
          </cell>
        </row>
        <row r="899">
          <cell r="A899" t="str">
            <v>Brand 2</v>
          </cell>
          <cell r="B899" t="str">
            <v>Market 12</v>
          </cell>
          <cell r="C899">
            <v>2.8</v>
          </cell>
        </row>
        <row r="900">
          <cell r="A900" t="str">
            <v>Brand 2</v>
          </cell>
          <cell r="B900" t="str">
            <v>Market 2</v>
          </cell>
          <cell r="C900">
            <v>0.3</v>
          </cell>
        </row>
        <row r="901">
          <cell r="A901" t="str">
            <v>Brand 2</v>
          </cell>
          <cell r="B901" t="str">
            <v>Market 19</v>
          </cell>
          <cell r="C901">
            <v>0.3</v>
          </cell>
        </row>
        <row r="902">
          <cell r="A902" t="str">
            <v>Brand 2</v>
          </cell>
          <cell r="B902" t="str">
            <v>Market 19</v>
          </cell>
          <cell r="C902">
            <v>0.3</v>
          </cell>
        </row>
        <row r="903">
          <cell r="A903" t="str">
            <v>Brand 2</v>
          </cell>
          <cell r="B903" t="str">
            <v>Market 11</v>
          </cell>
          <cell r="C903">
            <v>0.6</v>
          </cell>
        </row>
        <row r="904">
          <cell r="A904" t="str">
            <v>Brand 2</v>
          </cell>
          <cell r="B904" t="str">
            <v>Market 19</v>
          </cell>
          <cell r="C904">
            <v>0.6</v>
          </cell>
        </row>
        <row r="905">
          <cell r="A905" t="str">
            <v>Brand 2</v>
          </cell>
          <cell r="B905" t="str">
            <v>Market 11</v>
          </cell>
          <cell r="C905">
            <v>0.6</v>
          </cell>
        </row>
        <row r="906">
          <cell r="A906" t="str">
            <v>Brand 2</v>
          </cell>
          <cell r="B906" t="str">
            <v>Market 26</v>
          </cell>
          <cell r="C906">
            <v>0.6</v>
          </cell>
        </row>
        <row r="907">
          <cell r="A907" t="str">
            <v>Brand 2</v>
          </cell>
          <cell r="B907" t="str">
            <v>Market 26</v>
          </cell>
          <cell r="C907">
            <v>0.6</v>
          </cell>
        </row>
        <row r="908">
          <cell r="A908" t="str">
            <v>Brand 2</v>
          </cell>
          <cell r="B908" t="str">
            <v>Market 26</v>
          </cell>
          <cell r="C908">
            <v>0.6</v>
          </cell>
        </row>
        <row r="909">
          <cell r="A909" t="str">
            <v>Brand 2</v>
          </cell>
          <cell r="B909" t="str">
            <v>Market 22</v>
          </cell>
          <cell r="C909">
            <v>0.6</v>
          </cell>
        </row>
        <row r="910">
          <cell r="A910" t="str">
            <v>Brand 2</v>
          </cell>
          <cell r="B910" t="str">
            <v>Market 4</v>
          </cell>
          <cell r="C910">
            <v>0.9</v>
          </cell>
        </row>
        <row r="911">
          <cell r="A911" t="str">
            <v>Brand 2</v>
          </cell>
          <cell r="B911" t="str">
            <v>Market 2</v>
          </cell>
          <cell r="C911">
            <v>1.2</v>
          </cell>
        </row>
        <row r="912">
          <cell r="A912" t="str">
            <v>Brand 2</v>
          </cell>
          <cell r="B912" t="str">
            <v>Market 3</v>
          </cell>
          <cell r="C912">
            <v>1.2</v>
          </cell>
        </row>
        <row r="913">
          <cell r="A913" t="str">
            <v>Brand 2</v>
          </cell>
          <cell r="B913" t="str">
            <v>Market 6</v>
          </cell>
          <cell r="C913">
            <v>1.5</v>
          </cell>
        </row>
        <row r="914">
          <cell r="A914" t="str">
            <v>Brand 2</v>
          </cell>
          <cell r="B914" t="str">
            <v>Market 22</v>
          </cell>
          <cell r="C914">
            <v>1.5</v>
          </cell>
        </row>
        <row r="915">
          <cell r="A915" t="str">
            <v>Brand 2</v>
          </cell>
          <cell r="B915" t="str">
            <v>Market 11</v>
          </cell>
          <cell r="C915">
            <v>2.7</v>
          </cell>
        </row>
        <row r="916">
          <cell r="A916" t="str">
            <v>Brand 2</v>
          </cell>
          <cell r="B916" t="str">
            <v>Market 17</v>
          </cell>
          <cell r="C916">
            <v>2.7</v>
          </cell>
        </row>
        <row r="917">
          <cell r="A917" t="str">
            <v>Brand 2</v>
          </cell>
          <cell r="B917" t="str">
            <v>Market 11</v>
          </cell>
          <cell r="C917">
            <v>2.7</v>
          </cell>
        </row>
        <row r="918">
          <cell r="A918" t="str">
            <v>Brand 2</v>
          </cell>
          <cell r="B918" t="str">
            <v>Market 18</v>
          </cell>
          <cell r="C918">
            <v>6</v>
          </cell>
        </row>
        <row r="919">
          <cell r="A919" t="str">
            <v>Brand 2</v>
          </cell>
          <cell r="B919" t="str">
            <v>Market 18</v>
          </cell>
          <cell r="C919">
            <v>5.6660000000000004</v>
          </cell>
        </row>
        <row r="920">
          <cell r="A920" t="str">
            <v>Brand 2</v>
          </cell>
          <cell r="B920" t="str">
            <v>Market 6</v>
          </cell>
          <cell r="C920">
            <v>0.2</v>
          </cell>
        </row>
        <row r="921">
          <cell r="A921" t="str">
            <v>Brand 2</v>
          </cell>
          <cell r="B921" t="str">
            <v>Market 2</v>
          </cell>
          <cell r="C921">
            <v>0.2</v>
          </cell>
        </row>
        <row r="922">
          <cell r="A922" t="str">
            <v>Brand 2</v>
          </cell>
          <cell r="B922" t="str">
            <v>Market 4</v>
          </cell>
          <cell r="C922">
            <v>0.2</v>
          </cell>
        </row>
        <row r="923">
          <cell r="A923" t="str">
            <v>Brand 2</v>
          </cell>
          <cell r="B923" t="str">
            <v>Market 1</v>
          </cell>
          <cell r="C923">
            <v>0.22500000000000001</v>
          </cell>
        </row>
        <row r="924">
          <cell r="A924" t="str">
            <v>Brand 2</v>
          </cell>
          <cell r="B924" t="str">
            <v>Market 18</v>
          </cell>
          <cell r="C924">
            <v>0.25</v>
          </cell>
        </row>
        <row r="925">
          <cell r="A925" t="str">
            <v>Brand 2</v>
          </cell>
          <cell r="B925" t="str">
            <v>Market 22</v>
          </cell>
          <cell r="C925">
            <v>0.25</v>
          </cell>
        </row>
        <row r="926">
          <cell r="A926" t="str">
            <v>Brand 2</v>
          </cell>
          <cell r="B926" t="str">
            <v>Market 6</v>
          </cell>
          <cell r="C926">
            <v>0.5</v>
          </cell>
        </row>
        <row r="927">
          <cell r="A927" t="str">
            <v>Brand 2</v>
          </cell>
          <cell r="B927" t="str">
            <v>Market 4</v>
          </cell>
          <cell r="C927">
            <v>0.5</v>
          </cell>
        </row>
        <row r="928">
          <cell r="A928" t="str">
            <v>Brand 2</v>
          </cell>
          <cell r="B928" t="str">
            <v>Market 26</v>
          </cell>
          <cell r="C928">
            <v>0.5</v>
          </cell>
        </row>
        <row r="929">
          <cell r="A929" t="str">
            <v>Brand 2</v>
          </cell>
          <cell r="B929" t="str">
            <v>Market 18</v>
          </cell>
          <cell r="C929">
            <v>0.5</v>
          </cell>
        </row>
        <row r="930">
          <cell r="A930" t="str">
            <v>Brand 2</v>
          </cell>
          <cell r="B930" t="str">
            <v>Market 19</v>
          </cell>
          <cell r="C930">
            <v>0.5</v>
          </cell>
        </row>
        <row r="931">
          <cell r="A931" t="str">
            <v>Brand 2</v>
          </cell>
          <cell r="B931" t="str">
            <v>Market 5</v>
          </cell>
          <cell r="C931">
            <v>0.5</v>
          </cell>
        </row>
        <row r="932">
          <cell r="A932" t="str">
            <v>Brand 2</v>
          </cell>
          <cell r="B932" t="str">
            <v>Market 12</v>
          </cell>
          <cell r="C932">
            <v>0.5</v>
          </cell>
        </row>
        <row r="933">
          <cell r="A933" t="str">
            <v>Brand 2</v>
          </cell>
          <cell r="B933" t="str">
            <v>Market 17</v>
          </cell>
          <cell r="C933">
            <v>0.5</v>
          </cell>
        </row>
        <row r="934">
          <cell r="A934" t="str">
            <v>Brand 2</v>
          </cell>
          <cell r="B934" t="str">
            <v>Market 17</v>
          </cell>
          <cell r="C934">
            <v>1</v>
          </cell>
        </row>
        <row r="935">
          <cell r="A935" t="str">
            <v>Brand 2</v>
          </cell>
          <cell r="B935" t="str">
            <v>Market 17</v>
          </cell>
          <cell r="C935">
            <v>1.25</v>
          </cell>
        </row>
        <row r="936">
          <cell r="A936" t="str">
            <v>Brand 2</v>
          </cell>
          <cell r="B936" t="str">
            <v>Market 11</v>
          </cell>
          <cell r="C936">
            <v>2</v>
          </cell>
        </row>
        <row r="937">
          <cell r="A937" t="str">
            <v>Brand 2</v>
          </cell>
          <cell r="B937" t="str">
            <v>Market 19</v>
          </cell>
          <cell r="C937">
            <v>2</v>
          </cell>
        </row>
        <row r="938">
          <cell r="A938" t="str">
            <v>Brand 2</v>
          </cell>
          <cell r="B938" t="str">
            <v>Market 29</v>
          </cell>
          <cell r="C938">
            <v>2.25</v>
          </cell>
        </row>
        <row r="939">
          <cell r="A939" t="str">
            <v>Brand 2</v>
          </cell>
          <cell r="B939" t="str">
            <v>Market 22</v>
          </cell>
          <cell r="C939">
            <v>4</v>
          </cell>
        </row>
        <row r="940">
          <cell r="A940" t="str">
            <v>Brand 2</v>
          </cell>
          <cell r="B940" t="str">
            <v>Market 5</v>
          </cell>
          <cell r="C940">
            <v>4.5</v>
          </cell>
        </row>
        <row r="941">
          <cell r="A941" t="str">
            <v>Brand 2</v>
          </cell>
          <cell r="B941" t="str">
            <v>Market 29</v>
          </cell>
          <cell r="C941">
            <v>5</v>
          </cell>
        </row>
        <row r="942">
          <cell r="A942" t="str">
            <v>Brand 2</v>
          </cell>
          <cell r="B942" t="str">
            <v>Market 4</v>
          </cell>
          <cell r="C942">
            <v>0.16</v>
          </cell>
        </row>
        <row r="943">
          <cell r="A943" t="str">
            <v>Brand 2</v>
          </cell>
          <cell r="B943" t="str">
            <v>Market 18</v>
          </cell>
          <cell r="C943">
            <v>0.18</v>
          </cell>
        </row>
        <row r="944">
          <cell r="A944" t="str">
            <v>Brand 2</v>
          </cell>
          <cell r="B944" t="str">
            <v>Market 19</v>
          </cell>
          <cell r="C944">
            <v>0.2</v>
          </cell>
        </row>
        <row r="945">
          <cell r="A945" t="str">
            <v>Brand 2</v>
          </cell>
          <cell r="B945" t="str">
            <v>Market 26</v>
          </cell>
          <cell r="C945">
            <v>0.2</v>
          </cell>
        </row>
        <row r="946">
          <cell r="A946" t="str">
            <v>Brand 2</v>
          </cell>
          <cell r="B946" t="str">
            <v>Market 17</v>
          </cell>
          <cell r="C946">
            <v>0.2</v>
          </cell>
        </row>
        <row r="947">
          <cell r="A947" t="str">
            <v>Brand 2</v>
          </cell>
          <cell r="B947" t="str">
            <v>Market 17</v>
          </cell>
          <cell r="C947">
            <v>0.2</v>
          </cell>
        </row>
        <row r="948">
          <cell r="A948" t="str">
            <v>Brand 2</v>
          </cell>
          <cell r="B948" t="str">
            <v>Market 17</v>
          </cell>
          <cell r="C948">
            <v>0.2</v>
          </cell>
        </row>
        <row r="949">
          <cell r="A949" t="str">
            <v>Brand 2</v>
          </cell>
          <cell r="B949" t="str">
            <v>Market 12</v>
          </cell>
          <cell r="C949">
            <v>0.2</v>
          </cell>
        </row>
        <row r="950">
          <cell r="A950" t="str">
            <v>Brand 2</v>
          </cell>
          <cell r="B950" t="str">
            <v>Market 19</v>
          </cell>
          <cell r="C950">
            <v>0.4</v>
          </cell>
        </row>
        <row r="951">
          <cell r="A951" t="str">
            <v>Brand 2</v>
          </cell>
          <cell r="B951" t="str">
            <v>Market 29</v>
          </cell>
          <cell r="C951">
            <v>0.4</v>
          </cell>
        </row>
        <row r="952">
          <cell r="A952" t="str">
            <v>Brand 2</v>
          </cell>
          <cell r="B952" t="str">
            <v>Market 4</v>
          </cell>
          <cell r="C952">
            <v>0.4</v>
          </cell>
        </row>
        <row r="953">
          <cell r="A953" t="str">
            <v>Brand 2</v>
          </cell>
          <cell r="B953" t="str">
            <v>Market 17</v>
          </cell>
          <cell r="C953">
            <v>0.4</v>
          </cell>
        </row>
        <row r="954">
          <cell r="A954" t="str">
            <v>Brand 2</v>
          </cell>
          <cell r="B954" t="str">
            <v>Market 29</v>
          </cell>
          <cell r="C954">
            <v>0.4</v>
          </cell>
        </row>
        <row r="955">
          <cell r="A955" t="str">
            <v>Brand 2</v>
          </cell>
          <cell r="B955" t="str">
            <v>Market 22</v>
          </cell>
          <cell r="C955">
            <v>0.4</v>
          </cell>
        </row>
        <row r="956">
          <cell r="A956" t="str">
            <v>Brand 2</v>
          </cell>
          <cell r="B956" t="str">
            <v>Market 11</v>
          </cell>
          <cell r="C956">
            <v>0.4</v>
          </cell>
        </row>
        <row r="957">
          <cell r="A957" t="str">
            <v>Brand 2</v>
          </cell>
          <cell r="B957" t="str">
            <v>Market 3</v>
          </cell>
          <cell r="C957">
            <v>0.6</v>
          </cell>
        </row>
        <row r="958">
          <cell r="A958" t="str">
            <v>Brand 2</v>
          </cell>
          <cell r="B958" t="str">
            <v>Market 29</v>
          </cell>
          <cell r="C958">
            <v>0.8</v>
          </cell>
        </row>
        <row r="959">
          <cell r="A959" t="str">
            <v>Brand 2</v>
          </cell>
          <cell r="B959" t="str">
            <v>Market 6</v>
          </cell>
          <cell r="C959">
            <v>0.88</v>
          </cell>
        </row>
        <row r="960">
          <cell r="A960" t="str">
            <v>Brand 2</v>
          </cell>
          <cell r="B960" t="str">
            <v>Market 4</v>
          </cell>
          <cell r="C960">
            <v>1</v>
          </cell>
        </row>
        <row r="961">
          <cell r="A961" t="str">
            <v>Brand 2</v>
          </cell>
          <cell r="B961" t="str">
            <v>Market 26</v>
          </cell>
          <cell r="C961">
            <v>1</v>
          </cell>
        </row>
        <row r="962">
          <cell r="A962" t="str">
            <v>Brand 2</v>
          </cell>
          <cell r="B962" t="str">
            <v>Market 22</v>
          </cell>
          <cell r="C962">
            <v>1.6</v>
          </cell>
        </row>
        <row r="963">
          <cell r="A963" t="str">
            <v>Brand 2</v>
          </cell>
          <cell r="B963" t="str">
            <v>Market 17</v>
          </cell>
          <cell r="C963">
            <v>1.6</v>
          </cell>
        </row>
        <row r="964">
          <cell r="A964" t="str">
            <v>Brand 2</v>
          </cell>
          <cell r="B964" t="str">
            <v>Market 12</v>
          </cell>
          <cell r="C964">
            <v>2</v>
          </cell>
        </row>
        <row r="965">
          <cell r="A965" t="str">
            <v>Brand 2</v>
          </cell>
          <cell r="B965" t="str">
            <v>Market 18</v>
          </cell>
          <cell r="C965">
            <v>0.12</v>
          </cell>
        </row>
        <row r="966">
          <cell r="A966" t="str">
            <v>Brand 2</v>
          </cell>
          <cell r="B966" t="str">
            <v>Market 18</v>
          </cell>
          <cell r="C966">
            <v>0.13500000000000001</v>
          </cell>
        </row>
        <row r="967">
          <cell r="A967" t="str">
            <v>Brand 2</v>
          </cell>
          <cell r="B967" t="str">
            <v>Market 17</v>
          </cell>
          <cell r="C967">
            <v>0.13500000000000001</v>
          </cell>
        </row>
        <row r="968">
          <cell r="A968" t="str">
            <v>Brand 2</v>
          </cell>
          <cell r="B968" t="str">
            <v>Market 6</v>
          </cell>
          <cell r="C968">
            <v>0.15</v>
          </cell>
        </row>
        <row r="969">
          <cell r="A969" t="str">
            <v>Brand 2</v>
          </cell>
          <cell r="B969" t="str">
            <v>Market 17</v>
          </cell>
          <cell r="C969">
            <v>0.15</v>
          </cell>
        </row>
        <row r="970">
          <cell r="A970" t="str">
            <v>Brand 2</v>
          </cell>
          <cell r="B970" t="str">
            <v>Market 17</v>
          </cell>
          <cell r="C970">
            <v>0.3</v>
          </cell>
        </row>
        <row r="971">
          <cell r="A971" t="str">
            <v>Brand 2</v>
          </cell>
          <cell r="B971" t="str">
            <v>Market 2</v>
          </cell>
          <cell r="C971">
            <v>0.3</v>
          </cell>
        </row>
        <row r="972">
          <cell r="A972" t="str">
            <v>Brand 2</v>
          </cell>
          <cell r="B972" t="str">
            <v>Market 26</v>
          </cell>
          <cell r="C972">
            <v>0.3</v>
          </cell>
        </row>
        <row r="973">
          <cell r="A973" t="str">
            <v>Brand 2</v>
          </cell>
          <cell r="B973" t="str">
            <v>Market 12</v>
          </cell>
          <cell r="C973">
            <v>0.3</v>
          </cell>
        </row>
        <row r="974">
          <cell r="A974" t="str">
            <v>Brand 2</v>
          </cell>
          <cell r="B974" t="str">
            <v>Market 17</v>
          </cell>
          <cell r="C974">
            <v>0.3</v>
          </cell>
        </row>
        <row r="975">
          <cell r="A975" t="str">
            <v>Brand 2</v>
          </cell>
          <cell r="B975" t="str">
            <v>Market 17</v>
          </cell>
          <cell r="C975">
            <v>0.3</v>
          </cell>
        </row>
        <row r="976">
          <cell r="A976" t="str">
            <v>Brand 2</v>
          </cell>
          <cell r="B976" t="str">
            <v>Market 5</v>
          </cell>
          <cell r="C976">
            <v>0.6</v>
          </cell>
        </row>
        <row r="977">
          <cell r="A977" t="str">
            <v>Brand 2</v>
          </cell>
          <cell r="B977" t="str">
            <v>Market 2</v>
          </cell>
          <cell r="C977">
            <v>0.75</v>
          </cell>
        </row>
        <row r="978">
          <cell r="A978" t="str">
            <v>Brand 2</v>
          </cell>
          <cell r="B978" t="str">
            <v>Market 4</v>
          </cell>
          <cell r="C978">
            <v>0.75</v>
          </cell>
        </row>
        <row r="979">
          <cell r="A979" t="str">
            <v>Brand 2</v>
          </cell>
          <cell r="B979" t="str">
            <v>Market 17</v>
          </cell>
          <cell r="C979">
            <v>0.75</v>
          </cell>
        </row>
        <row r="980">
          <cell r="A980" t="str">
            <v>Brand 2</v>
          </cell>
          <cell r="B980" t="str">
            <v>Market 22</v>
          </cell>
          <cell r="C980">
            <v>0.75</v>
          </cell>
        </row>
        <row r="981">
          <cell r="A981" t="str">
            <v>Brand 2</v>
          </cell>
          <cell r="B981" t="str">
            <v>Market 3</v>
          </cell>
          <cell r="C981">
            <v>0.9</v>
          </cell>
        </row>
        <row r="982">
          <cell r="A982" t="str">
            <v>Brand 2</v>
          </cell>
          <cell r="B982" t="str">
            <v>Market 26</v>
          </cell>
          <cell r="C982">
            <v>1.35</v>
          </cell>
        </row>
        <row r="983">
          <cell r="A983" t="str">
            <v>Brand 2</v>
          </cell>
          <cell r="B983" t="str">
            <v>Market 18</v>
          </cell>
          <cell r="C983">
            <v>1.5</v>
          </cell>
        </row>
        <row r="984">
          <cell r="A984" t="str">
            <v>Brand 2</v>
          </cell>
          <cell r="B984" t="str">
            <v>Market 29</v>
          </cell>
          <cell r="C984">
            <v>2.4</v>
          </cell>
        </row>
        <row r="985">
          <cell r="A985" t="str">
            <v>Brand 2</v>
          </cell>
          <cell r="B985" t="str">
            <v>Market 17</v>
          </cell>
          <cell r="C985">
            <v>2.4</v>
          </cell>
        </row>
        <row r="986">
          <cell r="A986" t="str">
            <v>Brand 2</v>
          </cell>
          <cell r="B986" t="str">
            <v>Market 18</v>
          </cell>
          <cell r="C986">
            <v>2.7</v>
          </cell>
        </row>
        <row r="987">
          <cell r="A987" t="str">
            <v>Brand 2</v>
          </cell>
          <cell r="B987" t="str">
            <v>Market 2</v>
          </cell>
          <cell r="C987">
            <v>2.7</v>
          </cell>
        </row>
        <row r="988">
          <cell r="A988" t="str">
            <v>Brand 2</v>
          </cell>
          <cell r="B988" t="str">
            <v>Market 19</v>
          </cell>
          <cell r="C988">
            <v>2.5299999999999998</v>
          </cell>
        </row>
        <row r="989">
          <cell r="A989" t="str">
            <v>Brand 2</v>
          </cell>
          <cell r="B989" t="str">
            <v>Market 18</v>
          </cell>
          <cell r="C989">
            <v>0.08</v>
          </cell>
        </row>
        <row r="990">
          <cell r="A990" t="str">
            <v>Brand 2</v>
          </cell>
          <cell r="B990" t="str">
            <v>Market 17</v>
          </cell>
          <cell r="C990">
            <v>0.08</v>
          </cell>
        </row>
        <row r="991">
          <cell r="A991" t="str">
            <v>Brand 2</v>
          </cell>
          <cell r="B991" t="str">
            <v>Market 4</v>
          </cell>
          <cell r="C991">
            <v>0.08</v>
          </cell>
        </row>
        <row r="992">
          <cell r="A992" t="str">
            <v>Brand 2</v>
          </cell>
          <cell r="B992" t="str">
            <v>Market 26</v>
          </cell>
          <cell r="C992">
            <v>0.09</v>
          </cell>
        </row>
        <row r="993">
          <cell r="A993" t="str">
            <v>Brand 2</v>
          </cell>
          <cell r="B993" t="str">
            <v>Market 22</v>
          </cell>
          <cell r="C993">
            <v>0.09</v>
          </cell>
        </row>
        <row r="994">
          <cell r="A994" t="str">
            <v>Brand 2</v>
          </cell>
          <cell r="B994" t="str">
            <v>Market 29</v>
          </cell>
          <cell r="C994">
            <v>0.1</v>
          </cell>
        </row>
        <row r="995">
          <cell r="A995" t="str">
            <v>Brand 2</v>
          </cell>
          <cell r="B995" t="str">
            <v>Market 12</v>
          </cell>
          <cell r="C995">
            <v>0.1</v>
          </cell>
        </row>
        <row r="996">
          <cell r="A996" t="str">
            <v>Brand 2</v>
          </cell>
          <cell r="B996" t="str">
            <v>Market 11</v>
          </cell>
          <cell r="C996">
            <v>0.1</v>
          </cell>
        </row>
        <row r="997">
          <cell r="A997" t="str">
            <v>Brand 2</v>
          </cell>
          <cell r="B997" t="str">
            <v>Market 2</v>
          </cell>
          <cell r="C997">
            <v>0.2</v>
          </cell>
        </row>
        <row r="998">
          <cell r="A998" t="str">
            <v>Brand 2</v>
          </cell>
          <cell r="B998" t="str">
            <v>Market 11</v>
          </cell>
          <cell r="C998">
            <v>0.2</v>
          </cell>
        </row>
        <row r="999">
          <cell r="A999" t="str">
            <v>Brand 2</v>
          </cell>
          <cell r="B999" t="str">
            <v>Market 11</v>
          </cell>
          <cell r="C999">
            <v>0.2</v>
          </cell>
        </row>
        <row r="1000">
          <cell r="A1000" t="str">
            <v>Brand 2</v>
          </cell>
          <cell r="B1000" t="str">
            <v>Market 3</v>
          </cell>
          <cell r="C1000">
            <v>0.2</v>
          </cell>
        </row>
        <row r="1001">
          <cell r="A1001" t="str">
            <v>Brand 2</v>
          </cell>
          <cell r="B1001" t="str">
            <v>Market 17</v>
          </cell>
          <cell r="C1001">
            <v>0.2</v>
          </cell>
        </row>
        <row r="1002">
          <cell r="A1002" t="str">
            <v>Brand 2</v>
          </cell>
          <cell r="B1002" t="str">
            <v>Market 26</v>
          </cell>
          <cell r="C1002">
            <v>0.2</v>
          </cell>
        </row>
        <row r="1003">
          <cell r="A1003" t="str">
            <v>Brand 2</v>
          </cell>
          <cell r="B1003" t="str">
            <v>Market 22</v>
          </cell>
          <cell r="C1003">
            <v>0.2</v>
          </cell>
        </row>
        <row r="1004">
          <cell r="A1004" t="str">
            <v>Brand 2</v>
          </cell>
          <cell r="B1004" t="str">
            <v>Market 22</v>
          </cell>
          <cell r="C1004">
            <v>0.2</v>
          </cell>
        </row>
        <row r="1005">
          <cell r="A1005" t="str">
            <v>Brand 2</v>
          </cell>
          <cell r="B1005" t="str">
            <v>Market 12</v>
          </cell>
          <cell r="C1005">
            <v>0.2</v>
          </cell>
        </row>
        <row r="1006">
          <cell r="A1006" t="str">
            <v>Brand 2</v>
          </cell>
          <cell r="B1006" t="str">
            <v>Market 22</v>
          </cell>
          <cell r="C1006">
            <v>0.2</v>
          </cell>
        </row>
        <row r="1007">
          <cell r="A1007" t="str">
            <v>Brand 2</v>
          </cell>
          <cell r="B1007" t="str">
            <v>Market 18</v>
          </cell>
          <cell r="C1007">
            <v>0.4</v>
          </cell>
        </row>
        <row r="1008">
          <cell r="A1008" t="str">
            <v>Brand 2</v>
          </cell>
          <cell r="B1008" t="str">
            <v>Market 5</v>
          </cell>
          <cell r="C1008">
            <v>0.4</v>
          </cell>
        </row>
        <row r="1009">
          <cell r="A1009" t="str">
            <v>Brand 2</v>
          </cell>
          <cell r="B1009" t="str">
            <v>Market 2</v>
          </cell>
          <cell r="C1009">
            <v>0.5</v>
          </cell>
        </row>
        <row r="1010">
          <cell r="A1010" t="str">
            <v>Brand 2</v>
          </cell>
          <cell r="B1010" t="str">
            <v>Market 26</v>
          </cell>
          <cell r="C1010">
            <v>0.5</v>
          </cell>
        </row>
        <row r="1011">
          <cell r="A1011" t="str">
            <v>Brand 2</v>
          </cell>
          <cell r="B1011" t="str">
            <v>Market 12</v>
          </cell>
          <cell r="C1011">
            <v>0.5</v>
          </cell>
        </row>
        <row r="1012">
          <cell r="A1012" t="str">
            <v>Brand 2</v>
          </cell>
          <cell r="B1012" t="str">
            <v>Market 12</v>
          </cell>
          <cell r="C1012">
            <v>0.5</v>
          </cell>
        </row>
        <row r="1013">
          <cell r="A1013" t="str">
            <v>Brand 2</v>
          </cell>
          <cell r="B1013" t="str">
            <v>Market 11</v>
          </cell>
          <cell r="C1013">
            <v>0.8</v>
          </cell>
        </row>
        <row r="1014">
          <cell r="A1014" t="str">
            <v>Brand 2</v>
          </cell>
          <cell r="B1014" t="str">
            <v>Market 22</v>
          </cell>
          <cell r="C1014">
            <v>0.8</v>
          </cell>
        </row>
        <row r="1015">
          <cell r="A1015" t="str">
            <v>Brand 2</v>
          </cell>
          <cell r="B1015" t="str">
            <v>Market 17</v>
          </cell>
          <cell r="C1015">
            <v>0.9</v>
          </cell>
        </row>
        <row r="1016">
          <cell r="A1016" t="str">
            <v>Brand 2</v>
          </cell>
          <cell r="B1016" t="str">
            <v>Market 22</v>
          </cell>
          <cell r="C1016">
            <v>0.9</v>
          </cell>
        </row>
        <row r="1017">
          <cell r="A1017" t="str">
            <v>Brand 2</v>
          </cell>
          <cell r="B1017" t="str">
            <v>Market 22</v>
          </cell>
          <cell r="C1017">
            <v>0.9</v>
          </cell>
        </row>
        <row r="1018">
          <cell r="A1018" t="str">
            <v>Brand 2</v>
          </cell>
          <cell r="B1018" t="str">
            <v>Market 11</v>
          </cell>
          <cell r="C1018">
            <v>1</v>
          </cell>
        </row>
        <row r="1019">
          <cell r="A1019" t="str">
            <v>Brand 2</v>
          </cell>
          <cell r="B1019" t="str">
            <v>Market 17</v>
          </cell>
          <cell r="C1019">
            <v>1</v>
          </cell>
        </row>
        <row r="1020">
          <cell r="A1020" t="str">
            <v>Brand 2</v>
          </cell>
          <cell r="B1020" t="str">
            <v>Market 26</v>
          </cell>
          <cell r="C1020">
            <v>1</v>
          </cell>
        </row>
        <row r="1021">
          <cell r="A1021" t="str">
            <v>Brand 2</v>
          </cell>
          <cell r="B1021" t="str">
            <v>Market 22</v>
          </cell>
          <cell r="C1021">
            <v>1</v>
          </cell>
        </row>
        <row r="1022">
          <cell r="A1022" t="str">
            <v>Brand 2</v>
          </cell>
          <cell r="B1022" t="str">
            <v>Market 19</v>
          </cell>
          <cell r="C1022">
            <v>1.6</v>
          </cell>
        </row>
        <row r="1023">
          <cell r="A1023" t="str">
            <v>Brand 2</v>
          </cell>
          <cell r="B1023" t="str">
            <v>Market 19</v>
          </cell>
          <cell r="C1023">
            <v>1.6</v>
          </cell>
        </row>
        <row r="1024">
          <cell r="A1024" t="str">
            <v>Brand 2</v>
          </cell>
          <cell r="B1024" t="str">
            <v>Market 11</v>
          </cell>
          <cell r="C1024">
            <v>1.6</v>
          </cell>
        </row>
        <row r="1025">
          <cell r="A1025" t="str">
            <v>Brand 2</v>
          </cell>
          <cell r="B1025" t="str">
            <v>Market 5</v>
          </cell>
          <cell r="C1025">
            <v>1.8</v>
          </cell>
        </row>
        <row r="1026">
          <cell r="A1026" t="str">
            <v>Brand 2</v>
          </cell>
          <cell r="B1026" t="str">
            <v>Market 11</v>
          </cell>
          <cell r="C1026">
            <v>1.8</v>
          </cell>
        </row>
        <row r="1027">
          <cell r="A1027" t="str">
            <v>Brand 2</v>
          </cell>
          <cell r="B1027" t="str">
            <v>Market 12</v>
          </cell>
          <cell r="C1027">
            <v>2</v>
          </cell>
        </row>
        <row r="1028">
          <cell r="A1028" t="str">
            <v>Brand 2</v>
          </cell>
          <cell r="B1028" t="str">
            <v>Market 12</v>
          </cell>
          <cell r="C1028">
            <v>2</v>
          </cell>
        </row>
        <row r="1029">
          <cell r="A1029" t="str">
            <v>Brand 2</v>
          </cell>
          <cell r="B1029" t="str">
            <v>Market 6</v>
          </cell>
          <cell r="C1029">
            <v>2</v>
          </cell>
        </row>
        <row r="1030">
          <cell r="A1030" t="str">
            <v>Brand 2</v>
          </cell>
          <cell r="B1030" t="str">
            <v>Market 19</v>
          </cell>
          <cell r="C1030">
            <v>1.96</v>
          </cell>
        </row>
        <row r="1031">
          <cell r="A1031" t="str">
            <v>Brand 2</v>
          </cell>
          <cell r="B1031" t="str">
            <v>Market 17</v>
          </cell>
          <cell r="C1031">
            <v>1.77</v>
          </cell>
        </row>
        <row r="1032">
          <cell r="A1032" t="str">
            <v>Brand 2</v>
          </cell>
          <cell r="B1032" t="str">
            <v>Market 2</v>
          </cell>
          <cell r="C1032">
            <v>0.04</v>
          </cell>
        </row>
        <row r="1033">
          <cell r="A1033" t="str">
            <v>Brand 2</v>
          </cell>
          <cell r="B1033" t="str">
            <v>Market 18</v>
          </cell>
          <cell r="C1033">
            <v>0.04</v>
          </cell>
        </row>
        <row r="1034">
          <cell r="A1034" t="str">
            <v>Brand 2</v>
          </cell>
          <cell r="B1034" t="str">
            <v>Market 18</v>
          </cell>
          <cell r="C1034">
            <v>0.04</v>
          </cell>
        </row>
        <row r="1035">
          <cell r="A1035" t="str">
            <v>Brand 2</v>
          </cell>
          <cell r="B1035" t="str">
            <v>Market 29</v>
          </cell>
          <cell r="C1035">
            <v>4.4999999999999998E-2</v>
          </cell>
        </row>
        <row r="1036">
          <cell r="A1036" t="str">
            <v>Brand 2</v>
          </cell>
          <cell r="B1036" t="str">
            <v>Market 29</v>
          </cell>
          <cell r="C1036">
            <v>4.8000000000000001E-2</v>
          </cell>
        </row>
        <row r="1037">
          <cell r="A1037" t="str">
            <v>Brand 2</v>
          </cell>
          <cell r="B1037" t="str">
            <v>Market 5</v>
          </cell>
          <cell r="C1037">
            <v>0.05</v>
          </cell>
        </row>
        <row r="1038">
          <cell r="A1038" t="str">
            <v>Brand 2</v>
          </cell>
          <cell r="B1038" t="str">
            <v>Market 2</v>
          </cell>
          <cell r="C1038">
            <v>0.05</v>
          </cell>
        </row>
        <row r="1039">
          <cell r="A1039" t="str">
            <v>Brand 2</v>
          </cell>
          <cell r="B1039" t="str">
            <v>Market 2</v>
          </cell>
          <cell r="C1039">
            <v>0.05</v>
          </cell>
        </row>
        <row r="1040">
          <cell r="A1040" t="str">
            <v>Brand 2</v>
          </cell>
          <cell r="B1040" t="str">
            <v>Market 18</v>
          </cell>
          <cell r="C1040">
            <v>0.05</v>
          </cell>
        </row>
        <row r="1041">
          <cell r="A1041" t="str">
            <v>Brand 2</v>
          </cell>
          <cell r="B1041" t="str">
            <v>Market 1</v>
          </cell>
          <cell r="C1041">
            <v>0.05</v>
          </cell>
        </row>
        <row r="1042">
          <cell r="A1042" t="str">
            <v>Brand 2</v>
          </cell>
          <cell r="B1042" t="str">
            <v>Market 22</v>
          </cell>
          <cell r="C1042">
            <v>0.05</v>
          </cell>
        </row>
        <row r="1043">
          <cell r="A1043" t="str">
            <v>Brand 2</v>
          </cell>
          <cell r="B1043" t="str">
            <v>Market 12</v>
          </cell>
          <cell r="C1043">
            <v>0.05</v>
          </cell>
        </row>
        <row r="1044">
          <cell r="A1044" t="str">
            <v>Brand 2</v>
          </cell>
          <cell r="B1044" t="str">
            <v>Market 18</v>
          </cell>
          <cell r="C1044">
            <v>0.08</v>
          </cell>
        </row>
        <row r="1045">
          <cell r="A1045" t="str">
            <v>Brand 2</v>
          </cell>
          <cell r="B1045" t="str">
            <v>Market 26</v>
          </cell>
          <cell r="C1045">
            <v>0.1</v>
          </cell>
        </row>
        <row r="1046">
          <cell r="A1046" t="str">
            <v>Brand 2</v>
          </cell>
          <cell r="B1046" t="str">
            <v>Market 12</v>
          </cell>
          <cell r="C1046">
            <v>0.1</v>
          </cell>
        </row>
        <row r="1047">
          <cell r="A1047" t="str">
            <v>Brand 2</v>
          </cell>
          <cell r="B1047" t="str">
            <v>Market 2</v>
          </cell>
          <cell r="C1047">
            <v>0.1</v>
          </cell>
        </row>
        <row r="1048">
          <cell r="A1048" t="str">
            <v>Brand 2</v>
          </cell>
          <cell r="B1048" t="str">
            <v>Market 1</v>
          </cell>
          <cell r="C1048">
            <v>0.1</v>
          </cell>
        </row>
        <row r="1049">
          <cell r="A1049" t="str">
            <v>Brand 2</v>
          </cell>
          <cell r="B1049" t="str">
            <v>Market 17</v>
          </cell>
          <cell r="C1049">
            <v>0.1</v>
          </cell>
        </row>
        <row r="1050">
          <cell r="A1050" t="str">
            <v>Brand 2</v>
          </cell>
          <cell r="B1050" t="str">
            <v>Market 26</v>
          </cell>
          <cell r="C1050">
            <v>0.1</v>
          </cell>
        </row>
        <row r="1051">
          <cell r="A1051" t="str">
            <v>Brand 2</v>
          </cell>
          <cell r="B1051" t="str">
            <v>Market 26</v>
          </cell>
          <cell r="C1051">
            <v>0.1</v>
          </cell>
        </row>
        <row r="1052">
          <cell r="A1052" t="str">
            <v>Brand 2</v>
          </cell>
          <cell r="B1052" t="str">
            <v>Market 26</v>
          </cell>
          <cell r="C1052">
            <v>0.1</v>
          </cell>
        </row>
        <row r="1053">
          <cell r="A1053" t="str">
            <v>Brand 2</v>
          </cell>
          <cell r="B1053" t="str">
            <v>Market 12</v>
          </cell>
          <cell r="C1053">
            <v>0.1</v>
          </cell>
        </row>
        <row r="1054">
          <cell r="A1054" t="str">
            <v>Brand 2</v>
          </cell>
          <cell r="B1054" t="str">
            <v>Market 26</v>
          </cell>
          <cell r="C1054">
            <v>0.1</v>
          </cell>
        </row>
        <row r="1055">
          <cell r="A1055" t="str">
            <v>Brand 2</v>
          </cell>
          <cell r="B1055" t="str">
            <v>Market 22</v>
          </cell>
          <cell r="C1055">
            <v>0.1</v>
          </cell>
        </row>
        <row r="1056">
          <cell r="A1056" t="str">
            <v>Brand 2</v>
          </cell>
          <cell r="B1056" t="str">
            <v>Market 6</v>
          </cell>
          <cell r="C1056">
            <v>0.15</v>
          </cell>
        </row>
        <row r="1057">
          <cell r="A1057" t="str">
            <v>Brand 2</v>
          </cell>
          <cell r="B1057" t="str">
            <v>Market 6</v>
          </cell>
          <cell r="C1057">
            <v>0.15</v>
          </cell>
        </row>
        <row r="1058">
          <cell r="A1058" t="str">
            <v>Brand 2</v>
          </cell>
          <cell r="B1058" t="str">
            <v>Market 3</v>
          </cell>
          <cell r="C1058">
            <v>0.2</v>
          </cell>
        </row>
        <row r="1059">
          <cell r="A1059" t="str">
            <v>Brand 2</v>
          </cell>
          <cell r="B1059" t="str">
            <v>Market 22</v>
          </cell>
          <cell r="C1059">
            <v>0.25</v>
          </cell>
        </row>
        <row r="1060">
          <cell r="A1060" t="str">
            <v>Brand 2</v>
          </cell>
          <cell r="B1060" t="str">
            <v>Market 3</v>
          </cell>
          <cell r="C1060">
            <v>0.3</v>
          </cell>
        </row>
        <row r="1061">
          <cell r="A1061" t="str">
            <v>Brand 2</v>
          </cell>
          <cell r="B1061" t="str">
            <v>Market 17</v>
          </cell>
          <cell r="C1061">
            <v>0.4</v>
          </cell>
        </row>
        <row r="1062">
          <cell r="A1062" t="str">
            <v>Brand 2</v>
          </cell>
          <cell r="B1062" t="str">
            <v>Market 22</v>
          </cell>
          <cell r="C1062">
            <v>0.45</v>
          </cell>
        </row>
        <row r="1063">
          <cell r="A1063" t="str">
            <v>Brand 2</v>
          </cell>
          <cell r="B1063" t="str">
            <v>Market 26</v>
          </cell>
          <cell r="C1063">
            <v>0.45</v>
          </cell>
        </row>
        <row r="1064">
          <cell r="A1064" t="str">
            <v>Brand 2</v>
          </cell>
          <cell r="B1064" t="str">
            <v>Market 26</v>
          </cell>
          <cell r="C1064">
            <v>0.45</v>
          </cell>
        </row>
        <row r="1065">
          <cell r="A1065" t="str">
            <v>Brand 2</v>
          </cell>
          <cell r="B1065" t="str">
            <v>Market 17</v>
          </cell>
          <cell r="C1065">
            <v>0.45</v>
          </cell>
        </row>
        <row r="1066">
          <cell r="A1066" t="str">
            <v>Brand 2</v>
          </cell>
          <cell r="B1066" t="str">
            <v>Market 22</v>
          </cell>
          <cell r="C1066">
            <v>0.5</v>
          </cell>
        </row>
        <row r="1067">
          <cell r="A1067" t="str">
            <v>Brand 2</v>
          </cell>
          <cell r="B1067" t="str">
            <v>Market 12</v>
          </cell>
          <cell r="C1067">
            <v>0.8</v>
          </cell>
        </row>
        <row r="1068">
          <cell r="A1068" t="str">
            <v>Brand 2</v>
          </cell>
          <cell r="B1068" t="str">
            <v>Market 12</v>
          </cell>
          <cell r="C1068">
            <v>0.9</v>
          </cell>
        </row>
        <row r="1069">
          <cell r="A1069" t="str">
            <v>Brand 2</v>
          </cell>
          <cell r="B1069" t="str">
            <v>Market 18</v>
          </cell>
          <cell r="C1069">
            <v>1</v>
          </cell>
        </row>
        <row r="1070">
          <cell r="A1070" t="str">
            <v>Brand 2</v>
          </cell>
          <cell r="B1070" t="str">
            <v>Market 17</v>
          </cell>
          <cell r="C1070">
            <v>1</v>
          </cell>
        </row>
        <row r="1071">
          <cell r="A1071" t="str">
            <v>Brand 2</v>
          </cell>
          <cell r="B1071" t="str">
            <v>Market 22</v>
          </cell>
          <cell r="C1071">
            <v>1</v>
          </cell>
        </row>
        <row r="1072">
          <cell r="A1072" t="str">
            <v>Brand 2</v>
          </cell>
          <cell r="B1072" t="str">
            <v>Market 17</v>
          </cell>
          <cell r="C1072">
            <v>1</v>
          </cell>
        </row>
        <row r="1073">
          <cell r="A1073" t="str">
            <v>Brand 2</v>
          </cell>
          <cell r="B1073" t="str">
            <v>Market 13</v>
          </cell>
          <cell r="C1073">
            <v>0.08</v>
          </cell>
        </row>
        <row r="1074">
          <cell r="A1074" t="str">
            <v>Brand 2</v>
          </cell>
          <cell r="B1074" t="str">
            <v>Market 3</v>
          </cell>
          <cell r="C1074">
            <v>0.04</v>
          </cell>
        </row>
        <row r="1075">
          <cell r="A1075" t="str">
            <v>Brand 2</v>
          </cell>
          <cell r="B1075" t="str">
            <v>Market 6</v>
          </cell>
          <cell r="C1075">
            <v>0.04</v>
          </cell>
        </row>
        <row r="1076">
          <cell r="A1076" t="str">
            <v>Brand 2</v>
          </cell>
          <cell r="B1076" t="str">
            <v>Market 6</v>
          </cell>
          <cell r="C1076">
            <v>0.04</v>
          </cell>
        </row>
        <row r="1077">
          <cell r="A1077" t="str">
            <v>Brand 2</v>
          </cell>
          <cell r="B1077" t="str">
            <v>Market 6</v>
          </cell>
          <cell r="C1077">
            <v>0.12</v>
          </cell>
        </row>
        <row r="1078">
          <cell r="A1078" t="str">
            <v>Brand 2</v>
          </cell>
          <cell r="B1078" t="str">
            <v>Market 6</v>
          </cell>
          <cell r="C1078">
            <v>0.04</v>
          </cell>
        </row>
        <row r="1079">
          <cell r="A1079" t="str">
            <v>Brand 2</v>
          </cell>
          <cell r="B1079" t="str">
            <v>Market 3</v>
          </cell>
          <cell r="C1079">
            <v>0.04</v>
          </cell>
        </row>
        <row r="1080">
          <cell r="A1080" t="str">
            <v>Brand 2</v>
          </cell>
          <cell r="B1080" t="str">
            <v>Market 3</v>
          </cell>
          <cell r="C1080">
            <v>0.04</v>
          </cell>
        </row>
        <row r="1081">
          <cell r="A1081" t="str">
            <v>Brand 2</v>
          </cell>
          <cell r="B1081" t="str">
            <v>Market 27</v>
          </cell>
          <cell r="C1081">
            <v>0.09</v>
          </cell>
        </row>
        <row r="1082">
          <cell r="A1082" t="str">
            <v>Brand 2</v>
          </cell>
          <cell r="B1082" t="str">
            <v>Market 30</v>
          </cell>
          <cell r="C1082">
            <v>0.13500000000000001</v>
          </cell>
        </row>
        <row r="1083">
          <cell r="A1083" t="str">
            <v>Brand 2</v>
          </cell>
          <cell r="B1083" t="str">
            <v>Market 30</v>
          </cell>
          <cell r="C1083">
            <v>0.22500000000000001</v>
          </cell>
        </row>
        <row r="1084">
          <cell r="A1084" t="str">
            <v>Brand 2</v>
          </cell>
          <cell r="B1084" t="str">
            <v>Market 30</v>
          </cell>
          <cell r="C1084">
            <v>0.13500000000000001</v>
          </cell>
        </row>
        <row r="1085">
          <cell r="A1085" t="str">
            <v>Brand 2</v>
          </cell>
          <cell r="B1085" t="str">
            <v>Market 6</v>
          </cell>
          <cell r="C1085">
            <v>0.45</v>
          </cell>
        </row>
        <row r="1086">
          <cell r="A1086" t="str">
            <v>Brand 2</v>
          </cell>
          <cell r="B1086" t="str">
            <v>Market 6</v>
          </cell>
          <cell r="C1086">
            <v>4.4999999999999998E-2</v>
          </cell>
        </row>
        <row r="1087">
          <cell r="A1087" t="str">
            <v>Brand 2</v>
          </cell>
          <cell r="B1087" t="str">
            <v>Market 6</v>
          </cell>
          <cell r="C1087">
            <v>0.09</v>
          </cell>
        </row>
        <row r="1088">
          <cell r="A1088" t="str">
            <v>Brand 2</v>
          </cell>
          <cell r="B1088" t="str">
            <v>Market 6</v>
          </cell>
          <cell r="C1088">
            <v>0.09</v>
          </cell>
        </row>
        <row r="1089">
          <cell r="A1089" t="str">
            <v>Brand 2</v>
          </cell>
          <cell r="B1089" t="str">
            <v>Market 3</v>
          </cell>
          <cell r="C1089">
            <v>0.09</v>
          </cell>
        </row>
        <row r="1090">
          <cell r="A1090" t="str">
            <v>Brand 2</v>
          </cell>
          <cell r="B1090" t="str">
            <v>Market 3</v>
          </cell>
          <cell r="C1090">
            <v>0.09</v>
          </cell>
        </row>
        <row r="1091">
          <cell r="A1091" t="str">
            <v>Brand 2</v>
          </cell>
          <cell r="B1091" t="str">
            <v>Market 3</v>
          </cell>
          <cell r="C1091">
            <v>0.18</v>
          </cell>
        </row>
        <row r="1092">
          <cell r="A1092" t="str">
            <v>Brand 2</v>
          </cell>
          <cell r="B1092" t="str">
            <v>Market 30</v>
          </cell>
          <cell r="C1092">
            <v>0.72</v>
          </cell>
        </row>
        <row r="1093">
          <cell r="A1093" t="str">
            <v>Brand 2</v>
          </cell>
          <cell r="B1093" t="str">
            <v>Market 13</v>
          </cell>
          <cell r="C1093">
            <v>0.2</v>
          </cell>
        </row>
        <row r="1094">
          <cell r="A1094" t="str">
            <v>Brand 2</v>
          </cell>
          <cell r="B1094" t="str">
            <v>Market 13</v>
          </cell>
          <cell r="C1094">
            <v>0.35</v>
          </cell>
        </row>
        <row r="1095">
          <cell r="A1095" t="str">
            <v>Brand 2</v>
          </cell>
          <cell r="B1095" t="str">
            <v>Market 13</v>
          </cell>
          <cell r="C1095">
            <v>0.1</v>
          </cell>
        </row>
        <row r="1096">
          <cell r="A1096" t="str">
            <v>Brand 2</v>
          </cell>
          <cell r="B1096" t="str">
            <v>Market 13</v>
          </cell>
          <cell r="C1096">
            <v>0.05</v>
          </cell>
        </row>
        <row r="1097">
          <cell r="A1097" t="str">
            <v>Brand 2</v>
          </cell>
          <cell r="B1097" t="str">
            <v>Market 13</v>
          </cell>
          <cell r="C1097">
            <v>0.05</v>
          </cell>
        </row>
        <row r="1098">
          <cell r="A1098" t="str">
            <v>Brand 2</v>
          </cell>
          <cell r="B1098" t="str">
            <v>Market 13</v>
          </cell>
          <cell r="C1098">
            <v>0.1</v>
          </cell>
        </row>
        <row r="1099">
          <cell r="A1099" t="str">
            <v>Brand 2</v>
          </cell>
          <cell r="B1099" t="str">
            <v>Market 30</v>
          </cell>
          <cell r="C1099">
            <v>0.25</v>
          </cell>
        </row>
        <row r="1100">
          <cell r="A1100" t="str">
            <v>Brand 2</v>
          </cell>
          <cell r="B1100" t="str">
            <v>Market 30</v>
          </cell>
          <cell r="C1100">
            <v>0.1</v>
          </cell>
        </row>
        <row r="1101">
          <cell r="A1101" t="str">
            <v>Brand 2</v>
          </cell>
          <cell r="B1101" t="str">
            <v>Market 30</v>
          </cell>
          <cell r="C1101">
            <v>0.55000000000000004</v>
          </cell>
        </row>
        <row r="1102">
          <cell r="A1102" t="str">
            <v>Brand 2</v>
          </cell>
          <cell r="B1102" t="str">
            <v>Market 6</v>
          </cell>
          <cell r="C1102">
            <v>0.25</v>
          </cell>
        </row>
        <row r="1103">
          <cell r="A1103" t="str">
            <v>Brand 2</v>
          </cell>
          <cell r="B1103" t="str">
            <v>Market 3</v>
          </cell>
          <cell r="C1103">
            <v>0.15</v>
          </cell>
        </row>
        <row r="1104">
          <cell r="A1104" t="str">
            <v>Brand 2</v>
          </cell>
          <cell r="B1104" t="str">
            <v>Market 3</v>
          </cell>
          <cell r="C1104">
            <v>0.05</v>
          </cell>
        </row>
        <row r="1105">
          <cell r="A1105" t="str">
            <v>Brand 2</v>
          </cell>
          <cell r="B1105" t="str">
            <v>Market 3</v>
          </cell>
          <cell r="C1105">
            <v>0.05</v>
          </cell>
        </row>
        <row r="1106">
          <cell r="A1106" t="str">
            <v>Brand 2</v>
          </cell>
          <cell r="B1106" t="str">
            <v>Market 3</v>
          </cell>
          <cell r="C1106">
            <v>0.2</v>
          </cell>
        </row>
        <row r="1107">
          <cell r="A1107" t="str">
            <v>Brand 2</v>
          </cell>
          <cell r="B1107" t="str">
            <v>Market 6</v>
          </cell>
          <cell r="C1107">
            <v>0.35</v>
          </cell>
        </row>
        <row r="1108">
          <cell r="A1108" t="str">
            <v>Brand 2</v>
          </cell>
          <cell r="B1108" t="str">
            <v>Market 6</v>
          </cell>
          <cell r="C1108">
            <v>0.35</v>
          </cell>
        </row>
        <row r="1109">
          <cell r="A1109" t="str">
            <v>Brand 2</v>
          </cell>
          <cell r="B1109" t="str">
            <v>Market 3</v>
          </cell>
          <cell r="C1109">
            <v>0.3</v>
          </cell>
        </row>
        <row r="1110">
          <cell r="A1110" t="str">
            <v>Brand 2</v>
          </cell>
          <cell r="B1110" t="str">
            <v>Market 3</v>
          </cell>
          <cell r="C1110">
            <v>0.3</v>
          </cell>
        </row>
        <row r="1111">
          <cell r="A1111" t="str">
            <v>Brand 2</v>
          </cell>
          <cell r="B1111" t="str">
            <v>Market 6</v>
          </cell>
          <cell r="C1111">
            <v>0.05</v>
          </cell>
        </row>
        <row r="1112">
          <cell r="A1112" t="str">
            <v>Brand 2</v>
          </cell>
          <cell r="B1112" t="str">
            <v>Market 6</v>
          </cell>
          <cell r="C1112">
            <v>0.45</v>
          </cell>
        </row>
        <row r="1113">
          <cell r="A1113" t="str">
            <v>Brand 2</v>
          </cell>
          <cell r="B1113" t="str">
            <v>Market 6</v>
          </cell>
          <cell r="C1113">
            <v>0.1</v>
          </cell>
        </row>
        <row r="1114">
          <cell r="A1114" t="str">
            <v>Brand 2</v>
          </cell>
          <cell r="B1114" t="str">
            <v>Market 27</v>
          </cell>
          <cell r="C1114">
            <v>0.2</v>
          </cell>
        </row>
        <row r="1115">
          <cell r="A1115" t="str">
            <v>Brand 2</v>
          </cell>
          <cell r="B1115" t="str">
            <v>Market 27</v>
          </cell>
          <cell r="C1115">
            <v>0.1</v>
          </cell>
        </row>
        <row r="1116">
          <cell r="A1116" t="str">
            <v>Brand 2</v>
          </cell>
          <cell r="B1116" t="str">
            <v>Market 13</v>
          </cell>
          <cell r="C1116">
            <v>1.8</v>
          </cell>
        </row>
        <row r="1117">
          <cell r="A1117" t="str">
            <v>Brand 2</v>
          </cell>
          <cell r="B1117" t="str">
            <v>Market 13</v>
          </cell>
          <cell r="C1117">
            <v>0.5</v>
          </cell>
        </row>
        <row r="1118">
          <cell r="A1118" t="str">
            <v>Brand 2</v>
          </cell>
          <cell r="B1118" t="str">
            <v>Market 13</v>
          </cell>
          <cell r="C1118">
            <v>5.2</v>
          </cell>
        </row>
        <row r="1119">
          <cell r="A1119" t="str">
            <v>Brand 2</v>
          </cell>
          <cell r="B1119" t="str">
            <v>Market 20</v>
          </cell>
          <cell r="C1119">
            <v>1.2</v>
          </cell>
        </row>
        <row r="1120">
          <cell r="A1120" t="str">
            <v>Brand 2</v>
          </cell>
          <cell r="B1120" t="str">
            <v>Market 20</v>
          </cell>
          <cell r="C1120">
            <v>0.3</v>
          </cell>
        </row>
        <row r="1121">
          <cell r="A1121" t="str">
            <v>Brand 2</v>
          </cell>
          <cell r="B1121" t="str">
            <v>Market 13</v>
          </cell>
          <cell r="C1121">
            <v>3.7</v>
          </cell>
        </row>
        <row r="1122">
          <cell r="A1122" t="str">
            <v>Brand 2</v>
          </cell>
          <cell r="B1122" t="str">
            <v>Market 30</v>
          </cell>
          <cell r="C1122">
            <v>2.8</v>
          </cell>
        </row>
        <row r="1123">
          <cell r="A1123" t="str">
            <v>Brand 2</v>
          </cell>
          <cell r="B1123" t="str">
            <v>Market 20</v>
          </cell>
          <cell r="C1123">
            <v>1</v>
          </cell>
        </row>
        <row r="1124">
          <cell r="A1124" t="str">
            <v>Brand 2</v>
          </cell>
          <cell r="B1124" t="str">
            <v>Market 20</v>
          </cell>
          <cell r="C1124">
            <v>1</v>
          </cell>
        </row>
        <row r="1125">
          <cell r="A1125" t="str">
            <v>Brand 2</v>
          </cell>
          <cell r="B1125" t="str">
            <v>Market 13</v>
          </cell>
          <cell r="C1125">
            <v>0.5</v>
          </cell>
        </row>
        <row r="1126">
          <cell r="A1126" t="str">
            <v>Brand 2</v>
          </cell>
          <cell r="B1126" t="str">
            <v>Market 20</v>
          </cell>
          <cell r="C1126">
            <v>0.2</v>
          </cell>
        </row>
        <row r="1127">
          <cell r="A1127" t="str">
            <v>Brand 2</v>
          </cell>
          <cell r="B1127" t="str">
            <v>Market 13</v>
          </cell>
          <cell r="C1127">
            <v>1.3</v>
          </cell>
        </row>
        <row r="1128">
          <cell r="A1128" t="str">
            <v>Brand 2</v>
          </cell>
          <cell r="B1128" t="str">
            <v>Market 20</v>
          </cell>
          <cell r="C1128">
            <v>0.3</v>
          </cell>
        </row>
        <row r="1129">
          <cell r="A1129" t="str">
            <v>Brand 2</v>
          </cell>
          <cell r="B1129" t="str">
            <v>Market 30</v>
          </cell>
          <cell r="C1129">
            <v>0.7</v>
          </cell>
        </row>
        <row r="1130">
          <cell r="A1130" t="str">
            <v>Brand 2</v>
          </cell>
          <cell r="B1130" t="str">
            <v>Market 20</v>
          </cell>
          <cell r="C1130">
            <v>0.2</v>
          </cell>
        </row>
        <row r="1131">
          <cell r="A1131" t="str">
            <v>Brand 2</v>
          </cell>
          <cell r="B1131" t="str">
            <v>Market 20</v>
          </cell>
          <cell r="C1131">
            <v>0.3</v>
          </cell>
        </row>
        <row r="1132">
          <cell r="A1132" t="str">
            <v>Brand 2</v>
          </cell>
          <cell r="B1132" t="str">
            <v>Market 13</v>
          </cell>
          <cell r="C1132">
            <v>0.3</v>
          </cell>
        </row>
        <row r="1133">
          <cell r="A1133" t="str">
            <v>Brand 2</v>
          </cell>
          <cell r="B1133" t="str">
            <v>Market 20</v>
          </cell>
          <cell r="C1133">
            <v>0.6</v>
          </cell>
        </row>
        <row r="1134">
          <cell r="A1134" t="str">
            <v>Brand 2</v>
          </cell>
          <cell r="B1134" t="str">
            <v>Market 13</v>
          </cell>
          <cell r="C1134">
            <v>0.6</v>
          </cell>
        </row>
        <row r="1135">
          <cell r="A1135" t="str">
            <v>Brand 2</v>
          </cell>
          <cell r="B1135" t="str">
            <v>Market 20</v>
          </cell>
          <cell r="C1135">
            <v>1.3</v>
          </cell>
        </row>
        <row r="1136">
          <cell r="A1136" t="str">
            <v>Brand 2</v>
          </cell>
          <cell r="B1136" t="str">
            <v>Market 13</v>
          </cell>
          <cell r="C1136">
            <v>0.6</v>
          </cell>
        </row>
        <row r="1137">
          <cell r="A1137" t="str">
            <v>Brand 2</v>
          </cell>
          <cell r="B1137" t="str">
            <v>Market 13</v>
          </cell>
          <cell r="C1137">
            <v>1.5</v>
          </cell>
        </row>
        <row r="1138">
          <cell r="A1138" t="str">
            <v>Brand 2</v>
          </cell>
          <cell r="B1138" t="str">
            <v>Market 30</v>
          </cell>
          <cell r="C1138">
            <v>0.8</v>
          </cell>
        </row>
        <row r="1139">
          <cell r="A1139" t="str">
            <v>Brand 2</v>
          </cell>
          <cell r="B1139" t="str">
            <v>Market 30</v>
          </cell>
          <cell r="C1139">
            <v>10.5</v>
          </cell>
        </row>
        <row r="1140">
          <cell r="A1140" t="str">
            <v>Brand 2</v>
          </cell>
          <cell r="B1140" t="str">
            <v>Market 30</v>
          </cell>
          <cell r="C1140">
            <v>8.9</v>
          </cell>
        </row>
        <row r="1141">
          <cell r="A1141" t="str">
            <v>Brand 2</v>
          </cell>
          <cell r="B1141" t="str">
            <v>Market 30</v>
          </cell>
          <cell r="C1141">
            <v>0.1</v>
          </cell>
        </row>
        <row r="1142">
          <cell r="A1142" t="str">
            <v>Brand 2</v>
          </cell>
          <cell r="B1142" t="str">
            <v>Market 30</v>
          </cell>
          <cell r="C1142">
            <v>2.5</v>
          </cell>
        </row>
        <row r="1143">
          <cell r="A1143" t="str">
            <v>Brand 2</v>
          </cell>
          <cell r="B1143" t="str">
            <v>Market 30</v>
          </cell>
          <cell r="C1143">
            <v>2.7</v>
          </cell>
        </row>
        <row r="1144">
          <cell r="A1144" t="str">
            <v>Brand 2</v>
          </cell>
          <cell r="B1144" t="str">
            <v>Market 30</v>
          </cell>
          <cell r="C1144">
            <v>1.1000000000000001</v>
          </cell>
        </row>
        <row r="1145">
          <cell r="A1145" t="str">
            <v>Brand 2</v>
          </cell>
          <cell r="B1145" t="str">
            <v>Market 30</v>
          </cell>
          <cell r="C1145">
            <v>0.2</v>
          </cell>
        </row>
        <row r="1146">
          <cell r="A1146" t="str">
            <v>Brand 2</v>
          </cell>
          <cell r="B1146" t="str">
            <v>Market 30</v>
          </cell>
          <cell r="C1146">
            <v>0.6</v>
          </cell>
        </row>
        <row r="1147">
          <cell r="A1147" t="str">
            <v>Brand 2</v>
          </cell>
          <cell r="B1147" t="str">
            <v>Market 27</v>
          </cell>
          <cell r="C1147">
            <v>0.3</v>
          </cell>
        </row>
        <row r="1148">
          <cell r="A1148" t="str">
            <v>Brand 2</v>
          </cell>
          <cell r="B1148" t="str">
            <v>Market 27</v>
          </cell>
          <cell r="C1148">
            <v>1.4</v>
          </cell>
        </row>
        <row r="1149">
          <cell r="A1149" t="str">
            <v>Brand 2</v>
          </cell>
          <cell r="B1149" t="str">
            <v>Market 27</v>
          </cell>
          <cell r="C1149">
            <v>0.9</v>
          </cell>
        </row>
        <row r="1150">
          <cell r="A1150" t="str">
            <v>Brand 2</v>
          </cell>
          <cell r="B1150" t="str">
            <v>Market 27</v>
          </cell>
          <cell r="C1150">
            <v>0.2</v>
          </cell>
        </row>
        <row r="1151">
          <cell r="A1151" t="str">
            <v>Brand 2</v>
          </cell>
          <cell r="B1151" t="str">
            <v>Market 3</v>
          </cell>
          <cell r="C1151">
            <v>1.1000000000000001</v>
          </cell>
        </row>
        <row r="1152">
          <cell r="A1152" t="str">
            <v>Brand 2</v>
          </cell>
          <cell r="B1152" t="str">
            <v>Market 3</v>
          </cell>
          <cell r="C1152">
            <v>1.6</v>
          </cell>
        </row>
        <row r="1153">
          <cell r="A1153" t="str">
            <v>Brand 2</v>
          </cell>
          <cell r="B1153" t="str">
            <v>Market 3</v>
          </cell>
          <cell r="C1153">
            <v>3.2</v>
          </cell>
        </row>
        <row r="1154">
          <cell r="A1154" t="str">
            <v>Brand 2</v>
          </cell>
          <cell r="B1154" t="str">
            <v>Market 3</v>
          </cell>
          <cell r="C1154">
            <v>2.7</v>
          </cell>
        </row>
        <row r="1155">
          <cell r="A1155" t="str">
            <v>Brand 2</v>
          </cell>
          <cell r="B1155" t="str">
            <v>Market 3</v>
          </cell>
          <cell r="C1155">
            <v>0.1</v>
          </cell>
        </row>
        <row r="1156">
          <cell r="A1156" t="str">
            <v>Brand 2</v>
          </cell>
          <cell r="B1156" t="str">
            <v>Market 3</v>
          </cell>
          <cell r="C1156">
            <v>0.5</v>
          </cell>
        </row>
        <row r="1157">
          <cell r="A1157" t="str">
            <v>Brand 2</v>
          </cell>
          <cell r="B1157" t="str">
            <v>Market 6</v>
          </cell>
          <cell r="C1157">
            <v>0.3</v>
          </cell>
        </row>
        <row r="1158">
          <cell r="A1158" t="str">
            <v>Brand 2</v>
          </cell>
          <cell r="B1158" t="str">
            <v>Market 6</v>
          </cell>
          <cell r="C1158">
            <v>1</v>
          </cell>
        </row>
        <row r="1159">
          <cell r="A1159" t="str">
            <v>Brand 2</v>
          </cell>
          <cell r="B1159" t="str">
            <v>Market 6</v>
          </cell>
          <cell r="C1159">
            <v>8.4</v>
          </cell>
        </row>
        <row r="1160">
          <cell r="A1160" t="str">
            <v>Brand 2</v>
          </cell>
          <cell r="B1160" t="str">
            <v>Market 6</v>
          </cell>
          <cell r="C1160">
            <v>0.2</v>
          </cell>
        </row>
        <row r="1161">
          <cell r="A1161" t="str">
            <v>Brand 2</v>
          </cell>
          <cell r="B1161" t="str">
            <v>Market 6</v>
          </cell>
          <cell r="C1161">
            <v>1.5</v>
          </cell>
        </row>
        <row r="1162">
          <cell r="A1162" t="str">
            <v>Brand 2</v>
          </cell>
          <cell r="B1162" t="str">
            <v>Market 6</v>
          </cell>
          <cell r="C1162">
            <v>0.5</v>
          </cell>
        </row>
        <row r="1163">
          <cell r="A1163" t="str">
            <v>Brand 2</v>
          </cell>
          <cell r="B1163" t="str">
            <v>Market 6</v>
          </cell>
          <cell r="C1163">
            <v>0.8</v>
          </cell>
        </row>
        <row r="1164">
          <cell r="A1164" t="str">
            <v>Brand 2</v>
          </cell>
          <cell r="B1164" t="str">
            <v>Market 6</v>
          </cell>
          <cell r="C1164">
            <v>2.1</v>
          </cell>
        </row>
        <row r="1165">
          <cell r="A1165" t="str">
            <v>Brand 2</v>
          </cell>
          <cell r="B1165" t="str">
            <v>Market 3</v>
          </cell>
          <cell r="C1165">
            <v>0.5</v>
          </cell>
        </row>
        <row r="1166">
          <cell r="A1166" t="str">
            <v>Brand 2</v>
          </cell>
          <cell r="B1166" t="str">
            <v>Market 3</v>
          </cell>
          <cell r="C1166">
            <v>0.6</v>
          </cell>
        </row>
        <row r="1167">
          <cell r="A1167" t="str">
            <v>Brand 2</v>
          </cell>
          <cell r="B1167" t="str">
            <v>Market 6</v>
          </cell>
          <cell r="C1167">
            <v>1.7</v>
          </cell>
        </row>
        <row r="1168">
          <cell r="A1168" t="str">
            <v>Brand 2</v>
          </cell>
          <cell r="B1168" t="str">
            <v>Market 3</v>
          </cell>
          <cell r="C1168">
            <v>0.4</v>
          </cell>
        </row>
        <row r="1169">
          <cell r="A1169" t="str">
            <v>Brand 2</v>
          </cell>
          <cell r="B1169" t="str">
            <v>Market 6</v>
          </cell>
          <cell r="C1169">
            <v>0.6</v>
          </cell>
        </row>
        <row r="1170">
          <cell r="A1170" t="str">
            <v>Brand 2</v>
          </cell>
          <cell r="B1170" t="str">
            <v>Market 3</v>
          </cell>
          <cell r="C1170">
            <v>1.7</v>
          </cell>
        </row>
        <row r="1171">
          <cell r="A1171" t="str">
            <v>Brand 2</v>
          </cell>
          <cell r="B1171" t="str">
            <v>Market 6</v>
          </cell>
          <cell r="C1171">
            <v>1.9</v>
          </cell>
        </row>
        <row r="1172">
          <cell r="A1172" t="str">
            <v>Brand 2</v>
          </cell>
          <cell r="B1172" t="str">
            <v>Market 20</v>
          </cell>
          <cell r="C1172">
            <v>2.2000000000000002</v>
          </cell>
        </row>
        <row r="1173">
          <cell r="A1173" t="str">
            <v>Brand 2</v>
          </cell>
          <cell r="B1173" t="str">
            <v>Market 27</v>
          </cell>
          <cell r="C1173">
            <v>2.8</v>
          </cell>
        </row>
        <row r="1174">
          <cell r="A1174" t="str">
            <v>Brand 2</v>
          </cell>
          <cell r="B1174" t="str">
            <v>Market 27</v>
          </cell>
          <cell r="C1174">
            <v>0.2</v>
          </cell>
        </row>
        <row r="1175">
          <cell r="A1175" t="str">
            <v>Brand 2</v>
          </cell>
          <cell r="B1175" t="str">
            <v>Market 20</v>
          </cell>
          <cell r="C1175">
            <v>0.2</v>
          </cell>
        </row>
        <row r="1176">
          <cell r="A1176" t="str">
            <v>Brand 2</v>
          </cell>
          <cell r="B1176" t="str">
            <v>Market 13</v>
          </cell>
          <cell r="C1176">
            <v>7.4</v>
          </cell>
        </row>
        <row r="1177">
          <cell r="A1177" t="str">
            <v>Brand 2</v>
          </cell>
          <cell r="B1177" t="str">
            <v>Market 13</v>
          </cell>
          <cell r="C1177">
            <v>0.6</v>
          </cell>
        </row>
        <row r="1178">
          <cell r="A1178" t="str">
            <v>Brand 2</v>
          </cell>
          <cell r="B1178" t="str">
            <v>Market 30</v>
          </cell>
          <cell r="C1178">
            <v>18.2</v>
          </cell>
        </row>
        <row r="1179">
          <cell r="A1179" t="str">
            <v>Brand 2</v>
          </cell>
          <cell r="B1179" t="str">
            <v>Market 3</v>
          </cell>
          <cell r="C1179">
            <v>6.4</v>
          </cell>
        </row>
        <row r="1180">
          <cell r="A1180" t="str">
            <v>Brand 2</v>
          </cell>
          <cell r="B1180" t="str">
            <v>Market 6</v>
          </cell>
          <cell r="C1180">
            <v>18.399999999999999</v>
          </cell>
        </row>
        <row r="1181">
          <cell r="A1181" t="str">
            <v>Brand 2</v>
          </cell>
          <cell r="B1181" t="str">
            <v>Market 3</v>
          </cell>
          <cell r="C1181">
            <v>0.2</v>
          </cell>
        </row>
        <row r="1182">
          <cell r="A1182" t="str">
            <v>Brand 2</v>
          </cell>
          <cell r="B1182" t="str">
            <v>Market 13</v>
          </cell>
          <cell r="C1182">
            <v>0.22</v>
          </cell>
        </row>
        <row r="1183">
          <cell r="A1183" t="str">
            <v>Brand 2</v>
          </cell>
          <cell r="B1183" t="str">
            <v>Market 27</v>
          </cell>
          <cell r="C1183">
            <v>1</v>
          </cell>
        </row>
        <row r="1184">
          <cell r="A1184" t="str">
            <v>Brand 2</v>
          </cell>
          <cell r="B1184" t="str">
            <v>Market 20</v>
          </cell>
          <cell r="C1184">
            <v>1.25</v>
          </cell>
        </row>
        <row r="1185">
          <cell r="A1185" t="str">
            <v>Brand 2</v>
          </cell>
          <cell r="B1185" t="str">
            <v>Market 13</v>
          </cell>
          <cell r="C1185">
            <v>4.5</v>
          </cell>
        </row>
        <row r="1186">
          <cell r="A1186" t="str">
            <v>Brand 2</v>
          </cell>
          <cell r="B1186" t="str">
            <v>Market 13</v>
          </cell>
          <cell r="C1186">
            <v>18.5</v>
          </cell>
        </row>
        <row r="1187">
          <cell r="A1187" t="str">
            <v>Brand 2</v>
          </cell>
          <cell r="B1187" t="str">
            <v>Market 27</v>
          </cell>
          <cell r="C1187">
            <v>4</v>
          </cell>
        </row>
        <row r="1188">
          <cell r="A1188" t="str">
            <v>Brand 2</v>
          </cell>
          <cell r="B1188" t="str">
            <v>Market 20</v>
          </cell>
          <cell r="C1188">
            <v>14.5</v>
          </cell>
        </row>
        <row r="1189">
          <cell r="A1189" t="str">
            <v>Brand 2</v>
          </cell>
          <cell r="B1189" t="str">
            <v>Market 13</v>
          </cell>
          <cell r="C1189">
            <v>0.25</v>
          </cell>
        </row>
        <row r="1190">
          <cell r="A1190" t="str">
            <v>Brand 2</v>
          </cell>
          <cell r="B1190" t="str">
            <v>Market 20</v>
          </cell>
          <cell r="C1190">
            <v>3.75</v>
          </cell>
        </row>
        <row r="1191">
          <cell r="A1191" t="str">
            <v>Brand 2</v>
          </cell>
          <cell r="B1191" t="str">
            <v>Market 13</v>
          </cell>
          <cell r="C1191">
            <v>5.5</v>
          </cell>
        </row>
        <row r="1192">
          <cell r="A1192" t="str">
            <v>Brand 2</v>
          </cell>
          <cell r="B1192" t="str">
            <v>Market 13</v>
          </cell>
          <cell r="C1192">
            <v>0.25</v>
          </cell>
        </row>
        <row r="1193">
          <cell r="A1193" t="str">
            <v>Brand 2</v>
          </cell>
          <cell r="B1193" t="str">
            <v>Market 20</v>
          </cell>
          <cell r="C1193">
            <v>2.75</v>
          </cell>
        </row>
        <row r="1194">
          <cell r="A1194" t="str">
            <v>Brand 2</v>
          </cell>
          <cell r="B1194" t="str">
            <v>Market 13</v>
          </cell>
          <cell r="C1194">
            <v>2.25</v>
          </cell>
        </row>
        <row r="1195">
          <cell r="A1195" t="str">
            <v>Brand 2</v>
          </cell>
          <cell r="B1195" t="str">
            <v>Market 30</v>
          </cell>
          <cell r="C1195">
            <v>1.25</v>
          </cell>
        </row>
        <row r="1196">
          <cell r="A1196" t="str">
            <v>Brand 2</v>
          </cell>
          <cell r="B1196" t="str">
            <v>Market 30</v>
          </cell>
          <cell r="C1196">
            <v>17.5</v>
          </cell>
        </row>
        <row r="1197">
          <cell r="A1197" t="str">
            <v>Brand 2</v>
          </cell>
          <cell r="B1197" t="str">
            <v>Market 30</v>
          </cell>
          <cell r="C1197">
            <v>20.75</v>
          </cell>
        </row>
        <row r="1198">
          <cell r="A1198" t="str">
            <v>Brand 2</v>
          </cell>
          <cell r="B1198" t="str">
            <v>Market 30</v>
          </cell>
          <cell r="C1198">
            <v>9.5</v>
          </cell>
        </row>
        <row r="1199">
          <cell r="A1199" t="str">
            <v>Brand 2</v>
          </cell>
          <cell r="B1199" t="str">
            <v>Market 27</v>
          </cell>
          <cell r="C1199">
            <v>2.5</v>
          </cell>
        </row>
        <row r="1200">
          <cell r="A1200" t="str">
            <v>Brand 2</v>
          </cell>
          <cell r="B1200" t="str">
            <v>Market 3</v>
          </cell>
          <cell r="C1200">
            <v>23.5</v>
          </cell>
        </row>
        <row r="1201">
          <cell r="A1201" t="str">
            <v>Brand 2</v>
          </cell>
          <cell r="B1201" t="str">
            <v>Market 3</v>
          </cell>
          <cell r="C1201">
            <v>83.5</v>
          </cell>
        </row>
        <row r="1202">
          <cell r="A1202" t="str">
            <v>Brand 2</v>
          </cell>
          <cell r="B1202" t="str">
            <v>Market 3</v>
          </cell>
          <cell r="C1202">
            <v>10.25</v>
          </cell>
        </row>
        <row r="1203">
          <cell r="A1203" t="str">
            <v>Brand 2</v>
          </cell>
          <cell r="B1203" t="str">
            <v>Market 3</v>
          </cell>
          <cell r="C1203">
            <v>1.25</v>
          </cell>
        </row>
        <row r="1204">
          <cell r="A1204" t="str">
            <v>Brand 2</v>
          </cell>
          <cell r="B1204" t="str">
            <v>Market 6</v>
          </cell>
          <cell r="C1204">
            <v>5.5</v>
          </cell>
        </row>
        <row r="1205">
          <cell r="A1205" t="str">
            <v>Brand 2</v>
          </cell>
          <cell r="B1205" t="str">
            <v>Market 6</v>
          </cell>
          <cell r="C1205">
            <v>28.25</v>
          </cell>
        </row>
        <row r="1206">
          <cell r="A1206" t="str">
            <v>Brand 2</v>
          </cell>
          <cell r="B1206" t="str">
            <v>Market 6</v>
          </cell>
          <cell r="C1206">
            <v>0.5</v>
          </cell>
        </row>
        <row r="1207">
          <cell r="A1207" t="str">
            <v>Brand 2</v>
          </cell>
          <cell r="B1207" t="str">
            <v>Market 6</v>
          </cell>
          <cell r="C1207">
            <v>22</v>
          </cell>
        </row>
        <row r="1208">
          <cell r="A1208" t="str">
            <v>Brand 2</v>
          </cell>
          <cell r="B1208" t="str">
            <v>Market 3</v>
          </cell>
          <cell r="C1208">
            <v>0.25</v>
          </cell>
        </row>
        <row r="1209">
          <cell r="A1209" t="str">
            <v>Brand 2</v>
          </cell>
          <cell r="B1209" t="str">
            <v>Market 3</v>
          </cell>
          <cell r="C1209">
            <v>3.25</v>
          </cell>
        </row>
        <row r="1210">
          <cell r="A1210" t="str">
            <v>Brand 2</v>
          </cell>
          <cell r="B1210" t="str">
            <v>Market 6</v>
          </cell>
          <cell r="C1210">
            <v>3.5</v>
          </cell>
        </row>
        <row r="1211">
          <cell r="A1211" t="str">
            <v>Brand 2</v>
          </cell>
          <cell r="B1211" t="str">
            <v>Market 27</v>
          </cell>
          <cell r="C1211">
            <v>0.4</v>
          </cell>
        </row>
        <row r="1212">
          <cell r="A1212" t="str">
            <v>Brand 2</v>
          </cell>
          <cell r="B1212" t="str">
            <v>Market 20</v>
          </cell>
          <cell r="C1212">
            <v>3.6</v>
          </cell>
        </row>
        <row r="1213">
          <cell r="A1213" t="str">
            <v>Brand 2</v>
          </cell>
          <cell r="B1213" t="str">
            <v>Market 20</v>
          </cell>
          <cell r="C1213">
            <v>7.2</v>
          </cell>
        </row>
        <row r="1214">
          <cell r="A1214" t="str">
            <v>Brand 2</v>
          </cell>
          <cell r="B1214" t="str">
            <v>Market 13</v>
          </cell>
          <cell r="C1214">
            <v>24.4</v>
          </cell>
        </row>
        <row r="1215">
          <cell r="A1215" t="str">
            <v>Brand 2</v>
          </cell>
          <cell r="B1215" t="str">
            <v>Market 30</v>
          </cell>
          <cell r="C1215">
            <v>10.8</v>
          </cell>
        </row>
        <row r="1216">
          <cell r="A1216" t="str">
            <v>Brand 2</v>
          </cell>
          <cell r="B1216" t="str">
            <v>Market 30</v>
          </cell>
          <cell r="C1216">
            <v>21.2</v>
          </cell>
        </row>
        <row r="1217">
          <cell r="A1217" t="str">
            <v>Brand 2</v>
          </cell>
          <cell r="B1217" t="str">
            <v>Market 27</v>
          </cell>
          <cell r="C1217">
            <v>3.2</v>
          </cell>
        </row>
        <row r="1218">
          <cell r="A1218" t="str">
            <v>Brand 2</v>
          </cell>
          <cell r="B1218" t="str">
            <v>Market 3</v>
          </cell>
          <cell r="C1218">
            <v>4.8</v>
          </cell>
        </row>
        <row r="1219">
          <cell r="A1219" t="str">
            <v>Brand 2</v>
          </cell>
          <cell r="B1219" t="str">
            <v>Market 3</v>
          </cell>
          <cell r="C1219">
            <v>10.8</v>
          </cell>
        </row>
        <row r="1220">
          <cell r="A1220" t="str">
            <v>Brand 2</v>
          </cell>
          <cell r="B1220" t="str">
            <v>Market 6</v>
          </cell>
          <cell r="C1220">
            <v>21.2</v>
          </cell>
        </row>
        <row r="1221">
          <cell r="A1221" t="str">
            <v>Brand 2</v>
          </cell>
          <cell r="B1221" t="str">
            <v>Market 6</v>
          </cell>
          <cell r="C1221">
            <v>8.4</v>
          </cell>
        </row>
        <row r="1222">
          <cell r="A1222" t="str">
            <v>Brand 2</v>
          </cell>
          <cell r="B1222" t="str">
            <v>Market 13</v>
          </cell>
          <cell r="C1222">
            <v>0.9</v>
          </cell>
        </row>
        <row r="1223">
          <cell r="A1223" t="str">
            <v>Brand 2</v>
          </cell>
          <cell r="B1223" t="str">
            <v>Market 20</v>
          </cell>
          <cell r="C1223">
            <v>1.35</v>
          </cell>
        </row>
        <row r="1224">
          <cell r="A1224" t="str">
            <v>Brand 2</v>
          </cell>
          <cell r="B1224" t="str">
            <v>Market 13</v>
          </cell>
          <cell r="C1224">
            <v>27.45</v>
          </cell>
        </row>
        <row r="1225">
          <cell r="A1225" t="str">
            <v>Brand 2</v>
          </cell>
          <cell r="B1225" t="str">
            <v>Market 20</v>
          </cell>
          <cell r="C1225">
            <v>7.2</v>
          </cell>
        </row>
        <row r="1226">
          <cell r="A1226" t="str">
            <v>Brand 2</v>
          </cell>
          <cell r="B1226" t="str">
            <v>Market 20</v>
          </cell>
          <cell r="C1226">
            <v>4.05</v>
          </cell>
        </row>
        <row r="1227">
          <cell r="A1227" t="str">
            <v>Brand 2</v>
          </cell>
          <cell r="B1227" t="str">
            <v>Market 13</v>
          </cell>
          <cell r="C1227">
            <v>0.45</v>
          </cell>
        </row>
        <row r="1228">
          <cell r="A1228" t="str">
            <v>Brand 2</v>
          </cell>
          <cell r="B1228" t="str">
            <v>Market 30</v>
          </cell>
          <cell r="C1228">
            <v>1.8</v>
          </cell>
        </row>
        <row r="1229">
          <cell r="A1229" t="str">
            <v>Brand 2</v>
          </cell>
          <cell r="B1229" t="str">
            <v>Market 30</v>
          </cell>
          <cell r="C1229">
            <v>43.65</v>
          </cell>
        </row>
        <row r="1230">
          <cell r="A1230" t="str">
            <v>Brand 2</v>
          </cell>
          <cell r="B1230" t="str">
            <v>Market 30</v>
          </cell>
          <cell r="C1230">
            <v>4.5</v>
          </cell>
        </row>
        <row r="1231">
          <cell r="A1231" t="str">
            <v>Brand 2</v>
          </cell>
          <cell r="B1231" t="str">
            <v>Market 3</v>
          </cell>
          <cell r="C1231">
            <v>1.8</v>
          </cell>
        </row>
        <row r="1232">
          <cell r="A1232" t="str">
            <v>Brand 2</v>
          </cell>
          <cell r="B1232" t="str">
            <v>Market 3</v>
          </cell>
          <cell r="C1232">
            <v>27</v>
          </cell>
        </row>
        <row r="1233">
          <cell r="A1233" t="str">
            <v>Brand 2</v>
          </cell>
          <cell r="B1233" t="str">
            <v>Market 6</v>
          </cell>
          <cell r="C1233">
            <v>1.8</v>
          </cell>
        </row>
        <row r="1234">
          <cell r="A1234" t="str">
            <v>Brand 2</v>
          </cell>
          <cell r="B1234" t="str">
            <v>Market 6</v>
          </cell>
          <cell r="C1234">
            <v>31.05</v>
          </cell>
        </row>
        <row r="1235">
          <cell r="A1235" t="str">
            <v>Brand 2</v>
          </cell>
          <cell r="B1235" t="str">
            <v>Market 3</v>
          </cell>
          <cell r="C1235">
            <v>11.7</v>
          </cell>
        </row>
        <row r="1236">
          <cell r="A1236" t="str">
            <v>Brand 2</v>
          </cell>
          <cell r="B1236" t="str">
            <v>Market 6</v>
          </cell>
          <cell r="C1236">
            <v>1.35</v>
          </cell>
        </row>
        <row r="1237">
          <cell r="A1237" t="str">
            <v>Brand 2</v>
          </cell>
          <cell r="B1237" t="str">
            <v>Market 20</v>
          </cell>
          <cell r="C1237">
            <v>8</v>
          </cell>
        </row>
        <row r="1238">
          <cell r="A1238" t="str">
            <v>Brand 2</v>
          </cell>
          <cell r="B1238" t="str">
            <v>Market 13</v>
          </cell>
          <cell r="C1238">
            <v>8.5</v>
          </cell>
        </row>
        <row r="1239">
          <cell r="A1239" t="str">
            <v>Brand 2</v>
          </cell>
          <cell r="B1239" t="str">
            <v>Market 13</v>
          </cell>
          <cell r="C1239">
            <v>6.5</v>
          </cell>
        </row>
        <row r="1240">
          <cell r="A1240" t="str">
            <v>Brand 2</v>
          </cell>
          <cell r="B1240" t="str">
            <v>Market 20</v>
          </cell>
          <cell r="C1240">
            <v>3.5</v>
          </cell>
        </row>
        <row r="1241">
          <cell r="A1241" t="str">
            <v>Brand 2</v>
          </cell>
          <cell r="B1241" t="str">
            <v>Market 30</v>
          </cell>
          <cell r="C1241">
            <v>10.5</v>
          </cell>
        </row>
        <row r="1242">
          <cell r="A1242" t="str">
            <v>Brand 2</v>
          </cell>
          <cell r="B1242" t="str">
            <v>Market 27</v>
          </cell>
          <cell r="C1242">
            <v>0.5</v>
          </cell>
        </row>
        <row r="1243">
          <cell r="A1243" t="str">
            <v>Brand 2</v>
          </cell>
          <cell r="B1243" t="str">
            <v>Market 30</v>
          </cell>
          <cell r="C1243">
            <v>8</v>
          </cell>
        </row>
        <row r="1244">
          <cell r="A1244" t="str">
            <v>Brand 2</v>
          </cell>
          <cell r="B1244" t="str">
            <v>Market 3</v>
          </cell>
          <cell r="C1244">
            <v>8.5</v>
          </cell>
        </row>
        <row r="1245">
          <cell r="A1245" t="str">
            <v>Brand 2</v>
          </cell>
          <cell r="B1245" t="str">
            <v>Market 6</v>
          </cell>
          <cell r="C1245">
            <v>11.5</v>
          </cell>
        </row>
        <row r="1246">
          <cell r="A1246" t="str">
            <v>Brand 2</v>
          </cell>
          <cell r="B1246" t="str">
            <v>Market 6</v>
          </cell>
          <cell r="C1246">
            <v>10</v>
          </cell>
        </row>
        <row r="1247">
          <cell r="A1247" t="str">
            <v>Brand 2</v>
          </cell>
          <cell r="B1247" t="str">
            <v>Market 3</v>
          </cell>
          <cell r="C1247">
            <v>7.5</v>
          </cell>
        </row>
        <row r="1248">
          <cell r="A1248" t="str">
            <v>Brand 2</v>
          </cell>
          <cell r="B1248" t="str">
            <v>Market 20</v>
          </cell>
          <cell r="C1248">
            <v>1.6</v>
          </cell>
        </row>
        <row r="1249">
          <cell r="A1249" t="str">
            <v>Brand 2</v>
          </cell>
          <cell r="B1249" t="str">
            <v>Market 20</v>
          </cell>
          <cell r="C1249">
            <v>1.6</v>
          </cell>
        </row>
        <row r="1250">
          <cell r="A1250" t="str">
            <v>Brand 2</v>
          </cell>
          <cell r="B1250" t="str">
            <v>Market 13</v>
          </cell>
          <cell r="C1250">
            <v>8.8000000000000007</v>
          </cell>
        </row>
        <row r="1251">
          <cell r="A1251" t="str">
            <v>Brand 2</v>
          </cell>
          <cell r="B1251" t="str">
            <v>Market 30</v>
          </cell>
          <cell r="C1251">
            <v>1.6</v>
          </cell>
        </row>
        <row r="1252">
          <cell r="A1252" t="str">
            <v>Brand 2</v>
          </cell>
          <cell r="B1252" t="str">
            <v>Market 30</v>
          </cell>
          <cell r="C1252">
            <v>17.600000000000001</v>
          </cell>
        </row>
        <row r="1253">
          <cell r="A1253" t="str">
            <v>Brand 2</v>
          </cell>
          <cell r="B1253" t="str">
            <v>Market 30</v>
          </cell>
          <cell r="C1253">
            <v>2.4</v>
          </cell>
        </row>
        <row r="1254">
          <cell r="A1254" t="str">
            <v>Brand 2</v>
          </cell>
          <cell r="B1254" t="str">
            <v>Market 27</v>
          </cell>
          <cell r="C1254">
            <v>1.6</v>
          </cell>
        </row>
        <row r="1255">
          <cell r="A1255" t="str">
            <v>Brand 2</v>
          </cell>
          <cell r="B1255" t="str">
            <v>Market 3</v>
          </cell>
          <cell r="C1255">
            <v>8</v>
          </cell>
        </row>
        <row r="1256">
          <cell r="A1256" t="str">
            <v>Brand 2</v>
          </cell>
          <cell r="B1256" t="str">
            <v>Market 3</v>
          </cell>
          <cell r="C1256">
            <v>11.2</v>
          </cell>
        </row>
        <row r="1257">
          <cell r="A1257" t="str">
            <v>Brand 2</v>
          </cell>
          <cell r="B1257" t="str">
            <v>Market 6</v>
          </cell>
          <cell r="C1257">
            <v>16.8</v>
          </cell>
        </row>
        <row r="1258">
          <cell r="A1258" t="str">
            <v>Brand 2</v>
          </cell>
          <cell r="B1258" t="str">
            <v>Market 6</v>
          </cell>
          <cell r="C1258">
            <v>4</v>
          </cell>
        </row>
        <row r="1259">
          <cell r="A1259" t="str">
            <v>Brand 2</v>
          </cell>
          <cell r="B1259" t="str">
            <v>Market 20</v>
          </cell>
          <cell r="C1259">
            <v>1.8</v>
          </cell>
        </row>
        <row r="1260">
          <cell r="A1260" t="str">
            <v>Brand 2</v>
          </cell>
          <cell r="B1260" t="str">
            <v>Market 13</v>
          </cell>
          <cell r="C1260">
            <v>1.8</v>
          </cell>
        </row>
        <row r="1261">
          <cell r="A1261" t="str">
            <v>Brand 2</v>
          </cell>
          <cell r="B1261" t="str">
            <v>Market 30</v>
          </cell>
          <cell r="C1261">
            <v>9.9</v>
          </cell>
        </row>
        <row r="1262">
          <cell r="A1262" t="str">
            <v>Brand 2</v>
          </cell>
          <cell r="B1262" t="str">
            <v>Market 6</v>
          </cell>
          <cell r="C1262">
            <v>3.6</v>
          </cell>
        </row>
        <row r="1263">
          <cell r="A1263" t="str">
            <v>Brand 2</v>
          </cell>
          <cell r="B1263" t="str">
            <v>Market 3</v>
          </cell>
          <cell r="C1263">
            <v>3.6</v>
          </cell>
        </row>
        <row r="1264">
          <cell r="A1264" t="str">
            <v>Brand 2</v>
          </cell>
          <cell r="B1264" t="str">
            <v>Market 20</v>
          </cell>
          <cell r="C1264">
            <v>2</v>
          </cell>
        </row>
        <row r="1265">
          <cell r="A1265" t="str">
            <v>Brand 2</v>
          </cell>
          <cell r="B1265" t="str">
            <v>Market 13</v>
          </cell>
          <cell r="C1265">
            <v>10</v>
          </cell>
        </row>
        <row r="1266">
          <cell r="A1266" t="str">
            <v>Brand 2</v>
          </cell>
          <cell r="B1266" t="str">
            <v>Market 20</v>
          </cell>
          <cell r="C1266">
            <v>14</v>
          </cell>
        </row>
        <row r="1267">
          <cell r="A1267" t="str">
            <v>Brand 2</v>
          </cell>
          <cell r="B1267" t="str">
            <v>Market 13</v>
          </cell>
          <cell r="C1267">
            <v>5</v>
          </cell>
        </row>
        <row r="1268">
          <cell r="A1268" t="str">
            <v>Brand 2</v>
          </cell>
          <cell r="B1268" t="str">
            <v>Market 30</v>
          </cell>
          <cell r="C1268">
            <v>3</v>
          </cell>
        </row>
        <row r="1269">
          <cell r="A1269" t="str">
            <v>Brand 2</v>
          </cell>
          <cell r="B1269" t="str">
            <v>Market 27</v>
          </cell>
          <cell r="C1269">
            <v>1</v>
          </cell>
        </row>
        <row r="1270">
          <cell r="A1270" t="str">
            <v>Brand 2</v>
          </cell>
          <cell r="B1270" t="str">
            <v>Market 30</v>
          </cell>
          <cell r="C1270">
            <v>6</v>
          </cell>
        </row>
        <row r="1271">
          <cell r="A1271" t="str">
            <v>Brand 2</v>
          </cell>
          <cell r="B1271" t="str">
            <v>Market 3</v>
          </cell>
          <cell r="C1271">
            <v>6</v>
          </cell>
        </row>
        <row r="1272">
          <cell r="A1272" t="str">
            <v>Brand 2</v>
          </cell>
          <cell r="B1272" t="str">
            <v>Market 6</v>
          </cell>
          <cell r="C1272">
            <v>12</v>
          </cell>
        </row>
        <row r="1273">
          <cell r="A1273" t="str">
            <v>Brand 2</v>
          </cell>
          <cell r="B1273" t="str">
            <v>Market 6</v>
          </cell>
          <cell r="C1273">
            <v>9</v>
          </cell>
        </row>
        <row r="1274">
          <cell r="A1274" t="str">
            <v>Brand 2</v>
          </cell>
          <cell r="B1274" t="str">
            <v>Market 3</v>
          </cell>
          <cell r="C1274">
            <v>3</v>
          </cell>
        </row>
        <row r="1275">
          <cell r="A1275" t="str">
            <v>Brand 2</v>
          </cell>
          <cell r="B1275" t="str">
            <v>Market 13</v>
          </cell>
          <cell r="C1275">
            <v>4.4240000000000004</v>
          </cell>
        </row>
        <row r="1276">
          <cell r="A1276" t="str">
            <v>Brand 2</v>
          </cell>
          <cell r="B1276" t="str">
            <v>Market 30</v>
          </cell>
          <cell r="C1276">
            <v>3.302</v>
          </cell>
        </row>
        <row r="1277">
          <cell r="A1277" t="str">
            <v>Brand 2</v>
          </cell>
          <cell r="B1277" t="str">
            <v>Market 30</v>
          </cell>
          <cell r="C1277">
            <v>1</v>
          </cell>
        </row>
        <row r="1278">
          <cell r="A1278" t="str">
            <v>Brand 2</v>
          </cell>
          <cell r="B1278" t="str">
            <v>Market 3</v>
          </cell>
          <cell r="C1278">
            <v>0.628</v>
          </cell>
        </row>
        <row r="1279">
          <cell r="A1279" t="str">
            <v>Brand 2</v>
          </cell>
          <cell r="B1279" t="str">
            <v>Market 3</v>
          </cell>
          <cell r="C1279">
            <v>0.96599999999999997</v>
          </cell>
        </row>
        <row r="1280">
          <cell r="A1280" t="str">
            <v>Brand 2</v>
          </cell>
          <cell r="B1280" t="str">
            <v>Market 3</v>
          </cell>
          <cell r="C1280">
            <v>0.04</v>
          </cell>
        </row>
        <row r="1281">
          <cell r="A1281" t="str">
            <v>Brand 2</v>
          </cell>
          <cell r="B1281" t="str">
            <v>Market 3</v>
          </cell>
          <cell r="C1281">
            <v>0.24</v>
          </cell>
        </row>
        <row r="1282">
          <cell r="A1282" t="str">
            <v>Brand 2</v>
          </cell>
          <cell r="B1282" t="str">
            <v>Market 3</v>
          </cell>
          <cell r="C1282">
            <v>0.2</v>
          </cell>
        </row>
        <row r="1283">
          <cell r="A1283" t="str">
            <v>Brand 2</v>
          </cell>
          <cell r="B1283" t="str">
            <v>Market 3</v>
          </cell>
          <cell r="C1283">
            <v>0.12</v>
          </cell>
        </row>
        <row r="1284">
          <cell r="A1284" t="str">
            <v>Brand 2</v>
          </cell>
          <cell r="B1284" t="str">
            <v>Market 34</v>
          </cell>
          <cell r="C1284">
            <v>0.04</v>
          </cell>
        </row>
        <row r="1285">
          <cell r="A1285" t="str">
            <v>Brand 2</v>
          </cell>
          <cell r="B1285" t="str">
            <v>Market 3</v>
          </cell>
          <cell r="C1285">
            <v>0.24</v>
          </cell>
        </row>
        <row r="1286">
          <cell r="A1286" t="str">
            <v>Brand 2</v>
          </cell>
          <cell r="B1286" t="str">
            <v>Market 7</v>
          </cell>
          <cell r="C1286">
            <v>0.12</v>
          </cell>
        </row>
        <row r="1287">
          <cell r="A1287" t="str">
            <v>Brand 2</v>
          </cell>
          <cell r="B1287" t="str">
            <v>Market 15</v>
          </cell>
          <cell r="C1287">
            <v>0.08</v>
          </cell>
        </row>
        <row r="1288">
          <cell r="A1288" t="str">
            <v>Brand 2</v>
          </cell>
          <cell r="B1288" t="str">
            <v>Market 34</v>
          </cell>
          <cell r="C1288">
            <v>0.04</v>
          </cell>
        </row>
        <row r="1289">
          <cell r="A1289" t="str">
            <v>Brand 2</v>
          </cell>
          <cell r="B1289" t="str">
            <v>Market 3</v>
          </cell>
          <cell r="C1289">
            <v>0.04</v>
          </cell>
        </row>
        <row r="1290">
          <cell r="A1290" t="str">
            <v>Brand 2</v>
          </cell>
          <cell r="B1290" t="str">
            <v>Market 3</v>
          </cell>
          <cell r="C1290">
            <v>0.12</v>
          </cell>
        </row>
        <row r="1291">
          <cell r="A1291" t="str">
            <v>Brand 2</v>
          </cell>
          <cell r="B1291" t="str">
            <v>Market 3</v>
          </cell>
          <cell r="C1291">
            <v>0.12</v>
          </cell>
        </row>
        <row r="1292">
          <cell r="A1292" t="str">
            <v>Brand 2</v>
          </cell>
          <cell r="B1292" t="str">
            <v>Market 3</v>
          </cell>
          <cell r="C1292">
            <v>0.2</v>
          </cell>
        </row>
        <row r="1293">
          <cell r="A1293" t="str">
            <v>Brand 2</v>
          </cell>
          <cell r="B1293" t="str">
            <v>Market 14</v>
          </cell>
          <cell r="C1293">
            <v>0.08</v>
          </cell>
        </row>
        <row r="1294">
          <cell r="A1294" t="str">
            <v>Brand 2</v>
          </cell>
          <cell r="B1294" t="str">
            <v>Market 10</v>
          </cell>
          <cell r="C1294">
            <v>0.04</v>
          </cell>
        </row>
        <row r="1295">
          <cell r="A1295" t="str">
            <v>Brand 2</v>
          </cell>
          <cell r="B1295" t="str">
            <v>Market 9</v>
          </cell>
          <cell r="C1295">
            <v>0.04</v>
          </cell>
        </row>
        <row r="1296">
          <cell r="A1296" t="str">
            <v>Brand 2</v>
          </cell>
          <cell r="B1296" t="str">
            <v>Market 14</v>
          </cell>
          <cell r="C1296">
            <v>0.2</v>
          </cell>
        </row>
        <row r="1297">
          <cell r="A1297" t="str">
            <v>Brand 2</v>
          </cell>
          <cell r="B1297" t="str">
            <v>Market 10</v>
          </cell>
          <cell r="C1297">
            <v>0.04</v>
          </cell>
        </row>
        <row r="1298">
          <cell r="A1298" t="str">
            <v>Brand 2</v>
          </cell>
          <cell r="B1298" t="str">
            <v>Market 32</v>
          </cell>
          <cell r="C1298">
            <v>0.04</v>
          </cell>
        </row>
        <row r="1299">
          <cell r="A1299" t="str">
            <v>Brand 2</v>
          </cell>
          <cell r="B1299" t="str">
            <v>Market 32</v>
          </cell>
          <cell r="C1299">
            <v>0.04</v>
          </cell>
        </row>
        <row r="1300">
          <cell r="A1300" t="str">
            <v>Brand 2</v>
          </cell>
          <cell r="B1300" t="str">
            <v>Market 33</v>
          </cell>
          <cell r="C1300">
            <v>0.28000000000000003</v>
          </cell>
        </row>
        <row r="1301">
          <cell r="A1301" t="str">
            <v>Brand 2</v>
          </cell>
          <cell r="B1301" t="str">
            <v>Market 33</v>
          </cell>
          <cell r="C1301">
            <v>0.08</v>
          </cell>
        </row>
        <row r="1302">
          <cell r="A1302" t="str">
            <v>Brand 2</v>
          </cell>
          <cell r="B1302" t="str">
            <v>Market 33</v>
          </cell>
          <cell r="C1302">
            <v>0.04</v>
          </cell>
        </row>
        <row r="1303">
          <cell r="A1303" t="str">
            <v>Brand 2</v>
          </cell>
          <cell r="B1303" t="str">
            <v>Market 33</v>
          </cell>
          <cell r="C1303">
            <v>0.12</v>
          </cell>
        </row>
        <row r="1304">
          <cell r="A1304" t="str">
            <v>Brand 2</v>
          </cell>
          <cell r="B1304" t="str">
            <v>Market 28</v>
          </cell>
          <cell r="C1304">
            <v>0.315</v>
          </cell>
        </row>
        <row r="1305">
          <cell r="A1305" t="str">
            <v>Brand 2</v>
          </cell>
          <cell r="B1305" t="str">
            <v>Market 28</v>
          </cell>
          <cell r="C1305">
            <v>0.22500000000000001</v>
          </cell>
        </row>
        <row r="1306">
          <cell r="A1306" t="str">
            <v>Brand 2</v>
          </cell>
          <cell r="B1306" t="str">
            <v>Market 28</v>
          </cell>
          <cell r="C1306">
            <v>0.22500000000000001</v>
          </cell>
        </row>
        <row r="1307">
          <cell r="A1307" t="str">
            <v>Brand 2</v>
          </cell>
          <cell r="B1307" t="str">
            <v>Market 28</v>
          </cell>
          <cell r="C1307">
            <v>4.4999999999999998E-2</v>
          </cell>
        </row>
        <row r="1308">
          <cell r="A1308" t="str">
            <v>Brand 2</v>
          </cell>
          <cell r="B1308" t="str">
            <v>Market 28</v>
          </cell>
          <cell r="C1308">
            <v>0.315</v>
          </cell>
        </row>
        <row r="1309">
          <cell r="A1309" t="str">
            <v>Brand 2</v>
          </cell>
          <cell r="B1309" t="str">
            <v>Market 7</v>
          </cell>
          <cell r="C1309">
            <v>0.315</v>
          </cell>
        </row>
        <row r="1310">
          <cell r="A1310" t="str">
            <v>Brand 2</v>
          </cell>
          <cell r="B1310" t="str">
            <v>Market 34</v>
          </cell>
          <cell r="C1310">
            <v>4.4999999999999998E-2</v>
          </cell>
        </row>
        <row r="1311">
          <cell r="A1311" t="str">
            <v>Brand 2</v>
          </cell>
          <cell r="B1311" t="str">
            <v>Market 7</v>
          </cell>
          <cell r="C1311">
            <v>0.09</v>
          </cell>
        </row>
        <row r="1312">
          <cell r="A1312" t="str">
            <v>Brand 2</v>
          </cell>
          <cell r="B1312" t="str">
            <v>Market 7</v>
          </cell>
          <cell r="C1312">
            <v>0.18</v>
          </cell>
        </row>
        <row r="1313">
          <cell r="A1313" t="str">
            <v>Brand 2</v>
          </cell>
          <cell r="B1313" t="str">
            <v>Market 31</v>
          </cell>
          <cell r="C1313">
            <v>4.4999999999999998E-2</v>
          </cell>
        </row>
        <row r="1314">
          <cell r="A1314" t="str">
            <v>Brand 2</v>
          </cell>
          <cell r="B1314" t="str">
            <v>Market 24</v>
          </cell>
          <cell r="C1314">
            <v>0.09</v>
          </cell>
        </row>
        <row r="1315">
          <cell r="A1315" t="str">
            <v>Brand 2</v>
          </cell>
          <cell r="B1315" t="str">
            <v>Market 3</v>
          </cell>
          <cell r="C1315">
            <v>0.09</v>
          </cell>
        </row>
        <row r="1316">
          <cell r="A1316" t="str">
            <v>Brand 2</v>
          </cell>
          <cell r="B1316" t="str">
            <v>Market 3</v>
          </cell>
          <cell r="C1316">
            <v>0.13500000000000001</v>
          </cell>
        </row>
        <row r="1317">
          <cell r="A1317" t="str">
            <v>Brand 2</v>
          </cell>
          <cell r="B1317" t="str">
            <v>Market 15</v>
          </cell>
          <cell r="C1317">
            <v>0.09</v>
          </cell>
        </row>
        <row r="1318">
          <cell r="A1318" t="str">
            <v>Brand 2</v>
          </cell>
          <cell r="B1318" t="str">
            <v>Market 3</v>
          </cell>
          <cell r="C1318">
            <v>0.13500000000000001</v>
          </cell>
        </row>
        <row r="1319">
          <cell r="A1319" t="str">
            <v>Brand 2</v>
          </cell>
          <cell r="B1319" t="str">
            <v>Market 7</v>
          </cell>
          <cell r="C1319">
            <v>0.22500000000000001</v>
          </cell>
        </row>
        <row r="1320">
          <cell r="A1320" t="str">
            <v>Brand 2</v>
          </cell>
          <cell r="B1320" t="str">
            <v>Market 3</v>
          </cell>
          <cell r="C1320">
            <v>4.4999999999999998E-2</v>
          </cell>
        </row>
        <row r="1321">
          <cell r="A1321" t="str">
            <v>Brand 2</v>
          </cell>
          <cell r="B1321" t="str">
            <v>Market 3</v>
          </cell>
          <cell r="C1321">
            <v>0.315</v>
          </cell>
        </row>
        <row r="1322">
          <cell r="A1322" t="str">
            <v>Brand 2</v>
          </cell>
          <cell r="B1322" t="str">
            <v>Market 3</v>
          </cell>
          <cell r="C1322">
            <v>0.13500000000000001</v>
          </cell>
        </row>
        <row r="1323">
          <cell r="A1323" t="str">
            <v>Brand 2</v>
          </cell>
          <cell r="B1323" t="str">
            <v>Market 3</v>
          </cell>
          <cell r="C1323">
            <v>4.4999999999999998E-2</v>
          </cell>
        </row>
        <row r="1324">
          <cell r="A1324" t="str">
            <v>Brand 2</v>
          </cell>
          <cell r="B1324" t="str">
            <v>Market 15</v>
          </cell>
          <cell r="C1324">
            <v>4.4999999999999998E-2</v>
          </cell>
        </row>
        <row r="1325">
          <cell r="A1325" t="str">
            <v>Brand 2</v>
          </cell>
          <cell r="B1325" t="str">
            <v>Market 10</v>
          </cell>
          <cell r="C1325">
            <v>4.4999999999999998E-2</v>
          </cell>
        </row>
        <row r="1326">
          <cell r="A1326" t="str">
            <v>Brand 2</v>
          </cell>
          <cell r="B1326" t="str">
            <v>Market 23</v>
          </cell>
          <cell r="C1326">
            <v>0.13500000000000001</v>
          </cell>
        </row>
        <row r="1327">
          <cell r="A1327" t="str">
            <v>Brand 2</v>
          </cell>
          <cell r="B1327" t="str">
            <v>Market 23</v>
          </cell>
          <cell r="C1327">
            <v>0.13500000000000001</v>
          </cell>
        </row>
        <row r="1328">
          <cell r="A1328" t="str">
            <v>Brand 2</v>
          </cell>
          <cell r="B1328" t="str">
            <v>Market 16</v>
          </cell>
          <cell r="C1328">
            <v>0.09</v>
          </cell>
        </row>
        <row r="1329">
          <cell r="A1329" t="str">
            <v>Brand 2</v>
          </cell>
          <cell r="B1329" t="str">
            <v>Market 23</v>
          </cell>
          <cell r="C1329">
            <v>0.09</v>
          </cell>
        </row>
        <row r="1330">
          <cell r="A1330" t="str">
            <v>Brand 2</v>
          </cell>
          <cell r="B1330" t="str">
            <v>Market 9</v>
          </cell>
          <cell r="C1330">
            <v>4.4999999999999998E-2</v>
          </cell>
        </row>
        <row r="1331">
          <cell r="A1331" t="str">
            <v>Brand 2</v>
          </cell>
          <cell r="B1331" t="str">
            <v>Market 9</v>
          </cell>
          <cell r="C1331">
            <v>4.4999999999999998E-2</v>
          </cell>
        </row>
        <row r="1332">
          <cell r="A1332" t="str">
            <v>Brand 2</v>
          </cell>
          <cell r="B1332" t="str">
            <v>Market 32</v>
          </cell>
          <cell r="C1332">
            <v>0.13500000000000001</v>
          </cell>
        </row>
        <row r="1333">
          <cell r="A1333" t="str">
            <v>Brand 2</v>
          </cell>
          <cell r="B1333" t="str">
            <v>Market 32</v>
          </cell>
          <cell r="C1333">
            <v>0.13500000000000001</v>
          </cell>
        </row>
        <row r="1334">
          <cell r="A1334" t="str">
            <v>Brand 2</v>
          </cell>
          <cell r="B1334" t="str">
            <v>Market 32</v>
          </cell>
          <cell r="C1334">
            <v>0.18</v>
          </cell>
        </row>
        <row r="1335">
          <cell r="A1335" t="str">
            <v>Brand 2</v>
          </cell>
          <cell r="B1335" t="str">
            <v>Market 33</v>
          </cell>
          <cell r="C1335">
            <v>0.09</v>
          </cell>
        </row>
        <row r="1336">
          <cell r="A1336" t="str">
            <v>Brand 2</v>
          </cell>
          <cell r="B1336" t="str">
            <v>Market 33</v>
          </cell>
          <cell r="C1336">
            <v>0.22500000000000001</v>
          </cell>
        </row>
        <row r="1337">
          <cell r="A1337" t="str">
            <v>Brand 2</v>
          </cell>
          <cell r="B1337" t="str">
            <v>Market 33</v>
          </cell>
          <cell r="C1337">
            <v>0.13500000000000001</v>
          </cell>
        </row>
        <row r="1338">
          <cell r="A1338" t="str">
            <v>Brand 2</v>
          </cell>
          <cell r="B1338" t="str">
            <v>Market 15</v>
          </cell>
          <cell r="C1338">
            <v>0.14399999999999999</v>
          </cell>
        </row>
        <row r="1339">
          <cell r="A1339" t="str">
            <v>Brand 2</v>
          </cell>
          <cell r="B1339" t="str">
            <v>Market 15</v>
          </cell>
          <cell r="C1339">
            <v>0.33600000000000002</v>
          </cell>
        </row>
        <row r="1340">
          <cell r="A1340" t="str">
            <v>Brand 2</v>
          </cell>
          <cell r="B1340" t="str">
            <v>Market 10</v>
          </cell>
          <cell r="C1340">
            <v>4.8000000000000001E-2</v>
          </cell>
        </row>
        <row r="1341">
          <cell r="A1341" t="str">
            <v>Brand 2</v>
          </cell>
          <cell r="B1341" t="str">
            <v>Market 32</v>
          </cell>
          <cell r="C1341">
            <v>0.14399999999999999</v>
          </cell>
        </row>
        <row r="1342">
          <cell r="A1342" t="str">
            <v>Brand 2</v>
          </cell>
          <cell r="B1342" t="str">
            <v>Market 33</v>
          </cell>
          <cell r="C1342">
            <v>9.6000000000000002E-2</v>
          </cell>
        </row>
        <row r="1343">
          <cell r="A1343" t="str">
            <v>Brand 2</v>
          </cell>
          <cell r="B1343" t="str">
            <v>Market 33</v>
          </cell>
          <cell r="C1343">
            <v>4.8000000000000001E-2</v>
          </cell>
        </row>
        <row r="1344">
          <cell r="A1344" t="str">
            <v>Brand 2</v>
          </cell>
          <cell r="B1344" t="str">
            <v>Market 33</v>
          </cell>
          <cell r="C1344">
            <v>4.8000000000000001E-2</v>
          </cell>
        </row>
        <row r="1345">
          <cell r="A1345" t="str">
            <v>Brand 2</v>
          </cell>
          <cell r="B1345" t="str">
            <v>Market 33</v>
          </cell>
          <cell r="C1345">
            <v>4.8000000000000001E-2</v>
          </cell>
        </row>
        <row r="1346">
          <cell r="A1346" t="str">
            <v>Brand 2</v>
          </cell>
          <cell r="B1346" t="str">
            <v>Market 33</v>
          </cell>
          <cell r="C1346">
            <v>9.6000000000000002E-2</v>
          </cell>
        </row>
        <row r="1347">
          <cell r="A1347" t="str">
            <v>Brand 2</v>
          </cell>
          <cell r="B1347" t="str">
            <v>Market 28</v>
          </cell>
          <cell r="C1347">
            <v>0.75</v>
          </cell>
        </row>
        <row r="1348">
          <cell r="A1348" t="str">
            <v>Brand 2</v>
          </cell>
          <cell r="B1348" t="str">
            <v>Market 28</v>
          </cell>
          <cell r="C1348">
            <v>1.1499999999999999</v>
          </cell>
        </row>
        <row r="1349">
          <cell r="A1349" t="str">
            <v>Brand 2</v>
          </cell>
          <cell r="B1349" t="str">
            <v>Market 28</v>
          </cell>
          <cell r="C1349">
            <v>1.65</v>
          </cell>
        </row>
        <row r="1350">
          <cell r="A1350" t="str">
            <v>Brand 2</v>
          </cell>
          <cell r="B1350" t="str">
            <v>Market 28</v>
          </cell>
          <cell r="C1350">
            <v>0.5</v>
          </cell>
        </row>
        <row r="1351">
          <cell r="A1351" t="str">
            <v>Brand 2</v>
          </cell>
          <cell r="B1351" t="str">
            <v>Market 28</v>
          </cell>
          <cell r="C1351">
            <v>0.65</v>
          </cell>
        </row>
        <row r="1352">
          <cell r="A1352" t="str">
            <v>Brand 2</v>
          </cell>
          <cell r="B1352" t="str">
            <v>Market 28</v>
          </cell>
          <cell r="C1352">
            <v>0.85</v>
          </cell>
        </row>
        <row r="1353">
          <cell r="A1353" t="str">
            <v>Brand 2</v>
          </cell>
          <cell r="B1353" t="str">
            <v>Market 28</v>
          </cell>
          <cell r="C1353">
            <v>1.3</v>
          </cell>
        </row>
        <row r="1354">
          <cell r="A1354" t="str">
            <v>Brand 2</v>
          </cell>
          <cell r="B1354" t="str">
            <v>Market 34</v>
          </cell>
          <cell r="C1354">
            <v>0.1</v>
          </cell>
        </row>
        <row r="1355">
          <cell r="A1355" t="str">
            <v>Brand 2</v>
          </cell>
          <cell r="B1355" t="str">
            <v>Market 31</v>
          </cell>
          <cell r="C1355">
            <v>0.05</v>
          </cell>
        </row>
        <row r="1356">
          <cell r="A1356" t="str">
            <v>Brand 2</v>
          </cell>
          <cell r="B1356" t="str">
            <v>Market 15</v>
          </cell>
          <cell r="C1356">
            <v>1.35</v>
          </cell>
        </row>
        <row r="1357">
          <cell r="A1357" t="str">
            <v>Brand 2</v>
          </cell>
          <cell r="B1357" t="str">
            <v>Market 7</v>
          </cell>
          <cell r="C1357">
            <v>3.45</v>
          </cell>
        </row>
        <row r="1358">
          <cell r="A1358" t="str">
            <v>Brand 2</v>
          </cell>
          <cell r="B1358" t="str">
            <v>Market 34</v>
          </cell>
          <cell r="C1358">
            <v>0.8</v>
          </cell>
        </row>
        <row r="1359">
          <cell r="A1359" t="str">
            <v>Brand 2</v>
          </cell>
          <cell r="B1359" t="str">
            <v>Market 31</v>
          </cell>
          <cell r="C1359">
            <v>2.65</v>
          </cell>
        </row>
        <row r="1360">
          <cell r="A1360" t="str">
            <v>Brand 2</v>
          </cell>
          <cell r="B1360" t="str">
            <v>Market 15</v>
          </cell>
          <cell r="C1360">
            <v>0.45</v>
          </cell>
        </row>
        <row r="1361">
          <cell r="A1361" t="str">
            <v>Brand 2</v>
          </cell>
          <cell r="B1361" t="str">
            <v>Market 15</v>
          </cell>
          <cell r="C1361">
            <v>0.05</v>
          </cell>
        </row>
        <row r="1362">
          <cell r="A1362" t="str">
            <v>Brand 2</v>
          </cell>
          <cell r="B1362" t="str">
            <v>Market 15</v>
          </cell>
          <cell r="C1362">
            <v>0.35</v>
          </cell>
        </row>
        <row r="1363">
          <cell r="A1363" t="str">
            <v>Brand 2</v>
          </cell>
          <cell r="B1363" t="str">
            <v>Market 15</v>
          </cell>
          <cell r="C1363">
            <v>0.35</v>
          </cell>
        </row>
        <row r="1364">
          <cell r="A1364" t="str">
            <v>Brand 2</v>
          </cell>
          <cell r="B1364" t="str">
            <v>Market 15</v>
          </cell>
          <cell r="C1364">
            <v>0.3</v>
          </cell>
        </row>
        <row r="1365">
          <cell r="A1365" t="str">
            <v>Brand 2</v>
          </cell>
          <cell r="B1365" t="str">
            <v>Market 21</v>
          </cell>
          <cell r="C1365">
            <v>0.1</v>
          </cell>
        </row>
        <row r="1366">
          <cell r="A1366" t="str">
            <v>Brand 2</v>
          </cell>
          <cell r="B1366" t="str">
            <v>Market 3</v>
          </cell>
          <cell r="C1366">
            <v>0.65</v>
          </cell>
        </row>
        <row r="1367">
          <cell r="A1367" t="str">
            <v>Brand 2</v>
          </cell>
          <cell r="B1367" t="str">
            <v>Market 34</v>
          </cell>
          <cell r="C1367">
            <v>0.05</v>
          </cell>
        </row>
        <row r="1368">
          <cell r="A1368" t="str">
            <v>Brand 2</v>
          </cell>
          <cell r="B1368" t="str">
            <v>Market 7</v>
          </cell>
          <cell r="C1368">
            <v>0.15</v>
          </cell>
        </row>
        <row r="1369">
          <cell r="A1369" t="str">
            <v>Brand 2</v>
          </cell>
          <cell r="B1369" t="str">
            <v>Market 3</v>
          </cell>
          <cell r="C1369">
            <v>0.3</v>
          </cell>
        </row>
        <row r="1370">
          <cell r="A1370" t="str">
            <v>Brand 2</v>
          </cell>
          <cell r="B1370" t="str">
            <v>Market 15</v>
          </cell>
          <cell r="C1370">
            <v>0.7</v>
          </cell>
        </row>
        <row r="1371">
          <cell r="A1371" t="str">
            <v>Brand 2</v>
          </cell>
          <cell r="B1371" t="str">
            <v>Market 3</v>
          </cell>
          <cell r="C1371">
            <v>1</v>
          </cell>
        </row>
        <row r="1372">
          <cell r="A1372" t="str">
            <v>Brand 2</v>
          </cell>
          <cell r="B1372" t="str">
            <v>Market 3</v>
          </cell>
          <cell r="C1372">
            <v>0.8</v>
          </cell>
        </row>
        <row r="1373">
          <cell r="A1373" t="str">
            <v>Brand 2</v>
          </cell>
          <cell r="B1373" t="str">
            <v>Market 7</v>
          </cell>
          <cell r="C1373">
            <v>2.2000000000000002</v>
          </cell>
        </row>
        <row r="1374">
          <cell r="A1374" t="str">
            <v>Brand 2</v>
          </cell>
          <cell r="B1374" t="str">
            <v>Market 34</v>
          </cell>
          <cell r="C1374">
            <v>0.8</v>
          </cell>
        </row>
        <row r="1375">
          <cell r="A1375" t="str">
            <v>Brand 2</v>
          </cell>
          <cell r="B1375" t="str">
            <v>Market 31</v>
          </cell>
          <cell r="C1375">
            <v>0.25</v>
          </cell>
        </row>
        <row r="1376">
          <cell r="A1376" t="str">
            <v>Brand 2</v>
          </cell>
          <cell r="B1376" t="str">
            <v>Market 31</v>
          </cell>
          <cell r="C1376">
            <v>0.2</v>
          </cell>
        </row>
        <row r="1377">
          <cell r="A1377" t="str">
            <v>Brand 2</v>
          </cell>
          <cell r="B1377" t="str">
            <v>Market 34</v>
          </cell>
          <cell r="C1377">
            <v>0.45</v>
          </cell>
        </row>
        <row r="1378">
          <cell r="A1378" t="str">
            <v>Brand 2</v>
          </cell>
          <cell r="B1378" t="str">
            <v>Market 7</v>
          </cell>
          <cell r="C1378">
            <v>0.35</v>
          </cell>
        </row>
        <row r="1379">
          <cell r="A1379" t="str">
            <v>Brand 2</v>
          </cell>
          <cell r="B1379" t="str">
            <v>Market 34</v>
          </cell>
          <cell r="C1379">
            <v>0.2</v>
          </cell>
        </row>
        <row r="1380">
          <cell r="A1380" t="str">
            <v>Brand 2</v>
          </cell>
          <cell r="B1380" t="str">
            <v>Market 31</v>
          </cell>
          <cell r="C1380">
            <v>0.05</v>
          </cell>
        </row>
        <row r="1381">
          <cell r="A1381" t="str">
            <v>Brand 2</v>
          </cell>
          <cell r="B1381" t="str">
            <v>Market 21</v>
          </cell>
          <cell r="C1381">
            <v>0.15</v>
          </cell>
        </row>
        <row r="1382">
          <cell r="A1382" t="str">
            <v>Brand 2</v>
          </cell>
          <cell r="B1382" t="str">
            <v>Market 7</v>
          </cell>
          <cell r="C1382">
            <v>1.1499999999999999</v>
          </cell>
        </row>
        <row r="1383">
          <cell r="A1383" t="str">
            <v>Brand 2</v>
          </cell>
          <cell r="B1383" t="str">
            <v>Market 34</v>
          </cell>
          <cell r="C1383">
            <v>0.5</v>
          </cell>
        </row>
        <row r="1384">
          <cell r="A1384" t="str">
            <v>Brand 2</v>
          </cell>
          <cell r="B1384" t="str">
            <v>Market 21</v>
          </cell>
          <cell r="C1384">
            <v>0.1</v>
          </cell>
        </row>
        <row r="1385">
          <cell r="A1385" t="str">
            <v>Brand 2</v>
          </cell>
          <cell r="B1385" t="str">
            <v>Market 7</v>
          </cell>
          <cell r="C1385">
            <v>1.2</v>
          </cell>
        </row>
        <row r="1386">
          <cell r="A1386" t="str">
            <v>Brand 2</v>
          </cell>
          <cell r="B1386" t="str">
            <v>Market 34</v>
          </cell>
          <cell r="C1386">
            <v>0.3</v>
          </cell>
        </row>
        <row r="1387">
          <cell r="A1387" t="str">
            <v>Brand 2</v>
          </cell>
          <cell r="B1387" t="str">
            <v>Market 31</v>
          </cell>
          <cell r="C1387">
            <v>0.6</v>
          </cell>
        </row>
        <row r="1388">
          <cell r="A1388" t="str">
            <v>Brand 2</v>
          </cell>
          <cell r="B1388" t="str">
            <v>Market 7</v>
          </cell>
          <cell r="C1388">
            <v>1.9</v>
          </cell>
        </row>
        <row r="1389">
          <cell r="A1389" t="str">
            <v>Brand 2</v>
          </cell>
          <cell r="B1389" t="str">
            <v>Market 34</v>
          </cell>
          <cell r="C1389">
            <v>0.4</v>
          </cell>
        </row>
        <row r="1390">
          <cell r="A1390" t="str">
            <v>Brand 2</v>
          </cell>
          <cell r="B1390" t="str">
            <v>Market 31</v>
          </cell>
          <cell r="C1390">
            <v>0.45</v>
          </cell>
        </row>
        <row r="1391">
          <cell r="A1391" t="str">
            <v>Brand 2</v>
          </cell>
          <cell r="B1391" t="str">
            <v>Market 31</v>
          </cell>
          <cell r="C1391">
            <v>0.4</v>
          </cell>
        </row>
        <row r="1392">
          <cell r="A1392" t="str">
            <v>Brand 2</v>
          </cell>
          <cell r="B1392" t="str">
            <v>Market 3</v>
          </cell>
          <cell r="C1392">
            <v>0.4</v>
          </cell>
        </row>
        <row r="1393">
          <cell r="A1393" t="str">
            <v>Brand 2</v>
          </cell>
          <cell r="B1393" t="str">
            <v>Market 34</v>
          </cell>
          <cell r="C1393">
            <v>0.1</v>
          </cell>
        </row>
        <row r="1394">
          <cell r="A1394" t="str">
            <v>Brand 2</v>
          </cell>
          <cell r="B1394" t="str">
            <v>Market 3</v>
          </cell>
          <cell r="C1394">
            <v>1.45</v>
          </cell>
        </row>
        <row r="1395">
          <cell r="A1395" t="str">
            <v>Brand 2</v>
          </cell>
          <cell r="B1395" t="str">
            <v>Market 3</v>
          </cell>
          <cell r="C1395">
            <v>1.5</v>
          </cell>
        </row>
        <row r="1396">
          <cell r="A1396" t="str">
            <v>Brand 2</v>
          </cell>
          <cell r="B1396" t="str">
            <v>Market 24</v>
          </cell>
          <cell r="C1396">
            <v>0.25</v>
          </cell>
        </row>
        <row r="1397">
          <cell r="A1397" t="str">
            <v>Brand 2</v>
          </cell>
          <cell r="B1397" t="str">
            <v>Market 3</v>
          </cell>
          <cell r="C1397">
            <v>2.2000000000000002</v>
          </cell>
        </row>
        <row r="1398">
          <cell r="A1398" t="str">
            <v>Brand 2</v>
          </cell>
          <cell r="B1398" t="str">
            <v>Market 24</v>
          </cell>
          <cell r="C1398">
            <v>0.1</v>
          </cell>
        </row>
        <row r="1399">
          <cell r="A1399" t="str">
            <v>Brand 2</v>
          </cell>
          <cell r="B1399" t="str">
            <v>Market 15</v>
          </cell>
          <cell r="C1399">
            <v>0.25</v>
          </cell>
        </row>
        <row r="1400">
          <cell r="A1400" t="str">
            <v>Brand 2</v>
          </cell>
          <cell r="B1400" t="str">
            <v>Market 7</v>
          </cell>
          <cell r="C1400">
            <v>0.95</v>
          </cell>
        </row>
        <row r="1401">
          <cell r="A1401" t="str">
            <v>Brand 2</v>
          </cell>
          <cell r="B1401" t="str">
            <v>Market 15</v>
          </cell>
          <cell r="C1401">
            <v>0.45</v>
          </cell>
        </row>
        <row r="1402">
          <cell r="A1402" t="str">
            <v>Brand 2</v>
          </cell>
          <cell r="B1402" t="str">
            <v>Market 3</v>
          </cell>
          <cell r="C1402">
            <v>1.05</v>
          </cell>
        </row>
        <row r="1403">
          <cell r="A1403" t="str">
            <v>Brand 2</v>
          </cell>
          <cell r="B1403" t="str">
            <v>Market 15</v>
          </cell>
          <cell r="C1403">
            <v>0.15</v>
          </cell>
        </row>
        <row r="1404">
          <cell r="A1404" t="str">
            <v>Brand 2</v>
          </cell>
          <cell r="B1404" t="str">
            <v>Market 24</v>
          </cell>
          <cell r="C1404">
            <v>0.05</v>
          </cell>
        </row>
        <row r="1405">
          <cell r="A1405" t="str">
            <v>Brand 2</v>
          </cell>
          <cell r="B1405" t="str">
            <v>Market 7</v>
          </cell>
          <cell r="C1405">
            <v>1.25</v>
          </cell>
        </row>
        <row r="1406">
          <cell r="A1406" t="str">
            <v>Brand 2</v>
          </cell>
          <cell r="B1406" t="str">
            <v>Market 34</v>
          </cell>
          <cell r="C1406">
            <v>0.3</v>
          </cell>
        </row>
        <row r="1407">
          <cell r="A1407" t="str">
            <v>Brand 2</v>
          </cell>
          <cell r="B1407" t="str">
            <v>Market 31</v>
          </cell>
          <cell r="C1407">
            <v>0.2</v>
          </cell>
        </row>
        <row r="1408">
          <cell r="A1408" t="str">
            <v>Brand 2</v>
          </cell>
          <cell r="B1408" t="str">
            <v>Market 7</v>
          </cell>
          <cell r="C1408">
            <v>0.4</v>
          </cell>
        </row>
        <row r="1409">
          <cell r="A1409" t="str">
            <v>Brand 2</v>
          </cell>
          <cell r="B1409" t="str">
            <v>Market 31</v>
          </cell>
          <cell r="C1409">
            <v>0.1</v>
          </cell>
        </row>
        <row r="1410">
          <cell r="A1410" t="str">
            <v>Brand 2</v>
          </cell>
          <cell r="B1410" t="str">
            <v>Market 10</v>
          </cell>
          <cell r="C1410">
            <v>0.4</v>
          </cell>
        </row>
        <row r="1411">
          <cell r="A1411" t="str">
            <v>Brand 2</v>
          </cell>
          <cell r="B1411" t="str">
            <v>Market 14</v>
          </cell>
          <cell r="C1411">
            <v>0.5</v>
          </cell>
        </row>
        <row r="1412">
          <cell r="A1412" t="str">
            <v>Brand 2</v>
          </cell>
          <cell r="B1412" t="str">
            <v>Market 10</v>
          </cell>
          <cell r="C1412">
            <v>0.25</v>
          </cell>
        </row>
        <row r="1413">
          <cell r="A1413" t="str">
            <v>Brand 2</v>
          </cell>
          <cell r="B1413" t="str">
            <v>Market 14</v>
          </cell>
          <cell r="C1413">
            <v>0.25</v>
          </cell>
        </row>
        <row r="1414">
          <cell r="A1414" t="str">
            <v>Brand 2</v>
          </cell>
          <cell r="B1414" t="str">
            <v>Market 14</v>
          </cell>
          <cell r="C1414">
            <v>0.3</v>
          </cell>
        </row>
        <row r="1415">
          <cell r="A1415" t="str">
            <v>Brand 2</v>
          </cell>
          <cell r="B1415" t="str">
            <v>Market 21</v>
          </cell>
          <cell r="C1415">
            <v>0.2</v>
          </cell>
        </row>
        <row r="1416">
          <cell r="A1416" t="str">
            <v>Brand 2</v>
          </cell>
          <cell r="B1416" t="str">
            <v>Market 25</v>
          </cell>
          <cell r="C1416">
            <v>0.3</v>
          </cell>
        </row>
        <row r="1417">
          <cell r="A1417" t="str">
            <v>Brand 2</v>
          </cell>
          <cell r="B1417" t="str">
            <v>Market 23</v>
          </cell>
          <cell r="C1417">
            <v>0.3</v>
          </cell>
        </row>
        <row r="1418">
          <cell r="A1418" t="str">
            <v>Brand 2</v>
          </cell>
          <cell r="B1418" t="str">
            <v>Market 23</v>
          </cell>
          <cell r="C1418">
            <v>0.1</v>
          </cell>
        </row>
        <row r="1419">
          <cell r="A1419" t="str">
            <v>Brand 2</v>
          </cell>
          <cell r="B1419" t="str">
            <v>Market 23</v>
          </cell>
          <cell r="C1419">
            <v>0.3</v>
          </cell>
        </row>
        <row r="1420">
          <cell r="A1420" t="str">
            <v>Brand 2</v>
          </cell>
          <cell r="B1420" t="str">
            <v>Market 25</v>
          </cell>
          <cell r="C1420">
            <v>0.05</v>
          </cell>
        </row>
        <row r="1421">
          <cell r="A1421" t="str">
            <v>Brand 2</v>
          </cell>
          <cell r="B1421" t="str">
            <v>Market 21</v>
          </cell>
          <cell r="C1421">
            <v>1.1000000000000001</v>
          </cell>
        </row>
        <row r="1422">
          <cell r="A1422" t="str">
            <v>Brand 2</v>
          </cell>
          <cell r="B1422" t="str">
            <v>Market 25</v>
          </cell>
          <cell r="C1422">
            <v>0.15</v>
          </cell>
        </row>
        <row r="1423">
          <cell r="A1423" t="str">
            <v>Brand 2</v>
          </cell>
          <cell r="B1423" t="str">
            <v>Market 23</v>
          </cell>
          <cell r="C1423">
            <v>0.55000000000000004</v>
          </cell>
        </row>
        <row r="1424">
          <cell r="A1424" t="str">
            <v>Brand 2</v>
          </cell>
          <cell r="B1424" t="str">
            <v>Market 23</v>
          </cell>
          <cell r="C1424">
            <v>0.05</v>
          </cell>
        </row>
        <row r="1425">
          <cell r="A1425" t="str">
            <v>Brand 2</v>
          </cell>
          <cell r="B1425" t="str">
            <v>Market 23</v>
          </cell>
          <cell r="C1425">
            <v>0.85</v>
          </cell>
        </row>
        <row r="1426">
          <cell r="A1426" t="str">
            <v>Brand 2</v>
          </cell>
          <cell r="B1426" t="str">
            <v>Market 16</v>
          </cell>
          <cell r="C1426">
            <v>0.3</v>
          </cell>
        </row>
        <row r="1427">
          <cell r="A1427" t="str">
            <v>Brand 2</v>
          </cell>
          <cell r="B1427" t="str">
            <v>Market 23</v>
          </cell>
          <cell r="C1427">
            <v>0.05</v>
          </cell>
        </row>
        <row r="1428">
          <cell r="A1428" t="str">
            <v>Brand 2</v>
          </cell>
          <cell r="B1428" t="str">
            <v>Market 25</v>
          </cell>
          <cell r="C1428">
            <v>0.2</v>
          </cell>
        </row>
        <row r="1429">
          <cell r="A1429" t="str">
            <v>Brand 2</v>
          </cell>
          <cell r="B1429" t="str">
            <v>Market 25</v>
          </cell>
          <cell r="C1429">
            <v>0.05</v>
          </cell>
        </row>
        <row r="1430">
          <cell r="A1430" t="str">
            <v>Brand 2</v>
          </cell>
          <cell r="B1430" t="str">
            <v>Market 16</v>
          </cell>
          <cell r="C1430">
            <v>0.2</v>
          </cell>
        </row>
        <row r="1431">
          <cell r="A1431" t="str">
            <v>Brand 2</v>
          </cell>
          <cell r="B1431" t="str">
            <v>Market 25</v>
          </cell>
          <cell r="C1431">
            <v>0.05</v>
          </cell>
        </row>
        <row r="1432">
          <cell r="A1432" t="str">
            <v>Brand 2</v>
          </cell>
          <cell r="B1432" t="str">
            <v>Market 16</v>
          </cell>
          <cell r="C1432">
            <v>0.1</v>
          </cell>
        </row>
        <row r="1433">
          <cell r="A1433" t="str">
            <v>Brand 2</v>
          </cell>
          <cell r="B1433" t="str">
            <v>Market 23</v>
          </cell>
          <cell r="C1433">
            <v>0.5</v>
          </cell>
        </row>
        <row r="1434">
          <cell r="A1434" t="str">
            <v>Brand 2</v>
          </cell>
          <cell r="B1434" t="str">
            <v>Market 16</v>
          </cell>
          <cell r="C1434">
            <v>0.05</v>
          </cell>
        </row>
        <row r="1435">
          <cell r="A1435" t="str">
            <v>Brand 2</v>
          </cell>
          <cell r="B1435" t="str">
            <v>Market 16</v>
          </cell>
          <cell r="C1435">
            <v>0.05</v>
          </cell>
        </row>
        <row r="1436">
          <cell r="A1436" t="str">
            <v>Brand 2</v>
          </cell>
          <cell r="B1436" t="str">
            <v>Market 16</v>
          </cell>
          <cell r="C1436">
            <v>0.1</v>
          </cell>
        </row>
        <row r="1437">
          <cell r="A1437" t="str">
            <v>Brand 2</v>
          </cell>
          <cell r="B1437" t="str">
            <v>Market 14</v>
          </cell>
          <cell r="C1437">
            <v>0.6</v>
          </cell>
        </row>
        <row r="1438">
          <cell r="A1438" t="str">
            <v>Brand 2</v>
          </cell>
          <cell r="B1438" t="str">
            <v>Market 10</v>
          </cell>
          <cell r="C1438">
            <v>0.05</v>
          </cell>
        </row>
        <row r="1439">
          <cell r="A1439" t="str">
            <v>Brand 2</v>
          </cell>
          <cell r="B1439" t="str">
            <v>Market 14</v>
          </cell>
          <cell r="C1439">
            <v>0.05</v>
          </cell>
        </row>
        <row r="1440">
          <cell r="A1440" t="str">
            <v>Brand 2</v>
          </cell>
          <cell r="B1440" t="str">
            <v>Market 14</v>
          </cell>
          <cell r="C1440">
            <v>0.1</v>
          </cell>
        </row>
        <row r="1441">
          <cell r="A1441" t="str">
            <v>Brand 2</v>
          </cell>
          <cell r="B1441" t="str">
            <v>Market 10</v>
          </cell>
          <cell r="C1441">
            <v>0.05</v>
          </cell>
        </row>
        <row r="1442">
          <cell r="A1442" t="str">
            <v>Brand 2</v>
          </cell>
          <cell r="B1442" t="str">
            <v>Market 10</v>
          </cell>
          <cell r="C1442">
            <v>0.15</v>
          </cell>
        </row>
        <row r="1443">
          <cell r="A1443" t="str">
            <v>Brand 2</v>
          </cell>
          <cell r="B1443" t="str">
            <v>Market 14</v>
          </cell>
          <cell r="C1443">
            <v>0.4</v>
          </cell>
        </row>
        <row r="1444">
          <cell r="A1444" t="str">
            <v>Brand 2</v>
          </cell>
          <cell r="B1444" t="str">
            <v>Market 14</v>
          </cell>
          <cell r="C1444">
            <v>0.05</v>
          </cell>
        </row>
        <row r="1445">
          <cell r="A1445" t="str">
            <v>Brand 2</v>
          </cell>
          <cell r="B1445" t="str">
            <v>Market 14</v>
          </cell>
          <cell r="C1445">
            <v>0.1</v>
          </cell>
        </row>
        <row r="1446">
          <cell r="A1446" t="str">
            <v>Brand 2</v>
          </cell>
          <cell r="B1446" t="str">
            <v>Market 9</v>
          </cell>
          <cell r="C1446">
            <v>0.25</v>
          </cell>
        </row>
        <row r="1447">
          <cell r="A1447" t="str">
            <v>Brand 2</v>
          </cell>
          <cell r="B1447" t="str">
            <v>Market 9</v>
          </cell>
          <cell r="C1447">
            <v>0.4</v>
          </cell>
        </row>
        <row r="1448">
          <cell r="A1448" t="str">
            <v>Brand 2</v>
          </cell>
          <cell r="B1448" t="str">
            <v>Market 9</v>
          </cell>
          <cell r="C1448">
            <v>0.8</v>
          </cell>
        </row>
        <row r="1449">
          <cell r="A1449" t="str">
            <v>Brand 2</v>
          </cell>
          <cell r="B1449" t="str">
            <v>Market 9</v>
          </cell>
          <cell r="C1449">
            <v>0.35</v>
          </cell>
        </row>
        <row r="1450">
          <cell r="A1450" t="str">
            <v>Brand 2</v>
          </cell>
          <cell r="B1450" t="str">
            <v>Market 9</v>
          </cell>
          <cell r="C1450">
            <v>0.6</v>
          </cell>
        </row>
        <row r="1451">
          <cell r="A1451" t="str">
            <v>Brand 2</v>
          </cell>
          <cell r="B1451" t="str">
            <v>Market 9</v>
          </cell>
          <cell r="C1451">
            <v>0.55000000000000004</v>
          </cell>
        </row>
        <row r="1452">
          <cell r="A1452" t="str">
            <v>Brand 2</v>
          </cell>
          <cell r="B1452" t="str">
            <v>Market 9</v>
          </cell>
          <cell r="C1452">
            <v>0.1</v>
          </cell>
        </row>
        <row r="1453">
          <cell r="A1453" t="str">
            <v>Brand 2</v>
          </cell>
          <cell r="B1453" t="str">
            <v>Market 9</v>
          </cell>
          <cell r="C1453">
            <v>2.0499999999999998</v>
          </cell>
        </row>
        <row r="1454">
          <cell r="A1454" t="str">
            <v>Brand 2</v>
          </cell>
          <cell r="B1454" t="str">
            <v>Market 9</v>
          </cell>
          <cell r="C1454">
            <v>0.15</v>
          </cell>
        </row>
        <row r="1455">
          <cell r="A1455" t="str">
            <v>Brand 2</v>
          </cell>
          <cell r="B1455" t="str">
            <v>Market 14</v>
          </cell>
          <cell r="C1455">
            <v>1.45</v>
          </cell>
        </row>
        <row r="1456">
          <cell r="A1456" t="str">
            <v>Brand 2</v>
          </cell>
          <cell r="B1456" t="str">
            <v>Market 10</v>
          </cell>
          <cell r="C1456">
            <v>0.85</v>
          </cell>
        </row>
        <row r="1457">
          <cell r="A1457" t="str">
            <v>Brand 2</v>
          </cell>
          <cell r="B1457" t="str">
            <v>Market 14</v>
          </cell>
          <cell r="C1457">
            <v>0.8</v>
          </cell>
        </row>
        <row r="1458">
          <cell r="A1458" t="str">
            <v>Brand 2</v>
          </cell>
          <cell r="B1458" t="str">
            <v>Market 10</v>
          </cell>
          <cell r="C1458">
            <v>0.05</v>
          </cell>
        </row>
        <row r="1459">
          <cell r="A1459" t="str">
            <v>Brand 2</v>
          </cell>
          <cell r="B1459" t="str">
            <v>Market 32</v>
          </cell>
          <cell r="C1459">
            <v>0.65</v>
          </cell>
        </row>
        <row r="1460">
          <cell r="A1460" t="str">
            <v>Brand 2</v>
          </cell>
          <cell r="B1460" t="str">
            <v>Market 32</v>
          </cell>
          <cell r="C1460">
            <v>1.8</v>
          </cell>
        </row>
        <row r="1461">
          <cell r="A1461" t="str">
            <v>Brand 2</v>
          </cell>
          <cell r="B1461" t="str">
            <v>Market 32</v>
          </cell>
          <cell r="C1461">
            <v>0.75</v>
          </cell>
        </row>
        <row r="1462">
          <cell r="A1462" t="str">
            <v>Brand 2</v>
          </cell>
          <cell r="B1462" t="str">
            <v>Market 32</v>
          </cell>
          <cell r="C1462">
            <v>0.15</v>
          </cell>
        </row>
        <row r="1463">
          <cell r="A1463" t="str">
            <v>Brand 2</v>
          </cell>
          <cell r="B1463" t="str">
            <v>Market 32</v>
          </cell>
          <cell r="C1463">
            <v>0.75</v>
          </cell>
        </row>
        <row r="1464">
          <cell r="A1464" t="str">
            <v>Brand 2</v>
          </cell>
          <cell r="B1464" t="str">
            <v>Market 32</v>
          </cell>
          <cell r="C1464">
            <v>0.4</v>
          </cell>
        </row>
        <row r="1465">
          <cell r="A1465" t="str">
            <v>Brand 2</v>
          </cell>
          <cell r="B1465" t="str">
            <v>Market 32</v>
          </cell>
          <cell r="C1465">
            <v>0.05</v>
          </cell>
        </row>
        <row r="1466">
          <cell r="A1466" t="str">
            <v>Brand 2</v>
          </cell>
          <cell r="B1466" t="str">
            <v>Market 32</v>
          </cell>
          <cell r="C1466">
            <v>0.5</v>
          </cell>
        </row>
        <row r="1467">
          <cell r="A1467" t="str">
            <v>Brand 2</v>
          </cell>
          <cell r="B1467" t="str">
            <v>Market 32</v>
          </cell>
          <cell r="C1467">
            <v>0.5</v>
          </cell>
        </row>
        <row r="1468">
          <cell r="A1468" t="str">
            <v>Brand 2</v>
          </cell>
          <cell r="B1468" t="str">
            <v>Market 33</v>
          </cell>
          <cell r="C1468">
            <v>0.4</v>
          </cell>
        </row>
        <row r="1469">
          <cell r="A1469" t="str">
            <v>Brand 2</v>
          </cell>
          <cell r="B1469" t="str">
            <v>Market 33</v>
          </cell>
          <cell r="C1469">
            <v>2.5499999999999998</v>
          </cell>
        </row>
        <row r="1470">
          <cell r="A1470" t="str">
            <v>Brand 2</v>
          </cell>
          <cell r="B1470" t="str">
            <v>Market 33</v>
          </cell>
          <cell r="C1470">
            <v>0.6</v>
          </cell>
        </row>
        <row r="1471">
          <cell r="A1471" t="str">
            <v>Brand 2</v>
          </cell>
          <cell r="B1471" t="str">
            <v>Market 33</v>
          </cell>
          <cell r="C1471">
            <v>0.4</v>
          </cell>
        </row>
        <row r="1472">
          <cell r="A1472" t="str">
            <v>Brand 2</v>
          </cell>
          <cell r="B1472" t="str">
            <v>Market 33</v>
          </cell>
          <cell r="C1472">
            <v>0.55000000000000004</v>
          </cell>
        </row>
        <row r="1473">
          <cell r="A1473" t="str">
            <v>Brand 2</v>
          </cell>
          <cell r="B1473" t="str">
            <v>Market 33</v>
          </cell>
          <cell r="C1473">
            <v>0.65</v>
          </cell>
        </row>
        <row r="1474">
          <cell r="A1474" t="str">
            <v>Brand 2</v>
          </cell>
          <cell r="B1474" t="str">
            <v>Market 33</v>
          </cell>
          <cell r="C1474">
            <v>0.4</v>
          </cell>
        </row>
        <row r="1475">
          <cell r="A1475" t="str">
            <v>Brand 2</v>
          </cell>
          <cell r="B1475" t="str">
            <v>Market 33</v>
          </cell>
          <cell r="C1475">
            <v>0.65</v>
          </cell>
        </row>
        <row r="1476">
          <cell r="A1476" t="str">
            <v>Brand 2</v>
          </cell>
          <cell r="B1476" t="str">
            <v>Market 33</v>
          </cell>
          <cell r="C1476">
            <v>0.5</v>
          </cell>
        </row>
        <row r="1477">
          <cell r="A1477" t="str">
            <v>Brand 2</v>
          </cell>
          <cell r="B1477" t="str">
            <v>Market 3</v>
          </cell>
          <cell r="C1477">
            <v>0.08</v>
          </cell>
        </row>
        <row r="1478">
          <cell r="A1478" t="str">
            <v>Brand 2</v>
          </cell>
          <cell r="B1478" t="str">
            <v>Market 3</v>
          </cell>
          <cell r="C1478">
            <v>0.32</v>
          </cell>
        </row>
        <row r="1479">
          <cell r="A1479" t="str">
            <v>Brand 2</v>
          </cell>
          <cell r="B1479" t="str">
            <v>Market 7</v>
          </cell>
          <cell r="C1479">
            <v>0.16</v>
          </cell>
        </row>
        <row r="1480">
          <cell r="A1480" t="str">
            <v>Brand 2</v>
          </cell>
          <cell r="B1480" t="str">
            <v>Market 25</v>
          </cell>
          <cell r="C1480">
            <v>0.08</v>
          </cell>
        </row>
        <row r="1481">
          <cell r="A1481" t="str">
            <v>Brand 2</v>
          </cell>
          <cell r="B1481" t="str">
            <v>Market 33</v>
          </cell>
          <cell r="C1481">
            <v>0.16</v>
          </cell>
        </row>
        <row r="1482">
          <cell r="A1482" t="str">
            <v>Brand 2</v>
          </cell>
          <cell r="B1482" t="str">
            <v>Market 28</v>
          </cell>
          <cell r="C1482">
            <v>3.7</v>
          </cell>
        </row>
        <row r="1483">
          <cell r="A1483" t="str">
            <v>Brand 2</v>
          </cell>
          <cell r="B1483" t="str">
            <v>Market 28</v>
          </cell>
          <cell r="C1483">
            <v>5</v>
          </cell>
        </row>
        <row r="1484">
          <cell r="A1484" t="str">
            <v>Brand 2</v>
          </cell>
          <cell r="B1484" t="str">
            <v>Market 28</v>
          </cell>
          <cell r="C1484">
            <v>2</v>
          </cell>
        </row>
        <row r="1485">
          <cell r="A1485" t="str">
            <v>Brand 2</v>
          </cell>
          <cell r="B1485" t="str">
            <v>Market 28</v>
          </cell>
          <cell r="C1485">
            <v>15.3</v>
          </cell>
        </row>
        <row r="1486">
          <cell r="A1486" t="str">
            <v>Brand 2</v>
          </cell>
          <cell r="B1486" t="str">
            <v>Market 28</v>
          </cell>
          <cell r="C1486">
            <v>22.3</v>
          </cell>
        </row>
        <row r="1487">
          <cell r="A1487" t="str">
            <v>Brand 2</v>
          </cell>
          <cell r="B1487" t="str">
            <v>Market 28</v>
          </cell>
          <cell r="C1487">
            <v>0.1</v>
          </cell>
        </row>
        <row r="1488">
          <cell r="A1488" t="str">
            <v>Brand 2</v>
          </cell>
          <cell r="B1488" t="str">
            <v>Market 28</v>
          </cell>
          <cell r="C1488">
            <v>8.1</v>
          </cell>
        </row>
        <row r="1489">
          <cell r="A1489" t="str">
            <v>Brand 2</v>
          </cell>
          <cell r="B1489" t="str">
            <v>Market 28</v>
          </cell>
          <cell r="C1489">
            <v>3.7</v>
          </cell>
        </row>
        <row r="1490">
          <cell r="A1490" t="str">
            <v>Brand 2</v>
          </cell>
          <cell r="B1490" t="str">
            <v>Market 28</v>
          </cell>
          <cell r="C1490">
            <v>1.9</v>
          </cell>
        </row>
        <row r="1491">
          <cell r="A1491" t="str">
            <v>Brand 2</v>
          </cell>
          <cell r="B1491" t="str">
            <v>Market 28</v>
          </cell>
          <cell r="C1491">
            <v>0.8</v>
          </cell>
        </row>
        <row r="1492">
          <cell r="A1492" t="str">
            <v>Brand 2</v>
          </cell>
          <cell r="B1492" t="str">
            <v>Market 28</v>
          </cell>
          <cell r="C1492">
            <v>0.6</v>
          </cell>
        </row>
        <row r="1493">
          <cell r="A1493" t="str">
            <v>Brand 2</v>
          </cell>
          <cell r="B1493" t="str">
            <v>Market 28</v>
          </cell>
          <cell r="C1493">
            <v>0.4</v>
          </cell>
        </row>
        <row r="1494">
          <cell r="A1494" t="str">
            <v>Brand 2</v>
          </cell>
          <cell r="B1494" t="str">
            <v>Market 34</v>
          </cell>
          <cell r="C1494">
            <v>0.1</v>
          </cell>
        </row>
        <row r="1495">
          <cell r="A1495" t="str">
            <v>Brand 2</v>
          </cell>
          <cell r="B1495" t="str">
            <v>Market 3</v>
          </cell>
          <cell r="C1495">
            <v>3.7</v>
          </cell>
        </row>
        <row r="1496">
          <cell r="A1496" t="str">
            <v>Brand 2</v>
          </cell>
          <cell r="B1496" t="str">
            <v>Market 7</v>
          </cell>
          <cell r="C1496">
            <v>0.2</v>
          </cell>
        </row>
        <row r="1497">
          <cell r="A1497" t="str">
            <v>Brand 2</v>
          </cell>
          <cell r="B1497" t="str">
            <v>Market 3</v>
          </cell>
          <cell r="C1497">
            <v>1.6</v>
          </cell>
        </row>
        <row r="1498">
          <cell r="A1498" t="str">
            <v>Brand 2</v>
          </cell>
          <cell r="B1498" t="str">
            <v>Market 24</v>
          </cell>
          <cell r="C1498">
            <v>1.4</v>
          </cell>
        </row>
        <row r="1499">
          <cell r="A1499" t="str">
            <v>Brand 2</v>
          </cell>
          <cell r="B1499" t="str">
            <v>Market 7</v>
          </cell>
          <cell r="C1499">
            <v>0.4</v>
          </cell>
        </row>
        <row r="1500">
          <cell r="A1500" t="str">
            <v>Brand 2</v>
          </cell>
          <cell r="B1500" t="str">
            <v>Market 7</v>
          </cell>
          <cell r="C1500">
            <v>0.7</v>
          </cell>
        </row>
        <row r="1501">
          <cell r="A1501" t="str">
            <v>Brand 2</v>
          </cell>
          <cell r="B1501" t="str">
            <v>Market 3</v>
          </cell>
          <cell r="C1501">
            <v>5.0999999999999996</v>
          </cell>
        </row>
        <row r="1502">
          <cell r="A1502" t="str">
            <v>Brand 2</v>
          </cell>
          <cell r="B1502" t="str">
            <v>Market 3</v>
          </cell>
          <cell r="C1502">
            <v>0.9</v>
          </cell>
        </row>
        <row r="1503">
          <cell r="A1503" t="str">
            <v>Brand 2</v>
          </cell>
          <cell r="B1503" t="str">
            <v>Market 7</v>
          </cell>
          <cell r="C1503">
            <v>9.5</v>
          </cell>
        </row>
        <row r="1504">
          <cell r="A1504" t="str">
            <v>Brand 2</v>
          </cell>
          <cell r="B1504" t="str">
            <v>Market 34</v>
          </cell>
          <cell r="C1504">
            <v>3.3</v>
          </cell>
        </row>
        <row r="1505">
          <cell r="A1505" t="str">
            <v>Brand 2</v>
          </cell>
          <cell r="B1505" t="str">
            <v>Market 31</v>
          </cell>
          <cell r="C1505">
            <v>7</v>
          </cell>
        </row>
        <row r="1506">
          <cell r="A1506" t="str">
            <v>Brand 2</v>
          </cell>
          <cell r="B1506" t="str">
            <v>Market 3</v>
          </cell>
          <cell r="C1506">
            <v>20.3</v>
          </cell>
        </row>
        <row r="1507">
          <cell r="A1507" t="str">
            <v>Brand 2</v>
          </cell>
          <cell r="B1507" t="str">
            <v>Market 3</v>
          </cell>
          <cell r="C1507">
            <v>5.8</v>
          </cell>
        </row>
        <row r="1508">
          <cell r="A1508" t="str">
            <v>Brand 2</v>
          </cell>
          <cell r="B1508" t="str">
            <v>Market 3</v>
          </cell>
          <cell r="C1508">
            <v>0.2</v>
          </cell>
        </row>
        <row r="1509">
          <cell r="A1509" t="str">
            <v>Brand 2</v>
          </cell>
          <cell r="B1509" t="str">
            <v>Market 24</v>
          </cell>
          <cell r="C1509">
            <v>2.9</v>
          </cell>
        </row>
        <row r="1510">
          <cell r="A1510" t="str">
            <v>Brand 2</v>
          </cell>
          <cell r="B1510" t="str">
            <v>Market 5</v>
          </cell>
          <cell r="C1510">
            <v>2</v>
          </cell>
        </row>
        <row r="1511">
          <cell r="A1511" t="str">
            <v>Brand 2</v>
          </cell>
          <cell r="B1511" t="str">
            <v>Market 7</v>
          </cell>
          <cell r="C1511">
            <v>62.3</v>
          </cell>
        </row>
        <row r="1512">
          <cell r="A1512" t="str">
            <v>Brand 2</v>
          </cell>
          <cell r="B1512" t="str">
            <v>Market 34</v>
          </cell>
          <cell r="C1512">
            <v>14.4</v>
          </cell>
        </row>
        <row r="1513">
          <cell r="A1513" t="str">
            <v>Brand 2</v>
          </cell>
          <cell r="B1513" t="str">
            <v>Market 31</v>
          </cell>
          <cell r="C1513">
            <v>17.7</v>
          </cell>
        </row>
        <row r="1514">
          <cell r="A1514" t="str">
            <v>Brand 2</v>
          </cell>
          <cell r="B1514" t="str">
            <v>Market 3</v>
          </cell>
          <cell r="C1514">
            <v>1.1000000000000001</v>
          </cell>
        </row>
        <row r="1515">
          <cell r="A1515" t="str">
            <v>Brand 2</v>
          </cell>
          <cell r="B1515" t="str">
            <v>Market 7</v>
          </cell>
          <cell r="C1515">
            <v>1.7</v>
          </cell>
        </row>
        <row r="1516">
          <cell r="A1516" t="str">
            <v>Brand 2</v>
          </cell>
          <cell r="B1516" t="str">
            <v>Market 31</v>
          </cell>
          <cell r="C1516">
            <v>0.2</v>
          </cell>
        </row>
        <row r="1517">
          <cell r="A1517" t="str">
            <v>Brand 2</v>
          </cell>
          <cell r="B1517" t="str">
            <v>Market 15</v>
          </cell>
          <cell r="C1517">
            <v>10.4</v>
          </cell>
        </row>
        <row r="1518">
          <cell r="A1518" t="str">
            <v>Brand 2</v>
          </cell>
          <cell r="B1518" t="str">
            <v>Market 15</v>
          </cell>
          <cell r="C1518">
            <v>19.8</v>
          </cell>
        </row>
        <row r="1519">
          <cell r="A1519" t="str">
            <v>Brand 2</v>
          </cell>
          <cell r="B1519" t="str">
            <v>Market 15</v>
          </cell>
          <cell r="C1519">
            <v>2.9</v>
          </cell>
        </row>
        <row r="1520">
          <cell r="A1520" t="str">
            <v>Brand 2</v>
          </cell>
          <cell r="B1520" t="str">
            <v>Market 15</v>
          </cell>
          <cell r="C1520">
            <v>2.2000000000000002</v>
          </cell>
        </row>
        <row r="1521">
          <cell r="A1521" t="str">
            <v>Brand 2</v>
          </cell>
          <cell r="B1521" t="str">
            <v>Market 15</v>
          </cell>
          <cell r="C1521">
            <v>2.2999999999999998</v>
          </cell>
        </row>
        <row r="1522">
          <cell r="A1522" t="str">
            <v>Brand 2</v>
          </cell>
          <cell r="B1522" t="str">
            <v>Market 3</v>
          </cell>
          <cell r="C1522">
            <v>5.2</v>
          </cell>
        </row>
        <row r="1523">
          <cell r="A1523" t="str">
            <v>Brand 2</v>
          </cell>
          <cell r="B1523" t="str">
            <v>Market 3</v>
          </cell>
          <cell r="C1523">
            <v>0.1</v>
          </cell>
        </row>
        <row r="1524">
          <cell r="A1524" t="str">
            <v>Brand 2</v>
          </cell>
          <cell r="B1524" t="str">
            <v>Market 15</v>
          </cell>
          <cell r="C1524">
            <v>2</v>
          </cell>
        </row>
        <row r="1525">
          <cell r="A1525" t="str">
            <v>Brand 2</v>
          </cell>
          <cell r="B1525" t="str">
            <v>Market 7</v>
          </cell>
          <cell r="C1525">
            <v>5.3</v>
          </cell>
        </row>
        <row r="1526">
          <cell r="A1526" t="str">
            <v>Brand 2</v>
          </cell>
          <cell r="B1526" t="str">
            <v>Market 34</v>
          </cell>
          <cell r="C1526">
            <v>2.8</v>
          </cell>
        </row>
        <row r="1527">
          <cell r="A1527" t="str">
            <v>Brand 2</v>
          </cell>
          <cell r="B1527" t="str">
            <v>Market 31</v>
          </cell>
          <cell r="C1527">
            <v>1.1000000000000001</v>
          </cell>
        </row>
        <row r="1528">
          <cell r="A1528" t="str">
            <v>Brand 2</v>
          </cell>
          <cell r="B1528" t="str">
            <v>Market 3</v>
          </cell>
          <cell r="C1528">
            <v>0.3</v>
          </cell>
        </row>
        <row r="1529">
          <cell r="A1529" t="str">
            <v>Brand 2</v>
          </cell>
          <cell r="B1529" t="str">
            <v>Market 15</v>
          </cell>
          <cell r="C1529">
            <v>0.4</v>
          </cell>
        </row>
        <row r="1530">
          <cell r="A1530" t="str">
            <v>Brand 2</v>
          </cell>
          <cell r="B1530" t="str">
            <v>Market 3</v>
          </cell>
          <cell r="C1530">
            <v>1.1000000000000001</v>
          </cell>
        </row>
        <row r="1531">
          <cell r="A1531" t="str">
            <v>Brand 2</v>
          </cell>
          <cell r="B1531" t="str">
            <v>Market 3</v>
          </cell>
          <cell r="C1531">
            <v>0.2</v>
          </cell>
        </row>
        <row r="1532">
          <cell r="A1532" t="str">
            <v>Brand 2</v>
          </cell>
          <cell r="B1532" t="str">
            <v>Market 7</v>
          </cell>
          <cell r="C1532">
            <v>0.5</v>
          </cell>
        </row>
        <row r="1533">
          <cell r="A1533" t="str">
            <v>Brand 2</v>
          </cell>
          <cell r="B1533" t="str">
            <v>Market 31</v>
          </cell>
          <cell r="C1533">
            <v>0.8</v>
          </cell>
        </row>
        <row r="1534">
          <cell r="A1534" t="str">
            <v>Brand 2</v>
          </cell>
          <cell r="B1534" t="str">
            <v>Market 3</v>
          </cell>
          <cell r="C1534">
            <v>3.7</v>
          </cell>
        </row>
        <row r="1535">
          <cell r="A1535" t="str">
            <v>Brand 2</v>
          </cell>
          <cell r="B1535" t="str">
            <v>Market 3</v>
          </cell>
          <cell r="C1535">
            <v>0.3</v>
          </cell>
        </row>
        <row r="1536">
          <cell r="A1536" t="str">
            <v>Brand 2</v>
          </cell>
          <cell r="B1536" t="str">
            <v>Market 24</v>
          </cell>
          <cell r="C1536">
            <v>0.3</v>
          </cell>
        </row>
        <row r="1537">
          <cell r="A1537" t="str">
            <v>Brand 2</v>
          </cell>
          <cell r="B1537" t="str">
            <v>Market 15</v>
          </cell>
          <cell r="C1537">
            <v>1.2</v>
          </cell>
        </row>
        <row r="1538">
          <cell r="A1538" t="str">
            <v>Brand 2</v>
          </cell>
          <cell r="B1538" t="str">
            <v>Market 7</v>
          </cell>
          <cell r="C1538">
            <v>3.2</v>
          </cell>
        </row>
        <row r="1539">
          <cell r="A1539" t="str">
            <v>Brand 2</v>
          </cell>
          <cell r="B1539" t="str">
            <v>Market 34</v>
          </cell>
          <cell r="C1539">
            <v>1.2</v>
          </cell>
        </row>
        <row r="1540">
          <cell r="A1540" t="str">
            <v>Brand 2</v>
          </cell>
          <cell r="B1540" t="str">
            <v>Market 34</v>
          </cell>
          <cell r="C1540">
            <v>4.2</v>
          </cell>
        </row>
        <row r="1541">
          <cell r="A1541" t="str">
            <v>Brand 2</v>
          </cell>
          <cell r="B1541" t="str">
            <v>Market 7</v>
          </cell>
          <cell r="C1541">
            <v>2.6</v>
          </cell>
        </row>
        <row r="1542">
          <cell r="A1542" t="str">
            <v>Brand 2</v>
          </cell>
          <cell r="B1542" t="str">
            <v>Market 24</v>
          </cell>
          <cell r="C1542">
            <v>0.2</v>
          </cell>
        </row>
        <row r="1543">
          <cell r="A1543" t="str">
            <v>Brand 2</v>
          </cell>
          <cell r="B1543" t="str">
            <v>Market 7</v>
          </cell>
          <cell r="C1543">
            <v>5.3</v>
          </cell>
        </row>
        <row r="1544">
          <cell r="A1544" t="str">
            <v>Brand 2</v>
          </cell>
          <cell r="B1544" t="str">
            <v>Market 34</v>
          </cell>
          <cell r="C1544">
            <v>2.4</v>
          </cell>
        </row>
        <row r="1545">
          <cell r="A1545" t="str">
            <v>Brand 2</v>
          </cell>
          <cell r="B1545" t="str">
            <v>Market 31</v>
          </cell>
          <cell r="C1545">
            <v>1.5</v>
          </cell>
        </row>
        <row r="1546">
          <cell r="A1546" t="str">
            <v>Brand 2</v>
          </cell>
          <cell r="B1546" t="str">
            <v>Market 3</v>
          </cell>
          <cell r="C1546">
            <v>2</v>
          </cell>
        </row>
        <row r="1547">
          <cell r="A1547" t="str">
            <v>Brand 2</v>
          </cell>
          <cell r="B1547" t="str">
            <v>Market 15</v>
          </cell>
          <cell r="C1547">
            <v>1.2</v>
          </cell>
        </row>
        <row r="1548">
          <cell r="A1548" t="str">
            <v>Brand 2</v>
          </cell>
          <cell r="B1548" t="str">
            <v>Market 21</v>
          </cell>
          <cell r="C1548">
            <v>0.2</v>
          </cell>
        </row>
        <row r="1549">
          <cell r="A1549" t="str">
            <v>Brand 2</v>
          </cell>
          <cell r="B1549" t="str">
            <v>Market 24</v>
          </cell>
          <cell r="C1549">
            <v>0.1</v>
          </cell>
        </row>
        <row r="1550">
          <cell r="A1550" t="str">
            <v>Brand 2</v>
          </cell>
          <cell r="B1550" t="str">
            <v>Market 7</v>
          </cell>
          <cell r="C1550">
            <v>2.5</v>
          </cell>
        </row>
        <row r="1551">
          <cell r="A1551" t="str">
            <v>Brand 2</v>
          </cell>
          <cell r="B1551" t="str">
            <v>Market 31</v>
          </cell>
          <cell r="C1551">
            <v>0.2</v>
          </cell>
        </row>
        <row r="1552">
          <cell r="A1552" t="str">
            <v>Brand 2</v>
          </cell>
          <cell r="B1552" t="str">
            <v>Market 34</v>
          </cell>
          <cell r="C1552">
            <v>0.4</v>
          </cell>
        </row>
        <row r="1553">
          <cell r="A1553" t="str">
            <v>Brand 2</v>
          </cell>
          <cell r="B1553" t="str">
            <v>Market 3</v>
          </cell>
          <cell r="C1553">
            <v>1.7</v>
          </cell>
        </row>
        <row r="1554">
          <cell r="A1554" t="str">
            <v>Brand 2</v>
          </cell>
          <cell r="B1554" t="str">
            <v>Market 34</v>
          </cell>
          <cell r="C1554">
            <v>2.2000000000000002</v>
          </cell>
        </row>
        <row r="1555">
          <cell r="A1555" t="str">
            <v>Brand 2</v>
          </cell>
          <cell r="B1555" t="str">
            <v>Market 23</v>
          </cell>
          <cell r="C1555">
            <v>0.7</v>
          </cell>
        </row>
        <row r="1556">
          <cell r="A1556" t="str">
            <v>Brand 2</v>
          </cell>
          <cell r="B1556" t="str">
            <v>Market 31</v>
          </cell>
          <cell r="C1556">
            <v>2.4</v>
          </cell>
        </row>
        <row r="1557">
          <cell r="A1557" t="str">
            <v>Brand 2</v>
          </cell>
          <cell r="B1557" t="str">
            <v>Market 34</v>
          </cell>
          <cell r="C1557">
            <v>0.6</v>
          </cell>
        </row>
        <row r="1558">
          <cell r="A1558" t="str">
            <v>Brand 2</v>
          </cell>
          <cell r="B1558" t="str">
            <v>Market 7</v>
          </cell>
          <cell r="C1558">
            <v>15.2</v>
          </cell>
        </row>
        <row r="1559">
          <cell r="A1559" t="str">
            <v>Brand 2</v>
          </cell>
          <cell r="B1559" t="str">
            <v>Market 34</v>
          </cell>
          <cell r="C1559">
            <v>6.8</v>
          </cell>
        </row>
        <row r="1560">
          <cell r="A1560" t="str">
            <v>Brand 2</v>
          </cell>
          <cell r="B1560" t="str">
            <v>Market 31</v>
          </cell>
          <cell r="C1560">
            <v>9.8000000000000007</v>
          </cell>
        </row>
        <row r="1561">
          <cell r="A1561" t="str">
            <v>Brand 2</v>
          </cell>
          <cell r="B1561" t="str">
            <v>Market 3</v>
          </cell>
          <cell r="C1561">
            <v>0.9</v>
          </cell>
        </row>
        <row r="1562">
          <cell r="A1562" t="str">
            <v>Brand 2</v>
          </cell>
          <cell r="B1562" t="str">
            <v>Market 3</v>
          </cell>
          <cell r="C1562">
            <v>0.1</v>
          </cell>
        </row>
        <row r="1563">
          <cell r="A1563" t="str">
            <v>Brand 2</v>
          </cell>
          <cell r="B1563" t="str">
            <v>Market 5</v>
          </cell>
          <cell r="C1563">
            <v>0.1</v>
          </cell>
        </row>
        <row r="1564">
          <cell r="A1564" t="str">
            <v>Brand 2</v>
          </cell>
          <cell r="B1564" t="str">
            <v>Market 3</v>
          </cell>
          <cell r="C1564">
            <v>0.1</v>
          </cell>
        </row>
        <row r="1565">
          <cell r="A1565" t="str">
            <v>Brand 2</v>
          </cell>
          <cell r="B1565" t="str">
            <v>Market 3</v>
          </cell>
          <cell r="C1565">
            <v>0.5</v>
          </cell>
        </row>
        <row r="1566">
          <cell r="A1566" t="str">
            <v>Brand 2</v>
          </cell>
          <cell r="B1566" t="str">
            <v>Market 3</v>
          </cell>
          <cell r="C1566">
            <v>1.2</v>
          </cell>
        </row>
        <row r="1567">
          <cell r="A1567" t="str">
            <v>Brand 2</v>
          </cell>
          <cell r="B1567" t="str">
            <v>Market 3</v>
          </cell>
          <cell r="C1567">
            <v>3.9</v>
          </cell>
        </row>
        <row r="1568">
          <cell r="A1568" t="str">
            <v>Brand 2</v>
          </cell>
          <cell r="B1568" t="str">
            <v>Market 34</v>
          </cell>
          <cell r="C1568">
            <v>0.2</v>
          </cell>
        </row>
        <row r="1569">
          <cell r="A1569" t="str">
            <v>Brand 2</v>
          </cell>
          <cell r="B1569" t="str">
            <v>Market 7</v>
          </cell>
          <cell r="C1569">
            <v>2.9</v>
          </cell>
        </row>
        <row r="1570">
          <cell r="A1570" t="str">
            <v>Brand 2</v>
          </cell>
          <cell r="B1570" t="str">
            <v>Market 34</v>
          </cell>
          <cell r="C1570">
            <v>1.4</v>
          </cell>
        </row>
        <row r="1571">
          <cell r="A1571" t="str">
            <v>Brand 2</v>
          </cell>
          <cell r="B1571" t="str">
            <v>Market 31</v>
          </cell>
          <cell r="C1571">
            <v>0.7</v>
          </cell>
        </row>
        <row r="1572">
          <cell r="A1572" t="str">
            <v>Brand 2</v>
          </cell>
          <cell r="B1572" t="str">
            <v>Market 15</v>
          </cell>
          <cell r="C1572">
            <v>0.2</v>
          </cell>
        </row>
        <row r="1573">
          <cell r="A1573" t="str">
            <v>Brand 2</v>
          </cell>
          <cell r="B1573" t="str">
            <v>Market 7</v>
          </cell>
          <cell r="C1573">
            <v>17</v>
          </cell>
        </row>
        <row r="1574">
          <cell r="A1574" t="str">
            <v>Brand 2</v>
          </cell>
          <cell r="B1574" t="str">
            <v>Market 7</v>
          </cell>
          <cell r="C1574">
            <v>0.1</v>
          </cell>
        </row>
        <row r="1575">
          <cell r="A1575" t="str">
            <v>Brand 2</v>
          </cell>
          <cell r="B1575" t="str">
            <v>Market 14</v>
          </cell>
          <cell r="C1575">
            <v>0.5</v>
          </cell>
        </row>
        <row r="1576">
          <cell r="A1576" t="str">
            <v>Brand 2</v>
          </cell>
          <cell r="B1576" t="str">
            <v>Market 10</v>
          </cell>
          <cell r="C1576">
            <v>0.9</v>
          </cell>
        </row>
        <row r="1577">
          <cell r="A1577" t="str">
            <v>Brand 2</v>
          </cell>
          <cell r="B1577" t="str">
            <v>Market 10</v>
          </cell>
          <cell r="C1577">
            <v>1.8</v>
          </cell>
        </row>
        <row r="1578">
          <cell r="A1578" t="str">
            <v>Brand 2</v>
          </cell>
          <cell r="B1578" t="str">
            <v>Market 10</v>
          </cell>
          <cell r="C1578">
            <v>0.8</v>
          </cell>
        </row>
        <row r="1579">
          <cell r="A1579" t="str">
            <v>Brand 2</v>
          </cell>
          <cell r="B1579" t="str">
            <v>Market 10</v>
          </cell>
          <cell r="C1579">
            <v>0.9</v>
          </cell>
        </row>
        <row r="1580">
          <cell r="A1580" t="str">
            <v>Brand 2</v>
          </cell>
          <cell r="B1580" t="str">
            <v>Market 15</v>
          </cell>
          <cell r="C1580">
            <v>1.3</v>
          </cell>
        </row>
        <row r="1581">
          <cell r="A1581" t="str">
            <v>Brand 2</v>
          </cell>
          <cell r="B1581" t="str">
            <v>Market 10</v>
          </cell>
          <cell r="C1581">
            <v>0.2</v>
          </cell>
        </row>
        <row r="1582">
          <cell r="A1582" t="str">
            <v>Brand 2</v>
          </cell>
          <cell r="B1582" t="str">
            <v>Market 23</v>
          </cell>
          <cell r="C1582">
            <v>2.7</v>
          </cell>
        </row>
        <row r="1583">
          <cell r="A1583" t="str">
            <v>Brand 2</v>
          </cell>
          <cell r="B1583" t="str">
            <v>Market 21</v>
          </cell>
          <cell r="C1583">
            <v>1.5</v>
          </cell>
        </row>
        <row r="1584">
          <cell r="A1584" t="str">
            <v>Brand 2</v>
          </cell>
          <cell r="B1584" t="str">
            <v>Market 25</v>
          </cell>
          <cell r="C1584">
            <v>1.9</v>
          </cell>
        </row>
        <row r="1585">
          <cell r="A1585" t="str">
            <v>Brand 2</v>
          </cell>
          <cell r="B1585" t="str">
            <v>Market 16</v>
          </cell>
          <cell r="C1585">
            <v>4.5</v>
          </cell>
        </row>
        <row r="1586">
          <cell r="A1586" t="str">
            <v>Brand 2</v>
          </cell>
          <cell r="B1586" t="str">
            <v>Market 23</v>
          </cell>
          <cell r="C1586">
            <v>6.6</v>
          </cell>
        </row>
        <row r="1587">
          <cell r="A1587" t="str">
            <v>Brand 2</v>
          </cell>
          <cell r="B1587" t="str">
            <v>Market 21</v>
          </cell>
          <cell r="C1587">
            <v>4.7</v>
          </cell>
        </row>
        <row r="1588">
          <cell r="A1588" t="str">
            <v>Brand 2</v>
          </cell>
          <cell r="B1588" t="str">
            <v>Market 25</v>
          </cell>
          <cell r="C1588">
            <v>3.1</v>
          </cell>
        </row>
        <row r="1589">
          <cell r="A1589" t="str">
            <v>Brand 2</v>
          </cell>
          <cell r="B1589" t="str">
            <v>Market 21</v>
          </cell>
          <cell r="C1589">
            <v>0.8</v>
          </cell>
        </row>
        <row r="1590">
          <cell r="A1590" t="str">
            <v>Brand 2</v>
          </cell>
          <cell r="B1590" t="str">
            <v>Market 25</v>
          </cell>
          <cell r="C1590">
            <v>1.2</v>
          </cell>
        </row>
        <row r="1591">
          <cell r="A1591" t="str">
            <v>Brand 2</v>
          </cell>
          <cell r="B1591" t="str">
            <v>Market 16</v>
          </cell>
          <cell r="C1591">
            <v>2.2000000000000002</v>
          </cell>
        </row>
        <row r="1592">
          <cell r="A1592" t="str">
            <v>Brand 2</v>
          </cell>
          <cell r="B1592" t="str">
            <v>Market 16</v>
          </cell>
          <cell r="C1592">
            <v>9.4</v>
          </cell>
        </row>
        <row r="1593">
          <cell r="A1593" t="str">
            <v>Brand 2</v>
          </cell>
          <cell r="B1593" t="str">
            <v>Market 25</v>
          </cell>
          <cell r="C1593">
            <v>0.1</v>
          </cell>
        </row>
        <row r="1594">
          <cell r="A1594" t="str">
            <v>Brand 2</v>
          </cell>
          <cell r="B1594" t="str">
            <v>Market 16</v>
          </cell>
          <cell r="C1594">
            <v>1</v>
          </cell>
        </row>
        <row r="1595">
          <cell r="A1595" t="str">
            <v>Brand 2</v>
          </cell>
          <cell r="B1595" t="str">
            <v>Market 23</v>
          </cell>
          <cell r="C1595">
            <v>0.7</v>
          </cell>
        </row>
        <row r="1596">
          <cell r="A1596" t="str">
            <v>Brand 2</v>
          </cell>
          <cell r="B1596" t="str">
            <v>Market 21</v>
          </cell>
          <cell r="C1596">
            <v>1.2</v>
          </cell>
        </row>
        <row r="1597">
          <cell r="A1597" t="str">
            <v>Brand 2</v>
          </cell>
          <cell r="B1597" t="str">
            <v>Market 24</v>
          </cell>
          <cell r="C1597">
            <v>0.6</v>
          </cell>
        </row>
        <row r="1598">
          <cell r="A1598" t="str">
            <v>Brand 2</v>
          </cell>
          <cell r="B1598" t="str">
            <v>Market 21</v>
          </cell>
          <cell r="C1598">
            <v>0.4</v>
          </cell>
        </row>
        <row r="1599">
          <cell r="A1599" t="str">
            <v>Brand 2</v>
          </cell>
          <cell r="B1599" t="str">
            <v>Market 25</v>
          </cell>
          <cell r="C1599">
            <v>0.5</v>
          </cell>
        </row>
        <row r="1600">
          <cell r="A1600" t="str">
            <v>Brand 2</v>
          </cell>
          <cell r="B1600" t="str">
            <v>Market 23</v>
          </cell>
          <cell r="C1600">
            <v>0.6</v>
          </cell>
        </row>
        <row r="1601">
          <cell r="A1601" t="str">
            <v>Brand 2</v>
          </cell>
          <cell r="B1601" t="str">
            <v>Market 21</v>
          </cell>
          <cell r="C1601">
            <v>0.3</v>
          </cell>
        </row>
        <row r="1602">
          <cell r="A1602" t="str">
            <v>Brand 2</v>
          </cell>
          <cell r="B1602" t="str">
            <v>Market 25</v>
          </cell>
          <cell r="C1602">
            <v>0.8</v>
          </cell>
        </row>
        <row r="1603">
          <cell r="A1603" t="str">
            <v>Brand 2</v>
          </cell>
          <cell r="B1603" t="str">
            <v>Market 23</v>
          </cell>
          <cell r="C1603">
            <v>0.5</v>
          </cell>
        </row>
        <row r="1604">
          <cell r="A1604" t="str">
            <v>Brand 2</v>
          </cell>
          <cell r="B1604" t="str">
            <v>Market 16</v>
          </cell>
          <cell r="C1604">
            <v>0.9</v>
          </cell>
        </row>
        <row r="1605">
          <cell r="A1605" t="str">
            <v>Brand 2</v>
          </cell>
          <cell r="B1605" t="str">
            <v>Market 16</v>
          </cell>
          <cell r="C1605">
            <v>1</v>
          </cell>
        </row>
        <row r="1606">
          <cell r="A1606" t="str">
            <v>Brand 2</v>
          </cell>
          <cell r="B1606" t="str">
            <v>Market 23</v>
          </cell>
          <cell r="C1606">
            <v>0.7</v>
          </cell>
        </row>
        <row r="1607">
          <cell r="A1607" t="str">
            <v>Brand 2</v>
          </cell>
          <cell r="B1607" t="str">
            <v>Market 21</v>
          </cell>
          <cell r="C1607">
            <v>1.1000000000000001</v>
          </cell>
        </row>
        <row r="1608">
          <cell r="A1608" t="str">
            <v>Brand 2</v>
          </cell>
          <cell r="B1608" t="str">
            <v>Market 24</v>
          </cell>
          <cell r="C1608">
            <v>0.1</v>
          </cell>
        </row>
        <row r="1609">
          <cell r="A1609" t="str">
            <v>Brand 2</v>
          </cell>
          <cell r="B1609" t="str">
            <v>Market 25</v>
          </cell>
          <cell r="C1609">
            <v>0.5</v>
          </cell>
        </row>
        <row r="1610">
          <cell r="A1610" t="str">
            <v>Brand 2</v>
          </cell>
          <cell r="B1610" t="str">
            <v>Market 25</v>
          </cell>
          <cell r="C1610">
            <v>0.6</v>
          </cell>
        </row>
        <row r="1611">
          <cell r="A1611" t="str">
            <v>Brand 2</v>
          </cell>
          <cell r="B1611" t="str">
            <v>Market 23</v>
          </cell>
          <cell r="C1611">
            <v>0.2</v>
          </cell>
        </row>
        <row r="1612">
          <cell r="A1612" t="str">
            <v>Brand 2</v>
          </cell>
          <cell r="B1612" t="str">
            <v>Market 16</v>
          </cell>
          <cell r="C1612">
            <v>0.1</v>
          </cell>
        </row>
        <row r="1613">
          <cell r="A1613" t="str">
            <v>Brand 2</v>
          </cell>
          <cell r="B1613" t="str">
            <v>Market 23</v>
          </cell>
          <cell r="C1613">
            <v>1</v>
          </cell>
        </row>
        <row r="1614">
          <cell r="A1614" t="str">
            <v>Brand 2</v>
          </cell>
          <cell r="B1614" t="str">
            <v>Market 21</v>
          </cell>
          <cell r="C1614">
            <v>0.5</v>
          </cell>
        </row>
        <row r="1615">
          <cell r="A1615" t="str">
            <v>Brand 2</v>
          </cell>
          <cell r="B1615" t="str">
            <v>Market 25</v>
          </cell>
          <cell r="C1615">
            <v>0.3</v>
          </cell>
        </row>
        <row r="1616">
          <cell r="A1616" t="str">
            <v>Brand 2</v>
          </cell>
          <cell r="B1616" t="str">
            <v>Market 16</v>
          </cell>
          <cell r="C1616">
            <v>1</v>
          </cell>
        </row>
        <row r="1617">
          <cell r="A1617" t="str">
            <v>Brand 2</v>
          </cell>
          <cell r="B1617" t="str">
            <v>Market 21</v>
          </cell>
          <cell r="C1617">
            <v>0.7</v>
          </cell>
        </row>
        <row r="1618">
          <cell r="A1618" t="str">
            <v>Brand 2</v>
          </cell>
          <cell r="B1618" t="str">
            <v>Market 24</v>
          </cell>
          <cell r="C1618">
            <v>1.3</v>
          </cell>
        </row>
        <row r="1619">
          <cell r="A1619" t="str">
            <v>Brand 2</v>
          </cell>
          <cell r="B1619" t="str">
            <v>Market 16</v>
          </cell>
          <cell r="C1619">
            <v>0.2</v>
          </cell>
        </row>
        <row r="1620">
          <cell r="A1620" t="str">
            <v>Brand 2</v>
          </cell>
          <cell r="B1620" t="str">
            <v>Market 23</v>
          </cell>
          <cell r="C1620">
            <v>0.5</v>
          </cell>
        </row>
        <row r="1621">
          <cell r="A1621" t="str">
            <v>Brand 2</v>
          </cell>
          <cell r="B1621" t="str">
            <v>Market 21</v>
          </cell>
          <cell r="C1621">
            <v>0.8</v>
          </cell>
        </row>
        <row r="1622">
          <cell r="A1622" t="str">
            <v>Brand 2</v>
          </cell>
          <cell r="B1622" t="str">
            <v>Market 24</v>
          </cell>
          <cell r="C1622">
            <v>0.1</v>
          </cell>
        </row>
        <row r="1623">
          <cell r="A1623" t="str">
            <v>Brand 2</v>
          </cell>
          <cell r="B1623" t="str">
            <v>Market 25</v>
          </cell>
          <cell r="C1623">
            <v>0.5</v>
          </cell>
        </row>
        <row r="1624">
          <cell r="A1624" t="str">
            <v>Brand 2</v>
          </cell>
          <cell r="B1624" t="str">
            <v>Market 14</v>
          </cell>
          <cell r="C1624">
            <v>1</v>
          </cell>
        </row>
        <row r="1625">
          <cell r="A1625" t="str">
            <v>Brand 2</v>
          </cell>
          <cell r="B1625" t="str">
            <v>Market 28</v>
          </cell>
          <cell r="C1625">
            <v>0.2</v>
          </cell>
        </row>
        <row r="1626">
          <cell r="A1626" t="str">
            <v>Brand 2</v>
          </cell>
          <cell r="B1626" t="str">
            <v>Market 28</v>
          </cell>
          <cell r="C1626">
            <v>1.5</v>
          </cell>
        </row>
        <row r="1627">
          <cell r="A1627" t="str">
            <v>Brand 2</v>
          </cell>
          <cell r="B1627" t="str">
            <v>Market 9</v>
          </cell>
          <cell r="C1627">
            <v>13.5</v>
          </cell>
        </row>
        <row r="1628">
          <cell r="A1628" t="str">
            <v>Brand 2</v>
          </cell>
          <cell r="B1628" t="str">
            <v>Market 9</v>
          </cell>
          <cell r="C1628">
            <v>17.8</v>
          </cell>
        </row>
        <row r="1629">
          <cell r="A1629" t="str">
            <v>Brand 2</v>
          </cell>
          <cell r="B1629" t="str">
            <v>Market 9</v>
          </cell>
          <cell r="C1629">
            <v>2.2999999999999998</v>
          </cell>
        </row>
        <row r="1630">
          <cell r="A1630" t="str">
            <v>Brand 2</v>
          </cell>
          <cell r="B1630" t="str">
            <v>Market 9</v>
          </cell>
          <cell r="C1630">
            <v>1.4</v>
          </cell>
        </row>
        <row r="1631">
          <cell r="A1631" t="str">
            <v>Brand 2</v>
          </cell>
          <cell r="B1631" t="str">
            <v>Market 9</v>
          </cell>
          <cell r="C1631">
            <v>0.9</v>
          </cell>
        </row>
        <row r="1632">
          <cell r="A1632" t="str">
            <v>Brand 2</v>
          </cell>
          <cell r="B1632" t="str">
            <v>Market 9</v>
          </cell>
          <cell r="C1632">
            <v>1.3</v>
          </cell>
        </row>
        <row r="1633">
          <cell r="A1633" t="str">
            <v>Brand 2</v>
          </cell>
          <cell r="B1633" t="str">
            <v>Market 10</v>
          </cell>
          <cell r="C1633">
            <v>2.6</v>
          </cell>
        </row>
        <row r="1634">
          <cell r="A1634" t="str">
            <v>Brand 2</v>
          </cell>
          <cell r="B1634" t="str">
            <v>Market 14</v>
          </cell>
          <cell r="C1634">
            <v>8</v>
          </cell>
        </row>
        <row r="1635">
          <cell r="A1635" t="str">
            <v>Brand 2</v>
          </cell>
          <cell r="B1635" t="str">
            <v>Market 14</v>
          </cell>
          <cell r="C1635">
            <v>12.7</v>
          </cell>
        </row>
        <row r="1636">
          <cell r="A1636" t="str">
            <v>Brand 2</v>
          </cell>
          <cell r="B1636" t="str">
            <v>Market 10</v>
          </cell>
          <cell r="C1636">
            <v>7.3</v>
          </cell>
        </row>
        <row r="1637">
          <cell r="A1637" t="str">
            <v>Brand 2</v>
          </cell>
          <cell r="B1637" t="str">
            <v>Market 14</v>
          </cell>
          <cell r="C1637">
            <v>2.6</v>
          </cell>
        </row>
        <row r="1638">
          <cell r="A1638" t="str">
            <v>Brand 2</v>
          </cell>
          <cell r="B1638" t="str">
            <v>Market 10</v>
          </cell>
          <cell r="C1638">
            <v>3</v>
          </cell>
        </row>
        <row r="1639">
          <cell r="A1639" t="str">
            <v>Brand 2</v>
          </cell>
          <cell r="B1639" t="str">
            <v>Market 14</v>
          </cell>
          <cell r="C1639">
            <v>0.4</v>
          </cell>
        </row>
        <row r="1640">
          <cell r="A1640" t="str">
            <v>Brand 2</v>
          </cell>
          <cell r="B1640" t="str">
            <v>Market 10</v>
          </cell>
          <cell r="C1640">
            <v>1.1000000000000001</v>
          </cell>
        </row>
        <row r="1641">
          <cell r="A1641" t="str">
            <v>Brand 2</v>
          </cell>
          <cell r="B1641" t="str">
            <v>Market 14</v>
          </cell>
          <cell r="C1641">
            <v>1.7</v>
          </cell>
        </row>
        <row r="1642">
          <cell r="A1642" t="str">
            <v>Brand 2</v>
          </cell>
          <cell r="B1642" t="str">
            <v>Market 14</v>
          </cell>
          <cell r="C1642">
            <v>1.1000000000000001</v>
          </cell>
        </row>
        <row r="1643">
          <cell r="A1643" t="str">
            <v>Brand 2</v>
          </cell>
          <cell r="B1643" t="str">
            <v>Market 10</v>
          </cell>
          <cell r="C1643">
            <v>1.2</v>
          </cell>
        </row>
        <row r="1644">
          <cell r="A1644" t="str">
            <v>Brand 2</v>
          </cell>
          <cell r="B1644" t="str">
            <v>Market 9</v>
          </cell>
          <cell r="C1644">
            <v>0.3</v>
          </cell>
        </row>
        <row r="1645">
          <cell r="A1645" t="str">
            <v>Brand 2</v>
          </cell>
          <cell r="B1645" t="str">
            <v>Market 9</v>
          </cell>
          <cell r="C1645">
            <v>1</v>
          </cell>
        </row>
        <row r="1646">
          <cell r="A1646" t="str">
            <v>Brand 2</v>
          </cell>
          <cell r="B1646" t="str">
            <v>Market 14</v>
          </cell>
          <cell r="C1646">
            <v>1.6</v>
          </cell>
        </row>
        <row r="1647">
          <cell r="A1647" t="str">
            <v>Brand 2</v>
          </cell>
          <cell r="B1647" t="str">
            <v>Market 9</v>
          </cell>
          <cell r="C1647">
            <v>0.5</v>
          </cell>
        </row>
        <row r="1648">
          <cell r="A1648" t="str">
            <v>Brand 2</v>
          </cell>
          <cell r="B1648" t="str">
            <v>Market 14</v>
          </cell>
          <cell r="C1648">
            <v>0.1</v>
          </cell>
        </row>
        <row r="1649">
          <cell r="A1649" t="str">
            <v>Brand 2</v>
          </cell>
          <cell r="B1649" t="str">
            <v>Market 9</v>
          </cell>
          <cell r="C1649">
            <v>0.7</v>
          </cell>
        </row>
        <row r="1650">
          <cell r="A1650" t="str">
            <v>Brand 2</v>
          </cell>
          <cell r="B1650" t="str">
            <v>Market 14</v>
          </cell>
          <cell r="C1650">
            <v>0.9</v>
          </cell>
        </row>
        <row r="1651">
          <cell r="A1651" t="str">
            <v>Brand 2</v>
          </cell>
          <cell r="B1651" t="str">
            <v>Market 10</v>
          </cell>
          <cell r="C1651">
            <v>0.6</v>
          </cell>
        </row>
        <row r="1652">
          <cell r="A1652" t="str">
            <v>Brand 2</v>
          </cell>
          <cell r="B1652" t="str">
            <v>Market 14</v>
          </cell>
          <cell r="C1652">
            <v>0.8</v>
          </cell>
        </row>
        <row r="1653">
          <cell r="A1653" t="str">
            <v>Brand 2</v>
          </cell>
          <cell r="B1653" t="str">
            <v>Market 32</v>
          </cell>
          <cell r="C1653">
            <v>10.5</v>
          </cell>
        </row>
        <row r="1654">
          <cell r="A1654" t="str">
            <v>Brand 2</v>
          </cell>
          <cell r="B1654" t="str">
            <v>Market 32</v>
          </cell>
          <cell r="C1654">
            <v>21.7</v>
          </cell>
        </row>
        <row r="1655">
          <cell r="A1655" t="str">
            <v>Brand 2</v>
          </cell>
          <cell r="B1655" t="str">
            <v>Market 32</v>
          </cell>
          <cell r="C1655">
            <v>0.1</v>
          </cell>
        </row>
        <row r="1656">
          <cell r="A1656" t="str">
            <v>Brand 2</v>
          </cell>
          <cell r="B1656" t="str">
            <v>Market 32</v>
          </cell>
          <cell r="C1656">
            <v>4.4000000000000004</v>
          </cell>
        </row>
        <row r="1657">
          <cell r="A1657" t="str">
            <v>Brand 2</v>
          </cell>
          <cell r="B1657" t="str">
            <v>Market 32</v>
          </cell>
          <cell r="C1657">
            <v>4.0999999999999996</v>
          </cell>
        </row>
        <row r="1658">
          <cell r="A1658" t="str">
            <v>Brand 2</v>
          </cell>
          <cell r="B1658" t="str">
            <v>Market 32</v>
          </cell>
          <cell r="C1658">
            <v>2.2000000000000002</v>
          </cell>
        </row>
        <row r="1659">
          <cell r="A1659" t="str">
            <v>Brand 2</v>
          </cell>
          <cell r="B1659" t="str">
            <v>Market 32</v>
          </cell>
          <cell r="C1659">
            <v>5.2</v>
          </cell>
        </row>
        <row r="1660">
          <cell r="A1660" t="str">
            <v>Brand 2</v>
          </cell>
          <cell r="B1660" t="str">
            <v>Market 32</v>
          </cell>
          <cell r="C1660">
            <v>1.9</v>
          </cell>
        </row>
        <row r="1661">
          <cell r="A1661" t="str">
            <v>Brand 2</v>
          </cell>
          <cell r="B1661" t="str">
            <v>Market 32</v>
          </cell>
          <cell r="C1661">
            <v>2</v>
          </cell>
        </row>
        <row r="1662">
          <cell r="A1662" t="str">
            <v>Brand 2</v>
          </cell>
          <cell r="B1662" t="str">
            <v>Market 32</v>
          </cell>
          <cell r="C1662">
            <v>0.8</v>
          </cell>
        </row>
        <row r="1663">
          <cell r="A1663" t="str">
            <v>Brand 2</v>
          </cell>
          <cell r="B1663" t="str">
            <v>Market 32</v>
          </cell>
          <cell r="C1663">
            <v>1.8</v>
          </cell>
        </row>
        <row r="1664">
          <cell r="A1664" t="str">
            <v>Brand 2</v>
          </cell>
          <cell r="B1664" t="str">
            <v>Market 32</v>
          </cell>
          <cell r="C1664">
            <v>4.0999999999999996</v>
          </cell>
        </row>
        <row r="1665">
          <cell r="A1665" t="str">
            <v>Brand 2</v>
          </cell>
          <cell r="B1665" t="str">
            <v>Market 33</v>
          </cell>
          <cell r="C1665">
            <v>0.5</v>
          </cell>
        </row>
        <row r="1666">
          <cell r="A1666" t="str">
            <v>Brand 2</v>
          </cell>
          <cell r="B1666" t="str">
            <v>Market 33</v>
          </cell>
          <cell r="C1666">
            <v>8.1</v>
          </cell>
        </row>
        <row r="1667">
          <cell r="A1667" t="str">
            <v>Brand 2</v>
          </cell>
          <cell r="B1667" t="str">
            <v>Market 33</v>
          </cell>
          <cell r="C1667">
            <v>25.8</v>
          </cell>
        </row>
        <row r="1668">
          <cell r="A1668" t="str">
            <v>Brand 2</v>
          </cell>
          <cell r="B1668" t="str">
            <v>Market 33</v>
          </cell>
          <cell r="C1668">
            <v>0.1</v>
          </cell>
        </row>
        <row r="1669">
          <cell r="A1669" t="str">
            <v>Brand 2</v>
          </cell>
          <cell r="B1669" t="str">
            <v>Market 33</v>
          </cell>
          <cell r="C1669">
            <v>2.9</v>
          </cell>
        </row>
        <row r="1670">
          <cell r="A1670" t="str">
            <v>Brand 2</v>
          </cell>
          <cell r="B1670" t="str">
            <v>Market 33</v>
          </cell>
          <cell r="C1670">
            <v>1.8</v>
          </cell>
        </row>
        <row r="1671">
          <cell r="A1671" t="str">
            <v>Brand 2</v>
          </cell>
          <cell r="B1671" t="str">
            <v>Market 33</v>
          </cell>
          <cell r="C1671">
            <v>3.9</v>
          </cell>
        </row>
        <row r="1672">
          <cell r="A1672" t="str">
            <v>Brand 2</v>
          </cell>
          <cell r="B1672" t="str">
            <v>Market 33</v>
          </cell>
          <cell r="C1672">
            <v>1.8</v>
          </cell>
        </row>
        <row r="1673">
          <cell r="A1673" t="str">
            <v>Brand 2</v>
          </cell>
          <cell r="B1673" t="str">
            <v>Market 33</v>
          </cell>
          <cell r="C1673">
            <v>1.5</v>
          </cell>
        </row>
        <row r="1674">
          <cell r="A1674" t="str">
            <v>Brand 2</v>
          </cell>
          <cell r="B1674" t="str">
            <v>Market 33</v>
          </cell>
          <cell r="C1674">
            <v>0.2</v>
          </cell>
        </row>
        <row r="1675">
          <cell r="A1675" t="str">
            <v>Brand 2</v>
          </cell>
          <cell r="B1675" t="str">
            <v>Market 33</v>
          </cell>
          <cell r="C1675">
            <v>0.9</v>
          </cell>
        </row>
        <row r="1676">
          <cell r="A1676" t="str">
            <v>Brand 2</v>
          </cell>
          <cell r="B1676" t="str">
            <v>Market 33</v>
          </cell>
          <cell r="C1676">
            <v>0.1</v>
          </cell>
        </row>
        <row r="1677">
          <cell r="A1677" t="str">
            <v>Brand 2</v>
          </cell>
          <cell r="B1677" t="str">
            <v>Market 33</v>
          </cell>
          <cell r="C1677">
            <v>0.7</v>
          </cell>
        </row>
        <row r="1678">
          <cell r="A1678" t="str">
            <v>Brand 2</v>
          </cell>
          <cell r="B1678" t="str">
            <v>Market 33</v>
          </cell>
          <cell r="C1678">
            <v>0.7</v>
          </cell>
        </row>
        <row r="1679">
          <cell r="A1679" t="str">
            <v>Brand 2</v>
          </cell>
          <cell r="B1679" t="str">
            <v>Market 33</v>
          </cell>
          <cell r="C1679">
            <v>1.9</v>
          </cell>
        </row>
        <row r="1680">
          <cell r="A1680" t="str">
            <v>Brand 2</v>
          </cell>
          <cell r="B1680" t="str">
            <v>Market 33</v>
          </cell>
          <cell r="C1680">
            <v>0.1</v>
          </cell>
        </row>
        <row r="1681">
          <cell r="A1681" t="str">
            <v>Brand 2</v>
          </cell>
          <cell r="B1681" t="str">
            <v>Market 3</v>
          </cell>
          <cell r="C1681">
            <v>0.52</v>
          </cell>
        </row>
        <row r="1682">
          <cell r="A1682" t="str">
            <v>Brand 2</v>
          </cell>
          <cell r="B1682" t="str">
            <v>Market 3</v>
          </cell>
          <cell r="C1682">
            <v>0.15</v>
          </cell>
        </row>
        <row r="1683">
          <cell r="A1683" t="str">
            <v>Brand 2</v>
          </cell>
          <cell r="B1683" t="str">
            <v>Market 3</v>
          </cell>
          <cell r="C1683">
            <v>0.45</v>
          </cell>
        </row>
        <row r="1684">
          <cell r="A1684" t="str">
            <v>Brand 2</v>
          </cell>
          <cell r="B1684" t="str">
            <v>Market 28</v>
          </cell>
          <cell r="C1684">
            <v>12.8</v>
          </cell>
        </row>
        <row r="1685">
          <cell r="A1685" t="str">
            <v>Brand 2</v>
          </cell>
          <cell r="B1685" t="str">
            <v>Market 28</v>
          </cell>
          <cell r="C1685">
            <v>0.6</v>
          </cell>
        </row>
        <row r="1686">
          <cell r="A1686" t="str">
            <v>Brand 2</v>
          </cell>
          <cell r="B1686" t="str">
            <v>Market 28</v>
          </cell>
          <cell r="C1686">
            <v>1</v>
          </cell>
        </row>
        <row r="1687">
          <cell r="A1687" t="str">
            <v>Brand 2</v>
          </cell>
          <cell r="B1687" t="str">
            <v>Market 7</v>
          </cell>
          <cell r="C1687">
            <v>23</v>
          </cell>
        </row>
        <row r="1688">
          <cell r="A1688" t="str">
            <v>Brand 2</v>
          </cell>
          <cell r="B1688" t="str">
            <v>Market 3</v>
          </cell>
          <cell r="C1688">
            <v>10</v>
          </cell>
        </row>
        <row r="1689">
          <cell r="A1689" t="str">
            <v>Brand 2</v>
          </cell>
          <cell r="B1689" t="str">
            <v>Market 15</v>
          </cell>
          <cell r="C1689">
            <v>4.2</v>
          </cell>
        </row>
        <row r="1690">
          <cell r="A1690" t="str">
            <v>Brand 2</v>
          </cell>
          <cell r="B1690" t="str">
            <v>Market 24</v>
          </cell>
          <cell r="C1690">
            <v>1.6</v>
          </cell>
        </row>
        <row r="1691">
          <cell r="A1691" t="str">
            <v>Brand 2</v>
          </cell>
          <cell r="B1691" t="str">
            <v>Market 34</v>
          </cell>
          <cell r="C1691">
            <v>4</v>
          </cell>
        </row>
        <row r="1692">
          <cell r="A1692" t="str">
            <v>Brand 2</v>
          </cell>
          <cell r="B1692" t="str">
            <v>Market 31</v>
          </cell>
          <cell r="C1692">
            <v>7.8</v>
          </cell>
        </row>
        <row r="1693">
          <cell r="A1693" t="str">
            <v>Brand 2</v>
          </cell>
          <cell r="B1693" t="str">
            <v>Market 15</v>
          </cell>
          <cell r="C1693">
            <v>1</v>
          </cell>
        </row>
        <row r="1694">
          <cell r="A1694" t="str">
            <v>Brand 2</v>
          </cell>
          <cell r="B1694" t="str">
            <v>Market 3</v>
          </cell>
          <cell r="C1694">
            <v>1.8</v>
          </cell>
        </row>
        <row r="1695">
          <cell r="A1695" t="str">
            <v>Brand 2</v>
          </cell>
          <cell r="B1695" t="str">
            <v>Market 21</v>
          </cell>
          <cell r="C1695">
            <v>0.2</v>
          </cell>
        </row>
        <row r="1696">
          <cell r="A1696" t="str">
            <v>Brand 2</v>
          </cell>
          <cell r="B1696" t="str">
            <v>Market 7</v>
          </cell>
          <cell r="C1696">
            <v>1.4</v>
          </cell>
        </row>
        <row r="1697">
          <cell r="A1697" t="str">
            <v>Brand 2</v>
          </cell>
          <cell r="B1697" t="str">
            <v>Market 15</v>
          </cell>
          <cell r="C1697">
            <v>0.2</v>
          </cell>
        </row>
        <row r="1698">
          <cell r="A1698" t="str">
            <v>Brand 2</v>
          </cell>
          <cell r="B1698" t="str">
            <v>Market 3</v>
          </cell>
          <cell r="C1698">
            <v>0.4</v>
          </cell>
        </row>
        <row r="1699">
          <cell r="A1699" t="str">
            <v>Brand 2</v>
          </cell>
          <cell r="B1699" t="str">
            <v>Market 3</v>
          </cell>
          <cell r="C1699">
            <v>0.2</v>
          </cell>
        </row>
        <row r="1700">
          <cell r="A1700" t="str">
            <v>Brand 2</v>
          </cell>
          <cell r="B1700" t="str">
            <v>Market 34</v>
          </cell>
          <cell r="C1700">
            <v>0.4</v>
          </cell>
        </row>
        <row r="1701">
          <cell r="A1701" t="str">
            <v>Brand 2</v>
          </cell>
          <cell r="B1701" t="str">
            <v>Market 3</v>
          </cell>
          <cell r="C1701">
            <v>2.6</v>
          </cell>
        </row>
        <row r="1702">
          <cell r="A1702" t="str">
            <v>Brand 2</v>
          </cell>
          <cell r="B1702" t="str">
            <v>Market 10</v>
          </cell>
          <cell r="C1702">
            <v>6.4</v>
          </cell>
        </row>
        <row r="1703">
          <cell r="A1703" t="str">
            <v>Brand 2</v>
          </cell>
          <cell r="B1703" t="str">
            <v>Market 16</v>
          </cell>
          <cell r="C1703">
            <v>0.2</v>
          </cell>
        </row>
        <row r="1704">
          <cell r="A1704" t="str">
            <v>Brand 2</v>
          </cell>
          <cell r="B1704" t="str">
            <v>Market 23</v>
          </cell>
          <cell r="C1704">
            <v>2.6</v>
          </cell>
        </row>
        <row r="1705">
          <cell r="A1705" t="str">
            <v>Brand 2</v>
          </cell>
          <cell r="B1705" t="str">
            <v>Market 16</v>
          </cell>
          <cell r="C1705">
            <v>2.2000000000000002</v>
          </cell>
        </row>
        <row r="1706">
          <cell r="A1706" t="str">
            <v>Brand 2</v>
          </cell>
          <cell r="B1706" t="str">
            <v>Market 25</v>
          </cell>
          <cell r="C1706">
            <v>1.4</v>
          </cell>
        </row>
        <row r="1707">
          <cell r="A1707" t="str">
            <v>Brand 2</v>
          </cell>
          <cell r="B1707" t="str">
            <v>Market 23</v>
          </cell>
          <cell r="C1707">
            <v>0.2</v>
          </cell>
        </row>
        <row r="1708">
          <cell r="A1708" t="str">
            <v>Brand 2</v>
          </cell>
          <cell r="B1708" t="str">
            <v>Market 9</v>
          </cell>
          <cell r="C1708">
            <v>7.2</v>
          </cell>
        </row>
        <row r="1709">
          <cell r="A1709" t="str">
            <v>Brand 2</v>
          </cell>
          <cell r="B1709" t="str">
            <v>Market 32</v>
          </cell>
          <cell r="C1709">
            <v>8.4</v>
          </cell>
        </row>
        <row r="1710">
          <cell r="A1710" t="str">
            <v>Brand 2</v>
          </cell>
          <cell r="B1710" t="str">
            <v>Market 32</v>
          </cell>
          <cell r="C1710">
            <v>0.6</v>
          </cell>
        </row>
        <row r="1711">
          <cell r="A1711" t="str">
            <v>Brand 2</v>
          </cell>
          <cell r="B1711" t="str">
            <v>Market 32</v>
          </cell>
          <cell r="C1711">
            <v>0.6</v>
          </cell>
        </row>
        <row r="1712">
          <cell r="A1712" t="str">
            <v>Brand 2</v>
          </cell>
          <cell r="B1712" t="str">
            <v>Market 33</v>
          </cell>
          <cell r="C1712">
            <v>0.8</v>
          </cell>
        </row>
        <row r="1713">
          <cell r="A1713" t="str">
            <v>Brand 2</v>
          </cell>
          <cell r="B1713" t="str">
            <v>Market 33</v>
          </cell>
          <cell r="C1713">
            <v>6.4</v>
          </cell>
        </row>
        <row r="1714">
          <cell r="A1714" t="str">
            <v>Brand 2</v>
          </cell>
          <cell r="B1714" t="str">
            <v>Market 33</v>
          </cell>
          <cell r="C1714">
            <v>0.22</v>
          </cell>
        </row>
        <row r="1715">
          <cell r="A1715" t="str">
            <v>Brand 2</v>
          </cell>
          <cell r="B1715" t="str">
            <v>Market 28</v>
          </cell>
          <cell r="C1715">
            <v>21.25</v>
          </cell>
        </row>
        <row r="1716">
          <cell r="A1716" t="str">
            <v>Brand 2</v>
          </cell>
          <cell r="B1716" t="str">
            <v>Market 28</v>
          </cell>
          <cell r="C1716">
            <v>156</v>
          </cell>
        </row>
        <row r="1717">
          <cell r="A1717" t="str">
            <v>Brand 2</v>
          </cell>
          <cell r="B1717" t="str">
            <v>Market 28</v>
          </cell>
          <cell r="C1717">
            <v>20.75</v>
          </cell>
        </row>
        <row r="1718">
          <cell r="A1718" t="str">
            <v>Brand 2</v>
          </cell>
          <cell r="B1718" t="str">
            <v>Market 28</v>
          </cell>
          <cell r="C1718">
            <v>4.25</v>
          </cell>
        </row>
        <row r="1719">
          <cell r="A1719" t="str">
            <v>Brand 2</v>
          </cell>
          <cell r="B1719" t="str">
            <v>Market 24</v>
          </cell>
          <cell r="C1719">
            <v>0.75</v>
          </cell>
        </row>
        <row r="1720">
          <cell r="A1720" t="str">
            <v>Brand 2</v>
          </cell>
          <cell r="B1720" t="str">
            <v>Market 3</v>
          </cell>
          <cell r="C1720">
            <v>8.75</v>
          </cell>
        </row>
        <row r="1721">
          <cell r="A1721" t="str">
            <v>Brand 2</v>
          </cell>
          <cell r="B1721" t="str">
            <v>Market 5</v>
          </cell>
          <cell r="C1721">
            <v>1</v>
          </cell>
        </row>
        <row r="1722">
          <cell r="A1722" t="str">
            <v>Brand 2</v>
          </cell>
          <cell r="B1722" t="str">
            <v>Market 34</v>
          </cell>
          <cell r="C1722">
            <v>12</v>
          </cell>
        </row>
        <row r="1723">
          <cell r="A1723" t="str">
            <v>Brand 2</v>
          </cell>
          <cell r="B1723" t="str">
            <v>Market 7</v>
          </cell>
          <cell r="C1723">
            <v>25.75</v>
          </cell>
        </row>
        <row r="1724">
          <cell r="A1724" t="str">
            <v>Brand 2</v>
          </cell>
          <cell r="B1724" t="str">
            <v>Market 34</v>
          </cell>
          <cell r="C1724">
            <v>10</v>
          </cell>
        </row>
        <row r="1725">
          <cell r="A1725" t="str">
            <v>Brand 2</v>
          </cell>
          <cell r="B1725" t="str">
            <v>Market 31</v>
          </cell>
          <cell r="C1725">
            <v>7.25</v>
          </cell>
        </row>
        <row r="1726">
          <cell r="A1726" t="str">
            <v>Brand 2</v>
          </cell>
          <cell r="B1726" t="str">
            <v>Market 3</v>
          </cell>
          <cell r="C1726">
            <v>162.5</v>
          </cell>
        </row>
        <row r="1727">
          <cell r="A1727" t="str">
            <v>Brand 2</v>
          </cell>
          <cell r="B1727" t="str">
            <v>Market 3</v>
          </cell>
          <cell r="C1727">
            <v>16.75</v>
          </cell>
        </row>
        <row r="1728">
          <cell r="A1728" t="str">
            <v>Brand 2</v>
          </cell>
          <cell r="B1728" t="str">
            <v>Market 3</v>
          </cell>
          <cell r="C1728">
            <v>1</v>
          </cell>
        </row>
        <row r="1729">
          <cell r="A1729" t="str">
            <v>Brand 2</v>
          </cell>
          <cell r="B1729" t="str">
            <v>Market 24</v>
          </cell>
          <cell r="C1729">
            <v>2.75</v>
          </cell>
        </row>
        <row r="1730">
          <cell r="A1730" t="str">
            <v>Brand 2</v>
          </cell>
          <cell r="B1730" t="str">
            <v>Market 5</v>
          </cell>
          <cell r="C1730">
            <v>3.5</v>
          </cell>
        </row>
        <row r="1731">
          <cell r="A1731" t="str">
            <v>Brand 2</v>
          </cell>
          <cell r="B1731" t="str">
            <v>Market 5</v>
          </cell>
          <cell r="C1731">
            <v>0.25</v>
          </cell>
        </row>
        <row r="1732">
          <cell r="A1732" t="str">
            <v>Brand 2</v>
          </cell>
          <cell r="B1732" t="str">
            <v>Market 7</v>
          </cell>
          <cell r="C1732">
            <v>227.25</v>
          </cell>
        </row>
        <row r="1733">
          <cell r="A1733" t="str">
            <v>Brand 2</v>
          </cell>
          <cell r="B1733" t="str">
            <v>Market 34</v>
          </cell>
          <cell r="C1733">
            <v>57.25</v>
          </cell>
        </row>
        <row r="1734">
          <cell r="A1734" t="str">
            <v>Brand 2</v>
          </cell>
          <cell r="B1734" t="str">
            <v>Market 31</v>
          </cell>
          <cell r="C1734">
            <v>50.5</v>
          </cell>
        </row>
        <row r="1735">
          <cell r="A1735" t="str">
            <v>Brand 2</v>
          </cell>
          <cell r="B1735" t="str">
            <v>Market 15</v>
          </cell>
          <cell r="C1735">
            <v>6.5</v>
          </cell>
        </row>
        <row r="1736">
          <cell r="A1736" t="str">
            <v>Brand 2</v>
          </cell>
          <cell r="B1736" t="str">
            <v>Market 15</v>
          </cell>
          <cell r="C1736">
            <v>42.75</v>
          </cell>
        </row>
        <row r="1737">
          <cell r="A1737" t="str">
            <v>Brand 2</v>
          </cell>
          <cell r="B1737" t="str">
            <v>Market 15</v>
          </cell>
          <cell r="C1737">
            <v>6.5</v>
          </cell>
        </row>
        <row r="1738">
          <cell r="A1738" t="str">
            <v>Brand 2</v>
          </cell>
          <cell r="B1738" t="str">
            <v>Market 7</v>
          </cell>
          <cell r="C1738">
            <v>0.25</v>
          </cell>
        </row>
        <row r="1739">
          <cell r="A1739" t="str">
            <v>Brand 2</v>
          </cell>
          <cell r="B1739" t="str">
            <v>Market 31</v>
          </cell>
          <cell r="C1739">
            <v>0.5</v>
          </cell>
        </row>
        <row r="1740">
          <cell r="A1740" t="str">
            <v>Brand 2</v>
          </cell>
          <cell r="B1740" t="str">
            <v>Market 3</v>
          </cell>
          <cell r="C1740">
            <v>5.5</v>
          </cell>
        </row>
        <row r="1741">
          <cell r="A1741" t="str">
            <v>Brand 2</v>
          </cell>
          <cell r="B1741" t="str">
            <v>Market 34</v>
          </cell>
          <cell r="C1741">
            <v>3.5</v>
          </cell>
        </row>
        <row r="1742">
          <cell r="A1742" t="str">
            <v>Brand 2</v>
          </cell>
          <cell r="B1742" t="str">
            <v>Market 23</v>
          </cell>
          <cell r="C1742">
            <v>2.75</v>
          </cell>
        </row>
        <row r="1743">
          <cell r="A1743" t="str">
            <v>Brand 2</v>
          </cell>
          <cell r="B1743" t="str">
            <v>Market 31</v>
          </cell>
          <cell r="C1743">
            <v>2.5</v>
          </cell>
        </row>
        <row r="1744">
          <cell r="A1744" t="str">
            <v>Brand 2</v>
          </cell>
          <cell r="B1744" t="str">
            <v>Market 7</v>
          </cell>
          <cell r="C1744">
            <v>17.5</v>
          </cell>
        </row>
        <row r="1745">
          <cell r="A1745" t="str">
            <v>Brand 2</v>
          </cell>
          <cell r="B1745" t="str">
            <v>Market 31</v>
          </cell>
          <cell r="C1745">
            <v>8</v>
          </cell>
        </row>
        <row r="1746">
          <cell r="A1746" t="str">
            <v>Brand 2</v>
          </cell>
          <cell r="B1746" t="str">
            <v>Market 7</v>
          </cell>
          <cell r="C1746">
            <v>13.25</v>
          </cell>
        </row>
        <row r="1747">
          <cell r="A1747" t="str">
            <v>Brand 2</v>
          </cell>
          <cell r="B1747" t="str">
            <v>Market 14</v>
          </cell>
          <cell r="C1747">
            <v>1.75</v>
          </cell>
        </row>
        <row r="1748">
          <cell r="A1748" t="str">
            <v>Brand 2</v>
          </cell>
          <cell r="B1748" t="str">
            <v>Market 10</v>
          </cell>
          <cell r="C1748">
            <v>0.25</v>
          </cell>
        </row>
        <row r="1749">
          <cell r="A1749" t="str">
            <v>Brand 2</v>
          </cell>
          <cell r="B1749" t="str">
            <v>Market 15</v>
          </cell>
          <cell r="C1749">
            <v>0.5</v>
          </cell>
        </row>
        <row r="1750">
          <cell r="A1750" t="str">
            <v>Brand 2</v>
          </cell>
          <cell r="B1750" t="str">
            <v>Market 23</v>
          </cell>
          <cell r="C1750">
            <v>2.5</v>
          </cell>
        </row>
        <row r="1751">
          <cell r="A1751" t="str">
            <v>Brand 2</v>
          </cell>
          <cell r="B1751" t="str">
            <v>Market 21</v>
          </cell>
          <cell r="C1751">
            <v>1</v>
          </cell>
        </row>
        <row r="1752">
          <cell r="A1752" t="str">
            <v>Brand 2</v>
          </cell>
          <cell r="B1752" t="str">
            <v>Market 25</v>
          </cell>
          <cell r="C1752">
            <v>2.5</v>
          </cell>
        </row>
        <row r="1753">
          <cell r="A1753" t="str">
            <v>Brand 2</v>
          </cell>
          <cell r="B1753" t="str">
            <v>Market 16</v>
          </cell>
          <cell r="C1753">
            <v>2.5</v>
          </cell>
        </row>
        <row r="1754">
          <cell r="A1754" t="str">
            <v>Brand 2</v>
          </cell>
          <cell r="B1754" t="str">
            <v>Market 23</v>
          </cell>
          <cell r="C1754">
            <v>1</v>
          </cell>
        </row>
        <row r="1755">
          <cell r="A1755" t="str">
            <v>Brand 2</v>
          </cell>
          <cell r="B1755" t="str">
            <v>Market 21</v>
          </cell>
          <cell r="C1755">
            <v>3</v>
          </cell>
        </row>
        <row r="1756">
          <cell r="A1756" t="str">
            <v>Brand 2</v>
          </cell>
          <cell r="B1756" t="str">
            <v>Market 25</v>
          </cell>
          <cell r="C1756">
            <v>2.75</v>
          </cell>
        </row>
        <row r="1757">
          <cell r="A1757" t="str">
            <v>Brand 2</v>
          </cell>
          <cell r="B1757" t="str">
            <v>Market 16</v>
          </cell>
          <cell r="C1757">
            <v>13.25</v>
          </cell>
        </row>
        <row r="1758">
          <cell r="A1758" t="str">
            <v>Brand 2</v>
          </cell>
          <cell r="B1758" t="str">
            <v>Market 23</v>
          </cell>
          <cell r="C1758">
            <v>8.25</v>
          </cell>
        </row>
        <row r="1759">
          <cell r="A1759" t="str">
            <v>Brand 2</v>
          </cell>
          <cell r="B1759" t="str">
            <v>Market 21</v>
          </cell>
          <cell r="C1759">
            <v>6.25</v>
          </cell>
        </row>
        <row r="1760">
          <cell r="A1760" t="str">
            <v>Brand 2</v>
          </cell>
          <cell r="B1760" t="str">
            <v>Market 25</v>
          </cell>
          <cell r="C1760">
            <v>4.5</v>
          </cell>
        </row>
        <row r="1761">
          <cell r="A1761" t="str">
            <v>Brand 2</v>
          </cell>
          <cell r="B1761" t="str">
            <v>Market 16</v>
          </cell>
          <cell r="C1761">
            <v>3.75</v>
          </cell>
        </row>
        <row r="1762">
          <cell r="A1762" t="str">
            <v>Brand 2</v>
          </cell>
          <cell r="B1762" t="str">
            <v>Market 25</v>
          </cell>
          <cell r="C1762">
            <v>0.75</v>
          </cell>
        </row>
        <row r="1763">
          <cell r="A1763" t="str">
            <v>Brand 2</v>
          </cell>
          <cell r="B1763" t="str">
            <v>Market 16</v>
          </cell>
          <cell r="C1763">
            <v>2</v>
          </cell>
        </row>
        <row r="1764">
          <cell r="A1764" t="str">
            <v>Brand 2</v>
          </cell>
          <cell r="B1764" t="str">
            <v>Market 24</v>
          </cell>
          <cell r="C1764">
            <v>1.25</v>
          </cell>
        </row>
        <row r="1765">
          <cell r="A1765" t="str">
            <v>Brand 2</v>
          </cell>
          <cell r="B1765" t="str">
            <v>Market 21</v>
          </cell>
          <cell r="C1765">
            <v>1.5</v>
          </cell>
        </row>
        <row r="1766">
          <cell r="A1766" t="str">
            <v>Brand 2</v>
          </cell>
          <cell r="B1766" t="str">
            <v>Market 9</v>
          </cell>
          <cell r="C1766">
            <v>2.5</v>
          </cell>
        </row>
        <row r="1767">
          <cell r="A1767" t="str">
            <v>Brand 2</v>
          </cell>
          <cell r="B1767" t="str">
            <v>Market 9</v>
          </cell>
          <cell r="C1767">
            <v>48.25</v>
          </cell>
        </row>
        <row r="1768">
          <cell r="A1768" t="str">
            <v>Brand 2</v>
          </cell>
          <cell r="B1768" t="str">
            <v>Market 9</v>
          </cell>
          <cell r="C1768">
            <v>5.25</v>
          </cell>
        </row>
        <row r="1769">
          <cell r="A1769" t="str">
            <v>Brand 2</v>
          </cell>
          <cell r="B1769" t="str">
            <v>Market 14</v>
          </cell>
          <cell r="C1769">
            <v>4.25</v>
          </cell>
        </row>
        <row r="1770">
          <cell r="A1770" t="str">
            <v>Brand 2</v>
          </cell>
          <cell r="B1770" t="str">
            <v>Market 10</v>
          </cell>
          <cell r="C1770">
            <v>17.5</v>
          </cell>
        </row>
        <row r="1771">
          <cell r="A1771" t="str">
            <v>Brand 2</v>
          </cell>
          <cell r="B1771" t="str">
            <v>Market 14</v>
          </cell>
          <cell r="C1771">
            <v>18.25</v>
          </cell>
        </row>
        <row r="1772">
          <cell r="A1772" t="str">
            <v>Brand 2</v>
          </cell>
          <cell r="B1772" t="str">
            <v>Market 10</v>
          </cell>
          <cell r="C1772">
            <v>29.5</v>
          </cell>
        </row>
        <row r="1773">
          <cell r="A1773" t="str">
            <v>Brand 2</v>
          </cell>
          <cell r="B1773" t="str">
            <v>Market 10</v>
          </cell>
          <cell r="C1773">
            <v>0.25</v>
          </cell>
        </row>
        <row r="1774">
          <cell r="A1774" t="str">
            <v>Brand 2</v>
          </cell>
          <cell r="B1774" t="str">
            <v>Market 14</v>
          </cell>
          <cell r="C1774">
            <v>4.5</v>
          </cell>
        </row>
        <row r="1775">
          <cell r="A1775" t="str">
            <v>Brand 2</v>
          </cell>
          <cell r="B1775" t="str">
            <v>Market 10</v>
          </cell>
          <cell r="C1775">
            <v>9.75</v>
          </cell>
        </row>
        <row r="1776">
          <cell r="A1776" t="str">
            <v>Brand 2</v>
          </cell>
          <cell r="B1776" t="str">
            <v>Market 9</v>
          </cell>
          <cell r="C1776">
            <v>3</v>
          </cell>
        </row>
        <row r="1777">
          <cell r="A1777" t="str">
            <v>Brand 2</v>
          </cell>
          <cell r="B1777" t="str">
            <v>Market 32</v>
          </cell>
          <cell r="C1777">
            <v>12.75</v>
          </cell>
        </row>
        <row r="1778">
          <cell r="A1778" t="str">
            <v>Brand 2</v>
          </cell>
          <cell r="B1778" t="str">
            <v>Market 32</v>
          </cell>
          <cell r="C1778">
            <v>70.25</v>
          </cell>
        </row>
        <row r="1779">
          <cell r="A1779" t="str">
            <v>Brand 2</v>
          </cell>
          <cell r="B1779" t="str">
            <v>Market 32</v>
          </cell>
          <cell r="C1779">
            <v>13.25</v>
          </cell>
        </row>
        <row r="1780">
          <cell r="A1780" t="str">
            <v>Brand 2</v>
          </cell>
          <cell r="B1780" t="str">
            <v>Market 32</v>
          </cell>
          <cell r="C1780">
            <v>5.25</v>
          </cell>
        </row>
        <row r="1781">
          <cell r="A1781" t="str">
            <v>Brand 2</v>
          </cell>
          <cell r="B1781" t="str">
            <v>Market 33</v>
          </cell>
          <cell r="C1781">
            <v>6.25</v>
          </cell>
        </row>
        <row r="1782">
          <cell r="A1782" t="str">
            <v>Brand 2</v>
          </cell>
          <cell r="B1782" t="str">
            <v>Market 33</v>
          </cell>
          <cell r="C1782">
            <v>103.75</v>
          </cell>
        </row>
        <row r="1783">
          <cell r="A1783" t="str">
            <v>Brand 2</v>
          </cell>
          <cell r="B1783" t="str">
            <v>Market 33</v>
          </cell>
          <cell r="C1783">
            <v>7.5</v>
          </cell>
        </row>
        <row r="1784">
          <cell r="A1784" t="str">
            <v>Brand 2</v>
          </cell>
          <cell r="B1784" t="str">
            <v>Market 33</v>
          </cell>
          <cell r="C1784">
            <v>4.25</v>
          </cell>
        </row>
        <row r="1785">
          <cell r="A1785" t="str">
            <v>Brand 2</v>
          </cell>
          <cell r="B1785" t="str">
            <v>Market 28</v>
          </cell>
          <cell r="C1785">
            <v>11.6</v>
          </cell>
        </row>
        <row r="1786">
          <cell r="A1786" t="str">
            <v>Brand 2</v>
          </cell>
          <cell r="B1786" t="str">
            <v>Market 28</v>
          </cell>
          <cell r="C1786">
            <v>18</v>
          </cell>
        </row>
        <row r="1787">
          <cell r="A1787" t="str">
            <v>Brand 2</v>
          </cell>
          <cell r="B1787" t="str">
            <v>Market 7</v>
          </cell>
          <cell r="C1787">
            <v>48.4</v>
          </cell>
        </row>
        <row r="1788">
          <cell r="A1788" t="str">
            <v>Brand 2</v>
          </cell>
          <cell r="B1788" t="str">
            <v>Market 34</v>
          </cell>
          <cell r="C1788">
            <v>6.4</v>
          </cell>
        </row>
        <row r="1789">
          <cell r="A1789" t="str">
            <v>Brand 2</v>
          </cell>
          <cell r="B1789" t="str">
            <v>Market 31</v>
          </cell>
          <cell r="C1789">
            <v>12</v>
          </cell>
        </row>
        <row r="1790">
          <cell r="A1790" t="str">
            <v>Brand 2</v>
          </cell>
          <cell r="B1790" t="str">
            <v>Market 3</v>
          </cell>
          <cell r="C1790">
            <v>5.6</v>
          </cell>
        </row>
        <row r="1791">
          <cell r="A1791" t="str">
            <v>Brand 2</v>
          </cell>
          <cell r="B1791" t="str">
            <v>Market 15</v>
          </cell>
          <cell r="C1791">
            <v>3.6</v>
          </cell>
        </row>
        <row r="1792">
          <cell r="A1792" t="str">
            <v>Brand 2</v>
          </cell>
          <cell r="B1792" t="str">
            <v>Market 3</v>
          </cell>
          <cell r="C1792">
            <v>9.1999999999999993</v>
          </cell>
        </row>
        <row r="1793">
          <cell r="A1793" t="str">
            <v>Brand 2</v>
          </cell>
          <cell r="B1793" t="str">
            <v>Market 15</v>
          </cell>
          <cell r="C1793">
            <v>4.8</v>
          </cell>
        </row>
        <row r="1794">
          <cell r="A1794" t="str">
            <v>Brand 2</v>
          </cell>
          <cell r="B1794" t="str">
            <v>Market 7</v>
          </cell>
          <cell r="C1794">
            <v>18.8</v>
          </cell>
        </row>
        <row r="1795">
          <cell r="A1795" t="str">
            <v>Brand 2</v>
          </cell>
          <cell r="B1795" t="str">
            <v>Market 34</v>
          </cell>
          <cell r="C1795">
            <v>8</v>
          </cell>
        </row>
        <row r="1796">
          <cell r="A1796" t="str">
            <v>Brand 2</v>
          </cell>
          <cell r="B1796" t="str">
            <v>Market 31</v>
          </cell>
          <cell r="C1796">
            <v>10</v>
          </cell>
        </row>
        <row r="1797">
          <cell r="A1797" t="str">
            <v>Brand 2</v>
          </cell>
          <cell r="B1797" t="str">
            <v>Market 14</v>
          </cell>
          <cell r="C1797">
            <v>1.6</v>
          </cell>
        </row>
        <row r="1798">
          <cell r="A1798" t="str">
            <v>Brand 2</v>
          </cell>
          <cell r="B1798" t="str">
            <v>Market 10</v>
          </cell>
          <cell r="C1798">
            <v>4</v>
          </cell>
        </row>
        <row r="1799">
          <cell r="A1799" t="str">
            <v>Brand 2</v>
          </cell>
          <cell r="B1799" t="str">
            <v>Market 16</v>
          </cell>
          <cell r="C1799">
            <v>4</v>
          </cell>
        </row>
        <row r="1800">
          <cell r="A1800" t="str">
            <v>Brand 2</v>
          </cell>
          <cell r="B1800" t="str">
            <v>Market 24</v>
          </cell>
          <cell r="C1800">
            <v>2.4</v>
          </cell>
        </row>
        <row r="1801">
          <cell r="A1801" t="str">
            <v>Brand 2</v>
          </cell>
          <cell r="B1801" t="str">
            <v>Market 16</v>
          </cell>
          <cell r="C1801">
            <v>1.6</v>
          </cell>
        </row>
        <row r="1802">
          <cell r="A1802" t="str">
            <v>Brand 2</v>
          </cell>
          <cell r="B1802" t="str">
            <v>Market 23</v>
          </cell>
          <cell r="C1802">
            <v>0.8</v>
          </cell>
        </row>
        <row r="1803">
          <cell r="A1803" t="str">
            <v>Brand 2</v>
          </cell>
          <cell r="B1803" t="str">
            <v>Market 21</v>
          </cell>
          <cell r="C1803">
            <v>3.2</v>
          </cell>
        </row>
        <row r="1804">
          <cell r="A1804" t="str">
            <v>Brand 2</v>
          </cell>
          <cell r="B1804" t="str">
            <v>Market 25</v>
          </cell>
          <cell r="C1804">
            <v>2</v>
          </cell>
        </row>
        <row r="1805">
          <cell r="A1805" t="str">
            <v>Brand 2</v>
          </cell>
          <cell r="B1805" t="str">
            <v>Market 23</v>
          </cell>
          <cell r="C1805">
            <v>2.8</v>
          </cell>
        </row>
        <row r="1806">
          <cell r="A1806" t="str">
            <v>Brand 2</v>
          </cell>
          <cell r="B1806" t="str">
            <v>Market 25</v>
          </cell>
          <cell r="C1806">
            <v>1.2</v>
          </cell>
        </row>
        <row r="1807">
          <cell r="A1807" t="str">
            <v>Brand 2</v>
          </cell>
          <cell r="B1807" t="str">
            <v>Market 10</v>
          </cell>
          <cell r="C1807">
            <v>4.8</v>
          </cell>
        </row>
        <row r="1808">
          <cell r="A1808" t="str">
            <v>Brand 2</v>
          </cell>
          <cell r="B1808" t="str">
            <v>Market 14</v>
          </cell>
          <cell r="C1808">
            <v>0.4</v>
          </cell>
        </row>
        <row r="1809">
          <cell r="A1809" t="str">
            <v>Brand 2</v>
          </cell>
          <cell r="B1809" t="str">
            <v>Market 9</v>
          </cell>
          <cell r="C1809">
            <v>4.8</v>
          </cell>
        </row>
        <row r="1810">
          <cell r="A1810" t="str">
            <v>Brand 2</v>
          </cell>
          <cell r="B1810" t="str">
            <v>Market 9</v>
          </cell>
          <cell r="C1810">
            <v>5.6</v>
          </cell>
        </row>
        <row r="1811">
          <cell r="A1811" t="str">
            <v>Brand 2</v>
          </cell>
          <cell r="B1811" t="str">
            <v>Market 32</v>
          </cell>
          <cell r="C1811">
            <v>5.2</v>
          </cell>
        </row>
        <row r="1812">
          <cell r="A1812" t="str">
            <v>Brand 2</v>
          </cell>
          <cell r="B1812" t="str">
            <v>Market 32</v>
          </cell>
          <cell r="C1812">
            <v>10</v>
          </cell>
        </row>
        <row r="1813">
          <cell r="A1813" t="str">
            <v>Brand 2</v>
          </cell>
          <cell r="B1813" t="str">
            <v>Market 33</v>
          </cell>
          <cell r="C1813">
            <v>8</v>
          </cell>
        </row>
        <row r="1814">
          <cell r="A1814" t="str">
            <v>Brand 2</v>
          </cell>
          <cell r="B1814" t="str">
            <v>Market 33</v>
          </cell>
          <cell r="C1814">
            <v>11.6</v>
          </cell>
        </row>
        <row r="1815">
          <cell r="A1815" t="str">
            <v>Brand 2</v>
          </cell>
          <cell r="B1815" t="str">
            <v>Market 28</v>
          </cell>
          <cell r="C1815">
            <v>24.75</v>
          </cell>
        </row>
        <row r="1816">
          <cell r="A1816" t="str">
            <v>Brand 2</v>
          </cell>
          <cell r="B1816" t="str">
            <v>Market 28</v>
          </cell>
          <cell r="C1816">
            <v>19.350000000000001</v>
          </cell>
        </row>
        <row r="1817">
          <cell r="A1817" t="str">
            <v>Brand 2</v>
          </cell>
          <cell r="B1817" t="str">
            <v>Market 28</v>
          </cell>
          <cell r="C1817">
            <v>0.45</v>
          </cell>
        </row>
        <row r="1818">
          <cell r="A1818" t="str">
            <v>Brand 2</v>
          </cell>
          <cell r="B1818" t="str">
            <v>Market 3</v>
          </cell>
          <cell r="C1818">
            <v>5.85</v>
          </cell>
        </row>
        <row r="1819">
          <cell r="A1819" t="str">
            <v>Brand 2</v>
          </cell>
          <cell r="B1819" t="str">
            <v>Market 24</v>
          </cell>
          <cell r="C1819">
            <v>2.25</v>
          </cell>
        </row>
        <row r="1820">
          <cell r="A1820" t="str">
            <v>Brand 2</v>
          </cell>
          <cell r="B1820" t="str">
            <v>Market 7</v>
          </cell>
          <cell r="C1820">
            <v>45.45</v>
          </cell>
        </row>
        <row r="1821">
          <cell r="A1821" t="str">
            <v>Brand 2</v>
          </cell>
          <cell r="B1821" t="str">
            <v>Market 3</v>
          </cell>
          <cell r="C1821">
            <v>31.5</v>
          </cell>
        </row>
        <row r="1822">
          <cell r="A1822" t="str">
            <v>Brand 2</v>
          </cell>
          <cell r="B1822" t="str">
            <v>Market 24</v>
          </cell>
          <cell r="C1822">
            <v>0.9</v>
          </cell>
        </row>
        <row r="1823">
          <cell r="A1823" t="str">
            <v>Brand 2</v>
          </cell>
          <cell r="B1823" t="str">
            <v>Market 3</v>
          </cell>
          <cell r="C1823">
            <v>29.25</v>
          </cell>
        </row>
        <row r="1824">
          <cell r="A1824" t="str">
            <v>Brand 2</v>
          </cell>
          <cell r="B1824" t="str">
            <v>Market 7</v>
          </cell>
          <cell r="C1824">
            <v>137.69999999999999</v>
          </cell>
        </row>
        <row r="1825">
          <cell r="A1825" t="str">
            <v>Brand 2</v>
          </cell>
          <cell r="B1825" t="str">
            <v>Market 34</v>
          </cell>
          <cell r="C1825">
            <v>37.799999999999997</v>
          </cell>
        </row>
        <row r="1826">
          <cell r="A1826" t="str">
            <v>Brand 2</v>
          </cell>
          <cell r="B1826" t="str">
            <v>Market 31</v>
          </cell>
          <cell r="C1826">
            <v>42.3</v>
          </cell>
        </row>
        <row r="1827">
          <cell r="A1827" t="str">
            <v>Brand 2</v>
          </cell>
          <cell r="B1827" t="str">
            <v>Market 15</v>
          </cell>
          <cell r="C1827">
            <v>3.6</v>
          </cell>
        </row>
        <row r="1828">
          <cell r="A1828" t="str">
            <v>Brand 2</v>
          </cell>
          <cell r="B1828" t="str">
            <v>Market 15</v>
          </cell>
          <cell r="C1828">
            <v>31.5</v>
          </cell>
        </row>
        <row r="1829">
          <cell r="A1829" t="str">
            <v>Brand 2</v>
          </cell>
          <cell r="B1829" t="str">
            <v>Market 34</v>
          </cell>
          <cell r="C1829">
            <v>12.15</v>
          </cell>
        </row>
        <row r="1830">
          <cell r="A1830" t="str">
            <v>Brand 2</v>
          </cell>
          <cell r="B1830" t="str">
            <v>Market 31</v>
          </cell>
          <cell r="C1830">
            <v>15.75</v>
          </cell>
        </row>
        <row r="1831">
          <cell r="A1831" t="str">
            <v>Brand 2</v>
          </cell>
          <cell r="B1831" t="str">
            <v>Market 3</v>
          </cell>
          <cell r="C1831">
            <v>0.9</v>
          </cell>
        </row>
        <row r="1832">
          <cell r="A1832" t="str">
            <v>Brand 2</v>
          </cell>
          <cell r="B1832" t="str">
            <v>Market 34</v>
          </cell>
          <cell r="C1832">
            <v>0.9</v>
          </cell>
        </row>
        <row r="1833">
          <cell r="A1833" t="str">
            <v>Brand 2</v>
          </cell>
          <cell r="B1833" t="str">
            <v>Market 31</v>
          </cell>
          <cell r="C1833">
            <v>0.9</v>
          </cell>
        </row>
        <row r="1834">
          <cell r="A1834" t="str">
            <v>Brand 2</v>
          </cell>
          <cell r="B1834" t="str">
            <v>Market 7</v>
          </cell>
          <cell r="C1834">
            <v>14.4</v>
          </cell>
        </row>
        <row r="1835">
          <cell r="A1835" t="str">
            <v>Brand 2</v>
          </cell>
          <cell r="B1835" t="str">
            <v>Market 15</v>
          </cell>
          <cell r="C1835">
            <v>0.45</v>
          </cell>
        </row>
        <row r="1836">
          <cell r="A1836" t="str">
            <v>Brand 2</v>
          </cell>
          <cell r="B1836" t="str">
            <v>Market 16</v>
          </cell>
          <cell r="C1836">
            <v>4.05</v>
          </cell>
        </row>
        <row r="1837">
          <cell r="A1837" t="str">
            <v>Brand 2</v>
          </cell>
          <cell r="B1837" t="str">
            <v>Market 23</v>
          </cell>
          <cell r="C1837">
            <v>2.7</v>
          </cell>
        </row>
        <row r="1838">
          <cell r="A1838" t="str">
            <v>Brand 2</v>
          </cell>
          <cell r="B1838" t="str">
            <v>Market 21</v>
          </cell>
          <cell r="C1838">
            <v>0.45</v>
          </cell>
        </row>
        <row r="1839">
          <cell r="A1839" t="str">
            <v>Brand 2</v>
          </cell>
          <cell r="B1839" t="str">
            <v>Market 25</v>
          </cell>
          <cell r="C1839">
            <v>0.9</v>
          </cell>
        </row>
        <row r="1840">
          <cell r="A1840" t="str">
            <v>Brand 2</v>
          </cell>
          <cell r="B1840" t="str">
            <v>Market 23</v>
          </cell>
          <cell r="C1840">
            <v>6.75</v>
          </cell>
        </row>
        <row r="1841">
          <cell r="A1841" t="str">
            <v>Brand 2</v>
          </cell>
          <cell r="B1841" t="str">
            <v>Market 21</v>
          </cell>
          <cell r="C1841">
            <v>5.85</v>
          </cell>
        </row>
        <row r="1842">
          <cell r="A1842" t="str">
            <v>Brand 2</v>
          </cell>
          <cell r="B1842" t="str">
            <v>Market 25</v>
          </cell>
          <cell r="C1842">
            <v>4.5</v>
          </cell>
        </row>
        <row r="1843">
          <cell r="A1843" t="str">
            <v>Brand 2</v>
          </cell>
          <cell r="B1843" t="str">
            <v>Market 16</v>
          </cell>
          <cell r="C1843">
            <v>5.85</v>
          </cell>
        </row>
        <row r="1844">
          <cell r="A1844" t="str">
            <v>Brand 2</v>
          </cell>
          <cell r="B1844" t="str">
            <v>Market 16</v>
          </cell>
          <cell r="C1844">
            <v>0.45</v>
          </cell>
        </row>
        <row r="1845">
          <cell r="A1845" t="str">
            <v>Brand 2</v>
          </cell>
          <cell r="B1845" t="str">
            <v>Market 21</v>
          </cell>
          <cell r="C1845">
            <v>0.45</v>
          </cell>
        </row>
        <row r="1846">
          <cell r="A1846" t="str">
            <v>Brand 2</v>
          </cell>
          <cell r="B1846" t="str">
            <v>Market 9</v>
          </cell>
          <cell r="C1846">
            <v>1.35</v>
          </cell>
        </row>
        <row r="1847">
          <cell r="A1847" t="str">
            <v>Brand 2</v>
          </cell>
          <cell r="B1847" t="str">
            <v>Market 9</v>
          </cell>
          <cell r="C1847">
            <v>16.649999999999999</v>
          </cell>
        </row>
        <row r="1848">
          <cell r="A1848" t="str">
            <v>Brand 2</v>
          </cell>
          <cell r="B1848" t="str">
            <v>Market 14</v>
          </cell>
          <cell r="C1848">
            <v>18.899999999999999</v>
          </cell>
        </row>
        <row r="1849">
          <cell r="A1849" t="str">
            <v>Brand 2</v>
          </cell>
          <cell r="B1849" t="str">
            <v>Market 10</v>
          </cell>
          <cell r="C1849">
            <v>5.4</v>
          </cell>
        </row>
        <row r="1850">
          <cell r="A1850" t="str">
            <v>Brand 2</v>
          </cell>
          <cell r="B1850" t="str">
            <v>Market 9</v>
          </cell>
          <cell r="C1850">
            <v>1.35</v>
          </cell>
        </row>
        <row r="1851">
          <cell r="A1851" t="str">
            <v>Brand 2</v>
          </cell>
          <cell r="B1851" t="str">
            <v>Market 32</v>
          </cell>
          <cell r="C1851">
            <v>13.05</v>
          </cell>
        </row>
        <row r="1852">
          <cell r="A1852" t="str">
            <v>Brand 2</v>
          </cell>
          <cell r="B1852" t="str">
            <v>Market 32</v>
          </cell>
          <cell r="C1852">
            <v>27.45</v>
          </cell>
        </row>
        <row r="1853">
          <cell r="A1853" t="str">
            <v>Brand 2</v>
          </cell>
          <cell r="B1853" t="str">
            <v>Market 32</v>
          </cell>
          <cell r="C1853">
            <v>2.7</v>
          </cell>
        </row>
        <row r="1854">
          <cell r="A1854" t="str">
            <v>Brand 2</v>
          </cell>
          <cell r="B1854" t="str">
            <v>Market 33</v>
          </cell>
          <cell r="C1854">
            <v>16.2</v>
          </cell>
        </row>
        <row r="1855">
          <cell r="A1855" t="str">
            <v>Brand 2</v>
          </cell>
          <cell r="B1855" t="str">
            <v>Market 33</v>
          </cell>
          <cell r="C1855">
            <v>52.2</v>
          </cell>
        </row>
        <row r="1856">
          <cell r="A1856" t="str">
            <v>Brand 2</v>
          </cell>
          <cell r="B1856" t="str">
            <v>Market 33</v>
          </cell>
          <cell r="C1856">
            <v>1.35</v>
          </cell>
        </row>
        <row r="1857">
          <cell r="A1857" t="str">
            <v>Brand 2</v>
          </cell>
          <cell r="B1857" t="str">
            <v>Market 28</v>
          </cell>
          <cell r="C1857">
            <v>26.5</v>
          </cell>
        </row>
        <row r="1858">
          <cell r="A1858" t="str">
            <v>Brand 2</v>
          </cell>
          <cell r="B1858" t="str">
            <v>Market 28</v>
          </cell>
          <cell r="C1858">
            <v>22.5</v>
          </cell>
        </row>
        <row r="1859">
          <cell r="A1859" t="str">
            <v>Brand 2</v>
          </cell>
          <cell r="B1859" t="str">
            <v>Market 7</v>
          </cell>
          <cell r="C1859">
            <v>35.5</v>
          </cell>
        </row>
        <row r="1860">
          <cell r="A1860" t="str">
            <v>Brand 2</v>
          </cell>
          <cell r="B1860" t="str">
            <v>Market 34</v>
          </cell>
          <cell r="C1860">
            <v>8.5</v>
          </cell>
        </row>
        <row r="1861">
          <cell r="A1861" t="str">
            <v>Brand 2</v>
          </cell>
          <cell r="B1861" t="str">
            <v>Market 31</v>
          </cell>
          <cell r="C1861">
            <v>11.5</v>
          </cell>
        </row>
        <row r="1862">
          <cell r="A1862" t="str">
            <v>Brand 2</v>
          </cell>
          <cell r="B1862" t="str">
            <v>Market 3</v>
          </cell>
          <cell r="C1862">
            <v>15</v>
          </cell>
        </row>
        <row r="1863">
          <cell r="A1863" t="str">
            <v>Brand 2</v>
          </cell>
          <cell r="B1863" t="str">
            <v>Market 24</v>
          </cell>
          <cell r="C1863">
            <v>1.5</v>
          </cell>
        </row>
        <row r="1864">
          <cell r="A1864" t="str">
            <v>Brand 2</v>
          </cell>
          <cell r="B1864" t="str">
            <v>Market 15</v>
          </cell>
          <cell r="C1864">
            <v>6</v>
          </cell>
        </row>
        <row r="1865">
          <cell r="A1865" t="str">
            <v>Brand 2</v>
          </cell>
          <cell r="B1865" t="str">
            <v>Market 15</v>
          </cell>
          <cell r="C1865">
            <v>4.5</v>
          </cell>
        </row>
        <row r="1866">
          <cell r="A1866" t="str">
            <v>Brand 2</v>
          </cell>
          <cell r="B1866" t="str">
            <v>Market 23</v>
          </cell>
          <cell r="C1866">
            <v>1.5</v>
          </cell>
        </row>
        <row r="1867">
          <cell r="A1867" t="str">
            <v>Brand 2</v>
          </cell>
          <cell r="B1867" t="str">
            <v>Market 21</v>
          </cell>
          <cell r="C1867">
            <v>4</v>
          </cell>
        </row>
        <row r="1868">
          <cell r="A1868" t="str">
            <v>Brand 2</v>
          </cell>
          <cell r="B1868" t="str">
            <v>Market 16</v>
          </cell>
          <cell r="C1868">
            <v>3</v>
          </cell>
        </row>
        <row r="1869">
          <cell r="A1869" t="str">
            <v>Brand 2</v>
          </cell>
          <cell r="B1869" t="str">
            <v>Market 23</v>
          </cell>
          <cell r="C1869">
            <v>1.5</v>
          </cell>
        </row>
        <row r="1870">
          <cell r="A1870" t="str">
            <v>Brand 2</v>
          </cell>
          <cell r="B1870" t="str">
            <v>Market 21</v>
          </cell>
          <cell r="C1870">
            <v>2.5</v>
          </cell>
        </row>
        <row r="1871">
          <cell r="A1871" t="str">
            <v>Brand 2</v>
          </cell>
          <cell r="B1871" t="str">
            <v>Market 25</v>
          </cell>
          <cell r="C1871">
            <v>1</v>
          </cell>
        </row>
        <row r="1872">
          <cell r="A1872" t="str">
            <v>Brand 2</v>
          </cell>
          <cell r="B1872" t="str">
            <v>Market 16</v>
          </cell>
          <cell r="C1872">
            <v>2</v>
          </cell>
        </row>
        <row r="1873">
          <cell r="A1873" t="str">
            <v>Brand 2</v>
          </cell>
          <cell r="B1873" t="str">
            <v>Market 25</v>
          </cell>
          <cell r="C1873">
            <v>1</v>
          </cell>
        </row>
        <row r="1874">
          <cell r="A1874" t="str">
            <v>Brand 2</v>
          </cell>
          <cell r="B1874" t="str">
            <v>Market 23</v>
          </cell>
          <cell r="C1874">
            <v>3</v>
          </cell>
        </row>
        <row r="1875">
          <cell r="A1875" t="str">
            <v>Brand 2</v>
          </cell>
          <cell r="B1875" t="str">
            <v>Market 21</v>
          </cell>
          <cell r="C1875">
            <v>1</v>
          </cell>
        </row>
        <row r="1876">
          <cell r="A1876" t="str">
            <v>Brand 2</v>
          </cell>
          <cell r="B1876" t="str">
            <v>Market 9</v>
          </cell>
          <cell r="C1876">
            <v>6</v>
          </cell>
        </row>
        <row r="1877">
          <cell r="A1877" t="str">
            <v>Brand 2</v>
          </cell>
          <cell r="B1877" t="str">
            <v>Market 10</v>
          </cell>
          <cell r="C1877">
            <v>1</v>
          </cell>
        </row>
        <row r="1878">
          <cell r="A1878" t="str">
            <v>Brand 2</v>
          </cell>
          <cell r="B1878" t="str">
            <v>Market 14</v>
          </cell>
          <cell r="C1878">
            <v>1.5</v>
          </cell>
        </row>
        <row r="1879">
          <cell r="A1879" t="str">
            <v>Brand 2</v>
          </cell>
          <cell r="B1879" t="str">
            <v>Market 10</v>
          </cell>
          <cell r="C1879">
            <v>2.5</v>
          </cell>
        </row>
        <row r="1880">
          <cell r="A1880" t="str">
            <v>Brand 2</v>
          </cell>
          <cell r="B1880" t="str">
            <v>Market 14</v>
          </cell>
          <cell r="C1880">
            <v>3</v>
          </cell>
        </row>
        <row r="1881">
          <cell r="A1881" t="str">
            <v>Brand 2</v>
          </cell>
          <cell r="B1881" t="str">
            <v>Market 14</v>
          </cell>
          <cell r="C1881">
            <v>4.5</v>
          </cell>
        </row>
        <row r="1882">
          <cell r="A1882" t="str">
            <v>Brand 2</v>
          </cell>
          <cell r="B1882" t="str">
            <v>Market 10</v>
          </cell>
          <cell r="C1882">
            <v>7</v>
          </cell>
        </row>
        <row r="1883">
          <cell r="A1883" t="str">
            <v>Brand 2</v>
          </cell>
          <cell r="B1883" t="str">
            <v>Market 9</v>
          </cell>
          <cell r="C1883">
            <v>3.5</v>
          </cell>
        </row>
        <row r="1884">
          <cell r="A1884" t="str">
            <v>Brand 2</v>
          </cell>
          <cell r="B1884" t="str">
            <v>Market 3</v>
          </cell>
          <cell r="C1884">
            <v>10.5</v>
          </cell>
        </row>
        <row r="1885">
          <cell r="A1885" t="str">
            <v>Brand 2</v>
          </cell>
          <cell r="B1885" t="str">
            <v>Market 7</v>
          </cell>
          <cell r="C1885">
            <v>28.5</v>
          </cell>
        </row>
        <row r="1886">
          <cell r="A1886" t="str">
            <v>Brand 2</v>
          </cell>
          <cell r="B1886" t="str">
            <v>Market 34</v>
          </cell>
          <cell r="C1886">
            <v>5</v>
          </cell>
        </row>
        <row r="1887">
          <cell r="A1887" t="str">
            <v>Brand 2</v>
          </cell>
          <cell r="B1887" t="str">
            <v>Market 31</v>
          </cell>
          <cell r="C1887">
            <v>12.5</v>
          </cell>
        </row>
        <row r="1888">
          <cell r="A1888" t="str">
            <v>Brand 2</v>
          </cell>
          <cell r="B1888" t="str">
            <v>Market 32</v>
          </cell>
          <cell r="C1888">
            <v>13.5</v>
          </cell>
        </row>
        <row r="1889">
          <cell r="A1889" t="str">
            <v>Brand 2</v>
          </cell>
          <cell r="B1889" t="str">
            <v>Market 32</v>
          </cell>
          <cell r="C1889">
            <v>11.5</v>
          </cell>
        </row>
        <row r="1890">
          <cell r="A1890" t="str">
            <v>Brand 2</v>
          </cell>
          <cell r="B1890" t="str">
            <v>Market 33</v>
          </cell>
          <cell r="C1890">
            <v>15</v>
          </cell>
        </row>
        <row r="1891">
          <cell r="A1891" t="str">
            <v>Brand 2</v>
          </cell>
          <cell r="B1891" t="str">
            <v>Market 33</v>
          </cell>
          <cell r="C1891">
            <v>8.5</v>
          </cell>
        </row>
        <row r="1892">
          <cell r="A1892" t="str">
            <v>Brand 2</v>
          </cell>
          <cell r="B1892" t="str">
            <v>Market 28</v>
          </cell>
          <cell r="C1892">
            <v>8.8000000000000007</v>
          </cell>
        </row>
        <row r="1893">
          <cell r="A1893" t="str">
            <v>Brand 2</v>
          </cell>
          <cell r="B1893" t="str">
            <v>Market 28</v>
          </cell>
          <cell r="C1893">
            <v>14.4</v>
          </cell>
        </row>
        <row r="1894">
          <cell r="A1894" t="str">
            <v>Brand 2</v>
          </cell>
          <cell r="B1894" t="str">
            <v>Market 7</v>
          </cell>
          <cell r="C1894">
            <v>37.6</v>
          </cell>
        </row>
        <row r="1895">
          <cell r="A1895" t="str">
            <v>Brand 2</v>
          </cell>
          <cell r="B1895" t="str">
            <v>Market 34</v>
          </cell>
          <cell r="C1895">
            <v>0.8</v>
          </cell>
        </row>
        <row r="1896">
          <cell r="A1896" t="str">
            <v>Brand 2</v>
          </cell>
          <cell r="B1896" t="str">
            <v>Market 31</v>
          </cell>
          <cell r="C1896">
            <v>4.8</v>
          </cell>
        </row>
        <row r="1897">
          <cell r="A1897" t="str">
            <v>Brand 2</v>
          </cell>
          <cell r="B1897" t="str">
            <v>Market 3</v>
          </cell>
          <cell r="C1897">
            <v>2.4</v>
          </cell>
        </row>
        <row r="1898">
          <cell r="A1898" t="str">
            <v>Brand 2</v>
          </cell>
          <cell r="B1898" t="str">
            <v>Market 15</v>
          </cell>
          <cell r="C1898">
            <v>4</v>
          </cell>
        </row>
        <row r="1899">
          <cell r="A1899" t="str">
            <v>Brand 2</v>
          </cell>
          <cell r="B1899" t="str">
            <v>Market 3</v>
          </cell>
          <cell r="C1899">
            <v>8</v>
          </cell>
        </row>
        <row r="1900">
          <cell r="A1900" t="str">
            <v>Brand 2</v>
          </cell>
          <cell r="B1900" t="str">
            <v>Market 15</v>
          </cell>
          <cell r="C1900">
            <v>5.6</v>
          </cell>
        </row>
        <row r="1901">
          <cell r="A1901" t="str">
            <v>Brand 2</v>
          </cell>
          <cell r="B1901" t="str">
            <v>Market 7</v>
          </cell>
          <cell r="C1901">
            <v>24.8</v>
          </cell>
        </row>
        <row r="1902">
          <cell r="A1902" t="str">
            <v>Brand 2</v>
          </cell>
          <cell r="B1902" t="str">
            <v>Market 34</v>
          </cell>
          <cell r="C1902">
            <v>2.4</v>
          </cell>
        </row>
        <row r="1903">
          <cell r="A1903" t="str">
            <v>Brand 2</v>
          </cell>
          <cell r="B1903" t="str">
            <v>Market 31</v>
          </cell>
          <cell r="C1903">
            <v>5.6</v>
          </cell>
        </row>
        <row r="1904">
          <cell r="A1904" t="str">
            <v>Brand 2</v>
          </cell>
          <cell r="B1904" t="str">
            <v>Market 14</v>
          </cell>
          <cell r="C1904">
            <v>4.8</v>
          </cell>
        </row>
        <row r="1905">
          <cell r="A1905" t="str">
            <v>Brand 2</v>
          </cell>
          <cell r="B1905" t="str">
            <v>Market 10</v>
          </cell>
          <cell r="C1905">
            <v>1.6</v>
          </cell>
        </row>
        <row r="1906">
          <cell r="A1906" t="str">
            <v>Brand 2</v>
          </cell>
          <cell r="B1906" t="str">
            <v>Market 16</v>
          </cell>
          <cell r="C1906">
            <v>1.6</v>
          </cell>
        </row>
        <row r="1907">
          <cell r="A1907" t="str">
            <v>Brand 2</v>
          </cell>
          <cell r="B1907" t="str">
            <v>Market 23</v>
          </cell>
          <cell r="C1907">
            <v>1.6</v>
          </cell>
        </row>
        <row r="1908">
          <cell r="A1908" t="str">
            <v>Brand 2</v>
          </cell>
          <cell r="B1908" t="str">
            <v>Market 21</v>
          </cell>
          <cell r="C1908">
            <v>2.4</v>
          </cell>
        </row>
        <row r="1909">
          <cell r="A1909" t="str">
            <v>Brand 2</v>
          </cell>
          <cell r="B1909" t="str">
            <v>Market 25</v>
          </cell>
          <cell r="C1909">
            <v>0.8</v>
          </cell>
        </row>
        <row r="1910">
          <cell r="A1910" t="str">
            <v>Brand 2</v>
          </cell>
          <cell r="B1910" t="str">
            <v>Market 23</v>
          </cell>
          <cell r="C1910">
            <v>3.2</v>
          </cell>
        </row>
        <row r="1911">
          <cell r="A1911" t="str">
            <v>Brand 2</v>
          </cell>
          <cell r="B1911" t="str">
            <v>Market 25</v>
          </cell>
          <cell r="C1911">
            <v>0.8</v>
          </cell>
        </row>
        <row r="1912">
          <cell r="A1912" t="str">
            <v>Brand 2</v>
          </cell>
          <cell r="B1912" t="str">
            <v>Market 10</v>
          </cell>
          <cell r="C1912">
            <v>5.6</v>
          </cell>
        </row>
        <row r="1913">
          <cell r="A1913" t="str">
            <v>Brand 2</v>
          </cell>
          <cell r="B1913" t="str">
            <v>Market 14</v>
          </cell>
          <cell r="C1913">
            <v>2.4</v>
          </cell>
        </row>
        <row r="1914">
          <cell r="A1914" t="str">
            <v>Brand 2</v>
          </cell>
          <cell r="B1914" t="str">
            <v>Market 9</v>
          </cell>
          <cell r="C1914">
            <v>4</v>
          </cell>
        </row>
        <row r="1915">
          <cell r="A1915" t="str">
            <v>Brand 2</v>
          </cell>
          <cell r="B1915" t="str">
            <v>Market 9</v>
          </cell>
          <cell r="C1915">
            <v>2.4</v>
          </cell>
        </row>
        <row r="1916">
          <cell r="A1916" t="str">
            <v>Brand 2</v>
          </cell>
          <cell r="B1916" t="str">
            <v>Market 32</v>
          </cell>
          <cell r="C1916">
            <v>2.4</v>
          </cell>
        </row>
        <row r="1917">
          <cell r="A1917" t="str">
            <v>Brand 2</v>
          </cell>
          <cell r="B1917" t="str">
            <v>Market 32</v>
          </cell>
          <cell r="C1917">
            <v>12.8</v>
          </cell>
        </row>
        <row r="1918">
          <cell r="A1918" t="str">
            <v>Brand 2</v>
          </cell>
          <cell r="B1918" t="str">
            <v>Market 33</v>
          </cell>
          <cell r="C1918">
            <v>2.4</v>
          </cell>
        </row>
        <row r="1919">
          <cell r="A1919" t="str">
            <v>Brand 2</v>
          </cell>
          <cell r="B1919" t="str">
            <v>Market 33</v>
          </cell>
          <cell r="C1919">
            <v>6.4</v>
          </cell>
        </row>
        <row r="1920">
          <cell r="A1920" t="str">
            <v>Brand 2</v>
          </cell>
          <cell r="B1920" t="str">
            <v>Market 28</v>
          </cell>
          <cell r="C1920">
            <v>10.8</v>
          </cell>
        </row>
        <row r="1921">
          <cell r="A1921" t="str">
            <v>Brand 2</v>
          </cell>
          <cell r="B1921" t="str">
            <v>Market 7</v>
          </cell>
          <cell r="C1921">
            <v>9.9</v>
          </cell>
        </row>
        <row r="1922">
          <cell r="A1922" t="str">
            <v>Brand 2</v>
          </cell>
          <cell r="B1922" t="str">
            <v>Market 3</v>
          </cell>
          <cell r="C1922">
            <v>3.6</v>
          </cell>
        </row>
        <row r="1923">
          <cell r="A1923" t="str">
            <v>Brand 2</v>
          </cell>
          <cell r="B1923" t="str">
            <v>Market 31</v>
          </cell>
          <cell r="C1923">
            <v>7.2</v>
          </cell>
        </row>
        <row r="1924">
          <cell r="A1924" t="str">
            <v>Brand 2</v>
          </cell>
          <cell r="B1924" t="str">
            <v>Market 15</v>
          </cell>
          <cell r="C1924">
            <v>6.3</v>
          </cell>
        </row>
        <row r="1925">
          <cell r="A1925" t="str">
            <v>Brand 2</v>
          </cell>
          <cell r="B1925" t="str">
            <v>Market 34</v>
          </cell>
          <cell r="C1925">
            <v>0.9</v>
          </cell>
        </row>
        <row r="1926">
          <cell r="A1926" t="str">
            <v>Brand 2</v>
          </cell>
          <cell r="B1926" t="str">
            <v>Market 10</v>
          </cell>
          <cell r="C1926">
            <v>7.2</v>
          </cell>
        </row>
        <row r="1927">
          <cell r="A1927" t="str">
            <v>Brand 2</v>
          </cell>
          <cell r="B1927" t="str">
            <v>Market 16</v>
          </cell>
          <cell r="C1927">
            <v>0.9</v>
          </cell>
        </row>
        <row r="1928">
          <cell r="A1928" t="str">
            <v>Brand 2</v>
          </cell>
          <cell r="B1928" t="str">
            <v>Market 23</v>
          </cell>
          <cell r="C1928">
            <v>0.9</v>
          </cell>
        </row>
        <row r="1929">
          <cell r="A1929" t="str">
            <v>Brand 2</v>
          </cell>
          <cell r="B1929" t="str">
            <v>Market 25</v>
          </cell>
          <cell r="C1929">
            <v>0.9</v>
          </cell>
        </row>
        <row r="1930">
          <cell r="A1930" t="str">
            <v>Brand 2</v>
          </cell>
          <cell r="B1930" t="str">
            <v>Market 14</v>
          </cell>
          <cell r="C1930">
            <v>1.8</v>
          </cell>
        </row>
        <row r="1931">
          <cell r="A1931" t="str">
            <v>Brand 2</v>
          </cell>
          <cell r="B1931" t="str">
            <v>Market 9</v>
          </cell>
          <cell r="C1931">
            <v>7.2</v>
          </cell>
        </row>
        <row r="1932">
          <cell r="A1932" t="str">
            <v>Brand 2</v>
          </cell>
          <cell r="B1932" t="str">
            <v>Market 32</v>
          </cell>
          <cell r="C1932">
            <v>2.7</v>
          </cell>
        </row>
        <row r="1933">
          <cell r="A1933" t="str">
            <v>Brand 2</v>
          </cell>
          <cell r="B1933" t="str">
            <v>Market 33</v>
          </cell>
          <cell r="C1933">
            <v>5.4</v>
          </cell>
        </row>
        <row r="1934">
          <cell r="A1934" t="str">
            <v>Brand 2</v>
          </cell>
          <cell r="B1934" t="str">
            <v>Market 28</v>
          </cell>
          <cell r="C1934">
            <v>12</v>
          </cell>
        </row>
        <row r="1935">
          <cell r="A1935" t="str">
            <v>Brand 2</v>
          </cell>
          <cell r="B1935" t="str">
            <v>Market 28</v>
          </cell>
          <cell r="C1935">
            <v>32</v>
          </cell>
        </row>
        <row r="1936">
          <cell r="A1936" t="str">
            <v>Brand 2</v>
          </cell>
          <cell r="B1936" t="str">
            <v>Market 7</v>
          </cell>
          <cell r="C1936">
            <v>16</v>
          </cell>
        </row>
        <row r="1937">
          <cell r="A1937" t="str">
            <v>Brand 2</v>
          </cell>
          <cell r="B1937" t="str">
            <v>Market 34</v>
          </cell>
          <cell r="C1937">
            <v>5</v>
          </cell>
        </row>
        <row r="1938">
          <cell r="A1938" t="str">
            <v>Brand 2</v>
          </cell>
          <cell r="B1938" t="str">
            <v>Market 31</v>
          </cell>
          <cell r="C1938">
            <v>12</v>
          </cell>
        </row>
        <row r="1939">
          <cell r="A1939" t="str">
            <v>Brand 2</v>
          </cell>
          <cell r="B1939" t="str">
            <v>Market 24</v>
          </cell>
          <cell r="C1939">
            <v>1</v>
          </cell>
        </row>
        <row r="1940">
          <cell r="A1940" t="str">
            <v>Brand 2</v>
          </cell>
          <cell r="B1940" t="str">
            <v>Market 3</v>
          </cell>
          <cell r="C1940">
            <v>9</v>
          </cell>
        </row>
        <row r="1941">
          <cell r="A1941" t="str">
            <v>Brand 2</v>
          </cell>
          <cell r="B1941" t="str">
            <v>Market 15</v>
          </cell>
          <cell r="C1941">
            <v>4</v>
          </cell>
        </row>
        <row r="1942">
          <cell r="A1942" t="str">
            <v>Brand 2</v>
          </cell>
          <cell r="B1942" t="str">
            <v>Market 14</v>
          </cell>
          <cell r="C1942">
            <v>1</v>
          </cell>
        </row>
        <row r="1943">
          <cell r="A1943" t="str">
            <v>Brand 2</v>
          </cell>
          <cell r="B1943" t="str">
            <v>Market 10</v>
          </cell>
          <cell r="C1943">
            <v>6</v>
          </cell>
        </row>
        <row r="1944">
          <cell r="A1944" t="str">
            <v>Brand 2</v>
          </cell>
          <cell r="B1944" t="str">
            <v>Market 10</v>
          </cell>
          <cell r="C1944">
            <v>3</v>
          </cell>
        </row>
        <row r="1945">
          <cell r="A1945" t="str">
            <v>Brand 2</v>
          </cell>
          <cell r="B1945" t="str">
            <v>Market 23</v>
          </cell>
          <cell r="C1945">
            <v>3</v>
          </cell>
        </row>
        <row r="1946">
          <cell r="A1946" t="str">
            <v>Brand 2</v>
          </cell>
          <cell r="B1946" t="str">
            <v>Market 16</v>
          </cell>
          <cell r="C1946">
            <v>1</v>
          </cell>
        </row>
        <row r="1947">
          <cell r="A1947" t="str">
            <v>Brand 2</v>
          </cell>
          <cell r="B1947" t="str">
            <v>Market 16</v>
          </cell>
          <cell r="C1947">
            <v>2</v>
          </cell>
        </row>
        <row r="1948">
          <cell r="A1948" t="str">
            <v>Brand 2</v>
          </cell>
          <cell r="B1948" t="str">
            <v>Market 23</v>
          </cell>
          <cell r="C1948">
            <v>2</v>
          </cell>
        </row>
        <row r="1949">
          <cell r="A1949" t="str">
            <v>Brand 2</v>
          </cell>
          <cell r="B1949" t="str">
            <v>Market 21</v>
          </cell>
          <cell r="C1949">
            <v>1</v>
          </cell>
        </row>
        <row r="1950">
          <cell r="A1950" t="str">
            <v>Brand 2</v>
          </cell>
          <cell r="B1950" t="str">
            <v>Market 25</v>
          </cell>
          <cell r="C1950">
            <v>1</v>
          </cell>
        </row>
        <row r="1951">
          <cell r="A1951" t="str">
            <v>Brand 2</v>
          </cell>
          <cell r="B1951" t="str">
            <v>Market 9</v>
          </cell>
          <cell r="C1951">
            <v>1</v>
          </cell>
        </row>
        <row r="1952">
          <cell r="A1952" t="str">
            <v>Brand 2</v>
          </cell>
          <cell r="B1952" t="str">
            <v>Market 9</v>
          </cell>
          <cell r="C1952">
            <v>9</v>
          </cell>
        </row>
        <row r="1953">
          <cell r="A1953" t="str">
            <v>Brand 2</v>
          </cell>
          <cell r="B1953" t="str">
            <v>Market 15</v>
          </cell>
          <cell r="C1953">
            <v>3</v>
          </cell>
        </row>
        <row r="1954">
          <cell r="A1954" t="str">
            <v>Brand 2</v>
          </cell>
          <cell r="B1954" t="str">
            <v>Market 3</v>
          </cell>
          <cell r="C1954">
            <v>5</v>
          </cell>
        </row>
        <row r="1955">
          <cell r="A1955" t="str">
            <v>Brand 2</v>
          </cell>
          <cell r="B1955" t="str">
            <v>Market 7</v>
          </cell>
          <cell r="C1955">
            <v>14</v>
          </cell>
        </row>
        <row r="1956">
          <cell r="A1956" t="str">
            <v>Brand 2</v>
          </cell>
          <cell r="B1956" t="str">
            <v>Market 34</v>
          </cell>
          <cell r="C1956">
            <v>4</v>
          </cell>
        </row>
        <row r="1957">
          <cell r="A1957" t="str">
            <v>Brand 2</v>
          </cell>
          <cell r="B1957" t="str">
            <v>Market 31</v>
          </cell>
          <cell r="C1957">
            <v>8</v>
          </cell>
        </row>
        <row r="1958">
          <cell r="A1958" t="str">
            <v>Brand 2</v>
          </cell>
          <cell r="B1958" t="str">
            <v>Market 32</v>
          </cell>
          <cell r="C1958">
            <v>5</v>
          </cell>
        </row>
        <row r="1959">
          <cell r="A1959" t="str">
            <v>Brand 2</v>
          </cell>
          <cell r="B1959" t="str">
            <v>Market 32</v>
          </cell>
          <cell r="C1959">
            <v>3</v>
          </cell>
        </row>
        <row r="1960">
          <cell r="A1960" t="str">
            <v>Brand 2</v>
          </cell>
          <cell r="B1960" t="str">
            <v>Market 33</v>
          </cell>
          <cell r="C1960">
            <v>8</v>
          </cell>
        </row>
        <row r="1961">
          <cell r="A1961" t="str">
            <v>Brand 2</v>
          </cell>
          <cell r="B1961" t="str">
            <v>Market 33</v>
          </cell>
          <cell r="C1961">
            <v>2</v>
          </cell>
        </row>
        <row r="1962">
          <cell r="A1962" t="str">
            <v>Brand 2</v>
          </cell>
          <cell r="B1962" t="str">
            <v>Market 7</v>
          </cell>
          <cell r="C1962">
            <v>50.887999999999998</v>
          </cell>
        </row>
        <row r="1963">
          <cell r="A1963" t="str">
            <v>Brand 2</v>
          </cell>
          <cell r="B1963" t="str">
            <v>Market 31</v>
          </cell>
          <cell r="C1963">
            <v>45.744</v>
          </cell>
        </row>
        <row r="1964">
          <cell r="A1964" t="str">
            <v>Brand 2</v>
          </cell>
          <cell r="B1964" t="str">
            <v>Market 16</v>
          </cell>
          <cell r="C1964">
            <v>1.49</v>
          </cell>
        </row>
        <row r="1965">
          <cell r="A1965" t="str">
            <v>Brand 2</v>
          </cell>
          <cell r="B1965" t="str">
            <v>Market 34</v>
          </cell>
          <cell r="C1965">
            <v>1.1459999999999999</v>
          </cell>
        </row>
        <row r="1966">
          <cell r="A1966" t="str">
            <v>Brand 2</v>
          </cell>
          <cell r="B1966" t="str">
            <v>Market 23</v>
          </cell>
          <cell r="C1966">
            <v>0.13</v>
          </cell>
        </row>
        <row r="1967">
          <cell r="A1967" t="str">
            <v>Brand 2</v>
          </cell>
          <cell r="B1967" t="str">
            <v>Market 9</v>
          </cell>
          <cell r="C1967">
            <v>10.385999999999999</v>
          </cell>
        </row>
        <row r="1968">
          <cell r="A1968" t="str">
            <v>Brand 2</v>
          </cell>
          <cell r="B1968" t="str">
            <v>Market 15</v>
          </cell>
          <cell r="C1968">
            <v>19.692</v>
          </cell>
        </row>
        <row r="1969">
          <cell r="A1969" t="str">
            <v>Brand 2</v>
          </cell>
          <cell r="B1969" t="str">
            <v>Market 14</v>
          </cell>
          <cell r="C1969">
            <v>11.02</v>
          </cell>
        </row>
        <row r="1970">
          <cell r="A1970" t="str">
            <v>Brand 2</v>
          </cell>
          <cell r="B1970" t="str">
            <v>Market 10</v>
          </cell>
          <cell r="C1970">
            <v>9.5579999999999998</v>
          </cell>
        </row>
        <row r="1971">
          <cell r="A1971" t="str">
            <v>Brand 2</v>
          </cell>
          <cell r="B1971" t="str">
            <v>Market 3</v>
          </cell>
          <cell r="C1971">
            <v>3.6520000000000001</v>
          </cell>
        </row>
        <row r="1972">
          <cell r="A1972" t="str">
            <v>Brand 2</v>
          </cell>
          <cell r="B1972" t="str">
            <v>Market 3</v>
          </cell>
          <cell r="C1972">
            <v>13.898</v>
          </cell>
        </row>
        <row r="1973">
          <cell r="A1973" t="str">
            <v>Brand 2</v>
          </cell>
          <cell r="B1973" t="str">
            <v>Market 34</v>
          </cell>
          <cell r="C1973">
            <v>3.8340000000000001</v>
          </cell>
        </row>
        <row r="1974">
          <cell r="A1974" t="str">
            <v>Brand 2</v>
          </cell>
          <cell r="B1974" t="str">
            <v>Market 32</v>
          </cell>
          <cell r="C1974">
            <v>11.702</v>
          </cell>
        </row>
        <row r="1975">
          <cell r="A1975" t="str">
            <v>Brand 2</v>
          </cell>
          <cell r="B1975" t="str">
            <v>Market 32</v>
          </cell>
          <cell r="C1975">
            <v>17.398</v>
          </cell>
        </row>
        <row r="1976">
          <cell r="A1976" t="str">
            <v>Brand 2</v>
          </cell>
          <cell r="B1976" t="str">
            <v>Market 33</v>
          </cell>
          <cell r="C1976">
            <v>20.239999999999998</v>
          </cell>
        </row>
        <row r="1977">
          <cell r="A1977" t="str">
            <v>Brand 2</v>
          </cell>
          <cell r="B1977" t="str">
            <v>Market 33</v>
          </cell>
          <cell r="C1977">
            <v>21.286000000000001</v>
          </cell>
        </row>
        <row r="1978">
          <cell r="A1978" t="str">
            <v>Brand 2</v>
          </cell>
          <cell r="B1978" t="str">
            <v>Market 8</v>
          </cell>
          <cell r="C1978">
            <v>0.45</v>
          </cell>
        </row>
        <row r="1979">
          <cell r="A1979" t="str">
            <v>Brand 2</v>
          </cell>
          <cell r="B1979" t="str">
            <v>Market 8</v>
          </cell>
          <cell r="C1979">
            <v>0.25</v>
          </cell>
        </row>
        <row r="1980">
          <cell r="A1980" t="str">
            <v>Brand 2</v>
          </cell>
          <cell r="B1980" t="str">
            <v>Market 8</v>
          </cell>
          <cell r="C1980">
            <v>0.25</v>
          </cell>
        </row>
        <row r="1981">
          <cell r="A1981" t="str">
            <v>Brand 2</v>
          </cell>
          <cell r="B1981" t="str">
            <v>Market 8</v>
          </cell>
          <cell r="C1981">
            <v>0.3</v>
          </cell>
        </row>
        <row r="1982">
          <cell r="A1982" t="str">
            <v>Brand 2</v>
          </cell>
          <cell r="B1982" t="str">
            <v>Market 8</v>
          </cell>
          <cell r="C1982">
            <v>0.35</v>
          </cell>
        </row>
        <row r="1983">
          <cell r="A1983" t="str">
            <v>Brand 2</v>
          </cell>
          <cell r="B1983" t="str">
            <v>Market 8</v>
          </cell>
          <cell r="C1983">
            <v>0.35</v>
          </cell>
        </row>
        <row r="1984">
          <cell r="A1984" t="str">
            <v>Brand 2</v>
          </cell>
          <cell r="B1984" t="str">
            <v>Market 8</v>
          </cell>
          <cell r="C1984">
            <v>0.25</v>
          </cell>
        </row>
        <row r="1985">
          <cell r="A1985" t="str">
            <v>Brand 2</v>
          </cell>
          <cell r="B1985" t="str">
            <v>Market 8</v>
          </cell>
          <cell r="C1985">
            <v>0.25</v>
          </cell>
        </row>
        <row r="1986">
          <cell r="A1986" t="str">
            <v>Brand 2</v>
          </cell>
          <cell r="B1986" t="str">
            <v>Market 8</v>
          </cell>
          <cell r="C1986">
            <v>0.25</v>
          </cell>
        </row>
        <row r="1987">
          <cell r="A1987" t="str">
            <v>Brand 2</v>
          </cell>
          <cell r="B1987" t="str">
            <v>Market 8</v>
          </cell>
          <cell r="C1987">
            <v>0.2</v>
          </cell>
        </row>
        <row r="1988">
          <cell r="A1988" t="str">
            <v>Brand 2</v>
          </cell>
          <cell r="B1988" t="str">
            <v>Market 8</v>
          </cell>
          <cell r="C1988">
            <v>0.1</v>
          </cell>
        </row>
        <row r="1989">
          <cell r="A1989" t="str">
            <v>Brand 2</v>
          </cell>
          <cell r="B1989" t="str">
            <v>Market 8</v>
          </cell>
          <cell r="C1989">
            <v>5.9</v>
          </cell>
        </row>
        <row r="1990">
          <cell r="A1990" t="str">
            <v>Brand 2</v>
          </cell>
          <cell r="B1990" t="str">
            <v>Market 8</v>
          </cell>
          <cell r="C1990">
            <v>17.399999999999999</v>
          </cell>
        </row>
        <row r="1991">
          <cell r="A1991" t="str">
            <v>Brand 2</v>
          </cell>
          <cell r="B1991" t="str">
            <v>Market 8</v>
          </cell>
          <cell r="C1991">
            <v>0.4</v>
          </cell>
        </row>
        <row r="1992">
          <cell r="A1992" t="str">
            <v>Brand 2</v>
          </cell>
          <cell r="B1992" t="str">
            <v>Market 8</v>
          </cell>
          <cell r="C1992">
            <v>0.9</v>
          </cell>
        </row>
        <row r="1993">
          <cell r="A1993" t="str">
            <v>Brand 2</v>
          </cell>
          <cell r="B1993" t="str">
            <v>Market 8</v>
          </cell>
          <cell r="C1993">
            <v>1.3</v>
          </cell>
        </row>
        <row r="1994">
          <cell r="A1994" t="str">
            <v>Brand 2</v>
          </cell>
          <cell r="B1994" t="str">
            <v>Market 8</v>
          </cell>
          <cell r="C1994">
            <v>0.8</v>
          </cell>
        </row>
        <row r="1995">
          <cell r="A1995" t="str">
            <v>Brand 2</v>
          </cell>
          <cell r="B1995" t="str">
            <v>Market 8</v>
          </cell>
          <cell r="C1995">
            <v>3.1</v>
          </cell>
        </row>
        <row r="1996">
          <cell r="A1996" t="str">
            <v>Brand 2</v>
          </cell>
          <cell r="B1996" t="str">
            <v>Market 8</v>
          </cell>
          <cell r="C1996">
            <v>0.6</v>
          </cell>
        </row>
        <row r="1997">
          <cell r="A1997" t="str">
            <v>Brand 2</v>
          </cell>
          <cell r="B1997" t="str">
            <v>Market 8</v>
          </cell>
          <cell r="C1997">
            <v>1.8</v>
          </cell>
        </row>
        <row r="1998">
          <cell r="A1998" t="str">
            <v>Brand 2</v>
          </cell>
          <cell r="B1998" t="str">
            <v>Market 8</v>
          </cell>
          <cell r="C1998">
            <v>6.4</v>
          </cell>
        </row>
        <row r="1999">
          <cell r="A1999" t="str">
            <v>Brand 2</v>
          </cell>
          <cell r="B1999" t="str">
            <v>Market 8</v>
          </cell>
          <cell r="C1999">
            <v>0.9</v>
          </cell>
        </row>
        <row r="2000">
          <cell r="A2000" t="str">
            <v>Brand 2</v>
          </cell>
          <cell r="B2000" t="str">
            <v>Market 8</v>
          </cell>
          <cell r="C2000">
            <v>7.8</v>
          </cell>
        </row>
        <row r="2001">
          <cell r="A2001" t="str">
            <v>Brand 2</v>
          </cell>
          <cell r="B2001" t="str">
            <v>Market 8</v>
          </cell>
          <cell r="C2001">
            <v>0.8</v>
          </cell>
        </row>
        <row r="2002">
          <cell r="A2002" t="str">
            <v>Brand 2</v>
          </cell>
          <cell r="B2002" t="str">
            <v>Market 8</v>
          </cell>
          <cell r="C2002">
            <v>10</v>
          </cell>
        </row>
        <row r="2003">
          <cell r="A2003" t="str">
            <v>Brand 2</v>
          </cell>
          <cell r="B2003" t="str">
            <v>Market 8</v>
          </cell>
          <cell r="C2003">
            <v>46.25</v>
          </cell>
        </row>
        <row r="2004">
          <cell r="A2004" t="str">
            <v>Brand 2</v>
          </cell>
          <cell r="B2004" t="str">
            <v>Market 8</v>
          </cell>
          <cell r="C2004">
            <v>1.75</v>
          </cell>
        </row>
        <row r="2005">
          <cell r="A2005" t="str">
            <v>Brand 2</v>
          </cell>
          <cell r="B2005" t="str">
            <v>Market 8</v>
          </cell>
          <cell r="C2005">
            <v>4.75</v>
          </cell>
        </row>
        <row r="2006">
          <cell r="A2006" t="str">
            <v>Brand 2</v>
          </cell>
          <cell r="B2006" t="str">
            <v>Market 8</v>
          </cell>
          <cell r="C2006">
            <v>6.4</v>
          </cell>
        </row>
        <row r="2007">
          <cell r="A2007" t="str">
            <v>Brand 2</v>
          </cell>
          <cell r="B2007" t="str">
            <v>Market 8</v>
          </cell>
          <cell r="C2007">
            <v>10</v>
          </cell>
        </row>
        <row r="2008">
          <cell r="A2008" t="str">
            <v>Brand 2</v>
          </cell>
          <cell r="B2008" t="str">
            <v>Market 8</v>
          </cell>
          <cell r="C2008">
            <v>17.55</v>
          </cell>
        </row>
        <row r="2009">
          <cell r="A2009" t="str">
            <v>Brand 2</v>
          </cell>
          <cell r="B2009" t="str">
            <v>Market 8</v>
          </cell>
          <cell r="C2009">
            <v>4.05</v>
          </cell>
        </row>
        <row r="2010">
          <cell r="A2010" t="str">
            <v>Brand 2</v>
          </cell>
          <cell r="B2010" t="str">
            <v>Market 8</v>
          </cell>
          <cell r="C2010">
            <v>2.25</v>
          </cell>
        </row>
        <row r="2011">
          <cell r="A2011" t="str">
            <v>Brand 2</v>
          </cell>
          <cell r="B2011" t="str">
            <v>Market 8</v>
          </cell>
          <cell r="C2011">
            <v>6</v>
          </cell>
        </row>
        <row r="2012">
          <cell r="A2012" t="str">
            <v>Brand 2</v>
          </cell>
          <cell r="B2012" t="str">
            <v>Market 8</v>
          </cell>
          <cell r="C2012">
            <v>3</v>
          </cell>
        </row>
        <row r="2013">
          <cell r="A2013" t="str">
            <v>Brand 2</v>
          </cell>
          <cell r="B2013" t="str">
            <v>Market 8</v>
          </cell>
          <cell r="C2013">
            <v>2.4</v>
          </cell>
        </row>
        <row r="2014">
          <cell r="A2014" t="str">
            <v>Brand 2</v>
          </cell>
          <cell r="B2014" t="str">
            <v>Market 8</v>
          </cell>
          <cell r="C2014">
            <v>1.6</v>
          </cell>
        </row>
        <row r="2015">
          <cell r="A2015" t="str">
            <v>Brand 2</v>
          </cell>
          <cell r="B2015" t="str">
            <v>Market 8</v>
          </cell>
          <cell r="C2015">
            <v>1.8</v>
          </cell>
        </row>
        <row r="2016">
          <cell r="A2016" t="str">
            <v>Brand 2</v>
          </cell>
          <cell r="B2016" t="str">
            <v>Market 8</v>
          </cell>
          <cell r="C2016">
            <v>6</v>
          </cell>
        </row>
        <row r="2017">
          <cell r="A2017" t="str">
            <v>Brand 2</v>
          </cell>
          <cell r="B2017" t="str">
            <v>Market 8</v>
          </cell>
          <cell r="C2017">
            <v>8</v>
          </cell>
        </row>
        <row r="2018">
          <cell r="A2018" t="str">
            <v>Brand 2</v>
          </cell>
          <cell r="B2018" t="str">
            <v>Market 8</v>
          </cell>
          <cell r="C2018">
            <v>17.821999999999999</v>
          </cell>
        </row>
        <row r="2019">
          <cell r="A2019" t="str">
            <v>Brand 3</v>
          </cell>
          <cell r="B2019" t="str">
            <v>Market 1</v>
          </cell>
          <cell r="C2019">
            <v>256.2</v>
          </cell>
        </row>
        <row r="2020">
          <cell r="A2020" t="str">
            <v>Brand 3</v>
          </cell>
          <cell r="B2020" t="str">
            <v>Market 1</v>
          </cell>
          <cell r="C2020">
            <v>378.45</v>
          </cell>
        </row>
        <row r="2021">
          <cell r="A2021" t="str">
            <v>Brand 3</v>
          </cell>
          <cell r="B2021" t="str">
            <v>Market 1</v>
          </cell>
          <cell r="C2021">
            <v>154.5</v>
          </cell>
        </row>
        <row r="2022">
          <cell r="A2022" t="str">
            <v>Brand 3</v>
          </cell>
          <cell r="B2022" t="str">
            <v>Market 1</v>
          </cell>
          <cell r="C2022">
            <v>148.19999999999999</v>
          </cell>
        </row>
        <row r="2023">
          <cell r="A2023" t="str">
            <v>Brand 3</v>
          </cell>
          <cell r="B2023" t="str">
            <v>Market 3</v>
          </cell>
          <cell r="C2023">
            <v>1089</v>
          </cell>
        </row>
        <row r="2024">
          <cell r="A2024" t="str">
            <v>Brand 3</v>
          </cell>
          <cell r="B2024" t="str">
            <v>Market 1</v>
          </cell>
          <cell r="C2024">
            <v>260.32499999999999</v>
          </cell>
        </row>
        <row r="2025">
          <cell r="A2025" t="str">
            <v>Brand 3</v>
          </cell>
          <cell r="B2025" t="str">
            <v>Market 5</v>
          </cell>
          <cell r="C2025">
            <v>91.7</v>
          </cell>
        </row>
        <row r="2026">
          <cell r="A2026" t="str">
            <v>Brand 3</v>
          </cell>
          <cell r="B2026" t="str">
            <v>Market 1</v>
          </cell>
          <cell r="C2026">
            <v>90</v>
          </cell>
        </row>
        <row r="2027">
          <cell r="A2027" t="str">
            <v>Brand 3</v>
          </cell>
          <cell r="B2027" t="str">
            <v>Market 1</v>
          </cell>
          <cell r="C2027">
            <v>193.95</v>
          </cell>
        </row>
        <row r="2028">
          <cell r="A2028" t="str">
            <v>Brand 3</v>
          </cell>
          <cell r="B2028" t="str">
            <v>Market 3</v>
          </cell>
          <cell r="C2028">
            <v>83.6</v>
          </cell>
        </row>
        <row r="2029">
          <cell r="A2029" t="str">
            <v>Brand 3</v>
          </cell>
          <cell r="B2029" t="str">
            <v>Market 5</v>
          </cell>
          <cell r="C2029">
            <v>77.400000000000006</v>
          </cell>
        </row>
        <row r="2030">
          <cell r="A2030" t="str">
            <v>Brand 3</v>
          </cell>
          <cell r="B2030" t="str">
            <v>Market 1</v>
          </cell>
          <cell r="C2030">
            <v>75.099999999999994</v>
          </cell>
        </row>
        <row r="2031">
          <cell r="A2031" t="str">
            <v>Brand 3</v>
          </cell>
          <cell r="B2031" t="str">
            <v>Market 1</v>
          </cell>
          <cell r="C2031">
            <v>36.9</v>
          </cell>
        </row>
        <row r="2032">
          <cell r="A2032" t="str">
            <v>Brand 3</v>
          </cell>
          <cell r="B2032" t="str">
            <v>Market 5</v>
          </cell>
          <cell r="C2032">
            <v>162.67500000000001</v>
          </cell>
        </row>
        <row r="2033">
          <cell r="A2033" t="str">
            <v>Brand 3</v>
          </cell>
          <cell r="B2033" t="str">
            <v>Market 5</v>
          </cell>
          <cell r="C2033">
            <v>62.3</v>
          </cell>
        </row>
        <row r="2034">
          <cell r="A2034" t="str">
            <v>Brand 3</v>
          </cell>
          <cell r="B2034" t="str">
            <v>Market 5</v>
          </cell>
          <cell r="C2034">
            <v>132.97499999999999</v>
          </cell>
        </row>
        <row r="2035">
          <cell r="A2035" t="str">
            <v>Brand 3</v>
          </cell>
          <cell r="B2035" t="str">
            <v>Market 4</v>
          </cell>
          <cell r="C2035">
            <v>55.8</v>
          </cell>
        </row>
        <row r="2036">
          <cell r="A2036" t="str">
            <v>Brand 3</v>
          </cell>
          <cell r="B2036" t="str">
            <v>Market 1</v>
          </cell>
          <cell r="C2036">
            <v>27.1</v>
          </cell>
        </row>
        <row r="2037">
          <cell r="A2037" t="str">
            <v>Brand 3</v>
          </cell>
          <cell r="B2037" t="str">
            <v>Market 3</v>
          </cell>
          <cell r="C2037">
            <v>54</v>
          </cell>
        </row>
        <row r="2038">
          <cell r="A2038" t="str">
            <v>Brand 3</v>
          </cell>
          <cell r="B2038" t="str">
            <v>Market 1</v>
          </cell>
          <cell r="C2038">
            <v>239.85</v>
          </cell>
        </row>
        <row r="2039">
          <cell r="A2039" t="str">
            <v>Brand 3</v>
          </cell>
          <cell r="B2039" t="str">
            <v>Market 2</v>
          </cell>
          <cell r="C2039">
            <v>50.8</v>
          </cell>
        </row>
        <row r="2040">
          <cell r="A2040" t="str">
            <v>Brand 3</v>
          </cell>
          <cell r="B2040" t="str">
            <v>Market 5</v>
          </cell>
          <cell r="C2040">
            <v>107.77500000000001</v>
          </cell>
        </row>
        <row r="2041">
          <cell r="A2041" t="str">
            <v>Brand 3</v>
          </cell>
          <cell r="B2041" t="str">
            <v>Market 3</v>
          </cell>
          <cell r="C2041">
            <v>46.9</v>
          </cell>
        </row>
        <row r="2042">
          <cell r="A2042" t="str">
            <v>Brand 3</v>
          </cell>
          <cell r="B2042" t="str">
            <v>Market 4</v>
          </cell>
          <cell r="C2042">
            <v>46.4</v>
          </cell>
        </row>
        <row r="2043">
          <cell r="A2043" t="str">
            <v>Brand 3</v>
          </cell>
          <cell r="B2043" t="str">
            <v>Market 3</v>
          </cell>
          <cell r="C2043">
            <v>103.5</v>
          </cell>
        </row>
        <row r="2044">
          <cell r="A2044" t="str">
            <v>Brand 3</v>
          </cell>
          <cell r="B2044" t="str">
            <v>Market 4</v>
          </cell>
          <cell r="C2044">
            <v>102.825</v>
          </cell>
        </row>
        <row r="2045">
          <cell r="A2045" t="str">
            <v>Brand 3</v>
          </cell>
          <cell r="B2045" t="str">
            <v>Market 1</v>
          </cell>
          <cell r="C2045">
            <v>97.2</v>
          </cell>
        </row>
        <row r="2046">
          <cell r="A2046" t="str">
            <v>Brand 3</v>
          </cell>
          <cell r="B2046" t="str">
            <v>Market 1</v>
          </cell>
          <cell r="C2046">
            <v>89.325000000000003</v>
          </cell>
        </row>
        <row r="2047">
          <cell r="A2047" t="str">
            <v>Brand 3</v>
          </cell>
          <cell r="B2047" t="str">
            <v>Market 5</v>
          </cell>
          <cell r="C2047">
            <v>192.5</v>
          </cell>
        </row>
        <row r="2048">
          <cell r="A2048" t="str">
            <v>Brand 3</v>
          </cell>
          <cell r="B2048" t="str">
            <v>Market 4</v>
          </cell>
          <cell r="C2048">
            <v>85.724999999999994</v>
          </cell>
        </row>
        <row r="2049">
          <cell r="A2049" t="str">
            <v>Brand 3</v>
          </cell>
          <cell r="B2049" t="str">
            <v>Market 1</v>
          </cell>
          <cell r="C2049">
            <v>168.75</v>
          </cell>
        </row>
        <row r="2050">
          <cell r="A2050" t="str">
            <v>Brand 3</v>
          </cell>
          <cell r="B2050" t="str">
            <v>Market 18</v>
          </cell>
          <cell r="C2050">
            <v>37.4</v>
          </cell>
        </row>
        <row r="2051">
          <cell r="A2051" t="str">
            <v>Brand 3</v>
          </cell>
          <cell r="B2051" t="str">
            <v>Market 4</v>
          </cell>
          <cell r="C2051">
            <v>34.4</v>
          </cell>
        </row>
        <row r="2052">
          <cell r="A2052" t="str">
            <v>Brand 3</v>
          </cell>
          <cell r="B2052" t="str">
            <v>Market 3</v>
          </cell>
          <cell r="C2052">
            <v>76.275000000000006</v>
          </cell>
        </row>
        <row r="2053">
          <cell r="A2053" t="str">
            <v>Brand 3</v>
          </cell>
          <cell r="B2053" t="str">
            <v>Market 5</v>
          </cell>
          <cell r="C2053">
            <v>16.45</v>
          </cell>
        </row>
        <row r="2054">
          <cell r="A2054" t="str">
            <v>Brand 3</v>
          </cell>
          <cell r="B2054" t="str">
            <v>Market 5</v>
          </cell>
          <cell r="C2054">
            <v>32</v>
          </cell>
        </row>
        <row r="2055">
          <cell r="A2055" t="str">
            <v>Brand 3</v>
          </cell>
          <cell r="B2055" t="str">
            <v>Market 3</v>
          </cell>
          <cell r="C2055">
            <v>31.8</v>
          </cell>
        </row>
        <row r="2056">
          <cell r="A2056" t="str">
            <v>Brand 3</v>
          </cell>
          <cell r="B2056" t="str">
            <v>Market 2</v>
          </cell>
          <cell r="C2056">
            <v>270.89999999999998</v>
          </cell>
        </row>
        <row r="2057">
          <cell r="A2057" t="str">
            <v>Brand 3</v>
          </cell>
          <cell r="B2057" t="str">
            <v>Market 2</v>
          </cell>
          <cell r="C2057">
            <v>14.95</v>
          </cell>
        </row>
        <row r="2058">
          <cell r="A2058" t="str">
            <v>Brand 3</v>
          </cell>
          <cell r="B2058" t="str">
            <v>Market 3</v>
          </cell>
          <cell r="C2058">
            <v>29.5</v>
          </cell>
        </row>
        <row r="2059">
          <cell r="A2059" t="str">
            <v>Brand 3</v>
          </cell>
          <cell r="B2059" t="str">
            <v>Market 3</v>
          </cell>
          <cell r="C2059">
            <v>131.4</v>
          </cell>
        </row>
        <row r="2060">
          <cell r="A2060" t="str">
            <v>Brand 3</v>
          </cell>
          <cell r="B2060" t="str">
            <v>Market 5</v>
          </cell>
          <cell r="C2060">
            <v>28.6</v>
          </cell>
        </row>
        <row r="2061">
          <cell r="A2061" t="str">
            <v>Brand 3</v>
          </cell>
          <cell r="B2061" t="str">
            <v>Market 5</v>
          </cell>
          <cell r="C2061">
            <v>121.05</v>
          </cell>
        </row>
        <row r="2062">
          <cell r="A2062" t="str">
            <v>Brand 3</v>
          </cell>
          <cell r="B2062" t="str">
            <v>Market 1</v>
          </cell>
          <cell r="C2062">
            <v>134.5</v>
          </cell>
        </row>
        <row r="2063">
          <cell r="A2063" t="str">
            <v>Brand 3</v>
          </cell>
          <cell r="B2063" t="str">
            <v>Market 1</v>
          </cell>
          <cell r="C2063">
            <v>116.1</v>
          </cell>
        </row>
        <row r="2064">
          <cell r="A2064" t="str">
            <v>Brand 3</v>
          </cell>
          <cell r="B2064" t="str">
            <v>Market 5</v>
          </cell>
          <cell r="C2064">
            <v>111.6</v>
          </cell>
        </row>
        <row r="2065">
          <cell r="A2065" t="str">
            <v>Brand 3</v>
          </cell>
          <cell r="B2065" t="str">
            <v>Market 3</v>
          </cell>
          <cell r="C2065">
            <v>12.2</v>
          </cell>
        </row>
        <row r="2066">
          <cell r="A2066" t="str">
            <v>Brand 3</v>
          </cell>
          <cell r="B2066" t="str">
            <v>Market 29</v>
          </cell>
          <cell r="C2066">
            <v>24.1</v>
          </cell>
        </row>
        <row r="2067">
          <cell r="A2067" t="str">
            <v>Brand 3</v>
          </cell>
          <cell r="B2067" t="str">
            <v>Market 5</v>
          </cell>
          <cell r="C2067">
            <v>11.9</v>
          </cell>
        </row>
        <row r="2068">
          <cell r="A2068" t="str">
            <v>Brand 3</v>
          </cell>
          <cell r="B2068" t="str">
            <v>Market 3</v>
          </cell>
          <cell r="C2068">
            <v>49.95</v>
          </cell>
        </row>
        <row r="2069">
          <cell r="A2069" t="str">
            <v>Brand 3</v>
          </cell>
          <cell r="B2069" t="str">
            <v>Market 6</v>
          </cell>
          <cell r="C2069">
            <v>21.8</v>
          </cell>
        </row>
        <row r="2070">
          <cell r="A2070" t="str">
            <v>Brand 3</v>
          </cell>
          <cell r="B2070" t="str">
            <v>Market 4</v>
          </cell>
          <cell r="C2070">
            <v>48.825000000000003</v>
          </cell>
        </row>
        <row r="2071">
          <cell r="A2071" t="str">
            <v>Brand 3</v>
          </cell>
          <cell r="B2071" t="str">
            <v>Market 3</v>
          </cell>
          <cell r="C2071">
            <v>20.9</v>
          </cell>
        </row>
        <row r="2072">
          <cell r="A2072" t="str">
            <v>Brand 3</v>
          </cell>
          <cell r="B2072" t="str">
            <v>Market 5</v>
          </cell>
          <cell r="C2072">
            <v>46.8</v>
          </cell>
        </row>
        <row r="2073">
          <cell r="A2073" t="str">
            <v>Brand 3</v>
          </cell>
          <cell r="B2073" t="str">
            <v>Market 29</v>
          </cell>
          <cell r="C2073">
            <v>20.2</v>
          </cell>
        </row>
        <row r="2074">
          <cell r="A2074" t="str">
            <v>Brand 3</v>
          </cell>
          <cell r="B2074" t="str">
            <v>Market 5</v>
          </cell>
          <cell r="C2074">
            <v>9.6</v>
          </cell>
        </row>
        <row r="2075">
          <cell r="A2075" t="str">
            <v>Brand 3</v>
          </cell>
          <cell r="B2075" t="str">
            <v>Market 29</v>
          </cell>
          <cell r="C2075">
            <v>19.100000000000001</v>
          </cell>
        </row>
        <row r="2076">
          <cell r="A2076" t="str">
            <v>Brand 3</v>
          </cell>
          <cell r="B2076" t="str">
            <v>Market 4</v>
          </cell>
          <cell r="C2076">
            <v>18.600000000000001</v>
          </cell>
        </row>
        <row r="2077">
          <cell r="A2077" t="str">
            <v>Brand 3</v>
          </cell>
          <cell r="B2077" t="str">
            <v>Market 29</v>
          </cell>
          <cell r="C2077">
            <v>18.5</v>
          </cell>
        </row>
        <row r="2078">
          <cell r="A2078" t="str">
            <v>Brand 3</v>
          </cell>
          <cell r="B2078" t="str">
            <v>Market 6</v>
          </cell>
          <cell r="C2078">
            <v>17.8</v>
          </cell>
        </row>
        <row r="2079">
          <cell r="A2079" t="str">
            <v>Brand 3</v>
          </cell>
          <cell r="B2079" t="str">
            <v>Market 4</v>
          </cell>
          <cell r="C2079">
            <v>16.600000000000001</v>
          </cell>
        </row>
        <row r="2080">
          <cell r="A2080" t="str">
            <v>Brand 3</v>
          </cell>
          <cell r="B2080" t="str">
            <v>Market 4</v>
          </cell>
          <cell r="C2080">
            <v>71.55</v>
          </cell>
        </row>
        <row r="2081">
          <cell r="A2081" t="str">
            <v>Brand 3</v>
          </cell>
          <cell r="B2081" t="str">
            <v>Market 3</v>
          </cell>
          <cell r="C2081">
            <v>35.549999999999997</v>
          </cell>
        </row>
        <row r="2082">
          <cell r="A2082" t="str">
            <v>Brand 3</v>
          </cell>
          <cell r="B2082" t="str">
            <v>Market 5</v>
          </cell>
          <cell r="C2082">
            <v>35.1</v>
          </cell>
        </row>
        <row r="2083">
          <cell r="A2083" t="str">
            <v>Brand 3</v>
          </cell>
          <cell r="B2083" t="str">
            <v>Market 3</v>
          </cell>
          <cell r="C2083">
            <v>9.24</v>
          </cell>
        </row>
        <row r="2084">
          <cell r="A2084" t="str">
            <v>Brand 3</v>
          </cell>
          <cell r="B2084" t="str">
            <v>Market 5</v>
          </cell>
          <cell r="C2084">
            <v>7.65</v>
          </cell>
        </row>
        <row r="2085">
          <cell r="A2085" t="str">
            <v>Brand 3</v>
          </cell>
          <cell r="B2085" t="str">
            <v>Market 3</v>
          </cell>
          <cell r="C2085">
            <v>7.65</v>
          </cell>
        </row>
        <row r="2086">
          <cell r="A2086" t="str">
            <v>Brand 3</v>
          </cell>
          <cell r="B2086" t="str">
            <v>Market 4</v>
          </cell>
          <cell r="C2086">
            <v>15.3</v>
          </cell>
        </row>
        <row r="2087">
          <cell r="A2087" t="str">
            <v>Brand 3</v>
          </cell>
          <cell r="B2087" t="str">
            <v>Market 3</v>
          </cell>
          <cell r="C2087">
            <v>7.5</v>
          </cell>
        </row>
        <row r="2088">
          <cell r="A2088" t="str">
            <v>Brand 3</v>
          </cell>
          <cell r="B2088" t="str">
            <v>Market 6</v>
          </cell>
          <cell r="C2088">
            <v>14.9</v>
          </cell>
        </row>
        <row r="2089">
          <cell r="A2089" t="str">
            <v>Brand 3</v>
          </cell>
          <cell r="B2089" t="str">
            <v>Market 5</v>
          </cell>
          <cell r="C2089">
            <v>65.25</v>
          </cell>
        </row>
        <row r="2090">
          <cell r="A2090" t="str">
            <v>Brand 3</v>
          </cell>
          <cell r="B2090" t="str">
            <v>Market 5</v>
          </cell>
          <cell r="C2090">
            <v>7.05</v>
          </cell>
        </row>
        <row r="2091">
          <cell r="A2091" t="str">
            <v>Brand 3</v>
          </cell>
          <cell r="B2091" t="str">
            <v>Market 3</v>
          </cell>
          <cell r="C2091">
            <v>31.725000000000001</v>
          </cell>
        </row>
        <row r="2092">
          <cell r="A2092" t="str">
            <v>Brand 3</v>
          </cell>
          <cell r="B2092" t="str">
            <v>Market 4</v>
          </cell>
          <cell r="C2092">
            <v>70.5</v>
          </cell>
        </row>
        <row r="2093">
          <cell r="A2093" t="str">
            <v>Brand 3</v>
          </cell>
          <cell r="B2093" t="str">
            <v>Market 2</v>
          </cell>
          <cell r="C2093">
            <v>13.7</v>
          </cell>
        </row>
        <row r="2094">
          <cell r="A2094" t="str">
            <v>Brand 3</v>
          </cell>
          <cell r="B2094" t="str">
            <v>Market 3</v>
          </cell>
          <cell r="C2094">
            <v>6.75</v>
          </cell>
        </row>
        <row r="2095">
          <cell r="A2095" t="str">
            <v>Brand 3</v>
          </cell>
          <cell r="B2095" t="str">
            <v>Market 2</v>
          </cell>
          <cell r="C2095">
            <v>29.7</v>
          </cell>
        </row>
        <row r="2096">
          <cell r="A2096" t="str">
            <v>Brand 3</v>
          </cell>
          <cell r="B2096" t="str">
            <v>Market 2</v>
          </cell>
          <cell r="C2096">
            <v>6.5</v>
          </cell>
        </row>
        <row r="2097">
          <cell r="A2097" t="str">
            <v>Brand 3</v>
          </cell>
          <cell r="B2097" t="str">
            <v>Market 4</v>
          </cell>
          <cell r="C2097">
            <v>12.9</v>
          </cell>
        </row>
        <row r="2098">
          <cell r="A2098" t="str">
            <v>Brand 3</v>
          </cell>
          <cell r="B2098" t="str">
            <v>Market 18</v>
          </cell>
          <cell r="C2098">
            <v>29.024999999999999</v>
          </cell>
        </row>
        <row r="2099">
          <cell r="A2099" t="str">
            <v>Brand 3</v>
          </cell>
          <cell r="B2099" t="str">
            <v>Market 2</v>
          </cell>
          <cell r="C2099">
            <v>28.8</v>
          </cell>
        </row>
        <row r="2100">
          <cell r="A2100" t="str">
            <v>Brand 3</v>
          </cell>
          <cell r="B2100" t="str">
            <v>Market 2</v>
          </cell>
          <cell r="C2100">
            <v>6.3</v>
          </cell>
        </row>
        <row r="2101">
          <cell r="A2101" t="str">
            <v>Brand 3</v>
          </cell>
          <cell r="B2101" t="str">
            <v>Market 5</v>
          </cell>
          <cell r="C2101">
            <v>6.2</v>
          </cell>
        </row>
        <row r="2102">
          <cell r="A2102" t="str">
            <v>Brand 3</v>
          </cell>
          <cell r="B2102" t="str">
            <v>Market 1</v>
          </cell>
          <cell r="C2102">
            <v>108.9</v>
          </cell>
        </row>
        <row r="2103">
          <cell r="A2103" t="str">
            <v>Brand 3</v>
          </cell>
          <cell r="B2103" t="str">
            <v>Market 6</v>
          </cell>
          <cell r="C2103">
            <v>27</v>
          </cell>
        </row>
        <row r="2104">
          <cell r="A2104" t="str">
            <v>Brand 3</v>
          </cell>
          <cell r="B2104" t="str">
            <v>Market 3</v>
          </cell>
          <cell r="C2104">
            <v>54</v>
          </cell>
        </row>
        <row r="2105">
          <cell r="A2105" t="str">
            <v>Brand 3</v>
          </cell>
          <cell r="B2105" t="str">
            <v>Market 1</v>
          </cell>
          <cell r="C2105">
            <v>107.1</v>
          </cell>
        </row>
        <row r="2106">
          <cell r="A2106" t="str">
            <v>Brand 3</v>
          </cell>
          <cell r="B2106" t="str">
            <v>Market 6</v>
          </cell>
          <cell r="C2106">
            <v>5.75</v>
          </cell>
        </row>
        <row r="2107">
          <cell r="A2107" t="str">
            <v>Brand 3</v>
          </cell>
          <cell r="B2107" t="str">
            <v>Market 2</v>
          </cell>
          <cell r="C2107">
            <v>51.3</v>
          </cell>
        </row>
        <row r="2108">
          <cell r="A2108" t="str">
            <v>Brand 3</v>
          </cell>
          <cell r="B2108" t="str">
            <v>Market 3</v>
          </cell>
          <cell r="C2108">
            <v>5.6</v>
          </cell>
        </row>
        <row r="2109">
          <cell r="A2109" t="str">
            <v>Brand 3</v>
          </cell>
          <cell r="B2109" t="str">
            <v>Market 4</v>
          </cell>
          <cell r="C2109">
            <v>5.28</v>
          </cell>
        </row>
        <row r="2110">
          <cell r="A2110" t="str">
            <v>Brand 3</v>
          </cell>
          <cell r="B2110" t="str">
            <v>Market 3</v>
          </cell>
          <cell r="C2110">
            <v>5.5</v>
          </cell>
        </row>
        <row r="2111">
          <cell r="A2111" t="str">
            <v>Brand 3</v>
          </cell>
          <cell r="B2111" t="str">
            <v>Market 4</v>
          </cell>
          <cell r="C2111">
            <v>5.45</v>
          </cell>
        </row>
        <row r="2112">
          <cell r="A2112" t="str">
            <v>Brand 3</v>
          </cell>
          <cell r="B2112" t="str">
            <v>Market 18</v>
          </cell>
          <cell r="C2112">
            <v>10.7</v>
          </cell>
        </row>
        <row r="2113">
          <cell r="A2113" t="str">
            <v>Brand 3</v>
          </cell>
          <cell r="B2113" t="str">
            <v>Market 3</v>
          </cell>
          <cell r="C2113">
            <v>21</v>
          </cell>
        </row>
        <row r="2114">
          <cell r="A2114" t="str">
            <v>Brand 3</v>
          </cell>
          <cell r="B2114" t="str">
            <v>Market 2</v>
          </cell>
          <cell r="C2114">
            <v>10.4</v>
          </cell>
        </row>
        <row r="2115">
          <cell r="A2115" t="str">
            <v>Brand 3</v>
          </cell>
          <cell r="B2115" t="str">
            <v>Market 5</v>
          </cell>
          <cell r="C2115">
            <v>5.94</v>
          </cell>
        </row>
        <row r="2116">
          <cell r="A2116" t="str">
            <v>Brand 3</v>
          </cell>
          <cell r="B2116" t="str">
            <v>Market 4</v>
          </cell>
          <cell r="C2116">
            <v>21.824999999999999</v>
          </cell>
        </row>
        <row r="2117">
          <cell r="A2117" t="str">
            <v>Brand 3</v>
          </cell>
          <cell r="B2117" t="str">
            <v>Market 4</v>
          </cell>
          <cell r="C2117">
            <v>4.8</v>
          </cell>
        </row>
        <row r="2118">
          <cell r="A2118" t="str">
            <v>Brand 3</v>
          </cell>
          <cell r="B2118" t="str">
            <v>Market 29</v>
          </cell>
          <cell r="C2118">
            <v>21.6</v>
          </cell>
        </row>
        <row r="2119">
          <cell r="A2119" t="str">
            <v>Brand 3</v>
          </cell>
          <cell r="B2119" t="str">
            <v>Market 6</v>
          </cell>
          <cell r="C2119">
            <v>21.375</v>
          </cell>
        </row>
        <row r="2120">
          <cell r="A2120" t="str">
            <v>Brand 3</v>
          </cell>
          <cell r="B2120" t="str">
            <v>Market 5</v>
          </cell>
          <cell r="C2120">
            <v>83.7</v>
          </cell>
        </row>
        <row r="2121">
          <cell r="A2121" t="str">
            <v>Brand 3</v>
          </cell>
          <cell r="B2121" t="str">
            <v>Market 1</v>
          </cell>
          <cell r="C2121">
            <v>93</v>
          </cell>
        </row>
        <row r="2122">
          <cell r="A2122" t="str">
            <v>Brand 3</v>
          </cell>
          <cell r="B2122" t="str">
            <v>Market 18</v>
          </cell>
          <cell r="C2122">
            <v>20.7</v>
          </cell>
        </row>
        <row r="2123">
          <cell r="A2123" t="str">
            <v>Brand 3</v>
          </cell>
          <cell r="B2123" t="str">
            <v>Market 6</v>
          </cell>
          <cell r="C2123">
            <v>8.6999999999999993</v>
          </cell>
        </row>
        <row r="2124">
          <cell r="A2124" t="str">
            <v>Brand 3</v>
          </cell>
          <cell r="B2124" t="str">
            <v>Market 3</v>
          </cell>
          <cell r="C2124">
            <v>74.7</v>
          </cell>
        </row>
        <row r="2125">
          <cell r="A2125" t="str">
            <v>Brand 3</v>
          </cell>
          <cell r="B2125" t="str">
            <v>Market 4</v>
          </cell>
          <cell r="C2125">
            <v>18.45</v>
          </cell>
        </row>
        <row r="2126">
          <cell r="A2126" t="str">
            <v>Brand 3</v>
          </cell>
          <cell r="B2126" t="str">
            <v>Market 3</v>
          </cell>
          <cell r="C2126">
            <v>36</v>
          </cell>
        </row>
        <row r="2127">
          <cell r="A2127" t="str">
            <v>Brand 3</v>
          </cell>
          <cell r="B2127" t="str">
            <v>Market 4</v>
          </cell>
          <cell r="C2127">
            <v>36</v>
          </cell>
        </row>
        <row r="2128">
          <cell r="A2128" t="str">
            <v>Brand 3</v>
          </cell>
          <cell r="B2128" t="str">
            <v>Market 4</v>
          </cell>
          <cell r="C2128">
            <v>3.7919999999999998</v>
          </cell>
        </row>
        <row r="2129">
          <cell r="A2129" t="str">
            <v>Brand 3</v>
          </cell>
          <cell r="B2129" t="str">
            <v>Market 29</v>
          </cell>
          <cell r="C2129">
            <v>17.774999999999999</v>
          </cell>
        </row>
        <row r="2130">
          <cell r="A2130" t="str">
            <v>Brand 3</v>
          </cell>
          <cell r="B2130" t="str">
            <v>Market 1</v>
          </cell>
          <cell r="C2130">
            <v>35.1</v>
          </cell>
        </row>
        <row r="2131">
          <cell r="A2131" t="str">
            <v>Brand 3</v>
          </cell>
          <cell r="B2131" t="str">
            <v>Market 12</v>
          </cell>
          <cell r="C2131">
            <v>0.154</v>
          </cell>
        </row>
        <row r="2132">
          <cell r="A2132" t="str">
            <v>Brand 3</v>
          </cell>
          <cell r="B2132" t="str">
            <v>Market 6</v>
          </cell>
          <cell r="C2132">
            <v>17.324999999999999</v>
          </cell>
        </row>
        <row r="2133">
          <cell r="A2133" t="str">
            <v>Brand 3</v>
          </cell>
          <cell r="B2133" t="str">
            <v>Market 3</v>
          </cell>
          <cell r="C2133">
            <v>3.8</v>
          </cell>
        </row>
        <row r="2134">
          <cell r="A2134" t="str">
            <v>Brand 3</v>
          </cell>
          <cell r="B2134" t="str">
            <v>Market 18</v>
          </cell>
          <cell r="C2134">
            <v>7.5</v>
          </cell>
        </row>
        <row r="2135">
          <cell r="A2135" t="str">
            <v>Brand 3</v>
          </cell>
          <cell r="B2135" t="str">
            <v>Market 5</v>
          </cell>
          <cell r="C2135">
            <v>31.95</v>
          </cell>
        </row>
        <row r="2136">
          <cell r="A2136" t="str">
            <v>Brand 3</v>
          </cell>
          <cell r="B2136" t="str">
            <v>Market 11</v>
          </cell>
          <cell r="C2136">
            <v>7</v>
          </cell>
        </row>
        <row r="2137">
          <cell r="A2137" t="str">
            <v>Brand 3</v>
          </cell>
          <cell r="B2137" t="str">
            <v>Market 4</v>
          </cell>
          <cell r="C2137">
            <v>3.2160000000000002</v>
          </cell>
        </row>
        <row r="2138">
          <cell r="A2138" t="str">
            <v>Brand 3</v>
          </cell>
          <cell r="B2138" t="str">
            <v>Market 6</v>
          </cell>
          <cell r="C2138">
            <v>28.8</v>
          </cell>
        </row>
        <row r="2139">
          <cell r="A2139" t="str">
            <v>Brand 3</v>
          </cell>
          <cell r="B2139" t="str">
            <v>Market 6</v>
          </cell>
          <cell r="C2139">
            <v>32</v>
          </cell>
        </row>
        <row r="2140">
          <cell r="A2140" t="str">
            <v>Brand 3</v>
          </cell>
          <cell r="B2140" t="str">
            <v>Market 11</v>
          </cell>
          <cell r="C2140">
            <v>6.3</v>
          </cell>
        </row>
        <row r="2141">
          <cell r="A2141" t="str">
            <v>Brand 3</v>
          </cell>
          <cell r="B2141" t="str">
            <v>Market 6</v>
          </cell>
          <cell r="C2141">
            <v>6.2</v>
          </cell>
        </row>
        <row r="2142">
          <cell r="A2142" t="str">
            <v>Brand 3</v>
          </cell>
          <cell r="B2142" t="str">
            <v>Market 6</v>
          </cell>
          <cell r="C2142">
            <v>3.66</v>
          </cell>
        </row>
        <row r="2143">
          <cell r="A2143" t="str">
            <v>Brand 3</v>
          </cell>
          <cell r="B2143" t="str">
            <v>Market 18</v>
          </cell>
          <cell r="C2143">
            <v>27.45</v>
          </cell>
        </row>
        <row r="2144">
          <cell r="A2144" t="str">
            <v>Brand 3</v>
          </cell>
          <cell r="B2144" t="str">
            <v>Market 2</v>
          </cell>
          <cell r="C2144">
            <v>60.99</v>
          </cell>
        </row>
        <row r="2145">
          <cell r="A2145" t="str">
            <v>Brand 3</v>
          </cell>
          <cell r="B2145" t="str">
            <v>Market 5</v>
          </cell>
          <cell r="C2145">
            <v>11.8</v>
          </cell>
        </row>
        <row r="2146">
          <cell r="A2146" t="str">
            <v>Brand 3</v>
          </cell>
          <cell r="B2146" t="str">
            <v>Market 2</v>
          </cell>
          <cell r="C2146">
            <v>13.275</v>
          </cell>
        </row>
        <row r="2147">
          <cell r="A2147" t="str">
            <v>Brand 3</v>
          </cell>
          <cell r="B2147" t="str">
            <v>Market 1</v>
          </cell>
          <cell r="C2147">
            <v>53.1</v>
          </cell>
        </row>
        <row r="2148">
          <cell r="A2148" t="str">
            <v>Brand 3</v>
          </cell>
          <cell r="B2148" t="str">
            <v>Market 6</v>
          </cell>
          <cell r="C2148">
            <v>5.7</v>
          </cell>
        </row>
        <row r="2149">
          <cell r="A2149" t="str">
            <v>Brand 3</v>
          </cell>
          <cell r="B2149" t="str">
            <v>Market 3</v>
          </cell>
          <cell r="C2149">
            <v>5.4</v>
          </cell>
        </row>
        <row r="2150">
          <cell r="A2150" t="str">
            <v>Brand 3</v>
          </cell>
          <cell r="B2150" t="str">
            <v>Market 4</v>
          </cell>
          <cell r="C2150">
            <v>24.3</v>
          </cell>
        </row>
        <row r="2151">
          <cell r="A2151" t="str">
            <v>Brand 3</v>
          </cell>
          <cell r="B2151" t="str">
            <v>Market 18</v>
          </cell>
          <cell r="C2151">
            <v>5.3</v>
          </cell>
        </row>
        <row r="2152">
          <cell r="A2152" t="str">
            <v>Brand 3</v>
          </cell>
          <cell r="B2152" t="str">
            <v>Market 5</v>
          </cell>
          <cell r="C2152">
            <v>23.85</v>
          </cell>
        </row>
        <row r="2153">
          <cell r="A2153" t="str">
            <v>Brand 3</v>
          </cell>
          <cell r="B2153" t="str">
            <v>Market 4</v>
          </cell>
          <cell r="C2153">
            <v>2.6</v>
          </cell>
        </row>
        <row r="2154">
          <cell r="A2154" t="str">
            <v>Brand 3</v>
          </cell>
          <cell r="B2154" t="str">
            <v>Market 11</v>
          </cell>
          <cell r="C2154">
            <v>5.2</v>
          </cell>
        </row>
        <row r="2155">
          <cell r="A2155" t="str">
            <v>Brand 3</v>
          </cell>
          <cell r="B2155" t="str">
            <v>Market 3</v>
          </cell>
          <cell r="C2155">
            <v>22.05</v>
          </cell>
        </row>
        <row r="2156">
          <cell r="A2156" t="str">
            <v>Brand 3</v>
          </cell>
          <cell r="B2156" t="str">
            <v>Market 4</v>
          </cell>
          <cell r="C2156">
            <v>22.05</v>
          </cell>
        </row>
        <row r="2157">
          <cell r="A2157" t="str">
            <v>Brand 3</v>
          </cell>
          <cell r="B2157" t="str">
            <v>Market 2</v>
          </cell>
          <cell r="C2157">
            <v>2.35</v>
          </cell>
        </row>
        <row r="2158">
          <cell r="A2158" t="str">
            <v>Brand 3</v>
          </cell>
          <cell r="B2158" t="str">
            <v>Market 29</v>
          </cell>
          <cell r="C2158">
            <v>4.7</v>
          </cell>
        </row>
        <row r="2159">
          <cell r="A2159" t="str">
            <v>Brand 3</v>
          </cell>
          <cell r="B2159" t="str">
            <v>Market 18</v>
          </cell>
          <cell r="C2159">
            <v>10.574999999999999</v>
          </cell>
        </row>
        <row r="2160">
          <cell r="A2160" t="str">
            <v>Brand 3</v>
          </cell>
          <cell r="B2160" t="str">
            <v>Market 18</v>
          </cell>
          <cell r="C2160">
            <v>4.5</v>
          </cell>
        </row>
        <row r="2161">
          <cell r="A2161" t="str">
            <v>Brand 3</v>
          </cell>
          <cell r="B2161" t="str">
            <v>Market 3</v>
          </cell>
          <cell r="C2161">
            <v>40.5</v>
          </cell>
        </row>
        <row r="2162">
          <cell r="A2162" t="str">
            <v>Brand 3</v>
          </cell>
          <cell r="B2162" t="str">
            <v>Market 3</v>
          </cell>
          <cell r="C2162">
            <v>45</v>
          </cell>
        </row>
        <row r="2163">
          <cell r="A2163" t="str">
            <v>Brand 3</v>
          </cell>
          <cell r="B2163" t="str">
            <v>Market 4</v>
          </cell>
          <cell r="C2163">
            <v>2.0640000000000001</v>
          </cell>
        </row>
        <row r="2164">
          <cell r="A2164" t="str">
            <v>Brand 3</v>
          </cell>
          <cell r="B2164" t="str">
            <v>Market 3</v>
          </cell>
          <cell r="C2164">
            <v>9.6750000000000007</v>
          </cell>
        </row>
        <row r="2165">
          <cell r="A2165" t="str">
            <v>Brand 3</v>
          </cell>
          <cell r="B2165" t="str">
            <v>Market 6</v>
          </cell>
          <cell r="C2165">
            <v>19.350000000000001</v>
          </cell>
        </row>
        <row r="2166">
          <cell r="A2166" t="str">
            <v>Brand 3</v>
          </cell>
          <cell r="B2166" t="str">
            <v>Market 5</v>
          </cell>
          <cell r="C2166">
            <v>38.700000000000003</v>
          </cell>
        </row>
        <row r="2167">
          <cell r="A2167" t="str">
            <v>Brand 3</v>
          </cell>
          <cell r="B2167" t="str">
            <v>Market 4</v>
          </cell>
          <cell r="C2167">
            <v>2</v>
          </cell>
        </row>
        <row r="2168">
          <cell r="A2168" t="str">
            <v>Brand 3</v>
          </cell>
          <cell r="B2168" t="str">
            <v>Market 2</v>
          </cell>
          <cell r="C2168">
            <v>17.55</v>
          </cell>
        </row>
        <row r="2169">
          <cell r="A2169" t="str">
            <v>Brand 3</v>
          </cell>
          <cell r="B2169" t="str">
            <v>Market 6</v>
          </cell>
          <cell r="C2169">
            <v>1.85</v>
          </cell>
        </row>
        <row r="2170">
          <cell r="A2170" t="str">
            <v>Brand 3</v>
          </cell>
          <cell r="B2170" t="str">
            <v>Market 3</v>
          </cell>
          <cell r="C2170">
            <v>16.649999999999999</v>
          </cell>
        </row>
        <row r="2171">
          <cell r="A2171" t="str">
            <v>Brand 3</v>
          </cell>
          <cell r="B2171" t="str">
            <v>Market 2</v>
          </cell>
          <cell r="C2171">
            <v>3.6</v>
          </cell>
        </row>
        <row r="2172">
          <cell r="A2172" t="str">
            <v>Brand 3</v>
          </cell>
          <cell r="B2172" t="str">
            <v>Market 11</v>
          </cell>
          <cell r="C2172">
            <v>8.1</v>
          </cell>
        </row>
        <row r="2173">
          <cell r="A2173" t="str">
            <v>Brand 3</v>
          </cell>
          <cell r="B2173" t="str">
            <v>Market 6</v>
          </cell>
          <cell r="C2173">
            <v>16.2</v>
          </cell>
        </row>
        <row r="2174">
          <cell r="A2174" t="str">
            <v>Brand 3</v>
          </cell>
          <cell r="B2174" t="str">
            <v>Market 29</v>
          </cell>
          <cell r="C2174">
            <v>15.75</v>
          </cell>
        </row>
        <row r="2175">
          <cell r="A2175" t="str">
            <v>Brand 3</v>
          </cell>
          <cell r="B2175" t="str">
            <v>Market 4</v>
          </cell>
          <cell r="C2175">
            <v>31.5</v>
          </cell>
        </row>
        <row r="2176">
          <cell r="A2176" t="str">
            <v>Brand 3</v>
          </cell>
          <cell r="B2176" t="str">
            <v>Market 3</v>
          </cell>
          <cell r="C2176">
            <v>30.6</v>
          </cell>
        </row>
        <row r="2177">
          <cell r="A2177" t="str">
            <v>Brand 3</v>
          </cell>
          <cell r="B2177" t="str">
            <v>Market 6</v>
          </cell>
          <cell r="C2177">
            <v>1.65</v>
          </cell>
        </row>
        <row r="2178">
          <cell r="A2178" t="str">
            <v>Brand 3</v>
          </cell>
          <cell r="B2178" t="str">
            <v>Market 2</v>
          </cell>
          <cell r="C2178">
            <v>3.3</v>
          </cell>
        </row>
        <row r="2179">
          <cell r="A2179" t="str">
            <v>Brand 3</v>
          </cell>
          <cell r="B2179" t="str">
            <v>Market 29</v>
          </cell>
          <cell r="C2179">
            <v>1.6</v>
          </cell>
        </row>
        <row r="2180">
          <cell r="A2180" t="str">
            <v>Brand 3</v>
          </cell>
          <cell r="B2180" t="str">
            <v>Market 11</v>
          </cell>
          <cell r="C2180">
            <v>3.1</v>
          </cell>
        </row>
        <row r="2181">
          <cell r="A2181" t="str">
            <v>Brand 3</v>
          </cell>
          <cell r="B2181" t="str">
            <v>Market 2</v>
          </cell>
          <cell r="C2181">
            <v>6.9749999999999996</v>
          </cell>
        </row>
        <row r="2182">
          <cell r="A2182" t="str">
            <v>Brand 3</v>
          </cell>
          <cell r="B2182" t="str">
            <v>Market 11</v>
          </cell>
          <cell r="C2182">
            <v>13.95</v>
          </cell>
        </row>
        <row r="2183">
          <cell r="A2183" t="str">
            <v>Brand 3</v>
          </cell>
          <cell r="B2183" t="str">
            <v>Market 3</v>
          </cell>
          <cell r="C2183">
            <v>13.95</v>
          </cell>
        </row>
        <row r="2184">
          <cell r="A2184" t="str">
            <v>Brand 3</v>
          </cell>
          <cell r="B2184" t="str">
            <v>Market 29</v>
          </cell>
          <cell r="C2184">
            <v>1.5</v>
          </cell>
        </row>
        <row r="2185">
          <cell r="A2185" t="str">
            <v>Brand 3</v>
          </cell>
          <cell r="B2185" t="str">
            <v>Market 17</v>
          </cell>
          <cell r="C2185">
            <v>6.75</v>
          </cell>
        </row>
        <row r="2186">
          <cell r="A2186" t="str">
            <v>Brand 3</v>
          </cell>
          <cell r="B2186" t="str">
            <v>Market 6</v>
          </cell>
          <cell r="C2186">
            <v>6.75</v>
          </cell>
        </row>
        <row r="2187">
          <cell r="A2187" t="str">
            <v>Brand 3</v>
          </cell>
          <cell r="B2187" t="str">
            <v>Market 3</v>
          </cell>
          <cell r="C2187">
            <v>27</v>
          </cell>
        </row>
        <row r="2188">
          <cell r="A2188" t="str">
            <v>Brand 3</v>
          </cell>
          <cell r="B2188" t="str">
            <v>Market 6</v>
          </cell>
          <cell r="C2188">
            <v>1.45</v>
          </cell>
        </row>
        <row r="2189">
          <cell r="A2189" t="str">
            <v>Brand 3</v>
          </cell>
          <cell r="B2189" t="str">
            <v>Market 18</v>
          </cell>
          <cell r="C2189">
            <v>2.8</v>
          </cell>
        </row>
        <row r="2190">
          <cell r="A2190" t="str">
            <v>Brand 3</v>
          </cell>
          <cell r="B2190" t="str">
            <v>Market 2</v>
          </cell>
          <cell r="C2190">
            <v>12.6</v>
          </cell>
        </row>
        <row r="2191">
          <cell r="A2191" t="str">
            <v>Brand 3</v>
          </cell>
          <cell r="B2191" t="str">
            <v>Market 4</v>
          </cell>
          <cell r="C2191">
            <v>12.6</v>
          </cell>
        </row>
        <row r="2192">
          <cell r="A2192" t="str">
            <v>Brand 3</v>
          </cell>
          <cell r="B2192" t="str">
            <v>Market 6</v>
          </cell>
          <cell r="C2192">
            <v>25.2</v>
          </cell>
        </row>
        <row r="2193">
          <cell r="A2193" t="str">
            <v>Brand 3</v>
          </cell>
          <cell r="B2193" t="str">
            <v>Market 6</v>
          </cell>
          <cell r="C2193">
            <v>6.0750000000000002</v>
          </cell>
        </row>
        <row r="2194">
          <cell r="A2194" t="str">
            <v>Brand 3</v>
          </cell>
          <cell r="B2194" t="str">
            <v>Market 4</v>
          </cell>
          <cell r="C2194">
            <v>12.15</v>
          </cell>
        </row>
        <row r="2195">
          <cell r="A2195" t="str">
            <v>Brand 3</v>
          </cell>
          <cell r="B2195" t="str">
            <v>Market 18</v>
          </cell>
          <cell r="C2195">
            <v>1.25</v>
          </cell>
        </row>
        <row r="2196">
          <cell r="A2196" t="str">
            <v>Brand 3</v>
          </cell>
          <cell r="B2196" t="str">
            <v>Market 18</v>
          </cell>
          <cell r="C2196">
            <v>11.25</v>
          </cell>
        </row>
        <row r="2197">
          <cell r="A2197" t="str">
            <v>Brand 3</v>
          </cell>
          <cell r="B2197" t="str">
            <v>Market 18</v>
          </cell>
          <cell r="C2197">
            <v>22.5</v>
          </cell>
        </row>
        <row r="2198">
          <cell r="A2198" t="str">
            <v>Brand 3</v>
          </cell>
          <cell r="B2198" t="str">
            <v>Market 4</v>
          </cell>
          <cell r="C2198">
            <v>25</v>
          </cell>
        </row>
        <row r="2199">
          <cell r="A2199" t="str">
            <v>Brand 3</v>
          </cell>
          <cell r="B2199" t="str">
            <v>Market 4</v>
          </cell>
          <cell r="C2199">
            <v>1.2</v>
          </cell>
        </row>
        <row r="2200">
          <cell r="A2200" t="str">
            <v>Brand 3</v>
          </cell>
          <cell r="B2200" t="str">
            <v>Market 17</v>
          </cell>
          <cell r="C2200">
            <v>2.4</v>
          </cell>
        </row>
        <row r="2201">
          <cell r="A2201" t="str">
            <v>Brand 3</v>
          </cell>
          <cell r="B2201" t="str">
            <v>Market 1</v>
          </cell>
          <cell r="C2201">
            <v>2.4</v>
          </cell>
        </row>
        <row r="2202">
          <cell r="A2202" t="str">
            <v>Brand 3</v>
          </cell>
          <cell r="B2202" t="str">
            <v>Market 6</v>
          </cell>
          <cell r="C2202">
            <v>1.1499999999999999</v>
          </cell>
        </row>
        <row r="2203">
          <cell r="A2203" t="str">
            <v>Brand 3</v>
          </cell>
          <cell r="B2203" t="str">
            <v>Market 18</v>
          </cell>
          <cell r="C2203">
            <v>5.1749999999999998</v>
          </cell>
        </row>
        <row r="2204">
          <cell r="A2204" t="str">
            <v>Brand 3</v>
          </cell>
          <cell r="B2204" t="str">
            <v>Market 2</v>
          </cell>
          <cell r="C2204">
            <v>5.1749999999999998</v>
          </cell>
        </row>
        <row r="2205">
          <cell r="A2205" t="str">
            <v>Brand 3</v>
          </cell>
          <cell r="B2205" t="str">
            <v>Market 18</v>
          </cell>
          <cell r="C2205">
            <v>10.35</v>
          </cell>
        </row>
        <row r="2206">
          <cell r="A2206" t="str">
            <v>Brand 3</v>
          </cell>
          <cell r="B2206" t="str">
            <v>Market 2</v>
          </cell>
          <cell r="C2206">
            <v>19.8</v>
          </cell>
        </row>
        <row r="2207">
          <cell r="A2207" t="str">
            <v>Brand 3</v>
          </cell>
          <cell r="B2207" t="str">
            <v>Market 6</v>
          </cell>
          <cell r="C2207">
            <v>4.7249999999999996</v>
          </cell>
        </row>
        <row r="2208">
          <cell r="A2208" t="str">
            <v>Brand 3</v>
          </cell>
          <cell r="B2208" t="str">
            <v>Market 6</v>
          </cell>
          <cell r="C2208">
            <v>21</v>
          </cell>
        </row>
        <row r="2209">
          <cell r="A2209" t="str">
            <v>Brand 3</v>
          </cell>
          <cell r="B2209" t="str">
            <v>Market 29</v>
          </cell>
          <cell r="C2209">
            <v>1</v>
          </cell>
        </row>
        <row r="2210">
          <cell r="A2210" t="str">
            <v>Brand 3</v>
          </cell>
          <cell r="B2210" t="str">
            <v>Market 18</v>
          </cell>
          <cell r="C2210">
            <v>1</v>
          </cell>
        </row>
        <row r="2211">
          <cell r="A2211" t="str">
            <v>Brand 3</v>
          </cell>
          <cell r="B2211" t="str">
            <v>Market 18</v>
          </cell>
          <cell r="C2211">
            <v>4.5</v>
          </cell>
        </row>
        <row r="2212">
          <cell r="A2212" t="str">
            <v>Brand 3</v>
          </cell>
          <cell r="B2212" t="str">
            <v>Market 6</v>
          </cell>
          <cell r="C2212">
            <v>9</v>
          </cell>
        </row>
        <row r="2213">
          <cell r="A2213" t="str">
            <v>Brand 3</v>
          </cell>
          <cell r="B2213" t="str">
            <v>Market 22</v>
          </cell>
          <cell r="C2213">
            <v>18</v>
          </cell>
        </row>
        <row r="2214">
          <cell r="A2214" t="str">
            <v>Brand 3</v>
          </cell>
          <cell r="B2214" t="str">
            <v>Market 29</v>
          </cell>
          <cell r="C2214">
            <v>1.9</v>
          </cell>
        </row>
        <row r="2215">
          <cell r="A2215" t="str">
            <v>Brand 3</v>
          </cell>
          <cell r="B2215" t="str">
            <v>Market 12</v>
          </cell>
          <cell r="C2215">
            <v>1.9</v>
          </cell>
        </row>
        <row r="2216">
          <cell r="A2216" t="str">
            <v>Brand 3</v>
          </cell>
          <cell r="B2216" t="str">
            <v>Market 6</v>
          </cell>
          <cell r="C2216">
            <v>1.9</v>
          </cell>
        </row>
        <row r="2217">
          <cell r="A2217" t="str">
            <v>Brand 3</v>
          </cell>
          <cell r="B2217" t="str">
            <v>Market 3</v>
          </cell>
          <cell r="C2217">
            <v>4.2750000000000004</v>
          </cell>
        </row>
        <row r="2218">
          <cell r="A2218" t="str">
            <v>Brand 3</v>
          </cell>
          <cell r="B2218" t="str">
            <v>Market 3</v>
          </cell>
          <cell r="C2218">
            <v>8.5500000000000007</v>
          </cell>
        </row>
        <row r="2219">
          <cell r="A2219" t="str">
            <v>Brand 3</v>
          </cell>
          <cell r="B2219" t="str">
            <v>Market 4</v>
          </cell>
          <cell r="C2219">
            <v>8.5500000000000007</v>
          </cell>
        </row>
        <row r="2220">
          <cell r="A2220" t="str">
            <v>Brand 3</v>
          </cell>
          <cell r="B2220" t="str">
            <v>Market 2</v>
          </cell>
          <cell r="C2220">
            <v>9.5</v>
          </cell>
        </row>
        <row r="2221">
          <cell r="A2221" t="str">
            <v>Brand 3</v>
          </cell>
          <cell r="B2221" t="str">
            <v>Market 18</v>
          </cell>
          <cell r="C2221">
            <v>17.100000000000001</v>
          </cell>
        </row>
        <row r="2222">
          <cell r="A2222" t="str">
            <v>Brand 3</v>
          </cell>
          <cell r="B2222" t="str">
            <v>Market 4</v>
          </cell>
          <cell r="C2222">
            <v>1.8</v>
          </cell>
        </row>
        <row r="2223">
          <cell r="A2223" t="str">
            <v>Brand 3</v>
          </cell>
          <cell r="B2223" t="str">
            <v>Market 18</v>
          </cell>
          <cell r="C2223">
            <v>8.1</v>
          </cell>
        </row>
        <row r="2224">
          <cell r="A2224" t="str">
            <v>Brand 3</v>
          </cell>
          <cell r="B2224" t="str">
            <v>Market 6</v>
          </cell>
          <cell r="C2224">
            <v>8.1</v>
          </cell>
        </row>
        <row r="2225">
          <cell r="A2225" t="str">
            <v>Brand 3</v>
          </cell>
          <cell r="B2225" t="str">
            <v>Market 4</v>
          </cell>
          <cell r="C2225">
            <v>8.1</v>
          </cell>
        </row>
        <row r="2226">
          <cell r="A2226" t="str">
            <v>Brand 3</v>
          </cell>
          <cell r="B2226" t="str">
            <v>Market 18</v>
          </cell>
          <cell r="C2226">
            <v>9</v>
          </cell>
        </row>
        <row r="2227">
          <cell r="A2227" t="str">
            <v>Brand 3</v>
          </cell>
          <cell r="B2227" t="str">
            <v>Market 4</v>
          </cell>
          <cell r="C2227">
            <v>16.2</v>
          </cell>
        </row>
        <row r="2228">
          <cell r="A2228" t="str">
            <v>Brand 3</v>
          </cell>
          <cell r="B2228" t="str">
            <v>Market 11</v>
          </cell>
          <cell r="C2228">
            <v>0.81599999999999995</v>
          </cell>
        </row>
        <row r="2229">
          <cell r="A2229" t="str">
            <v>Brand 3</v>
          </cell>
          <cell r="B2229" t="str">
            <v>Market 18</v>
          </cell>
          <cell r="C2229">
            <v>0.85</v>
          </cell>
        </row>
        <row r="2230">
          <cell r="A2230" t="str">
            <v>Brand 3</v>
          </cell>
          <cell r="B2230" t="str">
            <v>Market 2</v>
          </cell>
          <cell r="C2230">
            <v>0.85</v>
          </cell>
        </row>
        <row r="2231">
          <cell r="A2231" t="str">
            <v>Brand 3</v>
          </cell>
          <cell r="B2231" t="str">
            <v>Market 22</v>
          </cell>
          <cell r="C2231">
            <v>1.7</v>
          </cell>
        </row>
        <row r="2232">
          <cell r="A2232" t="str">
            <v>Brand 3</v>
          </cell>
          <cell r="B2232" t="str">
            <v>Market 2</v>
          </cell>
          <cell r="C2232">
            <v>15.3</v>
          </cell>
        </row>
        <row r="2233">
          <cell r="A2233" t="str">
            <v>Brand 3</v>
          </cell>
          <cell r="B2233" t="str">
            <v>Market 6</v>
          </cell>
          <cell r="C2233">
            <v>15.3</v>
          </cell>
        </row>
        <row r="2234">
          <cell r="A2234" t="str">
            <v>Brand 3</v>
          </cell>
          <cell r="B2234" t="str">
            <v>Market 6</v>
          </cell>
          <cell r="C2234">
            <v>15.3</v>
          </cell>
        </row>
        <row r="2235">
          <cell r="A2235" t="str">
            <v>Brand 3</v>
          </cell>
          <cell r="B2235" t="str">
            <v>Market 18</v>
          </cell>
          <cell r="C2235">
            <v>0.8</v>
          </cell>
        </row>
        <row r="2236">
          <cell r="A2236" t="str">
            <v>Brand 3</v>
          </cell>
          <cell r="B2236" t="str">
            <v>Market 6</v>
          </cell>
          <cell r="C2236">
            <v>3.2</v>
          </cell>
        </row>
        <row r="2237">
          <cell r="A2237" t="str">
            <v>Brand 3</v>
          </cell>
          <cell r="B2237" t="str">
            <v>Market 17</v>
          </cell>
          <cell r="C2237">
            <v>3.6</v>
          </cell>
        </row>
        <row r="2238">
          <cell r="A2238" t="str">
            <v>Brand 3</v>
          </cell>
          <cell r="B2238" t="str">
            <v>Market 11</v>
          </cell>
          <cell r="C2238">
            <v>3.6</v>
          </cell>
        </row>
        <row r="2239">
          <cell r="A2239" t="str">
            <v>Brand 3</v>
          </cell>
          <cell r="B2239" t="str">
            <v>Market 22</v>
          </cell>
          <cell r="C2239">
            <v>3.6</v>
          </cell>
        </row>
        <row r="2240">
          <cell r="A2240" t="str">
            <v>Brand 3</v>
          </cell>
          <cell r="B2240" t="str">
            <v>Market 29</v>
          </cell>
          <cell r="C2240">
            <v>7.2</v>
          </cell>
        </row>
        <row r="2241">
          <cell r="A2241" t="str">
            <v>Brand 3</v>
          </cell>
          <cell r="B2241" t="str">
            <v>Market 3</v>
          </cell>
          <cell r="C2241">
            <v>7.2</v>
          </cell>
        </row>
        <row r="2242">
          <cell r="A2242" t="str">
            <v>Brand 3</v>
          </cell>
          <cell r="B2242" t="str">
            <v>Market 18</v>
          </cell>
          <cell r="C2242">
            <v>14.4</v>
          </cell>
        </row>
        <row r="2243">
          <cell r="A2243" t="str">
            <v>Brand 3</v>
          </cell>
          <cell r="B2243" t="str">
            <v>Market 17</v>
          </cell>
          <cell r="C2243">
            <v>1.5</v>
          </cell>
        </row>
        <row r="2244">
          <cell r="A2244" t="str">
            <v>Brand 3</v>
          </cell>
          <cell r="B2244" t="str">
            <v>Market 4</v>
          </cell>
          <cell r="C2244">
            <v>13.5</v>
          </cell>
        </row>
        <row r="2245">
          <cell r="A2245" t="str">
            <v>Brand 3</v>
          </cell>
          <cell r="B2245" t="str">
            <v>Market 2</v>
          </cell>
          <cell r="C2245">
            <v>0.7</v>
          </cell>
        </row>
        <row r="2246">
          <cell r="A2246" t="str">
            <v>Brand 3</v>
          </cell>
          <cell r="B2246" t="str">
            <v>Market 6</v>
          </cell>
          <cell r="C2246">
            <v>0.7</v>
          </cell>
        </row>
        <row r="2247">
          <cell r="A2247" t="str">
            <v>Brand 3</v>
          </cell>
          <cell r="B2247" t="str">
            <v>Market 19</v>
          </cell>
          <cell r="C2247">
            <v>3.15</v>
          </cell>
        </row>
        <row r="2248">
          <cell r="A2248" t="str">
            <v>Brand 3</v>
          </cell>
          <cell r="B2248" t="str">
            <v>Market 22</v>
          </cell>
          <cell r="C2248">
            <v>6.3</v>
          </cell>
        </row>
        <row r="2249">
          <cell r="A2249" t="str">
            <v>Brand 3</v>
          </cell>
          <cell r="B2249" t="str">
            <v>Market 29</v>
          </cell>
          <cell r="C2249">
            <v>7</v>
          </cell>
        </row>
        <row r="2250">
          <cell r="A2250" t="str">
            <v>Brand 3</v>
          </cell>
          <cell r="B2250" t="str">
            <v>Market 11</v>
          </cell>
          <cell r="C2250">
            <v>0.624</v>
          </cell>
        </row>
        <row r="2251">
          <cell r="A2251" t="str">
            <v>Brand 3</v>
          </cell>
          <cell r="B2251" t="str">
            <v>Market 17</v>
          </cell>
          <cell r="C2251">
            <v>0.78</v>
          </cell>
        </row>
        <row r="2252">
          <cell r="A2252" t="str">
            <v>Brand 3</v>
          </cell>
          <cell r="B2252" t="str">
            <v>Market 22</v>
          </cell>
          <cell r="C2252">
            <v>1.3</v>
          </cell>
        </row>
        <row r="2253">
          <cell r="A2253" t="str">
            <v>Brand 3</v>
          </cell>
          <cell r="B2253" t="str">
            <v>Market 12</v>
          </cell>
          <cell r="C2253">
            <v>1.3</v>
          </cell>
        </row>
        <row r="2254">
          <cell r="A2254" t="str">
            <v>Brand 3</v>
          </cell>
          <cell r="B2254" t="str">
            <v>Market 12</v>
          </cell>
          <cell r="C2254">
            <v>1.3</v>
          </cell>
        </row>
        <row r="2255">
          <cell r="A2255" t="str">
            <v>Brand 3</v>
          </cell>
          <cell r="B2255" t="str">
            <v>Market 29</v>
          </cell>
          <cell r="C2255">
            <v>5.85</v>
          </cell>
        </row>
        <row r="2256">
          <cell r="A2256" t="str">
            <v>Brand 3</v>
          </cell>
          <cell r="B2256" t="str">
            <v>Market 2</v>
          </cell>
          <cell r="C2256">
            <v>0.6</v>
          </cell>
        </row>
        <row r="2257">
          <cell r="A2257" t="str">
            <v>Brand 3</v>
          </cell>
          <cell r="B2257" t="str">
            <v>Market 6</v>
          </cell>
          <cell r="C2257">
            <v>0.6</v>
          </cell>
        </row>
        <row r="2258">
          <cell r="A2258" t="str">
            <v>Brand 3</v>
          </cell>
          <cell r="B2258" t="str">
            <v>Market 12</v>
          </cell>
          <cell r="C2258">
            <v>0.72</v>
          </cell>
        </row>
        <row r="2259">
          <cell r="A2259" t="str">
            <v>Brand 3</v>
          </cell>
          <cell r="B2259" t="str">
            <v>Market 29</v>
          </cell>
          <cell r="C2259">
            <v>10.8</v>
          </cell>
        </row>
        <row r="2260">
          <cell r="A2260" t="str">
            <v>Brand 3</v>
          </cell>
          <cell r="B2260" t="str">
            <v>Market 17</v>
          </cell>
          <cell r="C2260">
            <v>1.1000000000000001</v>
          </cell>
        </row>
        <row r="2261">
          <cell r="A2261" t="str">
            <v>Brand 3</v>
          </cell>
          <cell r="B2261" t="str">
            <v>Market 19</v>
          </cell>
          <cell r="C2261">
            <v>1.1000000000000001</v>
          </cell>
        </row>
        <row r="2262">
          <cell r="A2262" t="str">
            <v>Brand 3</v>
          </cell>
          <cell r="B2262" t="str">
            <v>Market 19</v>
          </cell>
          <cell r="C2262">
            <v>1.1000000000000001</v>
          </cell>
        </row>
        <row r="2263">
          <cell r="A2263" t="str">
            <v>Brand 3</v>
          </cell>
          <cell r="B2263" t="str">
            <v>Market 6</v>
          </cell>
          <cell r="C2263">
            <v>1.1000000000000001</v>
          </cell>
        </row>
        <row r="2264">
          <cell r="A2264" t="str">
            <v>Brand 3</v>
          </cell>
          <cell r="B2264" t="str">
            <v>Market 29</v>
          </cell>
          <cell r="C2264">
            <v>4.95</v>
          </cell>
        </row>
        <row r="2265">
          <cell r="A2265" t="str">
            <v>Brand 3</v>
          </cell>
          <cell r="B2265" t="str">
            <v>Market 12</v>
          </cell>
          <cell r="C2265">
            <v>4.95</v>
          </cell>
        </row>
        <row r="2266">
          <cell r="A2266" t="str">
            <v>Brand 3</v>
          </cell>
          <cell r="B2266" t="str">
            <v>Market 3</v>
          </cell>
          <cell r="C2266">
            <v>4.95</v>
          </cell>
        </row>
        <row r="2267">
          <cell r="A2267" t="str">
            <v>Brand 3</v>
          </cell>
          <cell r="B2267" t="str">
            <v>Market 17</v>
          </cell>
          <cell r="C2267">
            <v>1</v>
          </cell>
        </row>
        <row r="2268">
          <cell r="A2268" t="str">
            <v>Brand 3</v>
          </cell>
          <cell r="B2268" t="str">
            <v>Market 4</v>
          </cell>
          <cell r="C2268">
            <v>2</v>
          </cell>
        </row>
        <row r="2269">
          <cell r="A2269" t="str">
            <v>Brand 3</v>
          </cell>
          <cell r="B2269" t="str">
            <v>Market 29</v>
          </cell>
          <cell r="C2269">
            <v>2.25</v>
          </cell>
        </row>
        <row r="2270">
          <cell r="A2270" t="str">
            <v>Brand 3</v>
          </cell>
          <cell r="B2270" t="str">
            <v>Market 29</v>
          </cell>
          <cell r="C2270">
            <v>2.25</v>
          </cell>
        </row>
        <row r="2271">
          <cell r="A2271" t="str">
            <v>Brand 3</v>
          </cell>
          <cell r="B2271" t="str">
            <v>Market 18</v>
          </cell>
          <cell r="C2271">
            <v>2.25</v>
          </cell>
        </row>
        <row r="2272">
          <cell r="A2272" t="str">
            <v>Brand 3</v>
          </cell>
          <cell r="B2272" t="str">
            <v>Market 18</v>
          </cell>
          <cell r="C2272">
            <v>0.45</v>
          </cell>
        </row>
        <row r="2273">
          <cell r="A2273" t="str">
            <v>Brand 3</v>
          </cell>
          <cell r="B2273" t="str">
            <v>Market 18</v>
          </cell>
          <cell r="C2273">
            <v>0.45</v>
          </cell>
        </row>
        <row r="2274">
          <cell r="A2274" t="str">
            <v>Brand 3</v>
          </cell>
          <cell r="B2274" t="str">
            <v>Market 11</v>
          </cell>
          <cell r="C2274">
            <v>2.0249999999999999</v>
          </cell>
        </row>
        <row r="2275">
          <cell r="A2275" t="str">
            <v>Brand 3</v>
          </cell>
          <cell r="B2275" t="str">
            <v>Market 2</v>
          </cell>
          <cell r="C2275">
            <v>2.0249999999999999</v>
          </cell>
        </row>
        <row r="2276">
          <cell r="A2276" t="str">
            <v>Brand 3</v>
          </cell>
          <cell r="B2276" t="str">
            <v>Market 18</v>
          </cell>
          <cell r="C2276">
            <v>4.05</v>
          </cell>
        </row>
        <row r="2277">
          <cell r="A2277" t="str">
            <v>Brand 3</v>
          </cell>
          <cell r="B2277" t="str">
            <v>Market 29</v>
          </cell>
          <cell r="C2277">
            <v>8.1</v>
          </cell>
        </row>
        <row r="2278">
          <cell r="A2278" t="str">
            <v>Brand 3</v>
          </cell>
          <cell r="B2278" t="str">
            <v>Market 2</v>
          </cell>
          <cell r="C2278">
            <v>9</v>
          </cell>
        </row>
        <row r="2279">
          <cell r="A2279" t="str">
            <v>Brand 3</v>
          </cell>
          <cell r="B2279" t="str">
            <v>Market 29</v>
          </cell>
          <cell r="C2279">
            <v>0.4</v>
          </cell>
        </row>
        <row r="2280">
          <cell r="A2280" t="str">
            <v>Brand 3</v>
          </cell>
          <cell r="B2280" t="str">
            <v>Market 29</v>
          </cell>
          <cell r="C2280">
            <v>0.4</v>
          </cell>
        </row>
        <row r="2281">
          <cell r="A2281" t="str">
            <v>Brand 3</v>
          </cell>
          <cell r="B2281" t="str">
            <v>Market 29</v>
          </cell>
          <cell r="C2281">
            <v>1.8</v>
          </cell>
        </row>
        <row r="2282">
          <cell r="A2282" t="str">
            <v>Brand 3</v>
          </cell>
          <cell r="B2282" t="str">
            <v>Market 18</v>
          </cell>
          <cell r="C2282">
            <v>3.6</v>
          </cell>
        </row>
        <row r="2283">
          <cell r="A2283" t="str">
            <v>Brand 3</v>
          </cell>
          <cell r="B2283" t="str">
            <v>Market 6</v>
          </cell>
          <cell r="C2283">
            <v>3.6</v>
          </cell>
        </row>
        <row r="2284">
          <cell r="A2284" t="str">
            <v>Brand 3</v>
          </cell>
          <cell r="B2284" t="str">
            <v>Market 18</v>
          </cell>
          <cell r="C2284">
            <v>0.33600000000000002</v>
          </cell>
        </row>
        <row r="2285">
          <cell r="A2285" t="str">
            <v>Brand 3</v>
          </cell>
          <cell r="B2285" t="str">
            <v>Market 6</v>
          </cell>
          <cell r="C2285">
            <v>0.35</v>
          </cell>
        </row>
        <row r="2286">
          <cell r="A2286" t="str">
            <v>Brand 3</v>
          </cell>
          <cell r="B2286" t="str">
            <v>Market 12</v>
          </cell>
          <cell r="C2286">
            <v>0.7</v>
          </cell>
        </row>
        <row r="2287">
          <cell r="A2287" t="str">
            <v>Brand 3</v>
          </cell>
          <cell r="B2287" t="str">
            <v>Market 19</v>
          </cell>
          <cell r="C2287">
            <v>0.7</v>
          </cell>
        </row>
        <row r="2288">
          <cell r="A2288" t="str">
            <v>Brand 3</v>
          </cell>
          <cell r="B2288" t="str">
            <v>Market 22</v>
          </cell>
          <cell r="C2288">
            <v>1.575</v>
          </cell>
        </row>
        <row r="2289">
          <cell r="A2289" t="str">
            <v>Brand 3</v>
          </cell>
          <cell r="B2289" t="str">
            <v>Market 19</v>
          </cell>
          <cell r="C2289">
            <v>3.5</v>
          </cell>
        </row>
        <row r="2290">
          <cell r="A2290" t="str">
            <v>Brand 3</v>
          </cell>
          <cell r="B2290" t="str">
            <v>Market 12</v>
          </cell>
          <cell r="C2290">
            <v>6.3</v>
          </cell>
        </row>
        <row r="2291">
          <cell r="A2291" t="str">
            <v>Brand 3</v>
          </cell>
          <cell r="B2291" t="str">
            <v>Market 6</v>
          </cell>
          <cell r="C2291">
            <v>6.3</v>
          </cell>
        </row>
        <row r="2292">
          <cell r="A2292" t="str">
            <v>Brand 3</v>
          </cell>
          <cell r="B2292" t="str">
            <v>Market 11</v>
          </cell>
          <cell r="C2292">
            <v>0.28799999999999998</v>
          </cell>
        </row>
        <row r="2293">
          <cell r="A2293" t="str">
            <v>Brand 3</v>
          </cell>
          <cell r="B2293" t="str">
            <v>Market 17</v>
          </cell>
          <cell r="C2293">
            <v>0.3</v>
          </cell>
        </row>
        <row r="2294">
          <cell r="A2294" t="str">
            <v>Brand 3</v>
          </cell>
          <cell r="B2294" t="str">
            <v>Market 19</v>
          </cell>
          <cell r="C2294">
            <v>0.3</v>
          </cell>
        </row>
        <row r="2295">
          <cell r="A2295" t="str">
            <v>Brand 3</v>
          </cell>
          <cell r="B2295" t="str">
            <v>Market 18</v>
          </cell>
          <cell r="C2295">
            <v>0.3</v>
          </cell>
        </row>
        <row r="2296">
          <cell r="A2296" t="str">
            <v>Brand 3</v>
          </cell>
          <cell r="B2296" t="str">
            <v>Market 19</v>
          </cell>
          <cell r="C2296">
            <v>0.3</v>
          </cell>
        </row>
        <row r="2297">
          <cell r="A2297" t="str">
            <v>Brand 3</v>
          </cell>
          <cell r="B2297" t="str">
            <v>Market 12</v>
          </cell>
          <cell r="C2297">
            <v>0.6</v>
          </cell>
        </row>
        <row r="2298">
          <cell r="A2298" t="str">
            <v>Brand 3</v>
          </cell>
          <cell r="B2298" t="str">
            <v>Market 17</v>
          </cell>
          <cell r="C2298">
            <v>0.6</v>
          </cell>
        </row>
        <row r="2299">
          <cell r="A2299" t="str">
            <v>Brand 3</v>
          </cell>
          <cell r="B2299" t="str">
            <v>Market 2</v>
          </cell>
          <cell r="C2299">
            <v>0.6</v>
          </cell>
        </row>
        <row r="2300">
          <cell r="A2300" t="str">
            <v>Brand 3</v>
          </cell>
          <cell r="B2300" t="str">
            <v>Market 17</v>
          </cell>
          <cell r="C2300">
            <v>1.35</v>
          </cell>
        </row>
        <row r="2301">
          <cell r="A2301" t="str">
            <v>Brand 3</v>
          </cell>
          <cell r="B2301" t="str">
            <v>Market 19</v>
          </cell>
          <cell r="C2301">
            <v>1.35</v>
          </cell>
        </row>
        <row r="2302">
          <cell r="A2302" t="str">
            <v>Brand 3</v>
          </cell>
          <cell r="B2302" t="str">
            <v>Market 3</v>
          </cell>
          <cell r="C2302">
            <v>1.35</v>
          </cell>
        </row>
        <row r="2303">
          <cell r="A2303" t="str">
            <v>Brand 3</v>
          </cell>
          <cell r="B2303" t="str">
            <v>Market 17</v>
          </cell>
          <cell r="C2303">
            <v>2.7</v>
          </cell>
        </row>
        <row r="2304">
          <cell r="A2304" t="str">
            <v>Brand 3</v>
          </cell>
          <cell r="B2304" t="str">
            <v>Market 22</v>
          </cell>
          <cell r="C2304">
            <v>2.7</v>
          </cell>
        </row>
        <row r="2305">
          <cell r="A2305" t="str">
            <v>Brand 3</v>
          </cell>
          <cell r="B2305" t="str">
            <v>Market 11</v>
          </cell>
          <cell r="C2305">
            <v>2.7</v>
          </cell>
        </row>
        <row r="2306">
          <cell r="A2306" t="str">
            <v>Brand 3</v>
          </cell>
          <cell r="B2306" t="str">
            <v>Market 19</v>
          </cell>
          <cell r="C2306">
            <v>2.7</v>
          </cell>
        </row>
        <row r="2307">
          <cell r="A2307" t="str">
            <v>Brand 3</v>
          </cell>
          <cell r="B2307" t="str">
            <v>Market 2</v>
          </cell>
          <cell r="C2307">
            <v>2.7</v>
          </cell>
        </row>
        <row r="2308">
          <cell r="A2308" t="str">
            <v>Brand 3</v>
          </cell>
          <cell r="B2308" t="str">
            <v>Market 2</v>
          </cell>
          <cell r="C2308">
            <v>2.7</v>
          </cell>
        </row>
        <row r="2309">
          <cell r="A2309" t="str">
            <v>Brand 3</v>
          </cell>
          <cell r="B2309" t="str">
            <v>Market 17</v>
          </cell>
          <cell r="C2309">
            <v>0.25</v>
          </cell>
        </row>
        <row r="2310">
          <cell r="A2310" t="str">
            <v>Brand 3</v>
          </cell>
          <cell r="B2310" t="str">
            <v>Market 26</v>
          </cell>
          <cell r="C2310">
            <v>0.3</v>
          </cell>
        </row>
        <row r="2311">
          <cell r="A2311" t="str">
            <v>Brand 3</v>
          </cell>
          <cell r="B2311" t="str">
            <v>Market 22</v>
          </cell>
          <cell r="C2311">
            <v>0.5</v>
          </cell>
        </row>
        <row r="2312">
          <cell r="A2312" t="str">
            <v>Brand 3</v>
          </cell>
          <cell r="B2312" t="str">
            <v>Market 22</v>
          </cell>
          <cell r="C2312">
            <v>0.5</v>
          </cell>
        </row>
        <row r="2313">
          <cell r="A2313" t="str">
            <v>Brand 3</v>
          </cell>
          <cell r="B2313" t="str">
            <v>Market 12</v>
          </cell>
          <cell r="C2313">
            <v>1.125</v>
          </cell>
        </row>
        <row r="2314">
          <cell r="A2314" t="str">
            <v>Brand 3</v>
          </cell>
          <cell r="B2314" t="str">
            <v>Market 19</v>
          </cell>
          <cell r="C2314">
            <v>1.125</v>
          </cell>
        </row>
        <row r="2315">
          <cell r="A2315" t="str">
            <v>Brand 3</v>
          </cell>
          <cell r="B2315" t="str">
            <v>Market 19</v>
          </cell>
          <cell r="C2315">
            <v>1.125</v>
          </cell>
        </row>
        <row r="2316">
          <cell r="A2316" t="str">
            <v>Brand 3</v>
          </cell>
          <cell r="B2316" t="str">
            <v>Market 18</v>
          </cell>
          <cell r="C2316">
            <v>5</v>
          </cell>
        </row>
        <row r="2317">
          <cell r="A2317" t="str">
            <v>Brand 3</v>
          </cell>
          <cell r="B2317" t="str">
            <v>Market 11</v>
          </cell>
          <cell r="C2317">
            <v>0.2</v>
          </cell>
        </row>
        <row r="2318">
          <cell r="A2318" t="str">
            <v>Brand 3</v>
          </cell>
          <cell r="B2318" t="str">
            <v>Market 18</v>
          </cell>
          <cell r="C2318">
            <v>0.2</v>
          </cell>
        </row>
        <row r="2319">
          <cell r="A2319" t="str">
            <v>Brand 3</v>
          </cell>
          <cell r="B2319" t="str">
            <v>Market 3</v>
          </cell>
          <cell r="C2319">
            <v>0.24</v>
          </cell>
        </row>
        <row r="2320">
          <cell r="A2320" t="str">
            <v>Brand 3</v>
          </cell>
          <cell r="B2320" t="str">
            <v>Market 12</v>
          </cell>
          <cell r="C2320">
            <v>0.4</v>
          </cell>
        </row>
        <row r="2321">
          <cell r="A2321" t="str">
            <v>Brand 3</v>
          </cell>
          <cell r="B2321" t="str">
            <v>Market 26</v>
          </cell>
          <cell r="C2321">
            <v>0.4</v>
          </cell>
        </row>
        <row r="2322">
          <cell r="A2322" t="str">
            <v>Brand 3</v>
          </cell>
          <cell r="B2322" t="str">
            <v>Market 26</v>
          </cell>
          <cell r="C2322">
            <v>0.4</v>
          </cell>
        </row>
        <row r="2323">
          <cell r="A2323" t="str">
            <v>Brand 3</v>
          </cell>
          <cell r="B2323" t="str">
            <v>Market 17</v>
          </cell>
          <cell r="C2323">
            <v>0.9</v>
          </cell>
        </row>
        <row r="2324">
          <cell r="A2324" t="str">
            <v>Brand 3</v>
          </cell>
          <cell r="B2324" t="str">
            <v>Market 26</v>
          </cell>
          <cell r="C2324">
            <v>0.9</v>
          </cell>
        </row>
        <row r="2325">
          <cell r="A2325" t="str">
            <v>Brand 3</v>
          </cell>
          <cell r="B2325" t="str">
            <v>Market 18</v>
          </cell>
          <cell r="C2325">
            <v>1.8</v>
          </cell>
        </row>
        <row r="2326">
          <cell r="A2326" t="str">
            <v>Brand 3</v>
          </cell>
          <cell r="B2326" t="str">
            <v>Market 5</v>
          </cell>
          <cell r="C2326">
            <v>3.6</v>
          </cell>
        </row>
        <row r="2327">
          <cell r="A2327" t="str">
            <v>Brand 3</v>
          </cell>
          <cell r="B2327" t="str">
            <v>Market 11</v>
          </cell>
          <cell r="C2327">
            <v>3.6</v>
          </cell>
        </row>
        <row r="2328">
          <cell r="A2328" t="str">
            <v>Brand 3</v>
          </cell>
          <cell r="B2328" t="str">
            <v>Market 22</v>
          </cell>
          <cell r="C2328">
            <v>3.6</v>
          </cell>
        </row>
        <row r="2329">
          <cell r="A2329" t="str">
            <v>Brand 3</v>
          </cell>
          <cell r="B2329" t="str">
            <v>Market 2</v>
          </cell>
          <cell r="C2329">
            <v>3.6</v>
          </cell>
        </row>
        <row r="2330">
          <cell r="A2330" t="str">
            <v>Brand 3</v>
          </cell>
          <cell r="B2330" t="str">
            <v>Market 4</v>
          </cell>
          <cell r="C2330">
            <v>3.6</v>
          </cell>
        </row>
        <row r="2331">
          <cell r="A2331" t="str">
            <v>Brand 3</v>
          </cell>
          <cell r="B2331" t="str">
            <v>Market 11</v>
          </cell>
          <cell r="C2331">
            <v>0.14399999999999999</v>
          </cell>
        </row>
        <row r="2332">
          <cell r="A2332" t="str">
            <v>Brand 3</v>
          </cell>
          <cell r="B2332" t="str">
            <v>Market 12</v>
          </cell>
          <cell r="C2332">
            <v>0.15</v>
          </cell>
        </row>
        <row r="2333">
          <cell r="A2333" t="str">
            <v>Brand 3</v>
          </cell>
          <cell r="B2333" t="str">
            <v>Market 19</v>
          </cell>
          <cell r="C2333">
            <v>0.18</v>
          </cell>
        </row>
        <row r="2334">
          <cell r="A2334" t="str">
            <v>Brand 3</v>
          </cell>
          <cell r="B2334" t="str">
            <v>Market 22</v>
          </cell>
          <cell r="C2334">
            <v>0.3</v>
          </cell>
        </row>
        <row r="2335">
          <cell r="A2335" t="str">
            <v>Brand 3</v>
          </cell>
          <cell r="B2335" t="str">
            <v>Market 6</v>
          </cell>
          <cell r="C2335">
            <v>0.3</v>
          </cell>
        </row>
        <row r="2336">
          <cell r="A2336" t="str">
            <v>Brand 3</v>
          </cell>
          <cell r="B2336" t="str">
            <v>Market 22</v>
          </cell>
          <cell r="C2336">
            <v>0.67500000000000004</v>
          </cell>
        </row>
        <row r="2337">
          <cell r="A2337" t="str">
            <v>Brand 3</v>
          </cell>
          <cell r="B2337" t="str">
            <v>Market 26</v>
          </cell>
          <cell r="C2337">
            <v>0.67500000000000004</v>
          </cell>
        </row>
        <row r="2338">
          <cell r="A2338" t="str">
            <v>Brand 3</v>
          </cell>
          <cell r="B2338" t="str">
            <v>Market 22</v>
          </cell>
          <cell r="C2338">
            <v>0.67500000000000004</v>
          </cell>
        </row>
        <row r="2339">
          <cell r="A2339" t="str">
            <v>Brand 3</v>
          </cell>
          <cell r="B2339" t="str">
            <v>Market 17</v>
          </cell>
          <cell r="C2339">
            <v>0.67500000000000004</v>
          </cell>
        </row>
        <row r="2340">
          <cell r="A2340" t="str">
            <v>Brand 3</v>
          </cell>
          <cell r="B2340" t="str">
            <v>Market 12</v>
          </cell>
          <cell r="C2340">
            <v>0.67500000000000004</v>
          </cell>
        </row>
        <row r="2341">
          <cell r="A2341" t="str">
            <v>Brand 3</v>
          </cell>
          <cell r="B2341" t="str">
            <v>Market 19</v>
          </cell>
          <cell r="C2341">
            <v>1.35</v>
          </cell>
        </row>
        <row r="2342">
          <cell r="A2342" t="str">
            <v>Brand 3</v>
          </cell>
          <cell r="B2342" t="str">
            <v>Market 17</v>
          </cell>
          <cell r="C2342">
            <v>1.5</v>
          </cell>
        </row>
        <row r="2343">
          <cell r="A2343" t="str">
            <v>Brand 3</v>
          </cell>
          <cell r="B2343" t="str">
            <v>Market 3</v>
          </cell>
          <cell r="C2343">
            <v>2.7</v>
          </cell>
        </row>
        <row r="2344">
          <cell r="A2344" t="str">
            <v>Brand 3</v>
          </cell>
          <cell r="B2344" t="str">
            <v>Market 17</v>
          </cell>
          <cell r="C2344">
            <v>2.7</v>
          </cell>
        </row>
        <row r="2345">
          <cell r="A2345" t="str">
            <v>Brand 3</v>
          </cell>
          <cell r="B2345" t="str">
            <v>Market 19</v>
          </cell>
          <cell r="C2345">
            <v>0.1</v>
          </cell>
        </row>
        <row r="2346">
          <cell r="A2346" t="str">
            <v>Brand 3</v>
          </cell>
          <cell r="B2346" t="str">
            <v>Market 3</v>
          </cell>
          <cell r="C2346">
            <v>0.1</v>
          </cell>
        </row>
        <row r="2347">
          <cell r="A2347" t="str">
            <v>Brand 3</v>
          </cell>
          <cell r="B2347" t="str">
            <v>Market 22</v>
          </cell>
          <cell r="C2347">
            <v>0.12</v>
          </cell>
        </row>
        <row r="2348">
          <cell r="A2348" t="str">
            <v>Brand 3</v>
          </cell>
          <cell r="B2348" t="str">
            <v>Market 3</v>
          </cell>
          <cell r="C2348">
            <v>0.12</v>
          </cell>
        </row>
        <row r="2349">
          <cell r="A2349" t="str">
            <v>Brand 3</v>
          </cell>
          <cell r="B2349" t="str">
            <v>Market 6</v>
          </cell>
          <cell r="C2349">
            <v>0.14000000000000001</v>
          </cell>
        </row>
        <row r="2350">
          <cell r="A2350" t="str">
            <v>Brand 3</v>
          </cell>
          <cell r="B2350" t="str">
            <v>Market 29</v>
          </cell>
          <cell r="C2350">
            <v>0.2</v>
          </cell>
        </row>
        <row r="2351">
          <cell r="A2351" t="str">
            <v>Brand 3</v>
          </cell>
          <cell r="B2351" t="str">
            <v>Market 29</v>
          </cell>
          <cell r="C2351">
            <v>0.2</v>
          </cell>
        </row>
        <row r="2352">
          <cell r="A2352" t="str">
            <v>Brand 3</v>
          </cell>
          <cell r="B2352" t="str">
            <v>Market 12</v>
          </cell>
          <cell r="C2352">
            <v>0.45</v>
          </cell>
        </row>
        <row r="2353">
          <cell r="A2353" t="str">
            <v>Brand 3</v>
          </cell>
          <cell r="B2353" t="str">
            <v>Market 12</v>
          </cell>
          <cell r="C2353">
            <v>0.45</v>
          </cell>
        </row>
        <row r="2354">
          <cell r="A2354" t="str">
            <v>Brand 3</v>
          </cell>
          <cell r="B2354" t="str">
            <v>Market 12</v>
          </cell>
          <cell r="C2354">
            <v>0.45</v>
          </cell>
        </row>
        <row r="2355">
          <cell r="A2355" t="str">
            <v>Brand 3</v>
          </cell>
          <cell r="B2355" t="str">
            <v>Market 17</v>
          </cell>
          <cell r="C2355">
            <v>0.9</v>
          </cell>
        </row>
        <row r="2356">
          <cell r="A2356" t="str">
            <v>Brand 3</v>
          </cell>
          <cell r="B2356" t="str">
            <v>Market 12</v>
          </cell>
          <cell r="C2356">
            <v>0.9</v>
          </cell>
        </row>
        <row r="2357">
          <cell r="A2357" t="str">
            <v>Brand 3</v>
          </cell>
          <cell r="B2357" t="str">
            <v>Market 12</v>
          </cell>
          <cell r="C2357">
            <v>0.9</v>
          </cell>
        </row>
        <row r="2358">
          <cell r="A2358" t="str">
            <v>Brand 3</v>
          </cell>
          <cell r="B2358" t="str">
            <v>Market 29</v>
          </cell>
          <cell r="C2358">
            <v>0.9</v>
          </cell>
        </row>
        <row r="2359">
          <cell r="A2359" t="str">
            <v>Brand 3</v>
          </cell>
          <cell r="B2359" t="str">
            <v>Market 11</v>
          </cell>
          <cell r="C2359">
            <v>0.9</v>
          </cell>
        </row>
        <row r="2360">
          <cell r="A2360" t="str">
            <v>Brand 3</v>
          </cell>
          <cell r="B2360" t="str">
            <v>Market 22</v>
          </cell>
          <cell r="C2360">
            <v>0.9</v>
          </cell>
        </row>
        <row r="2361">
          <cell r="A2361" t="str">
            <v>Brand 3</v>
          </cell>
          <cell r="B2361" t="str">
            <v>Market 12</v>
          </cell>
          <cell r="C2361">
            <v>0.9</v>
          </cell>
        </row>
        <row r="2362">
          <cell r="A2362" t="str">
            <v>Brand 3</v>
          </cell>
          <cell r="B2362" t="str">
            <v>Market 17</v>
          </cell>
          <cell r="C2362">
            <v>0.9</v>
          </cell>
        </row>
        <row r="2363">
          <cell r="A2363" t="str">
            <v>Brand 3</v>
          </cell>
          <cell r="B2363" t="str">
            <v>Market 19</v>
          </cell>
          <cell r="C2363">
            <v>0.9</v>
          </cell>
        </row>
        <row r="2364">
          <cell r="A2364" t="str">
            <v>Brand 3</v>
          </cell>
          <cell r="B2364" t="str">
            <v>Market 18</v>
          </cell>
          <cell r="C2364">
            <v>0.9</v>
          </cell>
        </row>
        <row r="2365">
          <cell r="A2365" t="str">
            <v>Brand 3</v>
          </cell>
          <cell r="B2365" t="str">
            <v>Market 18</v>
          </cell>
          <cell r="C2365">
            <v>0.9</v>
          </cell>
        </row>
        <row r="2366">
          <cell r="A2366" t="str">
            <v>Brand 3</v>
          </cell>
          <cell r="B2366" t="str">
            <v>Market 19</v>
          </cell>
          <cell r="C2366">
            <v>0.9</v>
          </cell>
        </row>
        <row r="2367">
          <cell r="A2367" t="str">
            <v>Brand 3</v>
          </cell>
          <cell r="B2367" t="str">
            <v>Market 22</v>
          </cell>
          <cell r="C2367">
            <v>1</v>
          </cell>
        </row>
        <row r="2368">
          <cell r="A2368" t="str">
            <v>Brand 3</v>
          </cell>
          <cell r="B2368" t="str">
            <v>Market 11</v>
          </cell>
          <cell r="C2368">
            <v>1</v>
          </cell>
        </row>
        <row r="2369">
          <cell r="A2369" t="str">
            <v>Brand 3</v>
          </cell>
          <cell r="B2369" t="str">
            <v>Market 11</v>
          </cell>
          <cell r="C2369">
            <v>1.8</v>
          </cell>
        </row>
        <row r="2370">
          <cell r="A2370" t="str">
            <v>Brand 3</v>
          </cell>
          <cell r="B2370" t="str">
            <v>Market 29</v>
          </cell>
          <cell r="C2370">
            <v>1.8</v>
          </cell>
        </row>
        <row r="2371">
          <cell r="A2371" t="str">
            <v>Brand 3</v>
          </cell>
          <cell r="B2371" t="str">
            <v>Market 19</v>
          </cell>
          <cell r="C2371">
            <v>2</v>
          </cell>
        </row>
        <row r="2372">
          <cell r="A2372" t="str">
            <v>Brand 3</v>
          </cell>
          <cell r="B2372" t="str">
            <v>Market 22</v>
          </cell>
          <cell r="C2372">
            <v>0.05</v>
          </cell>
        </row>
        <row r="2373">
          <cell r="A2373" t="str">
            <v>Brand 3</v>
          </cell>
          <cell r="B2373" t="str">
            <v>Market 12</v>
          </cell>
          <cell r="C2373">
            <v>0.05</v>
          </cell>
        </row>
        <row r="2374">
          <cell r="A2374" t="str">
            <v>Brand 3</v>
          </cell>
          <cell r="B2374" t="str">
            <v>Market 29</v>
          </cell>
          <cell r="C2374">
            <v>0.05</v>
          </cell>
        </row>
        <row r="2375">
          <cell r="A2375" t="str">
            <v>Brand 3</v>
          </cell>
          <cell r="B2375" t="str">
            <v>Market 19</v>
          </cell>
          <cell r="C2375">
            <v>0.05</v>
          </cell>
        </row>
        <row r="2376">
          <cell r="A2376" t="str">
            <v>Brand 3</v>
          </cell>
          <cell r="B2376" t="str">
            <v>Market 2</v>
          </cell>
          <cell r="C2376">
            <v>0.05</v>
          </cell>
        </row>
        <row r="2377">
          <cell r="A2377" t="str">
            <v>Brand 3</v>
          </cell>
          <cell r="B2377" t="str">
            <v>Market 6</v>
          </cell>
          <cell r="C2377">
            <v>0.05</v>
          </cell>
        </row>
        <row r="2378">
          <cell r="A2378" t="str">
            <v>Brand 3</v>
          </cell>
          <cell r="B2378" t="str">
            <v>Market 1</v>
          </cell>
          <cell r="C2378">
            <v>0.06</v>
          </cell>
        </row>
        <row r="2379">
          <cell r="A2379" t="str">
            <v>Brand 3</v>
          </cell>
          <cell r="B2379" t="str">
            <v>Market 1</v>
          </cell>
          <cell r="C2379">
            <v>0.06</v>
          </cell>
        </row>
        <row r="2380">
          <cell r="A2380" t="str">
            <v>Brand 3</v>
          </cell>
          <cell r="B2380" t="str">
            <v>Market 6</v>
          </cell>
          <cell r="C2380">
            <v>0.06</v>
          </cell>
        </row>
        <row r="2381">
          <cell r="A2381" t="str">
            <v>Brand 3</v>
          </cell>
          <cell r="B2381" t="str">
            <v>Market 26</v>
          </cell>
          <cell r="C2381">
            <v>0.1</v>
          </cell>
        </row>
        <row r="2382">
          <cell r="A2382" t="str">
            <v>Brand 3</v>
          </cell>
          <cell r="B2382" t="str">
            <v>Market 17</v>
          </cell>
          <cell r="C2382">
            <v>0.1</v>
          </cell>
        </row>
        <row r="2383">
          <cell r="A2383" t="str">
            <v>Brand 3</v>
          </cell>
          <cell r="B2383" t="str">
            <v>Market 22</v>
          </cell>
          <cell r="C2383">
            <v>0.1</v>
          </cell>
        </row>
        <row r="2384">
          <cell r="A2384" t="str">
            <v>Brand 3</v>
          </cell>
          <cell r="B2384" t="str">
            <v>Market 1</v>
          </cell>
          <cell r="C2384">
            <v>0.1</v>
          </cell>
        </row>
        <row r="2385">
          <cell r="A2385" t="str">
            <v>Brand 3</v>
          </cell>
          <cell r="B2385" t="str">
            <v>Market 22</v>
          </cell>
          <cell r="C2385">
            <v>0.2</v>
          </cell>
        </row>
        <row r="2386">
          <cell r="A2386" t="str">
            <v>Brand 3</v>
          </cell>
          <cell r="B2386" t="str">
            <v>Market 1</v>
          </cell>
          <cell r="C2386">
            <v>0.2</v>
          </cell>
        </row>
        <row r="2387">
          <cell r="A2387" t="str">
            <v>Brand 3</v>
          </cell>
          <cell r="B2387" t="str">
            <v>Market 22</v>
          </cell>
          <cell r="C2387">
            <v>0.22500000000000001</v>
          </cell>
        </row>
        <row r="2388">
          <cell r="A2388" t="str">
            <v>Brand 3</v>
          </cell>
          <cell r="B2388" t="str">
            <v>Market 26</v>
          </cell>
          <cell r="C2388">
            <v>0.22500000000000001</v>
          </cell>
        </row>
        <row r="2389">
          <cell r="A2389" t="str">
            <v>Brand 3</v>
          </cell>
          <cell r="B2389" t="str">
            <v>Market 3</v>
          </cell>
          <cell r="C2389">
            <v>0.22500000000000001</v>
          </cell>
        </row>
        <row r="2390">
          <cell r="A2390" t="str">
            <v>Brand 3</v>
          </cell>
          <cell r="B2390" t="str">
            <v>Market 22</v>
          </cell>
          <cell r="C2390">
            <v>0.45</v>
          </cell>
        </row>
        <row r="2391">
          <cell r="A2391" t="str">
            <v>Brand 3</v>
          </cell>
          <cell r="B2391" t="str">
            <v>Market 29</v>
          </cell>
          <cell r="C2391">
            <v>0.45</v>
          </cell>
        </row>
        <row r="2392">
          <cell r="A2392" t="str">
            <v>Brand 3</v>
          </cell>
          <cell r="B2392" t="str">
            <v>Market 26</v>
          </cell>
          <cell r="C2392">
            <v>0.45</v>
          </cell>
        </row>
        <row r="2393">
          <cell r="A2393" t="str">
            <v>Brand 3</v>
          </cell>
          <cell r="B2393" t="str">
            <v>Market 17</v>
          </cell>
          <cell r="C2393">
            <v>0.45</v>
          </cell>
        </row>
        <row r="2394">
          <cell r="A2394" t="str">
            <v>Brand 3</v>
          </cell>
          <cell r="B2394" t="str">
            <v>Market 22</v>
          </cell>
          <cell r="C2394">
            <v>0.45</v>
          </cell>
        </row>
        <row r="2395">
          <cell r="A2395" t="str">
            <v>Brand 3</v>
          </cell>
          <cell r="B2395" t="str">
            <v>Market 3</v>
          </cell>
          <cell r="C2395">
            <v>0.45</v>
          </cell>
        </row>
        <row r="2396">
          <cell r="A2396" t="str">
            <v>Brand 3</v>
          </cell>
          <cell r="B2396" t="str">
            <v>Market 3</v>
          </cell>
          <cell r="C2396">
            <v>0.45</v>
          </cell>
        </row>
        <row r="2397">
          <cell r="A2397" t="str">
            <v>Brand 3</v>
          </cell>
          <cell r="B2397" t="str">
            <v>Market 12</v>
          </cell>
          <cell r="C2397">
            <v>0.5</v>
          </cell>
        </row>
        <row r="2398">
          <cell r="A2398" t="str">
            <v>Brand 3</v>
          </cell>
          <cell r="B2398" t="str">
            <v>Market 5</v>
          </cell>
          <cell r="C2398">
            <v>0.9</v>
          </cell>
        </row>
        <row r="2399">
          <cell r="A2399" t="str">
            <v>Brand 3</v>
          </cell>
          <cell r="B2399" t="str">
            <v>Market 17</v>
          </cell>
          <cell r="C2399">
            <v>0.9</v>
          </cell>
        </row>
        <row r="2400">
          <cell r="A2400" t="str">
            <v>Brand 3</v>
          </cell>
          <cell r="B2400" t="str">
            <v>Market 22</v>
          </cell>
          <cell r="C2400">
            <v>0.9</v>
          </cell>
        </row>
        <row r="2401">
          <cell r="A2401" t="str">
            <v>Brand 3</v>
          </cell>
          <cell r="B2401" t="str">
            <v>Market 5</v>
          </cell>
          <cell r="C2401">
            <v>0.9</v>
          </cell>
        </row>
        <row r="2402">
          <cell r="A2402" t="str">
            <v>Brand 3</v>
          </cell>
          <cell r="B2402" t="str">
            <v>Market 17</v>
          </cell>
          <cell r="C2402">
            <v>0.9</v>
          </cell>
        </row>
        <row r="2403">
          <cell r="A2403" t="str">
            <v>Brand 3</v>
          </cell>
          <cell r="B2403" t="str">
            <v>Market 26</v>
          </cell>
          <cell r="C2403">
            <v>0.9</v>
          </cell>
        </row>
        <row r="2404">
          <cell r="A2404" t="str">
            <v>Brand 3</v>
          </cell>
          <cell r="B2404" t="str">
            <v>Market 29</v>
          </cell>
          <cell r="C2404">
            <v>0.9</v>
          </cell>
        </row>
        <row r="2405">
          <cell r="A2405" t="str">
            <v>Brand 3</v>
          </cell>
          <cell r="B2405" t="str">
            <v>Market 11</v>
          </cell>
          <cell r="C2405">
            <v>0.9</v>
          </cell>
        </row>
        <row r="2406">
          <cell r="A2406" t="str">
            <v>Brand 3</v>
          </cell>
          <cell r="B2406" t="str">
            <v>Market 29</v>
          </cell>
          <cell r="C2406">
            <v>1</v>
          </cell>
        </row>
        <row r="2407">
          <cell r="A2407" t="str">
            <v>Brand 3</v>
          </cell>
          <cell r="B2407" t="str">
            <v>Market 27</v>
          </cell>
          <cell r="C2407">
            <v>0.218</v>
          </cell>
        </row>
        <row r="2408">
          <cell r="A2408" t="str">
            <v>Brand 3</v>
          </cell>
          <cell r="B2408" t="str">
            <v>Market 30</v>
          </cell>
          <cell r="C2408">
            <v>4.2720000000000002</v>
          </cell>
        </row>
        <row r="2409">
          <cell r="A2409" t="str">
            <v>Brand 3</v>
          </cell>
          <cell r="B2409" t="str">
            <v>Market 27</v>
          </cell>
          <cell r="C2409">
            <v>0.2</v>
          </cell>
        </row>
        <row r="2410">
          <cell r="A2410" t="str">
            <v>Brand 3</v>
          </cell>
          <cell r="B2410" t="str">
            <v>Market 13</v>
          </cell>
          <cell r="C2410">
            <v>0.5</v>
          </cell>
        </row>
        <row r="2411">
          <cell r="A2411" t="str">
            <v>Brand 3</v>
          </cell>
          <cell r="B2411" t="str">
            <v>Market 20</v>
          </cell>
          <cell r="C2411">
            <v>1.05</v>
          </cell>
        </row>
        <row r="2412">
          <cell r="A2412" t="str">
            <v>Brand 3</v>
          </cell>
          <cell r="B2412" t="str">
            <v>Market 13</v>
          </cell>
          <cell r="C2412">
            <v>2.25</v>
          </cell>
        </row>
        <row r="2413">
          <cell r="A2413" t="str">
            <v>Brand 3</v>
          </cell>
          <cell r="B2413" t="str">
            <v>Market 20</v>
          </cell>
          <cell r="C2413">
            <v>0.15</v>
          </cell>
        </row>
        <row r="2414">
          <cell r="A2414" t="str">
            <v>Brand 3</v>
          </cell>
          <cell r="B2414" t="str">
            <v>Market 13</v>
          </cell>
          <cell r="C2414">
            <v>0.05</v>
          </cell>
        </row>
        <row r="2415">
          <cell r="A2415" t="str">
            <v>Brand 3</v>
          </cell>
          <cell r="B2415" t="str">
            <v>Market 20</v>
          </cell>
          <cell r="C2415">
            <v>0.1</v>
          </cell>
        </row>
        <row r="2416">
          <cell r="A2416" t="str">
            <v>Brand 3</v>
          </cell>
          <cell r="B2416" t="str">
            <v>Market 20</v>
          </cell>
          <cell r="C2416">
            <v>0.55000000000000004</v>
          </cell>
        </row>
        <row r="2417">
          <cell r="A2417" t="str">
            <v>Brand 3</v>
          </cell>
          <cell r="B2417" t="str">
            <v>Market 13</v>
          </cell>
          <cell r="C2417">
            <v>0.1</v>
          </cell>
        </row>
        <row r="2418">
          <cell r="A2418" t="str">
            <v>Brand 3</v>
          </cell>
          <cell r="B2418" t="str">
            <v>Market 20</v>
          </cell>
          <cell r="C2418">
            <v>0.7</v>
          </cell>
        </row>
        <row r="2419">
          <cell r="A2419" t="str">
            <v>Brand 3</v>
          </cell>
          <cell r="B2419" t="str">
            <v>Market 13</v>
          </cell>
          <cell r="C2419">
            <v>0.35</v>
          </cell>
        </row>
        <row r="2420">
          <cell r="A2420" t="str">
            <v>Brand 3</v>
          </cell>
          <cell r="B2420" t="str">
            <v>Market 20</v>
          </cell>
          <cell r="C2420">
            <v>0.7</v>
          </cell>
        </row>
        <row r="2421">
          <cell r="A2421" t="str">
            <v>Brand 3</v>
          </cell>
          <cell r="B2421" t="str">
            <v>Market 13</v>
          </cell>
          <cell r="C2421">
            <v>0.1</v>
          </cell>
        </row>
        <row r="2422">
          <cell r="A2422" t="str">
            <v>Brand 3</v>
          </cell>
          <cell r="B2422" t="str">
            <v>Market 20</v>
          </cell>
          <cell r="C2422">
            <v>0.15</v>
          </cell>
        </row>
        <row r="2423">
          <cell r="A2423" t="str">
            <v>Brand 3</v>
          </cell>
          <cell r="B2423" t="str">
            <v>Market 30</v>
          </cell>
          <cell r="C2423">
            <v>1.2</v>
          </cell>
        </row>
        <row r="2424">
          <cell r="A2424" t="str">
            <v>Brand 3</v>
          </cell>
          <cell r="B2424" t="str">
            <v>Market 30</v>
          </cell>
          <cell r="C2424">
            <v>11.85</v>
          </cell>
        </row>
        <row r="2425">
          <cell r="A2425" t="str">
            <v>Brand 3</v>
          </cell>
          <cell r="B2425" t="str">
            <v>Market 30</v>
          </cell>
          <cell r="C2425">
            <v>0.45</v>
          </cell>
        </row>
        <row r="2426">
          <cell r="A2426" t="str">
            <v>Brand 3</v>
          </cell>
          <cell r="B2426" t="str">
            <v>Market 27</v>
          </cell>
          <cell r="C2426">
            <v>0.5</v>
          </cell>
        </row>
        <row r="2427">
          <cell r="A2427" t="str">
            <v>Brand 3</v>
          </cell>
          <cell r="B2427" t="str">
            <v>Market 3</v>
          </cell>
          <cell r="C2427">
            <v>0.75</v>
          </cell>
        </row>
        <row r="2428">
          <cell r="A2428" t="str">
            <v>Brand 3</v>
          </cell>
          <cell r="B2428" t="str">
            <v>Market 3</v>
          </cell>
          <cell r="C2428">
            <v>0.45</v>
          </cell>
        </row>
        <row r="2429">
          <cell r="A2429" t="str">
            <v>Brand 3</v>
          </cell>
          <cell r="B2429" t="str">
            <v>Market 3</v>
          </cell>
          <cell r="C2429">
            <v>0.15</v>
          </cell>
        </row>
        <row r="2430">
          <cell r="A2430" t="str">
            <v>Brand 3</v>
          </cell>
          <cell r="B2430" t="str">
            <v>Market 3</v>
          </cell>
          <cell r="C2430">
            <v>0.6</v>
          </cell>
        </row>
        <row r="2431">
          <cell r="A2431" t="str">
            <v>Brand 3</v>
          </cell>
          <cell r="B2431" t="str">
            <v>Market 3</v>
          </cell>
          <cell r="C2431">
            <v>0.95</v>
          </cell>
        </row>
        <row r="2432">
          <cell r="A2432" t="str">
            <v>Brand 3</v>
          </cell>
          <cell r="B2432" t="str">
            <v>Market 6</v>
          </cell>
          <cell r="C2432">
            <v>0.8</v>
          </cell>
        </row>
        <row r="2433">
          <cell r="A2433" t="str">
            <v>Brand 3</v>
          </cell>
          <cell r="B2433" t="str">
            <v>Market 6</v>
          </cell>
          <cell r="C2433">
            <v>0.65</v>
          </cell>
        </row>
        <row r="2434">
          <cell r="A2434" t="str">
            <v>Brand 3</v>
          </cell>
          <cell r="B2434" t="str">
            <v>Market 6</v>
          </cell>
          <cell r="C2434">
            <v>0.55000000000000004</v>
          </cell>
        </row>
        <row r="2435">
          <cell r="A2435" t="str">
            <v>Brand 3</v>
          </cell>
          <cell r="B2435" t="str">
            <v>Market 6</v>
          </cell>
          <cell r="C2435">
            <v>0.45</v>
          </cell>
        </row>
        <row r="2436">
          <cell r="A2436" t="str">
            <v>Brand 3</v>
          </cell>
          <cell r="B2436" t="str">
            <v>Market 6</v>
          </cell>
          <cell r="C2436">
            <v>0.7</v>
          </cell>
        </row>
        <row r="2437">
          <cell r="A2437" t="str">
            <v>Brand 3</v>
          </cell>
          <cell r="B2437" t="str">
            <v>Market 6</v>
          </cell>
          <cell r="C2437">
            <v>0.3</v>
          </cell>
        </row>
        <row r="2438">
          <cell r="A2438" t="str">
            <v>Brand 3</v>
          </cell>
          <cell r="B2438" t="str">
            <v>Market 20</v>
          </cell>
          <cell r="C2438">
            <v>0.06</v>
          </cell>
        </row>
        <row r="2439">
          <cell r="A2439" t="str">
            <v>Brand 3</v>
          </cell>
          <cell r="B2439" t="str">
            <v>Market 27</v>
          </cell>
          <cell r="C2439">
            <v>0.48</v>
          </cell>
        </row>
        <row r="2440">
          <cell r="A2440" t="str">
            <v>Brand 3</v>
          </cell>
          <cell r="B2440" t="str">
            <v>Market 27</v>
          </cell>
          <cell r="C2440">
            <v>0.42</v>
          </cell>
        </row>
        <row r="2441">
          <cell r="A2441" t="str">
            <v>Brand 3</v>
          </cell>
          <cell r="B2441" t="str">
            <v>Market 30</v>
          </cell>
          <cell r="C2441">
            <v>0.72</v>
          </cell>
        </row>
        <row r="2442">
          <cell r="A2442" t="str">
            <v>Brand 3</v>
          </cell>
          <cell r="B2442" t="str">
            <v>Market 3</v>
          </cell>
          <cell r="C2442">
            <v>0.72</v>
          </cell>
        </row>
        <row r="2443">
          <cell r="A2443" t="str">
            <v>Brand 3</v>
          </cell>
          <cell r="B2443" t="str">
            <v>Market 6</v>
          </cell>
          <cell r="C2443">
            <v>0.24</v>
          </cell>
        </row>
        <row r="2444">
          <cell r="A2444" t="str">
            <v>Brand 3</v>
          </cell>
          <cell r="B2444" t="str">
            <v>Market 27</v>
          </cell>
          <cell r="C2444">
            <v>11.7</v>
          </cell>
        </row>
        <row r="2445">
          <cell r="A2445" t="str">
            <v>Brand 3</v>
          </cell>
          <cell r="B2445" t="str">
            <v>Market 27</v>
          </cell>
          <cell r="C2445">
            <v>0.5</v>
          </cell>
        </row>
        <row r="2446">
          <cell r="A2446" t="str">
            <v>Brand 3</v>
          </cell>
          <cell r="B2446" t="str">
            <v>Market 27</v>
          </cell>
          <cell r="C2446">
            <v>1</v>
          </cell>
        </row>
        <row r="2447">
          <cell r="A2447" t="str">
            <v>Brand 3</v>
          </cell>
          <cell r="B2447" t="str">
            <v>Market 20</v>
          </cell>
          <cell r="C2447">
            <v>14.8</v>
          </cell>
        </row>
        <row r="2448">
          <cell r="A2448" t="str">
            <v>Brand 3</v>
          </cell>
          <cell r="B2448" t="str">
            <v>Market 13</v>
          </cell>
          <cell r="C2448">
            <v>93.5</v>
          </cell>
        </row>
        <row r="2449">
          <cell r="A2449" t="str">
            <v>Brand 3</v>
          </cell>
          <cell r="B2449" t="str">
            <v>Market 13</v>
          </cell>
          <cell r="C2449">
            <v>2.9</v>
          </cell>
        </row>
        <row r="2450">
          <cell r="A2450" t="str">
            <v>Brand 3</v>
          </cell>
          <cell r="B2450" t="str">
            <v>Market 20</v>
          </cell>
          <cell r="C2450">
            <v>1.5</v>
          </cell>
        </row>
        <row r="2451">
          <cell r="A2451" t="str">
            <v>Brand 3</v>
          </cell>
          <cell r="B2451" t="str">
            <v>Market 13</v>
          </cell>
          <cell r="C2451">
            <v>1.9</v>
          </cell>
        </row>
        <row r="2452">
          <cell r="A2452" t="str">
            <v>Brand 3</v>
          </cell>
          <cell r="B2452" t="str">
            <v>Market 27</v>
          </cell>
          <cell r="C2452">
            <v>0.2</v>
          </cell>
        </row>
        <row r="2453">
          <cell r="A2453" t="str">
            <v>Brand 3</v>
          </cell>
          <cell r="B2453" t="str">
            <v>Market 13</v>
          </cell>
          <cell r="C2453">
            <v>1.3</v>
          </cell>
        </row>
        <row r="2454">
          <cell r="A2454" t="str">
            <v>Brand 3</v>
          </cell>
          <cell r="B2454" t="str">
            <v>Market 20</v>
          </cell>
          <cell r="C2454">
            <v>8.6</v>
          </cell>
        </row>
        <row r="2455">
          <cell r="A2455" t="str">
            <v>Brand 3</v>
          </cell>
          <cell r="B2455" t="str">
            <v>Market 20</v>
          </cell>
          <cell r="C2455">
            <v>1.2</v>
          </cell>
        </row>
        <row r="2456">
          <cell r="A2456" t="str">
            <v>Brand 3</v>
          </cell>
          <cell r="B2456" t="str">
            <v>Market 13</v>
          </cell>
          <cell r="C2456">
            <v>5</v>
          </cell>
        </row>
        <row r="2457">
          <cell r="A2457" t="str">
            <v>Brand 3</v>
          </cell>
          <cell r="B2457" t="str">
            <v>Market 13</v>
          </cell>
          <cell r="C2457">
            <v>9.1999999999999993</v>
          </cell>
        </row>
        <row r="2458">
          <cell r="A2458" t="str">
            <v>Brand 3</v>
          </cell>
          <cell r="B2458" t="str">
            <v>Market 30</v>
          </cell>
          <cell r="C2458">
            <v>225.2</v>
          </cell>
        </row>
        <row r="2459">
          <cell r="A2459" t="str">
            <v>Brand 3</v>
          </cell>
          <cell r="B2459" t="str">
            <v>Market 30</v>
          </cell>
          <cell r="C2459">
            <v>2.2000000000000002</v>
          </cell>
        </row>
        <row r="2460">
          <cell r="A2460" t="str">
            <v>Brand 3</v>
          </cell>
          <cell r="B2460" t="str">
            <v>Market 30</v>
          </cell>
          <cell r="C2460">
            <v>2.2000000000000002</v>
          </cell>
        </row>
        <row r="2461">
          <cell r="A2461" t="str">
            <v>Brand 3</v>
          </cell>
          <cell r="B2461" t="str">
            <v>Market 30</v>
          </cell>
          <cell r="C2461">
            <v>12.7</v>
          </cell>
        </row>
        <row r="2462">
          <cell r="A2462" t="str">
            <v>Brand 3</v>
          </cell>
          <cell r="B2462" t="str">
            <v>Market 30</v>
          </cell>
          <cell r="C2462">
            <v>25</v>
          </cell>
        </row>
        <row r="2463">
          <cell r="A2463" t="str">
            <v>Brand 3</v>
          </cell>
          <cell r="B2463" t="str">
            <v>Market 3</v>
          </cell>
          <cell r="C2463">
            <v>12.1</v>
          </cell>
        </row>
        <row r="2464">
          <cell r="A2464" t="str">
            <v>Brand 3</v>
          </cell>
          <cell r="B2464" t="str">
            <v>Market 3</v>
          </cell>
          <cell r="C2464">
            <v>4.7</v>
          </cell>
        </row>
        <row r="2465">
          <cell r="A2465" t="str">
            <v>Brand 3</v>
          </cell>
          <cell r="B2465" t="str">
            <v>Market 3</v>
          </cell>
          <cell r="C2465">
            <v>1.7</v>
          </cell>
        </row>
        <row r="2466">
          <cell r="A2466" t="str">
            <v>Brand 3</v>
          </cell>
          <cell r="B2466" t="str">
            <v>Market 3</v>
          </cell>
          <cell r="C2466">
            <v>1.2</v>
          </cell>
        </row>
        <row r="2467">
          <cell r="A2467" t="str">
            <v>Brand 3</v>
          </cell>
          <cell r="B2467" t="str">
            <v>Market 3</v>
          </cell>
          <cell r="C2467">
            <v>0.7</v>
          </cell>
        </row>
        <row r="2468">
          <cell r="A2468" t="str">
            <v>Brand 3</v>
          </cell>
          <cell r="B2468" t="str">
            <v>Market 3</v>
          </cell>
          <cell r="C2468">
            <v>3.1</v>
          </cell>
        </row>
        <row r="2469">
          <cell r="A2469" t="str">
            <v>Brand 3</v>
          </cell>
          <cell r="B2469" t="str">
            <v>Market 6</v>
          </cell>
          <cell r="C2469">
            <v>27.8</v>
          </cell>
        </row>
        <row r="2470">
          <cell r="A2470" t="str">
            <v>Brand 3</v>
          </cell>
          <cell r="B2470" t="str">
            <v>Market 6</v>
          </cell>
          <cell r="C2470">
            <v>5.7</v>
          </cell>
        </row>
        <row r="2471">
          <cell r="A2471" t="str">
            <v>Brand 3</v>
          </cell>
          <cell r="B2471" t="str">
            <v>Market 6</v>
          </cell>
          <cell r="C2471">
            <v>8.5</v>
          </cell>
        </row>
        <row r="2472">
          <cell r="A2472" t="str">
            <v>Brand 3</v>
          </cell>
          <cell r="B2472" t="str">
            <v>Market 6</v>
          </cell>
          <cell r="C2472">
            <v>1.4</v>
          </cell>
        </row>
        <row r="2473">
          <cell r="A2473" t="str">
            <v>Brand 3</v>
          </cell>
          <cell r="B2473" t="str">
            <v>Market 6</v>
          </cell>
          <cell r="C2473">
            <v>2.1</v>
          </cell>
        </row>
        <row r="2474">
          <cell r="A2474" t="str">
            <v>Brand 3</v>
          </cell>
          <cell r="B2474" t="str">
            <v>Market 6</v>
          </cell>
          <cell r="C2474">
            <v>2.6</v>
          </cell>
        </row>
        <row r="2475">
          <cell r="A2475" t="str">
            <v>Brand 3</v>
          </cell>
          <cell r="B2475" t="str">
            <v>Market 27</v>
          </cell>
          <cell r="C2475">
            <v>5.85</v>
          </cell>
        </row>
        <row r="2476">
          <cell r="A2476" t="str">
            <v>Brand 3</v>
          </cell>
          <cell r="B2476" t="str">
            <v>Market 30</v>
          </cell>
          <cell r="C2476">
            <v>2.0249999999999999</v>
          </cell>
        </row>
        <row r="2477">
          <cell r="A2477" t="str">
            <v>Brand 3</v>
          </cell>
          <cell r="B2477" t="str">
            <v>Market 27</v>
          </cell>
          <cell r="C2477">
            <v>0.9</v>
          </cell>
        </row>
        <row r="2478">
          <cell r="A2478" t="str">
            <v>Brand 3</v>
          </cell>
          <cell r="B2478" t="str">
            <v>Market 27</v>
          </cell>
          <cell r="C2478">
            <v>1.125</v>
          </cell>
        </row>
        <row r="2479">
          <cell r="A2479" t="str">
            <v>Brand 3</v>
          </cell>
          <cell r="B2479" t="str">
            <v>Market 13</v>
          </cell>
          <cell r="C2479">
            <v>77.849999999999994</v>
          </cell>
        </row>
        <row r="2480">
          <cell r="A2480" t="str">
            <v>Brand 3</v>
          </cell>
          <cell r="B2480" t="str">
            <v>Market 20</v>
          </cell>
          <cell r="C2480">
            <v>22.274999999999999</v>
          </cell>
        </row>
        <row r="2481">
          <cell r="A2481" t="str">
            <v>Brand 3</v>
          </cell>
          <cell r="B2481" t="str">
            <v>Market 27</v>
          </cell>
          <cell r="C2481">
            <v>0.67500000000000004</v>
          </cell>
        </row>
        <row r="2482">
          <cell r="A2482" t="str">
            <v>Brand 3</v>
          </cell>
          <cell r="B2482" t="str">
            <v>Market 20</v>
          </cell>
          <cell r="C2482">
            <v>2.7</v>
          </cell>
        </row>
        <row r="2483">
          <cell r="A2483" t="str">
            <v>Brand 3</v>
          </cell>
          <cell r="B2483" t="str">
            <v>Market 13</v>
          </cell>
          <cell r="C2483">
            <v>8.7750000000000004</v>
          </cell>
        </row>
        <row r="2484">
          <cell r="A2484" t="str">
            <v>Brand 3</v>
          </cell>
          <cell r="B2484" t="str">
            <v>Market 13</v>
          </cell>
          <cell r="C2484">
            <v>1.575</v>
          </cell>
        </row>
        <row r="2485">
          <cell r="A2485" t="str">
            <v>Brand 3</v>
          </cell>
          <cell r="B2485" t="str">
            <v>Market 20</v>
          </cell>
          <cell r="C2485">
            <v>8.1</v>
          </cell>
        </row>
        <row r="2486">
          <cell r="A2486" t="str">
            <v>Brand 3</v>
          </cell>
          <cell r="B2486" t="str">
            <v>Market 13</v>
          </cell>
          <cell r="C2486">
            <v>16.875</v>
          </cell>
        </row>
        <row r="2487">
          <cell r="A2487" t="str">
            <v>Brand 3</v>
          </cell>
          <cell r="B2487" t="str">
            <v>Market 20</v>
          </cell>
          <cell r="C2487">
            <v>3.15</v>
          </cell>
        </row>
        <row r="2488">
          <cell r="A2488" t="str">
            <v>Brand 3</v>
          </cell>
          <cell r="B2488" t="str">
            <v>Market 13</v>
          </cell>
          <cell r="C2488">
            <v>19.125</v>
          </cell>
        </row>
        <row r="2489">
          <cell r="A2489" t="str">
            <v>Brand 3</v>
          </cell>
          <cell r="B2489" t="str">
            <v>Market 30</v>
          </cell>
          <cell r="C2489">
            <v>138.6</v>
          </cell>
        </row>
        <row r="2490">
          <cell r="A2490" t="str">
            <v>Brand 3</v>
          </cell>
          <cell r="B2490" t="str">
            <v>Market 30</v>
          </cell>
          <cell r="C2490">
            <v>0.22500000000000001</v>
          </cell>
        </row>
        <row r="2491">
          <cell r="A2491" t="str">
            <v>Brand 3</v>
          </cell>
          <cell r="B2491" t="str">
            <v>Market 30</v>
          </cell>
          <cell r="C2491">
            <v>15.975</v>
          </cell>
        </row>
        <row r="2492">
          <cell r="A2492" t="str">
            <v>Brand 3</v>
          </cell>
          <cell r="B2492" t="str">
            <v>Market 30</v>
          </cell>
          <cell r="C2492">
            <v>23.175000000000001</v>
          </cell>
        </row>
        <row r="2493">
          <cell r="A2493" t="str">
            <v>Brand 3</v>
          </cell>
          <cell r="B2493" t="str">
            <v>Market 3</v>
          </cell>
          <cell r="C2493">
            <v>20.024999999999999</v>
          </cell>
        </row>
        <row r="2494">
          <cell r="A2494" t="str">
            <v>Brand 3</v>
          </cell>
          <cell r="B2494" t="str">
            <v>Market 3</v>
          </cell>
          <cell r="C2494">
            <v>0.67500000000000004</v>
          </cell>
        </row>
        <row r="2495">
          <cell r="A2495" t="str">
            <v>Brand 3</v>
          </cell>
          <cell r="B2495" t="str">
            <v>Market 3</v>
          </cell>
          <cell r="C2495">
            <v>0.22500000000000001</v>
          </cell>
        </row>
        <row r="2496">
          <cell r="A2496" t="str">
            <v>Brand 3</v>
          </cell>
          <cell r="B2496" t="str">
            <v>Market 3</v>
          </cell>
          <cell r="C2496">
            <v>13.95</v>
          </cell>
        </row>
        <row r="2497">
          <cell r="A2497" t="str">
            <v>Brand 3</v>
          </cell>
          <cell r="B2497" t="str">
            <v>Market 3</v>
          </cell>
          <cell r="C2497">
            <v>5.625</v>
          </cell>
        </row>
        <row r="2498">
          <cell r="A2498" t="str">
            <v>Brand 3</v>
          </cell>
          <cell r="B2498" t="str">
            <v>Market 6</v>
          </cell>
          <cell r="C2498">
            <v>30.375</v>
          </cell>
        </row>
        <row r="2499">
          <cell r="A2499" t="str">
            <v>Brand 3</v>
          </cell>
          <cell r="B2499" t="str">
            <v>Market 6</v>
          </cell>
          <cell r="C2499">
            <v>10.35</v>
          </cell>
        </row>
        <row r="2500">
          <cell r="A2500" t="str">
            <v>Brand 3</v>
          </cell>
          <cell r="B2500" t="str">
            <v>Market 6</v>
          </cell>
          <cell r="C2500">
            <v>26.1</v>
          </cell>
        </row>
        <row r="2501">
          <cell r="A2501" t="str">
            <v>Brand 3</v>
          </cell>
          <cell r="B2501" t="str">
            <v>Market 6</v>
          </cell>
          <cell r="C2501">
            <v>2.7</v>
          </cell>
        </row>
        <row r="2502">
          <cell r="A2502" t="str">
            <v>Brand 3</v>
          </cell>
          <cell r="B2502" t="str">
            <v>Market 27</v>
          </cell>
          <cell r="C2502">
            <v>0.9</v>
          </cell>
        </row>
        <row r="2503">
          <cell r="A2503" t="str">
            <v>Brand 3</v>
          </cell>
          <cell r="B2503" t="str">
            <v>Market 27</v>
          </cell>
          <cell r="C2503">
            <v>0.45</v>
          </cell>
        </row>
        <row r="2504">
          <cell r="A2504" t="str">
            <v>Brand 3</v>
          </cell>
          <cell r="B2504" t="str">
            <v>Market 27</v>
          </cell>
          <cell r="C2504">
            <v>0.45</v>
          </cell>
        </row>
        <row r="2505">
          <cell r="A2505" t="str">
            <v>Brand 3</v>
          </cell>
          <cell r="B2505" t="str">
            <v>Market 13</v>
          </cell>
          <cell r="C2505">
            <v>32.4</v>
          </cell>
        </row>
        <row r="2506">
          <cell r="A2506" t="str">
            <v>Brand 3</v>
          </cell>
          <cell r="B2506" t="str">
            <v>Market 20</v>
          </cell>
          <cell r="C2506">
            <v>12.15</v>
          </cell>
        </row>
        <row r="2507">
          <cell r="A2507" t="str">
            <v>Brand 3</v>
          </cell>
          <cell r="B2507" t="str">
            <v>Market 20</v>
          </cell>
          <cell r="C2507">
            <v>27.9</v>
          </cell>
        </row>
        <row r="2508">
          <cell r="A2508" t="str">
            <v>Brand 3</v>
          </cell>
          <cell r="B2508" t="str">
            <v>Market 13</v>
          </cell>
          <cell r="C2508">
            <v>0.45</v>
          </cell>
        </row>
        <row r="2509">
          <cell r="A2509" t="str">
            <v>Brand 3</v>
          </cell>
          <cell r="B2509" t="str">
            <v>Market 20</v>
          </cell>
          <cell r="C2509">
            <v>0.9</v>
          </cell>
        </row>
        <row r="2510">
          <cell r="A2510" t="str">
            <v>Brand 3</v>
          </cell>
          <cell r="B2510" t="str">
            <v>Market 13</v>
          </cell>
          <cell r="C2510">
            <v>1.35</v>
          </cell>
        </row>
        <row r="2511">
          <cell r="A2511" t="str">
            <v>Brand 3</v>
          </cell>
          <cell r="B2511" t="str">
            <v>Market 13</v>
          </cell>
          <cell r="C2511">
            <v>1.35</v>
          </cell>
        </row>
        <row r="2512">
          <cell r="A2512" t="str">
            <v>Brand 3</v>
          </cell>
          <cell r="B2512" t="str">
            <v>Market 20</v>
          </cell>
          <cell r="C2512">
            <v>5.4</v>
          </cell>
        </row>
        <row r="2513">
          <cell r="A2513" t="str">
            <v>Brand 3</v>
          </cell>
          <cell r="B2513" t="str">
            <v>Market 20</v>
          </cell>
          <cell r="C2513">
            <v>10.35</v>
          </cell>
        </row>
        <row r="2514">
          <cell r="A2514" t="str">
            <v>Brand 3</v>
          </cell>
          <cell r="B2514" t="str">
            <v>Market 13</v>
          </cell>
          <cell r="C2514">
            <v>7.2</v>
          </cell>
        </row>
        <row r="2515">
          <cell r="A2515" t="str">
            <v>Brand 3</v>
          </cell>
          <cell r="B2515" t="str">
            <v>Market 20</v>
          </cell>
          <cell r="C2515">
            <v>3.15</v>
          </cell>
        </row>
        <row r="2516">
          <cell r="A2516" t="str">
            <v>Brand 3</v>
          </cell>
          <cell r="B2516" t="str">
            <v>Market 13</v>
          </cell>
          <cell r="C2516">
            <v>13.05</v>
          </cell>
        </row>
        <row r="2517">
          <cell r="A2517" t="str">
            <v>Brand 3</v>
          </cell>
          <cell r="B2517" t="str">
            <v>Market 30</v>
          </cell>
          <cell r="C2517">
            <v>81.45</v>
          </cell>
        </row>
        <row r="2518">
          <cell r="A2518" t="str">
            <v>Brand 3</v>
          </cell>
          <cell r="B2518" t="str">
            <v>Market 30</v>
          </cell>
          <cell r="C2518">
            <v>50.4</v>
          </cell>
        </row>
        <row r="2519">
          <cell r="A2519" t="str">
            <v>Brand 3</v>
          </cell>
          <cell r="B2519" t="str">
            <v>Market 27</v>
          </cell>
          <cell r="C2519">
            <v>7.65</v>
          </cell>
        </row>
        <row r="2520">
          <cell r="A2520" t="str">
            <v>Brand 3</v>
          </cell>
          <cell r="B2520" t="str">
            <v>Market 30</v>
          </cell>
          <cell r="C2520">
            <v>4.95</v>
          </cell>
        </row>
        <row r="2521">
          <cell r="A2521" t="str">
            <v>Brand 3</v>
          </cell>
          <cell r="B2521" t="str">
            <v>Market 30</v>
          </cell>
          <cell r="C2521">
            <v>9.4499999999999993</v>
          </cell>
        </row>
        <row r="2522">
          <cell r="A2522" t="str">
            <v>Brand 3</v>
          </cell>
          <cell r="B2522" t="str">
            <v>Market 30</v>
          </cell>
          <cell r="C2522">
            <v>2.25</v>
          </cell>
        </row>
        <row r="2523">
          <cell r="A2523" t="str">
            <v>Brand 3</v>
          </cell>
          <cell r="B2523" t="str">
            <v>Market 30</v>
          </cell>
          <cell r="C2523">
            <v>23.4</v>
          </cell>
        </row>
        <row r="2524">
          <cell r="A2524" t="str">
            <v>Brand 3</v>
          </cell>
          <cell r="B2524" t="str">
            <v>Market 30</v>
          </cell>
          <cell r="C2524">
            <v>42.75</v>
          </cell>
        </row>
        <row r="2525">
          <cell r="A2525" t="str">
            <v>Brand 3</v>
          </cell>
          <cell r="B2525" t="str">
            <v>Market 3</v>
          </cell>
          <cell r="C2525">
            <v>21.15</v>
          </cell>
        </row>
        <row r="2526">
          <cell r="A2526" t="str">
            <v>Brand 3</v>
          </cell>
          <cell r="B2526" t="str">
            <v>Market 3</v>
          </cell>
          <cell r="C2526">
            <v>17.55</v>
          </cell>
        </row>
        <row r="2527">
          <cell r="A2527" t="str">
            <v>Brand 3</v>
          </cell>
          <cell r="B2527" t="str">
            <v>Market 3</v>
          </cell>
          <cell r="C2527">
            <v>8.5500000000000007</v>
          </cell>
        </row>
        <row r="2528">
          <cell r="A2528" t="str">
            <v>Brand 3</v>
          </cell>
          <cell r="B2528" t="str">
            <v>Market 3</v>
          </cell>
          <cell r="C2528">
            <v>2.7</v>
          </cell>
        </row>
        <row r="2529">
          <cell r="A2529" t="str">
            <v>Brand 3</v>
          </cell>
          <cell r="B2529" t="str">
            <v>Market 6</v>
          </cell>
          <cell r="C2529">
            <v>46.8</v>
          </cell>
        </row>
        <row r="2530">
          <cell r="A2530" t="str">
            <v>Brand 3</v>
          </cell>
          <cell r="B2530" t="str">
            <v>Market 6</v>
          </cell>
          <cell r="C2530">
            <v>13.5</v>
          </cell>
        </row>
        <row r="2531">
          <cell r="A2531" t="str">
            <v>Brand 3</v>
          </cell>
          <cell r="B2531" t="str">
            <v>Market 6</v>
          </cell>
          <cell r="C2531">
            <v>7.65</v>
          </cell>
        </row>
        <row r="2532">
          <cell r="A2532" t="str">
            <v>Brand 3</v>
          </cell>
          <cell r="B2532" t="str">
            <v>Market 6</v>
          </cell>
          <cell r="C2532">
            <v>3.15</v>
          </cell>
        </row>
        <row r="2533">
          <cell r="A2533" t="str">
            <v>Brand 3</v>
          </cell>
          <cell r="B2533" t="str">
            <v>Market 6</v>
          </cell>
          <cell r="C2533">
            <v>4.05</v>
          </cell>
        </row>
        <row r="2534">
          <cell r="A2534" t="str">
            <v>Brand 3</v>
          </cell>
          <cell r="B2534" t="str">
            <v>Market 27</v>
          </cell>
          <cell r="C2534">
            <v>2</v>
          </cell>
        </row>
        <row r="2535">
          <cell r="A2535" t="str">
            <v>Brand 3</v>
          </cell>
          <cell r="B2535" t="str">
            <v>Market 20</v>
          </cell>
          <cell r="C2535">
            <v>8.5</v>
          </cell>
        </row>
        <row r="2536">
          <cell r="A2536" t="str">
            <v>Brand 3</v>
          </cell>
          <cell r="B2536" t="str">
            <v>Market 13</v>
          </cell>
          <cell r="C2536">
            <v>12.5</v>
          </cell>
        </row>
        <row r="2537">
          <cell r="A2537" t="str">
            <v>Brand 3</v>
          </cell>
          <cell r="B2537" t="str">
            <v>Market 30</v>
          </cell>
          <cell r="C2537">
            <v>18</v>
          </cell>
        </row>
        <row r="2538">
          <cell r="A2538" t="str">
            <v>Brand 3</v>
          </cell>
          <cell r="B2538" t="str">
            <v>Market 3</v>
          </cell>
          <cell r="C2538">
            <v>10</v>
          </cell>
        </row>
        <row r="2539">
          <cell r="A2539" t="str">
            <v>Brand 3</v>
          </cell>
          <cell r="B2539" t="str">
            <v>Market 6</v>
          </cell>
          <cell r="C2539">
            <v>19</v>
          </cell>
        </row>
        <row r="2540">
          <cell r="A2540" t="str">
            <v>Brand 3</v>
          </cell>
          <cell r="B2540" t="str">
            <v>Market 27</v>
          </cell>
          <cell r="C2540">
            <v>1.8</v>
          </cell>
        </row>
        <row r="2541">
          <cell r="A2541" t="str">
            <v>Brand 3</v>
          </cell>
          <cell r="B2541" t="str">
            <v>Market 13</v>
          </cell>
          <cell r="C2541">
            <v>15.3</v>
          </cell>
        </row>
        <row r="2542">
          <cell r="A2542" t="str">
            <v>Brand 3</v>
          </cell>
          <cell r="B2542" t="str">
            <v>Market 20</v>
          </cell>
          <cell r="C2542">
            <v>3.6</v>
          </cell>
        </row>
        <row r="2543">
          <cell r="A2543" t="str">
            <v>Brand 3</v>
          </cell>
          <cell r="B2543" t="str">
            <v>Market 13</v>
          </cell>
          <cell r="C2543">
            <v>1.8</v>
          </cell>
        </row>
        <row r="2544">
          <cell r="A2544" t="str">
            <v>Brand 3</v>
          </cell>
          <cell r="B2544" t="str">
            <v>Market 20</v>
          </cell>
          <cell r="C2544">
            <v>1.8</v>
          </cell>
        </row>
        <row r="2545">
          <cell r="A2545" t="str">
            <v>Brand 3</v>
          </cell>
          <cell r="B2545" t="str">
            <v>Market 13</v>
          </cell>
          <cell r="C2545">
            <v>35.1</v>
          </cell>
        </row>
        <row r="2546">
          <cell r="A2546" t="str">
            <v>Brand 3</v>
          </cell>
          <cell r="B2546" t="str">
            <v>Market 30</v>
          </cell>
          <cell r="C2546">
            <v>4.5</v>
          </cell>
        </row>
        <row r="2547">
          <cell r="A2547" t="str">
            <v>Brand 3</v>
          </cell>
          <cell r="B2547" t="str">
            <v>Market 30</v>
          </cell>
          <cell r="C2547">
            <v>2.7</v>
          </cell>
        </row>
        <row r="2548">
          <cell r="A2548" t="str">
            <v>Brand 3</v>
          </cell>
          <cell r="B2548" t="str">
            <v>Market 30</v>
          </cell>
          <cell r="C2548">
            <v>46.8</v>
          </cell>
        </row>
        <row r="2549">
          <cell r="A2549" t="str">
            <v>Brand 3</v>
          </cell>
          <cell r="B2549" t="str">
            <v>Market 30</v>
          </cell>
          <cell r="C2549">
            <v>6.3</v>
          </cell>
        </row>
        <row r="2550">
          <cell r="A2550" t="str">
            <v>Brand 3</v>
          </cell>
          <cell r="B2550" t="str">
            <v>Market 3</v>
          </cell>
          <cell r="C2550">
            <v>2.7</v>
          </cell>
        </row>
        <row r="2551">
          <cell r="A2551" t="str">
            <v>Brand 3</v>
          </cell>
          <cell r="B2551" t="str">
            <v>Market 3</v>
          </cell>
          <cell r="C2551">
            <v>1.8</v>
          </cell>
        </row>
        <row r="2552">
          <cell r="A2552" t="str">
            <v>Brand 3</v>
          </cell>
          <cell r="B2552" t="str">
            <v>Market 3</v>
          </cell>
          <cell r="C2552">
            <v>0.9</v>
          </cell>
        </row>
        <row r="2553">
          <cell r="A2553" t="str">
            <v>Brand 3</v>
          </cell>
          <cell r="B2553" t="str">
            <v>Market 3</v>
          </cell>
          <cell r="C2553">
            <v>0.9</v>
          </cell>
        </row>
        <row r="2554">
          <cell r="A2554" t="str">
            <v>Brand 3</v>
          </cell>
          <cell r="B2554" t="str">
            <v>Market 3</v>
          </cell>
          <cell r="C2554">
            <v>4.5</v>
          </cell>
        </row>
        <row r="2555">
          <cell r="A2555" t="str">
            <v>Brand 3</v>
          </cell>
          <cell r="B2555" t="str">
            <v>Market 6</v>
          </cell>
          <cell r="C2555">
            <v>12.6</v>
          </cell>
        </row>
        <row r="2556">
          <cell r="A2556" t="str">
            <v>Brand 3</v>
          </cell>
          <cell r="B2556" t="str">
            <v>Market 6</v>
          </cell>
          <cell r="C2556">
            <v>0.9</v>
          </cell>
        </row>
        <row r="2557">
          <cell r="A2557" t="str">
            <v>Brand 3</v>
          </cell>
          <cell r="B2557" t="str">
            <v>Market 6</v>
          </cell>
          <cell r="C2557">
            <v>10.8</v>
          </cell>
        </row>
        <row r="2558">
          <cell r="A2558" t="str">
            <v>Brand 3</v>
          </cell>
          <cell r="B2558" t="str">
            <v>Market 27</v>
          </cell>
          <cell r="C2558">
            <v>2</v>
          </cell>
        </row>
        <row r="2559">
          <cell r="A2559" t="str">
            <v>Brand 3</v>
          </cell>
          <cell r="B2559" t="str">
            <v>Market 20</v>
          </cell>
          <cell r="C2559">
            <v>4</v>
          </cell>
        </row>
        <row r="2560">
          <cell r="A2560" t="str">
            <v>Brand 3</v>
          </cell>
          <cell r="B2560" t="str">
            <v>Market 13</v>
          </cell>
          <cell r="C2560">
            <v>3</v>
          </cell>
        </row>
        <row r="2561">
          <cell r="A2561" t="str">
            <v>Brand 3</v>
          </cell>
          <cell r="B2561" t="str">
            <v>Market 30</v>
          </cell>
          <cell r="C2561">
            <v>5</v>
          </cell>
        </row>
        <row r="2562">
          <cell r="A2562" t="str">
            <v>Brand 3</v>
          </cell>
          <cell r="B2562" t="str">
            <v>Market 30</v>
          </cell>
          <cell r="C2562">
            <v>2</v>
          </cell>
        </row>
        <row r="2563">
          <cell r="A2563" t="str">
            <v>Brand 3</v>
          </cell>
          <cell r="B2563" t="str">
            <v>Market 3</v>
          </cell>
          <cell r="C2563">
            <v>10</v>
          </cell>
        </row>
        <row r="2564">
          <cell r="A2564" t="str">
            <v>Brand 3</v>
          </cell>
          <cell r="B2564" t="str">
            <v>Market 6</v>
          </cell>
          <cell r="C2564">
            <v>8</v>
          </cell>
        </row>
        <row r="2565">
          <cell r="A2565" t="str">
            <v>Brand 3</v>
          </cell>
          <cell r="B2565" t="str">
            <v>Market 6</v>
          </cell>
          <cell r="C2565">
            <v>1</v>
          </cell>
        </row>
        <row r="2566">
          <cell r="A2566" t="str">
            <v>Brand 3</v>
          </cell>
          <cell r="B2566" t="str">
            <v>Market 32</v>
          </cell>
          <cell r="C2566">
            <v>0.14399999999999999</v>
          </cell>
        </row>
        <row r="2567">
          <cell r="A2567" t="str">
            <v>Brand 3</v>
          </cell>
          <cell r="B2567" t="str">
            <v>Market 28</v>
          </cell>
          <cell r="C2567">
            <v>1.3</v>
          </cell>
        </row>
        <row r="2568">
          <cell r="A2568" t="str">
            <v>Brand 3</v>
          </cell>
          <cell r="B2568" t="str">
            <v>Market 28</v>
          </cell>
          <cell r="C2568">
            <v>0.15</v>
          </cell>
        </row>
        <row r="2569">
          <cell r="A2569" t="str">
            <v>Brand 3</v>
          </cell>
          <cell r="B2569" t="str">
            <v>Market 28</v>
          </cell>
          <cell r="C2569">
            <v>0.1</v>
          </cell>
        </row>
        <row r="2570">
          <cell r="A2570" t="str">
            <v>Brand 3</v>
          </cell>
          <cell r="B2570" t="str">
            <v>Market 28</v>
          </cell>
          <cell r="C2570">
            <v>0.7</v>
          </cell>
        </row>
        <row r="2571">
          <cell r="A2571" t="str">
            <v>Brand 3</v>
          </cell>
          <cell r="B2571" t="str">
            <v>Market 28</v>
          </cell>
          <cell r="C2571">
            <v>0.2</v>
          </cell>
        </row>
        <row r="2572">
          <cell r="A2572" t="str">
            <v>Brand 3</v>
          </cell>
          <cell r="B2572" t="str">
            <v>Market 28</v>
          </cell>
          <cell r="C2572">
            <v>0.45</v>
          </cell>
        </row>
        <row r="2573">
          <cell r="A2573" t="str">
            <v>Brand 3</v>
          </cell>
          <cell r="B2573" t="str">
            <v>Market 28</v>
          </cell>
          <cell r="C2573">
            <v>0.75</v>
          </cell>
        </row>
        <row r="2574">
          <cell r="A2574" t="str">
            <v>Brand 3</v>
          </cell>
          <cell r="B2574" t="str">
            <v>Market 28</v>
          </cell>
          <cell r="C2574">
            <v>0.45</v>
          </cell>
        </row>
        <row r="2575">
          <cell r="A2575" t="str">
            <v>Brand 3</v>
          </cell>
          <cell r="B2575" t="str">
            <v>Market 23</v>
          </cell>
          <cell r="C2575">
            <v>0.05</v>
          </cell>
        </row>
        <row r="2576">
          <cell r="A2576" t="str">
            <v>Brand 3</v>
          </cell>
          <cell r="B2576" t="str">
            <v>Market 16</v>
          </cell>
          <cell r="C2576">
            <v>0.2</v>
          </cell>
        </row>
        <row r="2577">
          <cell r="A2577" t="str">
            <v>Brand 3</v>
          </cell>
          <cell r="B2577" t="str">
            <v>Market 23</v>
          </cell>
          <cell r="C2577">
            <v>0.2</v>
          </cell>
        </row>
        <row r="2578">
          <cell r="A2578" t="str">
            <v>Brand 3</v>
          </cell>
          <cell r="B2578" t="str">
            <v>Market 23</v>
          </cell>
          <cell r="C2578">
            <v>0.55000000000000004</v>
          </cell>
        </row>
        <row r="2579">
          <cell r="A2579" t="str">
            <v>Brand 3</v>
          </cell>
          <cell r="B2579" t="str">
            <v>Market 24</v>
          </cell>
          <cell r="C2579">
            <v>0.25</v>
          </cell>
        </row>
        <row r="2580">
          <cell r="A2580" t="str">
            <v>Brand 3</v>
          </cell>
          <cell r="B2580" t="str">
            <v>Market 23</v>
          </cell>
          <cell r="C2580">
            <v>0.45</v>
          </cell>
        </row>
        <row r="2581">
          <cell r="A2581" t="str">
            <v>Brand 3</v>
          </cell>
          <cell r="B2581" t="str">
            <v>Market 24</v>
          </cell>
          <cell r="C2581">
            <v>0.15</v>
          </cell>
        </row>
        <row r="2582">
          <cell r="A2582" t="str">
            <v>Brand 3</v>
          </cell>
          <cell r="B2582" t="str">
            <v>Market 16</v>
          </cell>
          <cell r="C2582">
            <v>0.1</v>
          </cell>
        </row>
        <row r="2583">
          <cell r="A2583" t="str">
            <v>Brand 3</v>
          </cell>
          <cell r="B2583" t="str">
            <v>Market 23</v>
          </cell>
          <cell r="C2583">
            <v>0.25</v>
          </cell>
        </row>
        <row r="2584">
          <cell r="A2584" t="str">
            <v>Brand 3</v>
          </cell>
          <cell r="B2584" t="str">
            <v>Market 21</v>
          </cell>
          <cell r="C2584">
            <v>0.35</v>
          </cell>
        </row>
        <row r="2585">
          <cell r="A2585" t="str">
            <v>Brand 3</v>
          </cell>
          <cell r="B2585" t="str">
            <v>Market 25</v>
          </cell>
          <cell r="C2585">
            <v>0.05</v>
          </cell>
        </row>
        <row r="2586">
          <cell r="A2586" t="str">
            <v>Brand 3</v>
          </cell>
          <cell r="B2586" t="str">
            <v>Market 23</v>
          </cell>
          <cell r="C2586">
            <v>0.35</v>
          </cell>
        </row>
        <row r="2587">
          <cell r="A2587" t="str">
            <v>Brand 3</v>
          </cell>
          <cell r="B2587" t="str">
            <v>Market 23</v>
          </cell>
          <cell r="C2587">
            <v>0.15</v>
          </cell>
        </row>
        <row r="2588">
          <cell r="A2588" t="str">
            <v>Brand 3</v>
          </cell>
          <cell r="B2588" t="str">
            <v>Market 10</v>
          </cell>
          <cell r="C2588">
            <v>0.05</v>
          </cell>
        </row>
        <row r="2589">
          <cell r="A2589" t="str">
            <v>Brand 3</v>
          </cell>
          <cell r="B2589" t="str">
            <v>Market 23</v>
          </cell>
          <cell r="C2589">
            <v>0.2</v>
          </cell>
        </row>
        <row r="2590">
          <cell r="A2590" t="str">
            <v>Brand 3</v>
          </cell>
          <cell r="B2590" t="str">
            <v>Market 9</v>
          </cell>
          <cell r="C2590">
            <v>0.1</v>
          </cell>
        </row>
        <row r="2591">
          <cell r="A2591" t="str">
            <v>Brand 3</v>
          </cell>
          <cell r="B2591" t="str">
            <v>Market 9</v>
          </cell>
          <cell r="C2591">
            <v>0.95</v>
          </cell>
        </row>
        <row r="2592">
          <cell r="A2592" t="str">
            <v>Brand 3</v>
          </cell>
          <cell r="B2592" t="str">
            <v>Market 14</v>
          </cell>
          <cell r="C2592">
            <v>0.2</v>
          </cell>
        </row>
        <row r="2593">
          <cell r="A2593" t="str">
            <v>Brand 3</v>
          </cell>
          <cell r="B2593" t="str">
            <v>Market 14</v>
          </cell>
          <cell r="C2593">
            <v>0.45</v>
          </cell>
        </row>
        <row r="2594">
          <cell r="A2594" t="str">
            <v>Brand 3</v>
          </cell>
          <cell r="B2594" t="str">
            <v>Market 14</v>
          </cell>
          <cell r="C2594">
            <v>1.45</v>
          </cell>
        </row>
        <row r="2595">
          <cell r="A2595" t="str">
            <v>Brand 3</v>
          </cell>
          <cell r="B2595" t="str">
            <v>Market 10</v>
          </cell>
          <cell r="C2595">
            <v>0.35</v>
          </cell>
        </row>
        <row r="2596">
          <cell r="A2596" t="str">
            <v>Brand 3</v>
          </cell>
          <cell r="B2596" t="str">
            <v>Market 10</v>
          </cell>
          <cell r="C2596">
            <v>0.25</v>
          </cell>
        </row>
        <row r="2597">
          <cell r="A2597" t="str">
            <v>Brand 3</v>
          </cell>
          <cell r="B2597" t="str">
            <v>Market 14</v>
          </cell>
          <cell r="C2597">
            <v>0.4</v>
          </cell>
        </row>
        <row r="2598">
          <cell r="A2598" t="str">
            <v>Brand 3</v>
          </cell>
          <cell r="B2598" t="str">
            <v>Market 14</v>
          </cell>
          <cell r="C2598">
            <v>1.4</v>
          </cell>
        </row>
        <row r="2599">
          <cell r="A2599" t="str">
            <v>Brand 3</v>
          </cell>
          <cell r="B2599" t="str">
            <v>Market 10</v>
          </cell>
          <cell r="C2599">
            <v>0.2</v>
          </cell>
        </row>
        <row r="2600">
          <cell r="A2600" t="str">
            <v>Brand 3</v>
          </cell>
          <cell r="B2600" t="str">
            <v>Market 9</v>
          </cell>
          <cell r="C2600">
            <v>0.85</v>
          </cell>
        </row>
        <row r="2601">
          <cell r="A2601" t="str">
            <v>Brand 3</v>
          </cell>
          <cell r="B2601" t="str">
            <v>Market 14</v>
          </cell>
          <cell r="C2601">
            <v>1.1000000000000001</v>
          </cell>
        </row>
        <row r="2602">
          <cell r="A2602" t="str">
            <v>Brand 3</v>
          </cell>
          <cell r="B2602" t="str">
            <v>Market 10</v>
          </cell>
          <cell r="C2602">
            <v>0.1</v>
          </cell>
        </row>
        <row r="2603">
          <cell r="A2603" t="str">
            <v>Brand 3</v>
          </cell>
          <cell r="B2603" t="str">
            <v>Market 14</v>
          </cell>
          <cell r="C2603">
            <v>0.55000000000000004</v>
          </cell>
        </row>
        <row r="2604">
          <cell r="A2604" t="str">
            <v>Brand 3</v>
          </cell>
          <cell r="B2604" t="str">
            <v>Market 10</v>
          </cell>
          <cell r="C2604">
            <v>0.1</v>
          </cell>
        </row>
        <row r="2605">
          <cell r="A2605" t="str">
            <v>Brand 3</v>
          </cell>
          <cell r="B2605" t="str">
            <v>Market 9</v>
          </cell>
          <cell r="C2605">
            <v>0.7</v>
          </cell>
        </row>
        <row r="2606">
          <cell r="A2606" t="str">
            <v>Brand 3</v>
          </cell>
          <cell r="B2606" t="str">
            <v>Market 9</v>
          </cell>
          <cell r="C2606">
            <v>0.25</v>
          </cell>
        </row>
        <row r="2607">
          <cell r="A2607" t="str">
            <v>Brand 3</v>
          </cell>
          <cell r="B2607" t="str">
            <v>Market 9</v>
          </cell>
          <cell r="C2607">
            <v>0.8</v>
          </cell>
        </row>
        <row r="2608">
          <cell r="A2608" t="str">
            <v>Brand 3</v>
          </cell>
          <cell r="B2608" t="str">
            <v>Market 10</v>
          </cell>
          <cell r="C2608">
            <v>0.3</v>
          </cell>
        </row>
        <row r="2609">
          <cell r="A2609" t="str">
            <v>Brand 3</v>
          </cell>
          <cell r="B2609" t="str">
            <v>Market 9</v>
          </cell>
          <cell r="C2609">
            <v>0.6</v>
          </cell>
        </row>
        <row r="2610">
          <cell r="A2610" t="str">
            <v>Brand 3</v>
          </cell>
          <cell r="B2610" t="str">
            <v>Market 15</v>
          </cell>
          <cell r="C2610">
            <v>0.35</v>
          </cell>
        </row>
        <row r="2611">
          <cell r="A2611" t="str">
            <v>Brand 3</v>
          </cell>
          <cell r="B2611" t="str">
            <v>Market 15</v>
          </cell>
          <cell r="C2611">
            <v>0.15</v>
          </cell>
        </row>
        <row r="2612">
          <cell r="A2612" t="str">
            <v>Brand 3</v>
          </cell>
          <cell r="B2612" t="str">
            <v>Market 15</v>
          </cell>
          <cell r="C2612">
            <v>0.3</v>
          </cell>
        </row>
        <row r="2613">
          <cell r="A2613" t="str">
            <v>Brand 3</v>
          </cell>
          <cell r="B2613" t="str">
            <v>Market 21</v>
          </cell>
          <cell r="C2613">
            <v>0.05</v>
          </cell>
        </row>
        <row r="2614">
          <cell r="A2614" t="str">
            <v>Brand 3</v>
          </cell>
          <cell r="B2614" t="str">
            <v>Market 3</v>
          </cell>
          <cell r="C2614">
            <v>0.65</v>
          </cell>
        </row>
        <row r="2615">
          <cell r="A2615" t="str">
            <v>Brand 3</v>
          </cell>
          <cell r="B2615" t="str">
            <v>Market 15</v>
          </cell>
          <cell r="C2615">
            <v>0.1</v>
          </cell>
        </row>
        <row r="2616">
          <cell r="A2616" t="str">
            <v>Brand 3</v>
          </cell>
          <cell r="B2616" t="str">
            <v>Market 3</v>
          </cell>
          <cell r="C2616">
            <v>0.05</v>
          </cell>
        </row>
        <row r="2617">
          <cell r="A2617" t="str">
            <v>Brand 3</v>
          </cell>
          <cell r="B2617" t="str">
            <v>Market 3</v>
          </cell>
          <cell r="C2617">
            <v>0.25</v>
          </cell>
        </row>
        <row r="2618">
          <cell r="A2618" t="str">
            <v>Brand 3</v>
          </cell>
          <cell r="B2618" t="str">
            <v>Market 3</v>
          </cell>
          <cell r="C2618">
            <v>0.4</v>
          </cell>
        </row>
        <row r="2619">
          <cell r="A2619" t="str">
            <v>Brand 3</v>
          </cell>
          <cell r="B2619" t="str">
            <v>Market 15</v>
          </cell>
          <cell r="C2619">
            <v>0.05</v>
          </cell>
        </row>
        <row r="2620">
          <cell r="A2620" t="str">
            <v>Brand 3</v>
          </cell>
          <cell r="B2620" t="str">
            <v>Market 3</v>
          </cell>
          <cell r="C2620">
            <v>0.2</v>
          </cell>
        </row>
        <row r="2621">
          <cell r="A2621" t="str">
            <v>Brand 3</v>
          </cell>
          <cell r="B2621" t="str">
            <v>Market 3</v>
          </cell>
          <cell r="C2621">
            <v>0.55000000000000004</v>
          </cell>
        </row>
        <row r="2622">
          <cell r="A2622" t="str">
            <v>Brand 3</v>
          </cell>
          <cell r="B2622" t="str">
            <v>Market 3</v>
          </cell>
          <cell r="C2622">
            <v>0.3</v>
          </cell>
        </row>
        <row r="2623">
          <cell r="A2623" t="str">
            <v>Brand 3</v>
          </cell>
          <cell r="B2623" t="str">
            <v>Market 21</v>
          </cell>
          <cell r="C2623">
            <v>0.45</v>
          </cell>
        </row>
        <row r="2624">
          <cell r="A2624" t="str">
            <v>Brand 3</v>
          </cell>
          <cell r="B2624" t="str">
            <v>Market 34</v>
          </cell>
          <cell r="C2624">
            <v>0.05</v>
          </cell>
        </row>
        <row r="2625">
          <cell r="A2625" t="str">
            <v>Brand 3</v>
          </cell>
          <cell r="B2625" t="str">
            <v>Market 10</v>
          </cell>
          <cell r="C2625">
            <v>0.15</v>
          </cell>
        </row>
        <row r="2626">
          <cell r="A2626" t="str">
            <v>Brand 3</v>
          </cell>
          <cell r="B2626" t="str">
            <v>Market 7</v>
          </cell>
          <cell r="C2626">
            <v>2.75</v>
          </cell>
        </row>
        <row r="2627">
          <cell r="A2627" t="str">
            <v>Brand 3</v>
          </cell>
          <cell r="B2627" t="str">
            <v>Market 7</v>
          </cell>
          <cell r="C2627">
            <v>0.7</v>
          </cell>
        </row>
        <row r="2628">
          <cell r="A2628" t="str">
            <v>Brand 3</v>
          </cell>
          <cell r="B2628" t="str">
            <v>Market 34</v>
          </cell>
          <cell r="C2628">
            <v>1.35</v>
          </cell>
        </row>
        <row r="2629">
          <cell r="A2629" t="str">
            <v>Brand 3</v>
          </cell>
          <cell r="B2629" t="str">
            <v>Market 34</v>
          </cell>
          <cell r="C2629">
            <v>0.25</v>
          </cell>
        </row>
        <row r="2630">
          <cell r="A2630" t="str">
            <v>Brand 3</v>
          </cell>
          <cell r="B2630" t="str">
            <v>Market 7</v>
          </cell>
          <cell r="C2630">
            <v>4.0999999999999996</v>
          </cell>
        </row>
        <row r="2631">
          <cell r="A2631" t="str">
            <v>Brand 3</v>
          </cell>
          <cell r="B2631" t="str">
            <v>Market 7</v>
          </cell>
          <cell r="C2631">
            <v>0.7</v>
          </cell>
        </row>
        <row r="2632">
          <cell r="A2632" t="str">
            <v>Brand 3</v>
          </cell>
          <cell r="B2632" t="str">
            <v>Market 34</v>
          </cell>
          <cell r="C2632">
            <v>1.2</v>
          </cell>
        </row>
        <row r="2633">
          <cell r="A2633" t="str">
            <v>Brand 3</v>
          </cell>
          <cell r="B2633" t="str">
            <v>Market 31</v>
          </cell>
          <cell r="C2633">
            <v>0.55000000000000004</v>
          </cell>
        </row>
        <row r="2634">
          <cell r="A2634" t="str">
            <v>Brand 3</v>
          </cell>
          <cell r="B2634" t="str">
            <v>Market 10</v>
          </cell>
          <cell r="C2634">
            <v>0.05</v>
          </cell>
        </row>
        <row r="2635">
          <cell r="A2635" t="str">
            <v>Brand 3</v>
          </cell>
          <cell r="B2635" t="str">
            <v>Market 31</v>
          </cell>
          <cell r="C2635">
            <v>1.2</v>
          </cell>
        </row>
        <row r="2636">
          <cell r="A2636" t="str">
            <v>Brand 3</v>
          </cell>
          <cell r="B2636" t="str">
            <v>Market 31</v>
          </cell>
          <cell r="C2636">
            <v>0.1</v>
          </cell>
        </row>
        <row r="2637">
          <cell r="A2637" t="str">
            <v>Brand 3</v>
          </cell>
          <cell r="B2637" t="str">
            <v>Market 7</v>
          </cell>
          <cell r="C2637">
            <v>0.55000000000000004</v>
          </cell>
        </row>
        <row r="2638">
          <cell r="A2638" t="str">
            <v>Brand 3</v>
          </cell>
          <cell r="B2638" t="str">
            <v>Market 34</v>
          </cell>
          <cell r="C2638">
            <v>0.1</v>
          </cell>
        </row>
        <row r="2639">
          <cell r="A2639" t="str">
            <v>Brand 3</v>
          </cell>
          <cell r="B2639" t="str">
            <v>Market 15</v>
          </cell>
          <cell r="C2639">
            <v>0.15</v>
          </cell>
        </row>
        <row r="2640">
          <cell r="A2640" t="str">
            <v>Brand 3</v>
          </cell>
          <cell r="B2640" t="str">
            <v>Market 31</v>
          </cell>
          <cell r="C2640">
            <v>0.35</v>
          </cell>
        </row>
        <row r="2641">
          <cell r="A2641" t="str">
            <v>Brand 3</v>
          </cell>
          <cell r="B2641" t="str">
            <v>Market 15</v>
          </cell>
          <cell r="C2641">
            <v>0.5</v>
          </cell>
        </row>
        <row r="2642">
          <cell r="A2642" t="str">
            <v>Brand 3</v>
          </cell>
          <cell r="B2642" t="str">
            <v>Market 15</v>
          </cell>
          <cell r="C2642">
            <v>0.15</v>
          </cell>
        </row>
        <row r="2643">
          <cell r="A2643" t="str">
            <v>Brand 3</v>
          </cell>
          <cell r="B2643" t="str">
            <v>Market 14</v>
          </cell>
          <cell r="C2643">
            <v>0.4</v>
          </cell>
        </row>
        <row r="2644">
          <cell r="A2644" t="str">
            <v>Brand 3</v>
          </cell>
          <cell r="B2644" t="str">
            <v>Market 15</v>
          </cell>
          <cell r="C2644">
            <v>0.2</v>
          </cell>
        </row>
        <row r="2645">
          <cell r="A2645" t="str">
            <v>Brand 3</v>
          </cell>
          <cell r="B2645" t="str">
            <v>Market 31</v>
          </cell>
          <cell r="C2645">
            <v>0.3</v>
          </cell>
        </row>
        <row r="2646">
          <cell r="A2646" t="str">
            <v>Brand 3</v>
          </cell>
          <cell r="B2646" t="str">
            <v>Market 14</v>
          </cell>
          <cell r="C2646">
            <v>0.15</v>
          </cell>
        </row>
        <row r="2647">
          <cell r="A2647" t="str">
            <v>Brand 3</v>
          </cell>
          <cell r="B2647" t="str">
            <v>Market 7</v>
          </cell>
          <cell r="C2647">
            <v>0.3</v>
          </cell>
        </row>
        <row r="2648">
          <cell r="A2648" t="str">
            <v>Brand 3</v>
          </cell>
          <cell r="B2648" t="str">
            <v>Market 31</v>
          </cell>
          <cell r="C2648">
            <v>0.55000000000000004</v>
          </cell>
        </row>
        <row r="2649">
          <cell r="A2649" t="str">
            <v>Brand 3</v>
          </cell>
          <cell r="B2649" t="str">
            <v>Market 34</v>
          </cell>
          <cell r="C2649">
            <v>0.5</v>
          </cell>
        </row>
        <row r="2650">
          <cell r="A2650" t="str">
            <v>Brand 3</v>
          </cell>
          <cell r="B2650" t="str">
            <v>Market 34</v>
          </cell>
          <cell r="C2650">
            <v>0.25</v>
          </cell>
        </row>
        <row r="2651">
          <cell r="A2651" t="str">
            <v>Brand 3</v>
          </cell>
          <cell r="B2651" t="str">
            <v>Market 31</v>
          </cell>
          <cell r="C2651">
            <v>0.45</v>
          </cell>
        </row>
        <row r="2652">
          <cell r="A2652" t="str">
            <v>Brand 3</v>
          </cell>
          <cell r="B2652" t="str">
            <v>Market 32</v>
          </cell>
          <cell r="C2652">
            <v>0.55000000000000004</v>
          </cell>
        </row>
        <row r="2653">
          <cell r="A2653" t="str">
            <v>Brand 3</v>
          </cell>
          <cell r="B2653" t="str">
            <v>Market 32</v>
          </cell>
          <cell r="C2653">
            <v>0.05</v>
          </cell>
        </row>
        <row r="2654">
          <cell r="A2654" t="str">
            <v>Brand 3</v>
          </cell>
          <cell r="B2654" t="str">
            <v>Market 32</v>
          </cell>
          <cell r="C2654">
            <v>0.5</v>
          </cell>
        </row>
        <row r="2655">
          <cell r="A2655" t="str">
            <v>Brand 3</v>
          </cell>
          <cell r="B2655" t="str">
            <v>Market 32</v>
          </cell>
          <cell r="C2655">
            <v>1.1499999999999999</v>
          </cell>
        </row>
        <row r="2656">
          <cell r="A2656" t="str">
            <v>Brand 3</v>
          </cell>
          <cell r="B2656" t="str">
            <v>Market 32</v>
          </cell>
          <cell r="C2656">
            <v>0.45</v>
          </cell>
        </row>
        <row r="2657">
          <cell r="A2657" t="str">
            <v>Brand 3</v>
          </cell>
          <cell r="B2657" t="str">
            <v>Market 32</v>
          </cell>
          <cell r="C2657">
            <v>0.85</v>
          </cell>
        </row>
        <row r="2658">
          <cell r="A2658" t="str">
            <v>Brand 3</v>
          </cell>
          <cell r="B2658" t="str">
            <v>Market 32</v>
          </cell>
          <cell r="C2658">
            <v>0.55000000000000004</v>
          </cell>
        </row>
        <row r="2659">
          <cell r="A2659" t="str">
            <v>Brand 3</v>
          </cell>
          <cell r="B2659" t="str">
            <v>Market 33</v>
          </cell>
          <cell r="C2659">
            <v>0.9</v>
          </cell>
        </row>
        <row r="2660">
          <cell r="A2660" t="str">
            <v>Brand 3</v>
          </cell>
          <cell r="B2660" t="str">
            <v>Market 33</v>
          </cell>
          <cell r="C2660">
            <v>0.75</v>
          </cell>
        </row>
        <row r="2661">
          <cell r="A2661" t="str">
            <v>Brand 3</v>
          </cell>
          <cell r="B2661" t="str">
            <v>Market 33</v>
          </cell>
          <cell r="C2661">
            <v>0.5</v>
          </cell>
        </row>
        <row r="2662">
          <cell r="A2662" t="str">
            <v>Brand 3</v>
          </cell>
          <cell r="B2662" t="str">
            <v>Market 33</v>
          </cell>
          <cell r="C2662">
            <v>0.45</v>
          </cell>
        </row>
        <row r="2663">
          <cell r="A2663" t="str">
            <v>Brand 3</v>
          </cell>
          <cell r="B2663" t="str">
            <v>Market 33</v>
          </cell>
          <cell r="C2663">
            <v>0.3</v>
          </cell>
        </row>
        <row r="2664">
          <cell r="A2664" t="str">
            <v>Brand 3</v>
          </cell>
          <cell r="B2664" t="str">
            <v>Market 33</v>
          </cell>
          <cell r="C2664">
            <v>0.05</v>
          </cell>
        </row>
        <row r="2665">
          <cell r="A2665" t="str">
            <v>Brand 3</v>
          </cell>
          <cell r="B2665" t="str">
            <v>Market 33</v>
          </cell>
          <cell r="C2665">
            <v>0.3</v>
          </cell>
        </row>
        <row r="2666">
          <cell r="A2666" t="str">
            <v>Brand 3</v>
          </cell>
          <cell r="B2666" t="str">
            <v>Market 21</v>
          </cell>
          <cell r="C2666">
            <v>2.34</v>
          </cell>
        </row>
        <row r="2667">
          <cell r="A2667" t="str">
            <v>Brand 3</v>
          </cell>
          <cell r="B2667" t="str">
            <v>Market 25</v>
          </cell>
          <cell r="C2667">
            <v>1.32</v>
          </cell>
        </row>
        <row r="2668">
          <cell r="A2668" t="str">
            <v>Brand 3</v>
          </cell>
          <cell r="B2668" t="str">
            <v>Market 24</v>
          </cell>
          <cell r="C2668">
            <v>1.1399999999999999</v>
          </cell>
        </row>
        <row r="2669">
          <cell r="A2669" t="str">
            <v>Brand 3</v>
          </cell>
          <cell r="B2669" t="str">
            <v>Market 16</v>
          </cell>
          <cell r="C2669">
            <v>1.56</v>
          </cell>
        </row>
        <row r="2670">
          <cell r="A2670" t="str">
            <v>Brand 3</v>
          </cell>
          <cell r="B2670" t="str">
            <v>Market 3</v>
          </cell>
          <cell r="C2670">
            <v>0.42</v>
          </cell>
        </row>
        <row r="2671">
          <cell r="A2671" t="str">
            <v>Brand 3</v>
          </cell>
          <cell r="B2671" t="str">
            <v>Market 7</v>
          </cell>
          <cell r="C2671">
            <v>0.78</v>
          </cell>
        </row>
        <row r="2672">
          <cell r="A2672" t="str">
            <v>Brand 3</v>
          </cell>
          <cell r="B2672" t="str">
            <v>Market 34</v>
          </cell>
          <cell r="C2672">
            <v>0.3</v>
          </cell>
        </row>
        <row r="2673">
          <cell r="A2673" t="str">
            <v>Brand 3</v>
          </cell>
          <cell r="B2673" t="str">
            <v>Market 31</v>
          </cell>
          <cell r="C2673">
            <v>0.42</v>
          </cell>
        </row>
        <row r="2674">
          <cell r="A2674" t="str">
            <v>Brand 3</v>
          </cell>
          <cell r="B2674" t="str">
            <v>Market 7</v>
          </cell>
          <cell r="C2674">
            <v>1.38</v>
          </cell>
        </row>
        <row r="2675">
          <cell r="A2675" t="str">
            <v>Brand 3</v>
          </cell>
          <cell r="B2675" t="str">
            <v>Market 34</v>
          </cell>
          <cell r="C2675">
            <v>0.96</v>
          </cell>
        </row>
        <row r="2676">
          <cell r="A2676" t="str">
            <v>Brand 3</v>
          </cell>
          <cell r="B2676" t="str">
            <v>Market 31</v>
          </cell>
          <cell r="C2676">
            <v>0.66</v>
          </cell>
        </row>
        <row r="2677">
          <cell r="A2677" t="str">
            <v>Brand 3</v>
          </cell>
          <cell r="B2677" t="str">
            <v>Market 7</v>
          </cell>
          <cell r="C2677">
            <v>2.04</v>
          </cell>
        </row>
        <row r="2678">
          <cell r="A2678" t="str">
            <v>Brand 3</v>
          </cell>
          <cell r="B2678" t="str">
            <v>Market 31</v>
          </cell>
          <cell r="C2678">
            <v>0.24</v>
          </cell>
        </row>
        <row r="2679">
          <cell r="A2679" t="str">
            <v>Brand 3</v>
          </cell>
          <cell r="B2679" t="str">
            <v>Market 31</v>
          </cell>
          <cell r="C2679">
            <v>0.96</v>
          </cell>
        </row>
        <row r="2680">
          <cell r="A2680" t="str">
            <v>Brand 3</v>
          </cell>
          <cell r="B2680" t="str">
            <v>Market 28</v>
          </cell>
          <cell r="C2680">
            <v>4.0999999999999996</v>
          </cell>
        </row>
        <row r="2681">
          <cell r="A2681" t="str">
            <v>Brand 3</v>
          </cell>
          <cell r="B2681" t="str">
            <v>Market 28</v>
          </cell>
          <cell r="C2681">
            <v>2.1</v>
          </cell>
        </row>
        <row r="2682">
          <cell r="A2682" t="str">
            <v>Brand 3</v>
          </cell>
          <cell r="B2682" t="str">
            <v>Market 28</v>
          </cell>
          <cell r="C2682">
            <v>3.4</v>
          </cell>
        </row>
        <row r="2683">
          <cell r="A2683" t="str">
            <v>Brand 3</v>
          </cell>
          <cell r="B2683" t="str">
            <v>Market 28</v>
          </cell>
          <cell r="C2683">
            <v>12.8</v>
          </cell>
        </row>
        <row r="2684">
          <cell r="A2684" t="str">
            <v>Brand 3</v>
          </cell>
          <cell r="B2684" t="str">
            <v>Market 28</v>
          </cell>
          <cell r="C2684">
            <v>24.5</v>
          </cell>
        </row>
        <row r="2685">
          <cell r="A2685" t="str">
            <v>Brand 3</v>
          </cell>
          <cell r="B2685" t="str">
            <v>Market 28</v>
          </cell>
          <cell r="C2685">
            <v>3.6</v>
          </cell>
        </row>
        <row r="2686">
          <cell r="A2686" t="str">
            <v>Brand 3</v>
          </cell>
          <cell r="B2686" t="str">
            <v>Market 23</v>
          </cell>
          <cell r="C2686">
            <v>1</v>
          </cell>
        </row>
        <row r="2687">
          <cell r="A2687" t="str">
            <v>Brand 3</v>
          </cell>
          <cell r="B2687" t="str">
            <v>Market 21</v>
          </cell>
          <cell r="C2687">
            <v>1</v>
          </cell>
        </row>
        <row r="2688">
          <cell r="A2688" t="str">
            <v>Brand 3</v>
          </cell>
          <cell r="B2688" t="str">
            <v>Market 25</v>
          </cell>
          <cell r="C2688">
            <v>1.7</v>
          </cell>
        </row>
        <row r="2689">
          <cell r="A2689" t="str">
            <v>Brand 3</v>
          </cell>
          <cell r="B2689" t="str">
            <v>Market 24</v>
          </cell>
          <cell r="C2689">
            <v>3</v>
          </cell>
        </row>
        <row r="2690">
          <cell r="A2690" t="str">
            <v>Brand 3</v>
          </cell>
          <cell r="B2690" t="str">
            <v>Market 16</v>
          </cell>
          <cell r="C2690">
            <v>2.2999999999999998</v>
          </cell>
        </row>
        <row r="2691">
          <cell r="A2691" t="str">
            <v>Brand 3</v>
          </cell>
          <cell r="B2691" t="str">
            <v>Market 23</v>
          </cell>
          <cell r="C2691">
            <v>0.3</v>
          </cell>
        </row>
        <row r="2692">
          <cell r="A2692" t="str">
            <v>Brand 3</v>
          </cell>
          <cell r="B2692" t="str">
            <v>Market 21</v>
          </cell>
          <cell r="C2692">
            <v>0.1</v>
          </cell>
        </row>
        <row r="2693">
          <cell r="A2693" t="str">
            <v>Brand 3</v>
          </cell>
          <cell r="B2693" t="str">
            <v>Market 23</v>
          </cell>
          <cell r="C2693">
            <v>1.5</v>
          </cell>
        </row>
        <row r="2694">
          <cell r="A2694" t="str">
            <v>Brand 3</v>
          </cell>
          <cell r="B2694" t="str">
            <v>Market 21</v>
          </cell>
          <cell r="C2694">
            <v>1.8</v>
          </cell>
        </row>
        <row r="2695">
          <cell r="A2695" t="str">
            <v>Brand 3</v>
          </cell>
          <cell r="B2695" t="str">
            <v>Market 24</v>
          </cell>
          <cell r="C2695">
            <v>4.2</v>
          </cell>
        </row>
        <row r="2696">
          <cell r="A2696" t="str">
            <v>Brand 3</v>
          </cell>
          <cell r="B2696" t="str">
            <v>Market 25</v>
          </cell>
          <cell r="C2696">
            <v>2.1</v>
          </cell>
        </row>
        <row r="2697">
          <cell r="A2697" t="str">
            <v>Brand 3</v>
          </cell>
          <cell r="B2697" t="str">
            <v>Market 16</v>
          </cell>
          <cell r="C2697">
            <v>0.2</v>
          </cell>
        </row>
        <row r="2698">
          <cell r="A2698" t="str">
            <v>Brand 3</v>
          </cell>
          <cell r="B2698" t="str">
            <v>Market 16</v>
          </cell>
          <cell r="C2698">
            <v>3.8</v>
          </cell>
        </row>
        <row r="2699">
          <cell r="A2699" t="str">
            <v>Brand 3</v>
          </cell>
          <cell r="B2699" t="str">
            <v>Market 23</v>
          </cell>
          <cell r="C2699">
            <v>1.3</v>
          </cell>
        </row>
        <row r="2700">
          <cell r="A2700" t="str">
            <v>Brand 3</v>
          </cell>
          <cell r="B2700" t="str">
            <v>Market 21</v>
          </cell>
          <cell r="C2700">
            <v>1.4</v>
          </cell>
        </row>
        <row r="2701">
          <cell r="A2701" t="str">
            <v>Brand 3</v>
          </cell>
          <cell r="B2701" t="str">
            <v>Market 25</v>
          </cell>
          <cell r="C2701">
            <v>1.4</v>
          </cell>
        </row>
        <row r="2702">
          <cell r="A2702" t="str">
            <v>Brand 3</v>
          </cell>
          <cell r="B2702" t="str">
            <v>Market 16</v>
          </cell>
          <cell r="C2702">
            <v>0.6</v>
          </cell>
        </row>
        <row r="2703">
          <cell r="A2703" t="str">
            <v>Brand 3</v>
          </cell>
          <cell r="B2703" t="str">
            <v>Market 23</v>
          </cell>
          <cell r="C2703">
            <v>0.7</v>
          </cell>
        </row>
        <row r="2704">
          <cell r="A2704" t="str">
            <v>Brand 3</v>
          </cell>
          <cell r="B2704" t="str">
            <v>Market 24</v>
          </cell>
          <cell r="C2704">
            <v>1.8</v>
          </cell>
        </row>
        <row r="2705">
          <cell r="A2705" t="str">
            <v>Brand 3</v>
          </cell>
          <cell r="B2705" t="str">
            <v>Market 21</v>
          </cell>
          <cell r="C2705">
            <v>0.8</v>
          </cell>
        </row>
        <row r="2706">
          <cell r="A2706" t="str">
            <v>Brand 3</v>
          </cell>
          <cell r="B2706" t="str">
            <v>Market 25</v>
          </cell>
          <cell r="C2706">
            <v>1.4</v>
          </cell>
        </row>
        <row r="2707">
          <cell r="A2707" t="str">
            <v>Brand 3</v>
          </cell>
          <cell r="B2707" t="str">
            <v>Market 16</v>
          </cell>
          <cell r="C2707">
            <v>2.9</v>
          </cell>
        </row>
        <row r="2708">
          <cell r="A2708" t="str">
            <v>Brand 3</v>
          </cell>
          <cell r="B2708" t="str">
            <v>Market 24</v>
          </cell>
          <cell r="C2708">
            <v>1.9</v>
          </cell>
        </row>
        <row r="2709">
          <cell r="A2709" t="str">
            <v>Brand 3</v>
          </cell>
          <cell r="B2709" t="str">
            <v>Market 24</v>
          </cell>
          <cell r="C2709">
            <v>8.6999999999999993</v>
          </cell>
        </row>
        <row r="2710">
          <cell r="A2710" t="str">
            <v>Brand 3</v>
          </cell>
          <cell r="B2710" t="str">
            <v>Market 23</v>
          </cell>
          <cell r="C2710">
            <v>1.3</v>
          </cell>
        </row>
        <row r="2711">
          <cell r="A2711" t="str">
            <v>Brand 3</v>
          </cell>
          <cell r="B2711" t="str">
            <v>Market 21</v>
          </cell>
          <cell r="C2711">
            <v>1.3</v>
          </cell>
        </row>
        <row r="2712">
          <cell r="A2712" t="str">
            <v>Brand 3</v>
          </cell>
          <cell r="B2712" t="str">
            <v>Market 25</v>
          </cell>
          <cell r="C2712">
            <v>0.8</v>
          </cell>
        </row>
        <row r="2713">
          <cell r="A2713" t="str">
            <v>Brand 3</v>
          </cell>
          <cell r="B2713" t="str">
            <v>Market 24</v>
          </cell>
          <cell r="C2713">
            <v>2.2999999999999998</v>
          </cell>
        </row>
        <row r="2714">
          <cell r="A2714" t="str">
            <v>Brand 3</v>
          </cell>
          <cell r="B2714" t="str">
            <v>Market 16</v>
          </cell>
          <cell r="C2714">
            <v>4.4000000000000004</v>
          </cell>
        </row>
        <row r="2715">
          <cell r="A2715" t="str">
            <v>Brand 3</v>
          </cell>
          <cell r="B2715" t="str">
            <v>Market 23</v>
          </cell>
          <cell r="C2715">
            <v>6</v>
          </cell>
        </row>
        <row r="2716">
          <cell r="A2716" t="str">
            <v>Brand 3</v>
          </cell>
          <cell r="B2716" t="str">
            <v>Market 21</v>
          </cell>
          <cell r="C2716">
            <v>6.3</v>
          </cell>
        </row>
        <row r="2717">
          <cell r="A2717" t="str">
            <v>Brand 3</v>
          </cell>
          <cell r="B2717" t="str">
            <v>Market 25</v>
          </cell>
          <cell r="C2717">
            <v>11</v>
          </cell>
        </row>
        <row r="2718">
          <cell r="A2718" t="str">
            <v>Brand 3</v>
          </cell>
          <cell r="B2718" t="str">
            <v>Market 16</v>
          </cell>
          <cell r="C2718">
            <v>5.6</v>
          </cell>
        </row>
        <row r="2719">
          <cell r="A2719" t="str">
            <v>Brand 3</v>
          </cell>
          <cell r="B2719" t="str">
            <v>Market 23</v>
          </cell>
          <cell r="C2719">
            <v>0.3</v>
          </cell>
        </row>
        <row r="2720">
          <cell r="A2720" t="str">
            <v>Brand 3</v>
          </cell>
          <cell r="B2720" t="str">
            <v>Market 16</v>
          </cell>
          <cell r="C2720">
            <v>0.4</v>
          </cell>
        </row>
        <row r="2721">
          <cell r="A2721" t="str">
            <v>Brand 3</v>
          </cell>
          <cell r="B2721" t="str">
            <v>Market 21</v>
          </cell>
          <cell r="C2721">
            <v>0.5</v>
          </cell>
        </row>
        <row r="2722">
          <cell r="A2722" t="str">
            <v>Brand 3</v>
          </cell>
          <cell r="B2722" t="str">
            <v>Market 25</v>
          </cell>
          <cell r="C2722">
            <v>0.1</v>
          </cell>
        </row>
        <row r="2723">
          <cell r="A2723" t="str">
            <v>Brand 3</v>
          </cell>
          <cell r="B2723" t="str">
            <v>Market 24</v>
          </cell>
          <cell r="C2723">
            <v>0.4</v>
          </cell>
        </row>
        <row r="2724">
          <cell r="A2724" t="str">
            <v>Brand 3</v>
          </cell>
          <cell r="B2724" t="str">
            <v>Market 15</v>
          </cell>
          <cell r="C2724">
            <v>0.1</v>
          </cell>
        </row>
        <row r="2725">
          <cell r="A2725" t="str">
            <v>Brand 3</v>
          </cell>
          <cell r="B2725" t="str">
            <v>Market 9</v>
          </cell>
          <cell r="C2725">
            <v>23</v>
          </cell>
        </row>
        <row r="2726">
          <cell r="A2726" t="str">
            <v>Brand 3</v>
          </cell>
          <cell r="B2726" t="str">
            <v>Market 9</v>
          </cell>
          <cell r="C2726">
            <v>2.1</v>
          </cell>
        </row>
        <row r="2727">
          <cell r="A2727" t="str">
            <v>Brand 3</v>
          </cell>
          <cell r="B2727" t="str">
            <v>Market 14</v>
          </cell>
          <cell r="C2727">
            <v>3.1</v>
          </cell>
        </row>
        <row r="2728">
          <cell r="A2728" t="str">
            <v>Brand 3</v>
          </cell>
          <cell r="B2728" t="str">
            <v>Market 10</v>
          </cell>
          <cell r="C2728">
            <v>2.7</v>
          </cell>
        </row>
        <row r="2729">
          <cell r="A2729" t="str">
            <v>Brand 3</v>
          </cell>
          <cell r="B2729" t="str">
            <v>Market 9</v>
          </cell>
          <cell r="C2729">
            <v>8.8000000000000007</v>
          </cell>
        </row>
        <row r="2730">
          <cell r="A2730" t="str">
            <v>Brand 3</v>
          </cell>
          <cell r="B2730" t="str">
            <v>Market 14</v>
          </cell>
          <cell r="C2730">
            <v>8.6</v>
          </cell>
        </row>
        <row r="2731">
          <cell r="A2731" t="str">
            <v>Brand 3</v>
          </cell>
          <cell r="B2731" t="str">
            <v>Market 10</v>
          </cell>
          <cell r="C2731">
            <v>7.4</v>
          </cell>
        </row>
        <row r="2732">
          <cell r="A2732" t="str">
            <v>Brand 3</v>
          </cell>
          <cell r="B2732" t="str">
            <v>Market 9</v>
          </cell>
          <cell r="C2732">
            <v>3.4</v>
          </cell>
        </row>
        <row r="2733">
          <cell r="A2733" t="str">
            <v>Brand 3</v>
          </cell>
          <cell r="B2733" t="str">
            <v>Market 14</v>
          </cell>
          <cell r="C2733">
            <v>4.5</v>
          </cell>
        </row>
        <row r="2734">
          <cell r="A2734" t="str">
            <v>Brand 3</v>
          </cell>
          <cell r="B2734" t="str">
            <v>Market 10</v>
          </cell>
          <cell r="C2734">
            <v>2.8</v>
          </cell>
        </row>
        <row r="2735">
          <cell r="A2735" t="str">
            <v>Brand 3</v>
          </cell>
          <cell r="B2735" t="str">
            <v>Market 10</v>
          </cell>
          <cell r="C2735">
            <v>1.7</v>
          </cell>
        </row>
        <row r="2736">
          <cell r="A2736" t="str">
            <v>Brand 3</v>
          </cell>
          <cell r="B2736" t="str">
            <v>Market 9</v>
          </cell>
          <cell r="C2736">
            <v>2.7</v>
          </cell>
        </row>
        <row r="2737">
          <cell r="A2737" t="str">
            <v>Brand 3</v>
          </cell>
          <cell r="B2737" t="str">
            <v>Market 9</v>
          </cell>
          <cell r="C2737">
            <v>2.8</v>
          </cell>
        </row>
        <row r="2738">
          <cell r="A2738" t="str">
            <v>Brand 3</v>
          </cell>
          <cell r="B2738" t="str">
            <v>Market 14</v>
          </cell>
          <cell r="C2738">
            <v>19.399999999999999</v>
          </cell>
        </row>
        <row r="2739">
          <cell r="A2739" t="str">
            <v>Brand 3</v>
          </cell>
          <cell r="B2739" t="str">
            <v>Market 10</v>
          </cell>
          <cell r="C2739">
            <v>15.9</v>
          </cell>
        </row>
        <row r="2740">
          <cell r="A2740" t="str">
            <v>Brand 3</v>
          </cell>
          <cell r="B2740" t="str">
            <v>Market 14</v>
          </cell>
          <cell r="C2740">
            <v>5.7</v>
          </cell>
        </row>
        <row r="2741">
          <cell r="A2741" t="str">
            <v>Brand 3</v>
          </cell>
          <cell r="B2741" t="str">
            <v>Market 10</v>
          </cell>
          <cell r="C2741">
            <v>3.9</v>
          </cell>
        </row>
        <row r="2742">
          <cell r="A2742" t="str">
            <v>Brand 3</v>
          </cell>
          <cell r="B2742" t="str">
            <v>Market 14</v>
          </cell>
          <cell r="C2742">
            <v>3.1</v>
          </cell>
        </row>
        <row r="2743">
          <cell r="A2743" t="str">
            <v>Brand 3</v>
          </cell>
          <cell r="B2743" t="str">
            <v>Market 3</v>
          </cell>
          <cell r="C2743">
            <v>2.6</v>
          </cell>
        </row>
        <row r="2744">
          <cell r="A2744" t="str">
            <v>Brand 3</v>
          </cell>
          <cell r="B2744" t="str">
            <v>Market 15</v>
          </cell>
          <cell r="C2744">
            <v>1.7</v>
          </cell>
        </row>
        <row r="2745">
          <cell r="A2745" t="str">
            <v>Brand 3</v>
          </cell>
          <cell r="B2745" t="str">
            <v>Market 15</v>
          </cell>
          <cell r="C2745">
            <v>1.2</v>
          </cell>
        </row>
        <row r="2746">
          <cell r="A2746" t="str">
            <v>Brand 3</v>
          </cell>
          <cell r="B2746" t="str">
            <v>Market 3</v>
          </cell>
          <cell r="C2746">
            <v>3.1</v>
          </cell>
        </row>
        <row r="2747">
          <cell r="A2747" t="str">
            <v>Brand 3</v>
          </cell>
          <cell r="B2747" t="str">
            <v>Market 15</v>
          </cell>
          <cell r="C2747">
            <v>4.3</v>
          </cell>
        </row>
        <row r="2748">
          <cell r="A2748" t="str">
            <v>Brand 3</v>
          </cell>
          <cell r="B2748" t="str">
            <v>Market 3</v>
          </cell>
          <cell r="C2748">
            <v>5.8</v>
          </cell>
        </row>
        <row r="2749">
          <cell r="A2749" t="str">
            <v>Brand 3</v>
          </cell>
          <cell r="B2749" t="str">
            <v>Market 3</v>
          </cell>
          <cell r="C2749">
            <v>7.8</v>
          </cell>
        </row>
        <row r="2750">
          <cell r="A2750" t="str">
            <v>Brand 3</v>
          </cell>
          <cell r="B2750" t="str">
            <v>Market 3</v>
          </cell>
          <cell r="C2750">
            <v>2.8</v>
          </cell>
        </row>
        <row r="2751">
          <cell r="A2751" t="str">
            <v>Brand 3</v>
          </cell>
          <cell r="B2751" t="str">
            <v>Market 3</v>
          </cell>
          <cell r="C2751">
            <v>14.9</v>
          </cell>
        </row>
        <row r="2752">
          <cell r="A2752" t="str">
            <v>Brand 3</v>
          </cell>
          <cell r="B2752" t="str">
            <v>Market 3</v>
          </cell>
          <cell r="C2752">
            <v>0.3</v>
          </cell>
        </row>
        <row r="2753">
          <cell r="A2753" t="str">
            <v>Brand 3</v>
          </cell>
          <cell r="B2753" t="str">
            <v>Market 7</v>
          </cell>
          <cell r="C2753">
            <v>5.4</v>
          </cell>
        </row>
        <row r="2754">
          <cell r="A2754" t="str">
            <v>Brand 3</v>
          </cell>
          <cell r="B2754" t="str">
            <v>Market 34</v>
          </cell>
          <cell r="C2754">
            <v>3</v>
          </cell>
        </row>
        <row r="2755">
          <cell r="A2755" t="str">
            <v>Brand 3</v>
          </cell>
          <cell r="B2755" t="str">
            <v>Market 31</v>
          </cell>
          <cell r="C2755">
            <v>6.2</v>
          </cell>
        </row>
        <row r="2756">
          <cell r="A2756" t="str">
            <v>Brand 3</v>
          </cell>
          <cell r="B2756" t="str">
            <v>Market 34</v>
          </cell>
          <cell r="C2756">
            <v>0.2</v>
          </cell>
        </row>
        <row r="2757">
          <cell r="A2757" t="str">
            <v>Brand 3</v>
          </cell>
          <cell r="B2757" t="str">
            <v>Market 7</v>
          </cell>
          <cell r="C2757">
            <v>6.4</v>
          </cell>
        </row>
        <row r="2758">
          <cell r="A2758" t="str">
            <v>Brand 3</v>
          </cell>
          <cell r="B2758" t="str">
            <v>Market 34</v>
          </cell>
          <cell r="C2758">
            <v>3.3</v>
          </cell>
        </row>
        <row r="2759">
          <cell r="A2759" t="str">
            <v>Brand 3</v>
          </cell>
          <cell r="B2759" t="str">
            <v>Market 31</v>
          </cell>
          <cell r="C2759">
            <v>5</v>
          </cell>
        </row>
        <row r="2760">
          <cell r="A2760" t="str">
            <v>Brand 3</v>
          </cell>
          <cell r="B2760" t="str">
            <v>Market 7</v>
          </cell>
          <cell r="C2760">
            <v>5.8</v>
          </cell>
        </row>
        <row r="2761">
          <cell r="A2761" t="str">
            <v>Brand 3</v>
          </cell>
          <cell r="B2761" t="str">
            <v>Market 34</v>
          </cell>
          <cell r="C2761">
            <v>4.4000000000000004</v>
          </cell>
        </row>
        <row r="2762">
          <cell r="A2762" t="str">
            <v>Brand 3</v>
          </cell>
          <cell r="B2762" t="str">
            <v>Market 31</v>
          </cell>
          <cell r="C2762">
            <v>3.8</v>
          </cell>
        </row>
        <row r="2763">
          <cell r="A2763" t="str">
            <v>Brand 3</v>
          </cell>
          <cell r="B2763" t="str">
            <v>Market 15</v>
          </cell>
          <cell r="C2763">
            <v>10.9</v>
          </cell>
        </row>
        <row r="2764">
          <cell r="A2764" t="str">
            <v>Brand 3</v>
          </cell>
          <cell r="B2764" t="str">
            <v>Market 15</v>
          </cell>
          <cell r="C2764">
            <v>1.5</v>
          </cell>
        </row>
        <row r="2765">
          <cell r="A2765" t="str">
            <v>Brand 3</v>
          </cell>
          <cell r="B2765" t="str">
            <v>Market 15</v>
          </cell>
          <cell r="C2765">
            <v>24.8</v>
          </cell>
        </row>
        <row r="2766">
          <cell r="A2766" t="str">
            <v>Brand 3</v>
          </cell>
          <cell r="B2766" t="str">
            <v>Market 10</v>
          </cell>
          <cell r="C2766">
            <v>6</v>
          </cell>
        </row>
        <row r="2767">
          <cell r="A2767" t="str">
            <v>Brand 3</v>
          </cell>
          <cell r="B2767" t="str">
            <v>Market 7</v>
          </cell>
          <cell r="C2767">
            <v>19.2</v>
          </cell>
        </row>
        <row r="2768">
          <cell r="A2768" t="str">
            <v>Brand 3</v>
          </cell>
          <cell r="B2768" t="str">
            <v>Market 34</v>
          </cell>
          <cell r="C2768">
            <v>9.8000000000000007</v>
          </cell>
        </row>
        <row r="2769">
          <cell r="A2769" t="str">
            <v>Brand 3</v>
          </cell>
          <cell r="B2769" t="str">
            <v>Market 31</v>
          </cell>
          <cell r="C2769">
            <v>12.3</v>
          </cell>
        </row>
        <row r="2770">
          <cell r="A2770" t="str">
            <v>Brand 3</v>
          </cell>
          <cell r="B2770" t="str">
            <v>Market 7</v>
          </cell>
          <cell r="C2770">
            <v>10.5</v>
          </cell>
        </row>
        <row r="2771">
          <cell r="A2771" t="str">
            <v>Brand 3</v>
          </cell>
          <cell r="B2771" t="str">
            <v>Market 34</v>
          </cell>
          <cell r="C2771">
            <v>4.7</v>
          </cell>
        </row>
        <row r="2772">
          <cell r="A2772" t="str">
            <v>Brand 3</v>
          </cell>
          <cell r="B2772" t="str">
            <v>Market 31</v>
          </cell>
          <cell r="C2772">
            <v>3.7</v>
          </cell>
        </row>
        <row r="2773">
          <cell r="A2773" t="str">
            <v>Brand 3</v>
          </cell>
          <cell r="B2773" t="str">
            <v>Market 7</v>
          </cell>
          <cell r="C2773">
            <v>51.4</v>
          </cell>
        </row>
        <row r="2774">
          <cell r="A2774" t="str">
            <v>Brand 3</v>
          </cell>
          <cell r="B2774" t="str">
            <v>Market 34</v>
          </cell>
          <cell r="C2774">
            <v>32.700000000000003</v>
          </cell>
        </row>
        <row r="2775">
          <cell r="A2775" t="str">
            <v>Brand 3</v>
          </cell>
          <cell r="B2775" t="str">
            <v>Market 31</v>
          </cell>
          <cell r="C2775">
            <v>39.5</v>
          </cell>
        </row>
        <row r="2776">
          <cell r="A2776" t="str">
            <v>Brand 3</v>
          </cell>
          <cell r="B2776" t="str">
            <v>Market 7</v>
          </cell>
          <cell r="C2776">
            <v>0.4</v>
          </cell>
        </row>
        <row r="2777">
          <cell r="A2777" t="str">
            <v>Brand 3</v>
          </cell>
          <cell r="B2777" t="str">
            <v>Market 32</v>
          </cell>
          <cell r="C2777">
            <v>3.5</v>
          </cell>
        </row>
        <row r="2778">
          <cell r="A2778" t="str">
            <v>Brand 3</v>
          </cell>
          <cell r="B2778" t="str">
            <v>Market 32</v>
          </cell>
          <cell r="C2778">
            <v>8.9</v>
          </cell>
        </row>
        <row r="2779">
          <cell r="A2779" t="str">
            <v>Brand 3</v>
          </cell>
          <cell r="B2779" t="str">
            <v>Market 32</v>
          </cell>
          <cell r="C2779">
            <v>30.1</v>
          </cell>
        </row>
        <row r="2780">
          <cell r="A2780" t="str">
            <v>Brand 3</v>
          </cell>
          <cell r="B2780" t="str">
            <v>Market 32</v>
          </cell>
          <cell r="C2780">
            <v>3.1</v>
          </cell>
        </row>
        <row r="2781">
          <cell r="A2781" t="str">
            <v>Brand 3</v>
          </cell>
          <cell r="B2781" t="str">
            <v>Market 32</v>
          </cell>
          <cell r="C2781">
            <v>2.5</v>
          </cell>
        </row>
        <row r="2782">
          <cell r="A2782" t="str">
            <v>Brand 3</v>
          </cell>
          <cell r="B2782" t="str">
            <v>Market 32</v>
          </cell>
          <cell r="C2782">
            <v>4</v>
          </cell>
        </row>
        <row r="2783">
          <cell r="A2783" t="str">
            <v>Brand 3</v>
          </cell>
          <cell r="B2783" t="str">
            <v>Market 32</v>
          </cell>
          <cell r="C2783">
            <v>4</v>
          </cell>
        </row>
        <row r="2784">
          <cell r="A2784" t="str">
            <v>Brand 3</v>
          </cell>
          <cell r="B2784" t="str">
            <v>Market 33</v>
          </cell>
          <cell r="C2784">
            <v>1.1000000000000001</v>
          </cell>
        </row>
        <row r="2785">
          <cell r="A2785" t="str">
            <v>Brand 3</v>
          </cell>
          <cell r="B2785" t="str">
            <v>Market 33</v>
          </cell>
          <cell r="C2785">
            <v>8.6999999999999993</v>
          </cell>
        </row>
        <row r="2786">
          <cell r="A2786" t="str">
            <v>Brand 3</v>
          </cell>
          <cell r="B2786" t="str">
            <v>Market 33</v>
          </cell>
          <cell r="C2786">
            <v>1.5</v>
          </cell>
        </row>
        <row r="2787">
          <cell r="A2787" t="str">
            <v>Brand 3</v>
          </cell>
          <cell r="B2787" t="str">
            <v>Market 33</v>
          </cell>
          <cell r="C2787">
            <v>21.1</v>
          </cell>
        </row>
        <row r="2788">
          <cell r="A2788" t="str">
            <v>Brand 3</v>
          </cell>
          <cell r="B2788" t="str">
            <v>Market 33</v>
          </cell>
          <cell r="C2788">
            <v>2.4</v>
          </cell>
        </row>
        <row r="2789">
          <cell r="A2789" t="str">
            <v>Brand 3</v>
          </cell>
          <cell r="B2789" t="str">
            <v>Market 33</v>
          </cell>
          <cell r="C2789">
            <v>1.8</v>
          </cell>
        </row>
        <row r="2790">
          <cell r="A2790" t="str">
            <v>Brand 3</v>
          </cell>
          <cell r="B2790" t="str">
            <v>Market 15</v>
          </cell>
          <cell r="C2790">
            <v>0.2</v>
          </cell>
        </row>
        <row r="2791">
          <cell r="A2791" t="str">
            <v>Brand 3</v>
          </cell>
          <cell r="B2791" t="str">
            <v>Market 3</v>
          </cell>
          <cell r="C2791">
            <v>1.8</v>
          </cell>
        </row>
        <row r="2792">
          <cell r="A2792" t="str">
            <v>Brand 3</v>
          </cell>
          <cell r="B2792" t="str">
            <v>Market 7</v>
          </cell>
          <cell r="C2792">
            <v>0.6</v>
          </cell>
        </row>
        <row r="2793">
          <cell r="A2793" t="str">
            <v>Brand 3</v>
          </cell>
          <cell r="B2793" t="str">
            <v>Market 32</v>
          </cell>
          <cell r="C2793">
            <v>0.4</v>
          </cell>
        </row>
        <row r="2794">
          <cell r="A2794" t="str">
            <v>Brand 3</v>
          </cell>
          <cell r="B2794" t="str">
            <v>Market 28</v>
          </cell>
          <cell r="C2794">
            <v>2.9249999999999998</v>
          </cell>
        </row>
        <row r="2795">
          <cell r="A2795" t="str">
            <v>Brand 3</v>
          </cell>
          <cell r="B2795" t="str">
            <v>Market 28</v>
          </cell>
          <cell r="C2795">
            <v>4.95</v>
          </cell>
        </row>
        <row r="2796">
          <cell r="A2796" t="str">
            <v>Brand 3</v>
          </cell>
          <cell r="B2796" t="str">
            <v>Market 28</v>
          </cell>
          <cell r="C2796">
            <v>6.5250000000000004</v>
          </cell>
        </row>
        <row r="2797">
          <cell r="A2797" t="str">
            <v>Brand 3</v>
          </cell>
          <cell r="B2797" t="str">
            <v>Market 28</v>
          </cell>
          <cell r="C2797">
            <v>21.15</v>
          </cell>
        </row>
        <row r="2798">
          <cell r="A2798" t="str">
            <v>Brand 3</v>
          </cell>
          <cell r="B2798" t="str">
            <v>Market 28</v>
          </cell>
          <cell r="C2798">
            <v>80.325000000000003</v>
          </cell>
        </row>
        <row r="2799">
          <cell r="A2799" t="str">
            <v>Brand 3</v>
          </cell>
          <cell r="B2799" t="str">
            <v>Market 28</v>
          </cell>
          <cell r="C2799">
            <v>15.75</v>
          </cell>
        </row>
        <row r="2800">
          <cell r="A2800" t="str">
            <v>Brand 3</v>
          </cell>
          <cell r="B2800" t="str">
            <v>Market 23</v>
          </cell>
          <cell r="C2800">
            <v>1.125</v>
          </cell>
        </row>
        <row r="2801">
          <cell r="A2801" t="str">
            <v>Brand 3</v>
          </cell>
          <cell r="B2801" t="str">
            <v>Market 21</v>
          </cell>
          <cell r="C2801">
            <v>0.9</v>
          </cell>
        </row>
        <row r="2802">
          <cell r="A2802" t="str">
            <v>Brand 3</v>
          </cell>
          <cell r="B2802" t="str">
            <v>Market 25</v>
          </cell>
          <cell r="C2802">
            <v>1.8</v>
          </cell>
        </row>
        <row r="2803">
          <cell r="A2803" t="str">
            <v>Brand 3</v>
          </cell>
          <cell r="B2803" t="str">
            <v>Market 24</v>
          </cell>
          <cell r="C2803">
            <v>1.8</v>
          </cell>
        </row>
        <row r="2804">
          <cell r="A2804" t="str">
            <v>Brand 3</v>
          </cell>
          <cell r="B2804" t="str">
            <v>Market 16</v>
          </cell>
          <cell r="C2804">
            <v>2.25</v>
          </cell>
        </row>
        <row r="2805">
          <cell r="A2805" t="str">
            <v>Brand 3</v>
          </cell>
          <cell r="B2805" t="str">
            <v>Market 24</v>
          </cell>
          <cell r="C2805">
            <v>2.25</v>
          </cell>
        </row>
        <row r="2806">
          <cell r="A2806" t="str">
            <v>Brand 3</v>
          </cell>
          <cell r="B2806" t="str">
            <v>Market 23</v>
          </cell>
          <cell r="C2806">
            <v>3.15</v>
          </cell>
        </row>
        <row r="2807">
          <cell r="A2807" t="str">
            <v>Brand 3</v>
          </cell>
          <cell r="B2807" t="str">
            <v>Market 21</v>
          </cell>
          <cell r="C2807">
            <v>3.15</v>
          </cell>
        </row>
        <row r="2808">
          <cell r="A2808" t="str">
            <v>Brand 3</v>
          </cell>
          <cell r="B2808" t="str">
            <v>Market 25</v>
          </cell>
          <cell r="C2808">
            <v>3.15</v>
          </cell>
        </row>
        <row r="2809">
          <cell r="A2809" t="str">
            <v>Brand 3</v>
          </cell>
          <cell r="B2809" t="str">
            <v>Market 16</v>
          </cell>
          <cell r="C2809">
            <v>5.625</v>
          </cell>
        </row>
        <row r="2810">
          <cell r="A2810" t="str">
            <v>Brand 3</v>
          </cell>
          <cell r="B2810" t="str">
            <v>Market 23</v>
          </cell>
          <cell r="C2810">
            <v>1.575</v>
          </cell>
        </row>
        <row r="2811">
          <cell r="A2811" t="str">
            <v>Brand 3</v>
          </cell>
          <cell r="B2811" t="str">
            <v>Market 21</v>
          </cell>
          <cell r="C2811">
            <v>1.35</v>
          </cell>
        </row>
        <row r="2812">
          <cell r="A2812" t="str">
            <v>Brand 3</v>
          </cell>
          <cell r="B2812" t="str">
            <v>Market 25</v>
          </cell>
          <cell r="C2812">
            <v>1.8</v>
          </cell>
        </row>
        <row r="2813">
          <cell r="A2813" t="str">
            <v>Brand 3</v>
          </cell>
          <cell r="B2813" t="str">
            <v>Market 16</v>
          </cell>
          <cell r="C2813">
            <v>2.25</v>
          </cell>
        </row>
        <row r="2814">
          <cell r="A2814" t="str">
            <v>Brand 3</v>
          </cell>
          <cell r="B2814" t="str">
            <v>Market 24</v>
          </cell>
          <cell r="C2814">
            <v>1.575</v>
          </cell>
        </row>
        <row r="2815">
          <cell r="A2815" t="str">
            <v>Brand 3</v>
          </cell>
          <cell r="B2815" t="str">
            <v>Market 25</v>
          </cell>
          <cell r="C2815">
            <v>1.35</v>
          </cell>
        </row>
        <row r="2816">
          <cell r="A2816" t="str">
            <v>Brand 3</v>
          </cell>
          <cell r="B2816" t="str">
            <v>Market 24</v>
          </cell>
          <cell r="C2816">
            <v>1.125</v>
          </cell>
        </row>
        <row r="2817">
          <cell r="A2817" t="str">
            <v>Brand 3</v>
          </cell>
          <cell r="B2817" t="str">
            <v>Market 16</v>
          </cell>
          <cell r="C2817">
            <v>3.375</v>
          </cell>
        </row>
        <row r="2818">
          <cell r="A2818" t="str">
            <v>Brand 3</v>
          </cell>
          <cell r="B2818" t="str">
            <v>Market 24</v>
          </cell>
          <cell r="C2818">
            <v>4.2750000000000004</v>
          </cell>
        </row>
        <row r="2819">
          <cell r="A2819" t="str">
            <v>Brand 3</v>
          </cell>
          <cell r="B2819" t="str">
            <v>Market 23</v>
          </cell>
          <cell r="C2819">
            <v>3.6</v>
          </cell>
        </row>
        <row r="2820">
          <cell r="A2820" t="str">
            <v>Brand 3</v>
          </cell>
          <cell r="B2820" t="str">
            <v>Market 21</v>
          </cell>
          <cell r="C2820">
            <v>1.35</v>
          </cell>
        </row>
        <row r="2821">
          <cell r="A2821" t="str">
            <v>Brand 3</v>
          </cell>
          <cell r="B2821" t="str">
            <v>Market 25</v>
          </cell>
          <cell r="C2821">
            <v>1.575</v>
          </cell>
        </row>
        <row r="2822">
          <cell r="A2822" t="str">
            <v>Brand 3</v>
          </cell>
          <cell r="B2822" t="str">
            <v>Market 24</v>
          </cell>
          <cell r="C2822">
            <v>1.35</v>
          </cell>
        </row>
        <row r="2823">
          <cell r="A2823" t="str">
            <v>Brand 3</v>
          </cell>
          <cell r="B2823" t="str">
            <v>Market 16</v>
          </cell>
          <cell r="C2823">
            <v>5.4</v>
          </cell>
        </row>
        <row r="2824">
          <cell r="A2824" t="str">
            <v>Brand 3</v>
          </cell>
          <cell r="B2824" t="str">
            <v>Market 23</v>
          </cell>
          <cell r="C2824">
            <v>9.4499999999999993</v>
          </cell>
        </row>
        <row r="2825">
          <cell r="A2825" t="str">
            <v>Brand 3</v>
          </cell>
          <cell r="B2825" t="str">
            <v>Market 21</v>
          </cell>
          <cell r="C2825">
            <v>7.2</v>
          </cell>
        </row>
        <row r="2826">
          <cell r="A2826" t="str">
            <v>Brand 3</v>
          </cell>
          <cell r="B2826" t="str">
            <v>Market 25</v>
          </cell>
          <cell r="C2826">
            <v>7.4249999999999998</v>
          </cell>
        </row>
        <row r="2827">
          <cell r="A2827" t="str">
            <v>Brand 3</v>
          </cell>
          <cell r="B2827" t="str">
            <v>Market 16</v>
          </cell>
          <cell r="C2827">
            <v>10.125</v>
          </cell>
        </row>
        <row r="2828">
          <cell r="A2828" t="str">
            <v>Brand 3</v>
          </cell>
          <cell r="B2828" t="str">
            <v>Market 9</v>
          </cell>
          <cell r="C2828">
            <v>32.174999999999997</v>
          </cell>
        </row>
        <row r="2829">
          <cell r="A2829" t="str">
            <v>Brand 3</v>
          </cell>
          <cell r="B2829" t="str">
            <v>Market 9</v>
          </cell>
          <cell r="C2829">
            <v>2.4750000000000001</v>
          </cell>
        </row>
        <row r="2830">
          <cell r="A2830" t="str">
            <v>Brand 3</v>
          </cell>
          <cell r="B2830" t="str">
            <v>Market 14</v>
          </cell>
          <cell r="C2830">
            <v>3.375</v>
          </cell>
        </row>
        <row r="2831">
          <cell r="A2831" t="str">
            <v>Brand 3</v>
          </cell>
          <cell r="B2831" t="str">
            <v>Market 10</v>
          </cell>
          <cell r="C2831">
            <v>4.7249999999999996</v>
          </cell>
        </row>
        <row r="2832">
          <cell r="A2832" t="str">
            <v>Brand 3</v>
          </cell>
          <cell r="B2832" t="str">
            <v>Market 14</v>
          </cell>
          <cell r="C2832">
            <v>1.8</v>
          </cell>
        </row>
        <row r="2833">
          <cell r="A2833" t="str">
            <v>Brand 3</v>
          </cell>
          <cell r="B2833" t="str">
            <v>Market 10</v>
          </cell>
          <cell r="C2833">
            <v>3.6</v>
          </cell>
        </row>
        <row r="2834">
          <cell r="A2834" t="str">
            <v>Brand 3</v>
          </cell>
          <cell r="B2834" t="str">
            <v>Market 9</v>
          </cell>
          <cell r="C2834">
            <v>10.35</v>
          </cell>
        </row>
        <row r="2835">
          <cell r="A2835" t="str">
            <v>Brand 3</v>
          </cell>
          <cell r="B2835" t="str">
            <v>Market 14</v>
          </cell>
          <cell r="C2835">
            <v>14.4</v>
          </cell>
        </row>
        <row r="2836">
          <cell r="A2836" t="str">
            <v>Brand 3</v>
          </cell>
          <cell r="B2836" t="str">
            <v>Market 10</v>
          </cell>
          <cell r="C2836">
            <v>24.524999999999999</v>
          </cell>
        </row>
        <row r="2837">
          <cell r="A2837" t="str">
            <v>Brand 3</v>
          </cell>
          <cell r="B2837" t="str">
            <v>Market 9</v>
          </cell>
          <cell r="C2837">
            <v>3.6</v>
          </cell>
        </row>
        <row r="2838">
          <cell r="A2838" t="str">
            <v>Brand 3</v>
          </cell>
          <cell r="B2838" t="str">
            <v>Market 14</v>
          </cell>
          <cell r="C2838">
            <v>2.9249999999999998</v>
          </cell>
        </row>
        <row r="2839">
          <cell r="A2839" t="str">
            <v>Brand 3</v>
          </cell>
          <cell r="B2839" t="str">
            <v>Market 10</v>
          </cell>
          <cell r="C2839">
            <v>1.8</v>
          </cell>
        </row>
        <row r="2840">
          <cell r="A2840" t="str">
            <v>Brand 3</v>
          </cell>
          <cell r="B2840" t="str">
            <v>Market 10</v>
          </cell>
          <cell r="C2840">
            <v>2.0249999999999999</v>
          </cell>
        </row>
        <row r="2841">
          <cell r="A2841" t="str">
            <v>Brand 3</v>
          </cell>
          <cell r="B2841" t="str">
            <v>Market 9</v>
          </cell>
          <cell r="C2841">
            <v>2.7</v>
          </cell>
        </row>
        <row r="2842">
          <cell r="A2842" t="str">
            <v>Brand 3</v>
          </cell>
          <cell r="B2842" t="str">
            <v>Market 9</v>
          </cell>
          <cell r="C2842">
            <v>4.95</v>
          </cell>
        </row>
        <row r="2843">
          <cell r="A2843" t="str">
            <v>Brand 3</v>
          </cell>
          <cell r="B2843" t="str">
            <v>Market 14</v>
          </cell>
          <cell r="C2843">
            <v>18.45</v>
          </cell>
        </row>
        <row r="2844">
          <cell r="A2844" t="str">
            <v>Brand 3</v>
          </cell>
          <cell r="B2844" t="str">
            <v>Market 10</v>
          </cell>
          <cell r="C2844">
            <v>31.725000000000001</v>
          </cell>
        </row>
        <row r="2845">
          <cell r="A2845" t="str">
            <v>Brand 3</v>
          </cell>
          <cell r="B2845" t="str">
            <v>Market 14</v>
          </cell>
          <cell r="C2845">
            <v>2.25</v>
          </cell>
        </row>
        <row r="2846">
          <cell r="A2846" t="str">
            <v>Brand 3</v>
          </cell>
          <cell r="B2846" t="str">
            <v>Market 3</v>
          </cell>
          <cell r="C2846">
            <v>5.1749999999999998</v>
          </cell>
        </row>
        <row r="2847">
          <cell r="A2847" t="str">
            <v>Brand 3</v>
          </cell>
          <cell r="B2847" t="str">
            <v>Market 15</v>
          </cell>
          <cell r="C2847">
            <v>2.25</v>
          </cell>
        </row>
        <row r="2848">
          <cell r="A2848" t="str">
            <v>Brand 3</v>
          </cell>
          <cell r="B2848" t="str">
            <v>Market 15</v>
          </cell>
          <cell r="C2848">
            <v>2.0249999999999999</v>
          </cell>
        </row>
        <row r="2849">
          <cell r="A2849" t="str">
            <v>Brand 3</v>
          </cell>
          <cell r="B2849" t="str">
            <v>Market 15</v>
          </cell>
          <cell r="C2849">
            <v>5.1749999999999998</v>
          </cell>
        </row>
        <row r="2850">
          <cell r="A2850" t="str">
            <v>Brand 3</v>
          </cell>
          <cell r="B2850" t="str">
            <v>Market 15</v>
          </cell>
          <cell r="C2850">
            <v>4.2750000000000004</v>
          </cell>
        </row>
        <row r="2851">
          <cell r="A2851" t="str">
            <v>Brand 3</v>
          </cell>
          <cell r="B2851" t="str">
            <v>Market 15</v>
          </cell>
          <cell r="C2851">
            <v>19.574999999999999</v>
          </cell>
        </row>
        <row r="2852">
          <cell r="A2852" t="str">
            <v>Brand 3</v>
          </cell>
          <cell r="B2852" t="str">
            <v>Market 15</v>
          </cell>
          <cell r="C2852">
            <v>8.7750000000000004</v>
          </cell>
        </row>
        <row r="2853">
          <cell r="A2853" t="str">
            <v>Brand 3</v>
          </cell>
          <cell r="B2853" t="str">
            <v>Market 3</v>
          </cell>
          <cell r="C2853">
            <v>1.35</v>
          </cell>
        </row>
        <row r="2854">
          <cell r="A2854" t="str">
            <v>Brand 3</v>
          </cell>
          <cell r="B2854" t="str">
            <v>Market 3</v>
          </cell>
          <cell r="C2854">
            <v>12.6</v>
          </cell>
        </row>
        <row r="2855">
          <cell r="A2855" t="str">
            <v>Brand 3</v>
          </cell>
          <cell r="B2855" t="str">
            <v>Market 3</v>
          </cell>
          <cell r="C2855">
            <v>4.05</v>
          </cell>
        </row>
        <row r="2856">
          <cell r="A2856" t="str">
            <v>Brand 3</v>
          </cell>
          <cell r="B2856" t="str">
            <v>Market 3</v>
          </cell>
          <cell r="C2856">
            <v>4.7249999999999996</v>
          </cell>
        </row>
        <row r="2857">
          <cell r="A2857" t="str">
            <v>Brand 3</v>
          </cell>
          <cell r="B2857" t="str">
            <v>Market 3</v>
          </cell>
          <cell r="C2857">
            <v>2.7</v>
          </cell>
        </row>
        <row r="2858">
          <cell r="A2858" t="str">
            <v>Brand 3</v>
          </cell>
          <cell r="B2858" t="str">
            <v>Market 7</v>
          </cell>
          <cell r="C2858">
            <v>6.5250000000000004</v>
          </cell>
        </row>
        <row r="2859">
          <cell r="A2859" t="str">
            <v>Brand 3</v>
          </cell>
          <cell r="B2859" t="str">
            <v>Market 34</v>
          </cell>
          <cell r="C2859">
            <v>4.7249999999999996</v>
          </cell>
        </row>
        <row r="2860">
          <cell r="A2860" t="str">
            <v>Brand 3</v>
          </cell>
          <cell r="B2860" t="str">
            <v>Market 31</v>
          </cell>
          <cell r="C2860">
            <v>2.9249999999999998</v>
          </cell>
        </row>
        <row r="2861">
          <cell r="A2861" t="str">
            <v>Brand 3</v>
          </cell>
          <cell r="B2861" t="str">
            <v>Market 7</v>
          </cell>
          <cell r="C2861">
            <v>6.5250000000000004</v>
          </cell>
        </row>
        <row r="2862">
          <cell r="A2862" t="str">
            <v>Brand 3</v>
          </cell>
          <cell r="B2862" t="str">
            <v>Market 34</v>
          </cell>
          <cell r="C2862">
            <v>5.625</v>
          </cell>
        </row>
        <row r="2863">
          <cell r="A2863" t="str">
            <v>Brand 3</v>
          </cell>
          <cell r="B2863" t="str">
            <v>Market 31</v>
          </cell>
          <cell r="C2863">
            <v>7.2</v>
          </cell>
        </row>
        <row r="2864">
          <cell r="A2864" t="str">
            <v>Brand 3</v>
          </cell>
          <cell r="B2864" t="str">
            <v>Market 7</v>
          </cell>
          <cell r="C2864">
            <v>7.4249999999999998</v>
          </cell>
        </row>
        <row r="2865">
          <cell r="A2865" t="str">
            <v>Brand 3</v>
          </cell>
          <cell r="B2865" t="str">
            <v>Market 34</v>
          </cell>
          <cell r="C2865">
            <v>3.375</v>
          </cell>
        </row>
        <row r="2866">
          <cell r="A2866" t="str">
            <v>Brand 3</v>
          </cell>
          <cell r="B2866" t="str">
            <v>Market 31</v>
          </cell>
          <cell r="C2866">
            <v>4.7249999999999996</v>
          </cell>
        </row>
        <row r="2867">
          <cell r="A2867" t="str">
            <v>Brand 3</v>
          </cell>
          <cell r="B2867" t="str">
            <v>Market 7</v>
          </cell>
          <cell r="C2867">
            <v>13.5</v>
          </cell>
        </row>
        <row r="2868">
          <cell r="A2868" t="str">
            <v>Brand 3</v>
          </cell>
          <cell r="B2868" t="str">
            <v>Market 34</v>
          </cell>
          <cell r="C2868">
            <v>6.75</v>
          </cell>
        </row>
        <row r="2869">
          <cell r="A2869" t="str">
            <v>Brand 3</v>
          </cell>
          <cell r="B2869" t="str">
            <v>Market 31</v>
          </cell>
          <cell r="C2869">
            <v>8.7750000000000004</v>
          </cell>
        </row>
        <row r="2870">
          <cell r="A2870" t="str">
            <v>Brand 3</v>
          </cell>
          <cell r="B2870" t="str">
            <v>Market 7</v>
          </cell>
          <cell r="C2870">
            <v>45.45</v>
          </cell>
        </row>
        <row r="2871">
          <cell r="A2871" t="str">
            <v>Brand 3</v>
          </cell>
          <cell r="B2871" t="str">
            <v>Market 34</v>
          </cell>
          <cell r="C2871">
            <v>18.899999999999999</v>
          </cell>
        </row>
        <row r="2872">
          <cell r="A2872" t="str">
            <v>Brand 3</v>
          </cell>
          <cell r="B2872" t="str">
            <v>Market 31</v>
          </cell>
          <cell r="C2872">
            <v>21.375</v>
          </cell>
        </row>
        <row r="2873">
          <cell r="A2873" t="str">
            <v>Brand 3</v>
          </cell>
          <cell r="B2873" t="str">
            <v>Market 34</v>
          </cell>
          <cell r="C2873">
            <v>11.475</v>
          </cell>
        </row>
        <row r="2874">
          <cell r="A2874" t="str">
            <v>Brand 3</v>
          </cell>
          <cell r="B2874" t="str">
            <v>Market 7</v>
          </cell>
          <cell r="C2874">
            <v>75.150000000000006</v>
          </cell>
        </row>
        <row r="2875">
          <cell r="A2875" t="str">
            <v>Brand 3</v>
          </cell>
          <cell r="B2875" t="str">
            <v>Market 34</v>
          </cell>
          <cell r="C2875">
            <v>40.950000000000003</v>
          </cell>
        </row>
        <row r="2876">
          <cell r="A2876" t="str">
            <v>Brand 3</v>
          </cell>
          <cell r="B2876" t="str">
            <v>Market 31</v>
          </cell>
          <cell r="C2876">
            <v>64.575000000000003</v>
          </cell>
        </row>
        <row r="2877">
          <cell r="A2877" t="str">
            <v>Brand 3</v>
          </cell>
          <cell r="B2877" t="str">
            <v>Market 32</v>
          </cell>
          <cell r="C2877">
            <v>5.1749999999999998</v>
          </cell>
        </row>
        <row r="2878">
          <cell r="A2878" t="str">
            <v>Brand 3</v>
          </cell>
          <cell r="B2878" t="str">
            <v>Market 32</v>
          </cell>
          <cell r="C2878">
            <v>4.2750000000000004</v>
          </cell>
        </row>
        <row r="2879">
          <cell r="A2879" t="str">
            <v>Brand 3</v>
          </cell>
          <cell r="B2879" t="str">
            <v>Market 32</v>
          </cell>
          <cell r="C2879">
            <v>4.95</v>
          </cell>
        </row>
        <row r="2880">
          <cell r="A2880" t="str">
            <v>Brand 3</v>
          </cell>
          <cell r="B2880" t="str">
            <v>Market 32</v>
          </cell>
          <cell r="C2880">
            <v>15.3</v>
          </cell>
        </row>
        <row r="2881">
          <cell r="A2881" t="str">
            <v>Brand 3</v>
          </cell>
          <cell r="B2881" t="str">
            <v>Market 32</v>
          </cell>
          <cell r="C2881">
            <v>29.024999999999999</v>
          </cell>
        </row>
        <row r="2882">
          <cell r="A2882" t="str">
            <v>Brand 3</v>
          </cell>
          <cell r="B2882" t="str">
            <v>Market 32</v>
          </cell>
          <cell r="C2882">
            <v>7.65</v>
          </cell>
        </row>
        <row r="2883">
          <cell r="A2883" t="str">
            <v>Brand 3</v>
          </cell>
          <cell r="B2883" t="str">
            <v>Market 33</v>
          </cell>
          <cell r="C2883">
            <v>3.375</v>
          </cell>
        </row>
        <row r="2884">
          <cell r="A2884" t="str">
            <v>Brand 3</v>
          </cell>
          <cell r="B2884" t="str">
            <v>Market 33</v>
          </cell>
          <cell r="C2884">
            <v>2.7</v>
          </cell>
        </row>
        <row r="2885">
          <cell r="A2885" t="str">
            <v>Brand 3</v>
          </cell>
          <cell r="B2885" t="str">
            <v>Market 33</v>
          </cell>
          <cell r="C2885">
            <v>8.1</v>
          </cell>
        </row>
        <row r="2886">
          <cell r="A2886" t="str">
            <v>Brand 3</v>
          </cell>
          <cell r="B2886" t="str">
            <v>Market 33</v>
          </cell>
          <cell r="C2886">
            <v>19.8</v>
          </cell>
        </row>
        <row r="2887">
          <cell r="A2887" t="str">
            <v>Brand 3</v>
          </cell>
          <cell r="B2887" t="str">
            <v>Market 33</v>
          </cell>
          <cell r="C2887">
            <v>20.024999999999999</v>
          </cell>
        </row>
        <row r="2888">
          <cell r="A2888" t="str">
            <v>Brand 3</v>
          </cell>
          <cell r="B2888" t="str">
            <v>Market 33</v>
          </cell>
          <cell r="C2888">
            <v>1.8</v>
          </cell>
        </row>
        <row r="2889">
          <cell r="A2889" t="str">
            <v>Brand 3</v>
          </cell>
          <cell r="B2889" t="str">
            <v>Market 23</v>
          </cell>
          <cell r="C2889">
            <v>2.75</v>
          </cell>
        </row>
        <row r="2890">
          <cell r="A2890" t="str">
            <v>Brand 3</v>
          </cell>
          <cell r="B2890" t="str">
            <v>Market 28</v>
          </cell>
          <cell r="C2890">
            <v>2.25</v>
          </cell>
        </row>
        <row r="2891">
          <cell r="A2891" t="str">
            <v>Brand 3</v>
          </cell>
          <cell r="B2891" t="str">
            <v>Market 28</v>
          </cell>
          <cell r="C2891">
            <v>12.6</v>
          </cell>
        </row>
        <row r="2892">
          <cell r="A2892" t="str">
            <v>Brand 3</v>
          </cell>
          <cell r="B2892" t="str">
            <v>Market 28</v>
          </cell>
          <cell r="C2892">
            <v>3.15</v>
          </cell>
        </row>
        <row r="2893">
          <cell r="A2893" t="str">
            <v>Brand 3</v>
          </cell>
          <cell r="B2893" t="str">
            <v>Market 28</v>
          </cell>
          <cell r="C2893">
            <v>9.9</v>
          </cell>
        </row>
        <row r="2894">
          <cell r="A2894" t="str">
            <v>Brand 3</v>
          </cell>
          <cell r="B2894" t="str">
            <v>Market 28</v>
          </cell>
          <cell r="C2894">
            <v>7.65</v>
          </cell>
        </row>
        <row r="2895">
          <cell r="A2895" t="str">
            <v>Brand 3</v>
          </cell>
          <cell r="B2895" t="str">
            <v>Market 28</v>
          </cell>
          <cell r="C2895">
            <v>20.25</v>
          </cell>
        </row>
        <row r="2896">
          <cell r="A2896" t="str">
            <v>Brand 3</v>
          </cell>
          <cell r="B2896" t="str">
            <v>Market 23</v>
          </cell>
          <cell r="C2896">
            <v>0.45</v>
          </cell>
        </row>
        <row r="2897">
          <cell r="A2897" t="str">
            <v>Brand 3</v>
          </cell>
          <cell r="B2897" t="str">
            <v>Market 25</v>
          </cell>
          <cell r="C2897">
            <v>1.35</v>
          </cell>
        </row>
        <row r="2898">
          <cell r="A2898" t="str">
            <v>Brand 3</v>
          </cell>
          <cell r="B2898" t="str">
            <v>Market 24</v>
          </cell>
          <cell r="C2898">
            <v>1.35</v>
          </cell>
        </row>
        <row r="2899">
          <cell r="A2899" t="str">
            <v>Brand 3</v>
          </cell>
          <cell r="B2899" t="str">
            <v>Market 25</v>
          </cell>
          <cell r="C2899">
            <v>1.8</v>
          </cell>
        </row>
        <row r="2900">
          <cell r="A2900" t="str">
            <v>Brand 3</v>
          </cell>
          <cell r="B2900" t="str">
            <v>Market 23</v>
          </cell>
          <cell r="C2900">
            <v>1.35</v>
          </cell>
        </row>
        <row r="2901">
          <cell r="A2901" t="str">
            <v>Brand 3</v>
          </cell>
          <cell r="B2901" t="str">
            <v>Market 21</v>
          </cell>
          <cell r="C2901">
            <v>0.45</v>
          </cell>
        </row>
        <row r="2902">
          <cell r="A2902" t="str">
            <v>Brand 3</v>
          </cell>
          <cell r="B2902" t="str">
            <v>Market 24</v>
          </cell>
          <cell r="C2902">
            <v>0.9</v>
          </cell>
        </row>
        <row r="2903">
          <cell r="A2903" t="str">
            <v>Brand 3</v>
          </cell>
          <cell r="B2903" t="str">
            <v>Market 23</v>
          </cell>
          <cell r="C2903">
            <v>0.45</v>
          </cell>
        </row>
        <row r="2904">
          <cell r="A2904" t="str">
            <v>Brand 3</v>
          </cell>
          <cell r="B2904" t="str">
            <v>Market 21</v>
          </cell>
          <cell r="C2904">
            <v>1.8</v>
          </cell>
        </row>
        <row r="2905">
          <cell r="A2905" t="str">
            <v>Brand 3</v>
          </cell>
          <cell r="B2905" t="str">
            <v>Market 25</v>
          </cell>
          <cell r="C2905">
            <v>1.35</v>
          </cell>
        </row>
        <row r="2906">
          <cell r="A2906" t="str">
            <v>Brand 3</v>
          </cell>
          <cell r="B2906" t="str">
            <v>Market 16</v>
          </cell>
          <cell r="C2906">
            <v>3.6</v>
          </cell>
        </row>
        <row r="2907">
          <cell r="A2907" t="str">
            <v>Brand 3</v>
          </cell>
          <cell r="B2907" t="str">
            <v>Market 16</v>
          </cell>
          <cell r="C2907">
            <v>0.9</v>
          </cell>
        </row>
        <row r="2908">
          <cell r="A2908" t="str">
            <v>Brand 3</v>
          </cell>
          <cell r="B2908" t="str">
            <v>Market 21</v>
          </cell>
          <cell r="C2908">
            <v>0.9</v>
          </cell>
        </row>
        <row r="2909">
          <cell r="A2909" t="str">
            <v>Brand 3</v>
          </cell>
          <cell r="B2909" t="str">
            <v>Market 16</v>
          </cell>
          <cell r="C2909">
            <v>1.35</v>
          </cell>
        </row>
        <row r="2910">
          <cell r="A2910" t="str">
            <v>Brand 3</v>
          </cell>
          <cell r="B2910" t="str">
            <v>Market 23</v>
          </cell>
          <cell r="C2910">
            <v>0.9</v>
          </cell>
        </row>
        <row r="2911">
          <cell r="A2911" t="str">
            <v>Brand 3</v>
          </cell>
          <cell r="B2911" t="str">
            <v>Market 25</v>
          </cell>
          <cell r="C2911">
            <v>0.45</v>
          </cell>
        </row>
        <row r="2912">
          <cell r="A2912" t="str">
            <v>Brand 3</v>
          </cell>
          <cell r="B2912" t="str">
            <v>Market 24</v>
          </cell>
          <cell r="C2912">
            <v>0.9</v>
          </cell>
        </row>
        <row r="2913">
          <cell r="A2913" t="str">
            <v>Brand 3</v>
          </cell>
          <cell r="B2913" t="str">
            <v>Market 21</v>
          </cell>
          <cell r="C2913">
            <v>0.45</v>
          </cell>
        </row>
        <row r="2914">
          <cell r="A2914" t="str">
            <v>Brand 3</v>
          </cell>
          <cell r="B2914" t="str">
            <v>Market 16</v>
          </cell>
          <cell r="C2914">
            <v>1.8</v>
          </cell>
        </row>
        <row r="2915">
          <cell r="A2915" t="str">
            <v>Brand 3</v>
          </cell>
          <cell r="B2915" t="str">
            <v>Market 24</v>
          </cell>
          <cell r="C2915">
            <v>0.45</v>
          </cell>
        </row>
        <row r="2916">
          <cell r="A2916" t="str">
            <v>Brand 3</v>
          </cell>
          <cell r="B2916" t="str">
            <v>Market 24</v>
          </cell>
          <cell r="C2916">
            <v>3.6</v>
          </cell>
        </row>
        <row r="2917">
          <cell r="A2917" t="str">
            <v>Brand 3</v>
          </cell>
          <cell r="B2917" t="str">
            <v>Market 23</v>
          </cell>
          <cell r="C2917">
            <v>0.45</v>
          </cell>
        </row>
        <row r="2918">
          <cell r="A2918" t="str">
            <v>Brand 3</v>
          </cell>
          <cell r="B2918" t="str">
            <v>Market 25</v>
          </cell>
          <cell r="C2918">
            <v>0.9</v>
          </cell>
        </row>
        <row r="2919">
          <cell r="A2919" t="str">
            <v>Brand 3</v>
          </cell>
          <cell r="B2919" t="str">
            <v>Market 16</v>
          </cell>
          <cell r="C2919">
            <v>0.45</v>
          </cell>
        </row>
        <row r="2920">
          <cell r="A2920" t="str">
            <v>Brand 3</v>
          </cell>
          <cell r="B2920" t="str">
            <v>Market 23</v>
          </cell>
          <cell r="C2920">
            <v>3.15</v>
          </cell>
        </row>
        <row r="2921">
          <cell r="A2921" t="str">
            <v>Brand 3</v>
          </cell>
          <cell r="B2921" t="str">
            <v>Market 21</v>
          </cell>
          <cell r="C2921">
            <v>4.05</v>
          </cell>
        </row>
        <row r="2922">
          <cell r="A2922" t="str">
            <v>Brand 3</v>
          </cell>
          <cell r="B2922" t="str">
            <v>Market 25</v>
          </cell>
          <cell r="C2922">
            <v>4.05</v>
          </cell>
        </row>
        <row r="2923">
          <cell r="A2923" t="str">
            <v>Brand 3</v>
          </cell>
          <cell r="B2923" t="str">
            <v>Market 16</v>
          </cell>
          <cell r="C2923">
            <v>6.75</v>
          </cell>
        </row>
        <row r="2924">
          <cell r="A2924" t="str">
            <v>Brand 3</v>
          </cell>
          <cell r="B2924" t="str">
            <v>Market 25</v>
          </cell>
          <cell r="C2924">
            <v>5.4</v>
          </cell>
        </row>
        <row r="2925">
          <cell r="A2925" t="str">
            <v>Brand 3</v>
          </cell>
          <cell r="B2925" t="str">
            <v>Market 34</v>
          </cell>
          <cell r="C2925">
            <v>9.9</v>
          </cell>
        </row>
        <row r="2926">
          <cell r="A2926" t="str">
            <v>Brand 3</v>
          </cell>
          <cell r="B2926" t="str">
            <v>Market 9</v>
          </cell>
          <cell r="C2926">
            <v>5.4</v>
          </cell>
        </row>
        <row r="2927">
          <cell r="A2927" t="str">
            <v>Brand 3</v>
          </cell>
          <cell r="B2927" t="str">
            <v>Market 14</v>
          </cell>
          <cell r="C2927">
            <v>10.35</v>
          </cell>
        </row>
        <row r="2928">
          <cell r="A2928" t="str">
            <v>Brand 3</v>
          </cell>
          <cell r="B2928" t="str">
            <v>Market 9</v>
          </cell>
          <cell r="C2928">
            <v>6.3</v>
          </cell>
        </row>
        <row r="2929">
          <cell r="A2929" t="str">
            <v>Brand 3</v>
          </cell>
          <cell r="B2929" t="str">
            <v>Market 10</v>
          </cell>
          <cell r="C2929">
            <v>4.05</v>
          </cell>
        </row>
        <row r="2930">
          <cell r="A2930" t="str">
            <v>Brand 3</v>
          </cell>
          <cell r="B2930" t="str">
            <v>Market 14</v>
          </cell>
          <cell r="C2930">
            <v>6.3</v>
          </cell>
        </row>
        <row r="2931">
          <cell r="A2931" t="str">
            <v>Brand 3</v>
          </cell>
          <cell r="B2931" t="str">
            <v>Market 9</v>
          </cell>
          <cell r="C2931">
            <v>0.9</v>
          </cell>
        </row>
        <row r="2932">
          <cell r="A2932" t="str">
            <v>Brand 3</v>
          </cell>
          <cell r="B2932" t="str">
            <v>Market 10</v>
          </cell>
          <cell r="C2932">
            <v>0.9</v>
          </cell>
        </row>
        <row r="2933">
          <cell r="A2933" t="str">
            <v>Brand 3</v>
          </cell>
          <cell r="B2933" t="str">
            <v>Market 9</v>
          </cell>
          <cell r="C2933">
            <v>3.15</v>
          </cell>
        </row>
        <row r="2934">
          <cell r="A2934" t="str">
            <v>Brand 3</v>
          </cell>
          <cell r="B2934" t="str">
            <v>Market 9</v>
          </cell>
          <cell r="C2934">
            <v>9.9</v>
          </cell>
        </row>
        <row r="2935">
          <cell r="A2935" t="str">
            <v>Brand 3</v>
          </cell>
          <cell r="B2935" t="str">
            <v>Market 14</v>
          </cell>
          <cell r="C2935">
            <v>10.8</v>
          </cell>
        </row>
        <row r="2936">
          <cell r="A2936" t="str">
            <v>Brand 3</v>
          </cell>
          <cell r="B2936" t="str">
            <v>Market 14</v>
          </cell>
          <cell r="C2936">
            <v>13.95</v>
          </cell>
        </row>
        <row r="2937">
          <cell r="A2937" t="str">
            <v>Brand 3</v>
          </cell>
          <cell r="B2937" t="str">
            <v>Market 10</v>
          </cell>
          <cell r="C2937">
            <v>26.1</v>
          </cell>
        </row>
        <row r="2938">
          <cell r="A2938" t="str">
            <v>Brand 3</v>
          </cell>
          <cell r="B2938" t="str">
            <v>Market 14</v>
          </cell>
          <cell r="C2938">
            <v>0.45</v>
          </cell>
        </row>
        <row r="2939">
          <cell r="A2939" t="str">
            <v>Brand 3</v>
          </cell>
          <cell r="B2939" t="str">
            <v>Market 31</v>
          </cell>
          <cell r="C2939">
            <v>9.4499999999999993</v>
          </cell>
        </row>
        <row r="2940">
          <cell r="A2940" t="str">
            <v>Brand 3</v>
          </cell>
          <cell r="B2940" t="str">
            <v>Market 31</v>
          </cell>
          <cell r="C2940">
            <v>24.3</v>
          </cell>
        </row>
        <row r="2941">
          <cell r="A2941" t="str">
            <v>Brand 3</v>
          </cell>
          <cell r="B2941" t="str">
            <v>Market 31</v>
          </cell>
          <cell r="C2941">
            <v>0.45</v>
          </cell>
        </row>
        <row r="2942">
          <cell r="A2942" t="str">
            <v>Brand 3</v>
          </cell>
          <cell r="B2942" t="str">
            <v>Market 3</v>
          </cell>
          <cell r="C2942">
            <v>0.9</v>
          </cell>
        </row>
        <row r="2943">
          <cell r="A2943" t="str">
            <v>Brand 3</v>
          </cell>
          <cell r="B2943" t="str">
            <v>Market 15</v>
          </cell>
          <cell r="C2943">
            <v>0.9</v>
          </cell>
        </row>
        <row r="2944">
          <cell r="A2944" t="str">
            <v>Brand 3</v>
          </cell>
          <cell r="B2944" t="str">
            <v>Market 15</v>
          </cell>
          <cell r="C2944">
            <v>1.8</v>
          </cell>
        </row>
        <row r="2945">
          <cell r="A2945" t="str">
            <v>Brand 3</v>
          </cell>
          <cell r="B2945" t="str">
            <v>Market 15</v>
          </cell>
          <cell r="C2945">
            <v>15.75</v>
          </cell>
        </row>
        <row r="2946">
          <cell r="A2946" t="str">
            <v>Brand 3</v>
          </cell>
          <cell r="B2946" t="str">
            <v>Market 3</v>
          </cell>
          <cell r="C2946">
            <v>4.5</v>
          </cell>
        </row>
        <row r="2947">
          <cell r="A2947" t="str">
            <v>Brand 3</v>
          </cell>
          <cell r="B2947" t="str">
            <v>Market 3</v>
          </cell>
          <cell r="C2947">
            <v>6.75</v>
          </cell>
        </row>
        <row r="2948">
          <cell r="A2948" t="str">
            <v>Brand 3</v>
          </cell>
          <cell r="B2948" t="str">
            <v>Market 3</v>
          </cell>
          <cell r="C2948">
            <v>0.9</v>
          </cell>
        </row>
        <row r="2949">
          <cell r="A2949" t="str">
            <v>Brand 3</v>
          </cell>
          <cell r="B2949" t="str">
            <v>Market 3</v>
          </cell>
          <cell r="C2949">
            <v>8.1</v>
          </cell>
        </row>
        <row r="2950">
          <cell r="A2950" t="str">
            <v>Brand 3</v>
          </cell>
          <cell r="B2950" t="str">
            <v>Market 3</v>
          </cell>
          <cell r="C2950">
            <v>2.25</v>
          </cell>
        </row>
        <row r="2951">
          <cell r="A2951" t="str">
            <v>Brand 3</v>
          </cell>
          <cell r="B2951" t="str">
            <v>Market 15</v>
          </cell>
          <cell r="C2951">
            <v>3.6</v>
          </cell>
        </row>
        <row r="2952">
          <cell r="A2952" t="str">
            <v>Brand 3</v>
          </cell>
          <cell r="B2952" t="str">
            <v>Market 7</v>
          </cell>
          <cell r="C2952">
            <v>30.6</v>
          </cell>
        </row>
        <row r="2953">
          <cell r="A2953" t="str">
            <v>Brand 3</v>
          </cell>
          <cell r="B2953" t="str">
            <v>Market 7</v>
          </cell>
          <cell r="C2953">
            <v>6.3</v>
          </cell>
        </row>
        <row r="2954">
          <cell r="A2954" t="str">
            <v>Brand 3</v>
          </cell>
          <cell r="B2954" t="str">
            <v>Market 31</v>
          </cell>
          <cell r="C2954">
            <v>16.2</v>
          </cell>
        </row>
        <row r="2955">
          <cell r="A2955" t="str">
            <v>Brand 3</v>
          </cell>
          <cell r="B2955" t="str">
            <v>Market 7</v>
          </cell>
          <cell r="C2955">
            <v>2.7</v>
          </cell>
        </row>
        <row r="2956">
          <cell r="A2956" t="str">
            <v>Brand 3</v>
          </cell>
          <cell r="B2956" t="str">
            <v>Market 34</v>
          </cell>
          <cell r="C2956">
            <v>0.9</v>
          </cell>
        </row>
        <row r="2957">
          <cell r="A2957" t="str">
            <v>Brand 3</v>
          </cell>
          <cell r="B2957" t="str">
            <v>Market 31</v>
          </cell>
          <cell r="C2957">
            <v>0.9</v>
          </cell>
        </row>
        <row r="2958">
          <cell r="A2958" t="str">
            <v>Brand 3</v>
          </cell>
          <cell r="B2958" t="str">
            <v>Market 7</v>
          </cell>
          <cell r="C2958">
            <v>11.25</v>
          </cell>
        </row>
        <row r="2959">
          <cell r="A2959" t="str">
            <v>Brand 3</v>
          </cell>
          <cell r="B2959" t="str">
            <v>Market 34</v>
          </cell>
          <cell r="C2959">
            <v>4.95</v>
          </cell>
        </row>
        <row r="2960">
          <cell r="A2960" t="str">
            <v>Brand 3</v>
          </cell>
          <cell r="B2960" t="str">
            <v>Market 31</v>
          </cell>
          <cell r="C2960">
            <v>3.6</v>
          </cell>
        </row>
        <row r="2961">
          <cell r="A2961" t="str">
            <v>Brand 3</v>
          </cell>
          <cell r="B2961" t="str">
            <v>Market 7</v>
          </cell>
          <cell r="C2961">
            <v>36.9</v>
          </cell>
        </row>
        <row r="2962">
          <cell r="A2962" t="str">
            <v>Brand 3</v>
          </cell>
          <cell r="B2962" t="str">
            <v>Market 7</v>
          </cell>
          <cell r="C2962">
            <v>16.649999999999999</v>
          </cell>
        </row>
        <row r="2963">
          <cell r="A2963" t="str">
            <v>Brand 3</v>
          </cell>
          <cell r="B2963" t="str">
            <v>Market 34</v>
          </cell>
          <cell r="C2963">
            <v>3.15</v>
          </cell>
        </row>
        <row r="2964">
          <cell r="A2964" t="str">
            <v>Brand 3</v>
          </cell>
          <cell r="B2964" t="str">
            <v>Market 31</v>
          </cell>
          <cell r="C2964">
            <v>17.100000000000001</v>
          </cell>
        </row>
        <row r="2965">
          <cell r="A2965" t="str">
            <v>Brand 3</v>
          </cell>
          <cell r="B2965" t="str">
            <v>Market 15</v>
          </cell>
          <cell r="C2965">
            <v>1.35</v>
          </cell>
        </row>
        <row r="2966">
          <cell r="A2966" t="str">
            <v>Brand 3</v>
          </cell>
          <cell r="B2966" t="str">
            <v>Market 7</v>
          </cell>
          <cell r="C2966">
            <v>5.85</v>
          </cell>
        </row>
        <row r="2967">
          <cell r="A2967" t="str">
            <v>Brand 3</v>
          </cell>
          <cell r="B2967" t="str">
            <v>Market 34</v>
          </cell>
          <cell r="C2967">
            <v>5.4</v>
          </cell>
        </row>
        <row r="2968">
          <cell r="A2968" t="str">
            <v>Brand 3</v>
          </cell>
          <cell r="B2968" t="str">
            <v>Market 31</v>
          </cell>
          <cell r="C2968">
            <v>2.7</v>
          </cell>
        </row>
        <row r="2969">
          <cell r="A2969" t="str">
            <v>Brand 3</v>
          </cell>
          <cell r="B2969" t="str">
            <v>Market 15</v>
          </cell>
          <cell r="C2969">
            <v>32.4</v>
          </cell>
        </row>
        <row r="2970">
          <cell r="A2970" t="str">
            <v>Brand 3</v>
          </cell>
          <cell r="B2970" t="str">
            <v>Market 7</v>
          </cell>
          <cell r="C2970">
            <v>68.849999999999994</v>
          </cell>
        </row>
        <row r="2971">
          <cell r="A2971" t="str">
            <v>Brand 3</v>
          </cell>
          <cell r="B2971" t="str">
            <v>Market 34</v>
          </cell>
          <cell r="C2971">
            <v>14.85</v>
          </cell>
        </row>
        <row r="2972">
          <cell r="A2972" t="str">
            <v>Brand 3</v>
          </cell>
          <cell r="B2972" t="str">
            <v>Market 31</v>
          </cell>
          <cell r="C2972">
            <v>17.55</v>
          </cell>
        </row>
        <row r="2973">
          <cell r="A2973" t="str">
            <v>Brand 3</v>
          </cell>
          <cell r="B2973" t="str">
            <v>Market 7</v>
          </cell>
          <cell r="C2973">
            <v>159.75</v>
          </cell>
        </row>
        <row r="2974">
          <cell r="A2974" t="str">
            <v>Brand 3</v>
          </cell>
          <cell r="B2974" t="str">
            <v>Market 7</v>
          </cell>
          <cell r="C2974">
            <v>37.799999999999997</v>
          </cell>
        </row>
        <row r="2975">
          <cell r="A2975" t="str">
            <v>Brand 3</v>
          </cell>
          <cell r="B2975" t="str">
            <v>Market 32</v>
          </cell>
          <cell r="C2975">
            <v>3.6</v>
          </cell>
        </row>
        <row r="2976">
          <cell r="A2976" t="str">
            <v>Brand 3</v>
          </cell>
          <cell r="B2976" t="str">
            <v>Market 32</v>
          </cell>
          <cell r="C2976">
            <v>7.65</v>
          </cell>
        </row>
        <row r="2977">
          <cell r="A2977" t="str">
            <v>Brand 3</v>
          </cell>
          <cell r="B2977" t="str">
            <v>Market 32</v>
          </cell>
          <cell r="C2977">
            <v>1.8</v>
          </cell>
        </row>
        <row r="2978">
          <cell r="A2978" t="str">
            <v>Brand 3</v>
          </cell>
          <cell r="B2978" t="str">
            <v>Market 32</v>
          </cell>
          <cell r="C2978">
            <v>4.05</v>
          </cell>
        </row>
        <row r="2979">
          <cell r="A2979" t="str">
            <v>Brand 3</v>
          </cell>
          <cell r="B2979" t="str">
            <v>Market 32</v>
          </cell>
          <cell r="C2979">
            <v>18.45</v>
          </cell>
        </row>
        <row r="2980">
          <cell r="A2980" t="str">
            <v>Brand 3</v>
          </cell>
          <cell r="B2980" t="str">
            <v>Market 32</v>
          </cell>
          <cell r="C2980">
            <v>4.95</v>
          </cell>
        </row>
        <row r="2981">
          <cell r="A2981" t="str">
            <v>Brand 3</v>
          </cell>
          <cell r="B2981" t="str">
            <v>Market 33</v>
          </cell>
          <cell r="C2981">
            <v>5.85</v>
          </cell>
        </row>
        <row r="2982">
          <cell r="A2982" t="str">
            <v>Brand 3</v>
          </cell>
          <cell r="B2982" t="str">
            <v>Market 33</v>
          </cell>
          <cell r="C2982">
            <v>4.5</v>
          </cell>
        </row>
        <row r="2983">
          <cell r="A2983" t="str">
            <v>Brand 3</v>
          </cell>
          <cell r="B2983" t="str">
            <v>Market 33</v>
          </cell>
          <cell r="C2983">
            <v>4.5</v>
          </cell>
        </row>
        <row r="2984">
          <cell r="A2984" t="str">
            <v>Brand 3</v>
          </cell>
          <cell r="B2984" t="str">
            <v>Market 33</v>
          </cell>
          <cell r="C2984">
            <v>0.45</v>
          </cell>
        </row>
        <row r="2985">
          <cell r="A2985" t="str">
            <v>Brand 3</v>
          </cell>
          <cell r="B2985" t="str">
            <v>Market 33</v>
          </cell>
          <cell r="C2985">
            <v>4.95</v>
          </cell>
        </row>
        <row r="2986">
          <cell r="A2986" t="str">
            <v>Brand 3</v>
          </cell>
          <cell r="B2986" t="str">
            <v>Market 33</v>
          </cell>
          <cell r="C2986">
            <v>15.3</v>
          </cell>
        </row>
        <row r="2987">
          <cell r="A2987" t="str">
            <v>Brand 3</v>
          </cell>
          <cell r="B2987" t="str">
            <v>Market 33</v>
          </cell>
          <cell r="C2987">
            <v>29.25</v>
          </cell>
        </row>
        <row r="2988">
          <cell r="A2988" t="str">
            <v>Brand 3</v>
          </cell>
          <cell r="B2988" t="str">
            <v>Market 7</v>
          </cell>
          <cell r="C2988">
            <v>1</v>
          </cell>
        </row>
        <row r="2989">
          <cell r="A2989" t="str">
            <v>Brand 3</v>
          </cell>
          <cell r="B2989" t="str">
            <v>Market 28</v>
          </cell>
          <cell r="C2989">
            <v>3</v>
          </cell>
        </row>
        <row r="2990">
          <cell r="A2990" t="str">
            <v>Brand 3</v>
          </cell>
          <cell r="B2990" t="str">
            <v>Market 21</v>
          </cell>
          <cell r="C2990">
            <v>2</v>
          </cell>
        </row>
        <row r="2991">
          <cell r="A2991" t="str">
            <v>Brand 3</v>
          </cell>
          <cell r="B2991" t="str">
            <v>Market 16</v>
          </cell>
          <cell r="C2991">
            <v>1</v>
          </cell>
        </row>
        <row r="2992">
          <cell r="A2992" t="str">
            <v>Brand 3</v>
          </cell>
          <cell r="B2992" t="str">
            <v>Market 14</v>
          </cell>
          <cell r="C2992">
            <v>4</v>
          </cell>
        </row>
        <row r="2993">
          <cell r="A2993" t="str">
            <v>Brand 3</v>
          </cell>
          <cell r="B2993" t="str">
            <v>Market 10</v>
          </cell>
          <cell r="C2993">
            <v>2.5</v>
          </cell>
        </row>
        <row r="2994">
          <cell r="A2994" t="str">
            <v>Brand 3</v>
          </cell>
          <cell r="B2994" t="str">
            <v>Market 14</v>
          </cell>
          <cell r="C2994">
            <v>1.5</v>
          </cell>
        </row>
        <row r="2995">
          <cell r="A2995" t="str">
            <v>Brand 3</v>
          </cell>
          <cell r="B2995" t="str">
            <v>Market 10</v>
          </cell>
          <cell r="C2995">
            <v>2.5</v>
          </cell>
        </row>
        <row r="2996">
          <cell r="A2996" t="str">
            <v>Brand 3</v>
          </cell>
          <cell r="B2996" t="str">
            <v>Market 14</v>
          </cell>
          <cell r="C2996">
            <v>2.5</v>
          </cell>
        </row>
        <row r="2997">
          <cell r="A2997" t="str">
            <v>Brand 3</v>
          </cell>
          <cell r="B2997" t="str">
            <v>Market 10</v>
          </cell>
          <cell r="C2997">
            <v>2</v>
          </cell>
        </row>
        <row r="2998">
          <cell r="A2998" t="str">
            <v>Brand 3</v>
          </cell>
          <cell r="B2998" t="str">
            <v>Market 14</v>
          </cell>
          <cell r="C2998">
            <v>1.5</v>
          </cell>
        </row>
        <row r="2999">
          <cell r="A2999" t="str">
            <v>Brand 3</v>
          </cell>
          <cell r="B2999" t="str">
            <v>Market 10</v>
          </cell>
          <cell r="C2999">
            <v>2.5</v>
          </cell>
        </row>
        <row r="3000">
          <cell r="A3000" t="str">
            <v>Brand 3</v>
          </cell>
          <cell r="B3000" t="str">
            <v>Market 7</v>
          </cell>
          <cell r="C3000">
            <v>1</v>
          </cell>
        </row>
        <row r="3001">
          <cell r="A3001" t="str">
            <v>Brand 3</v>
          </cell>
          <cell r="B3001" t="str">
            <v>Market 15</v>
          </cell>
          <cell r="C3001">
            <v>3</v>
          </cell>
        </row>
        <row r="3002">
          <cell r="A3002" t="str">
            <v>Brand 3</v>
          </cell>
          <cell r="B3002" t="str">
            <v>Market 32</v>
          </cell>
          <cell r="C3002">
            <v>2</v>
          </cell>
        </row>
        <row r="3003">
          <cell r="A3003" t="str">
            <v>Brand 3</v>
          </cell>
          <cell r="B3003" t="str">
            <v>Market 33</v>
          </cell>
          <cell r="C3003">
            <v>5</v>
          </cell>
        </row>
        <row r="3004">
          <cell r="A3004" t="str">
            <v>Brand 3</v>
          </cell>
          <cell r="B3004" t="str">
            <v>Market 28</v>
          </cell>
          <cell r="C3004">
            <v>2.7</v>
          </cell>
        </row>
        <row r="3005">
          <cell r="A3005" t="str">
            <v>Brand 3</v>
          </cell>
          <cell r="B3005" t="str">
            <v>Market 28</v>
          </cell>
          <cell r="C3005">
            <v>6.3</v>
          </cell>
        </row>
        <row r="3006">
          <cell r="A3006" t="str">
            <v>Brand 3</v>
          </cell>
          <cell r="B3006" t="str">
            <v>Market 28</v>
          </cell>
          <cell r="C3006">
            <v>7.2</v>
          </cell>
        </row>
        <row r="3007">
          <cell r="A3007" t="str">
            <v>Brand 3</v>
          </cell>
          <cell r="B3007" t="str">
            <v>Market 21</v>
          </cell>
          <cell r="C3007">
            <v>0.9</v>
          </cell>
        </row>
        <row r="3008">
          <cell r="A3008" t="str">
            <v>Brand 3</v>
          </cell>
          <cell r="B3008" t="str">
            <v>Market 23</v>
          </cell>
          <cell r="C3008">
            <v>0.9</v>
          </cell>
        </row>
        <row r="3009">
          <cell r="A3009" t="str">
            <v>Brand 3</v>
          </cell>
          <cell r="B3009" t="str">
            <v>Market 16</v>
          </cell>
          <cell r="C3009">
            <v>0.9</v>
          </cell>
        </row>
        <row r="3010">
          <cell r="A3010" t="str">
            <v>Brand 3</v>
          </cell>
          <cell r="B3010" t="str">
            <v>Market 24</v>
          </cell>
          <cell r="C3010">
            <v>0.9</v>
          </cell>
        </row>
        <row r="3011">
          <cell r="A3011" t="str">
            <v>Brand 3</v>
          </cell>
          <cell r="B3011" t="str">
            <v>Market 24</v>
          </cell>
          <cell r="C3011">
            <v>0.9</v>
          </cell>
        </row>
        <row r="3012">
          <cell r="A3012" t="str">
            <v>Brand 3</v>
          </cell>
          <cell r="B3012" t="str">
            <v>Market 24</v>
          </cell>
          <cell r="C3012">
            <v>1.8</v>
          </cell>
        </row>
        <row r="3013">
          <cell r="A3013" t="str">
            <v>Brand 3</v>
          </cell>
          <cell r="B3013" t="str">
            <v>Market 23</v>
          </cell>
          <cell r="C3013">
            <v>1.8</v>
          </cell>
        </row>
        <row r="3014">
          <cell r="A3014" t="str">
            <v>Brand 3</v>
          </cell>
          <cell r="B3014" t="str">
            <v>Market 21</v>
          </cell>
          <cell r="C3014">
            <v>0.9</v>
          </cell>
        </row>
        <row r="3015">
          <cell r="A3015" t="str">
            <v>Brand 3</v>
          </cell>
          <cell r="B3015" t="str">
            <v>Market 34</v>
          </cell>
          <cell r="C3015">
            <v>1.8</v>
          </cell>
        </row>
        <row r="3016">
          <cell r="A3016" t="str">
            <v>Brand 3</v>
          </cell>
          <cell r="B3016" t="str">
            <v>Market 10</v>
          </cell>
          <cell r="C3016">
            <v>1.8</v>
          </cell>
        </row>
        <row r="3017">
          <cell r="A3017" t="str">
            <v>Brand 3</v>
          </cell>
          <cell r="B3017" t="str">
            <v>Market 14</v>
          </cell>
          <cell r="C3017">
            <v>1.8</v>
          </cell>
        </row>
        <row r="3018">
          <cell r="A3018" t="str">
            <v>Brand 3</v>
          </cell>
          <cell r="B3018" t="str">
            <v>Market 10</v>
          </cell>
          <cell r="C3018">
            <v>4.5</v>
          </cell>
        </row>
        <row r="3019">
          <cell r="A3019" t="str">
            <v>Brand 3</v>
          </cell>
          <cell r="B3019" t="str">
            <v>Market 14</v>
          </cell>
          <cell r="C3019">
            <v>0.9</v>
          </cell>
        </row>
        <row r="3020">
          <cell r="A3020" t="str">
            <v>Brand 3</v>
          </cell>
          <cell r="B3020" t="str">
            <v>Market 10</v>
          </cell>
          <cell r="C3020">
            <v>1.8</v>
          </cell>
        </row>
        <row r="3021">
          <cell r="A3021" t="str">
            <v>Brand 3</v>
          </cell>
          <cell r="B3021" t="str">
            <v>Market 9</v>
          </cell>
          <cell r="C3021">
            <v>0.9</v>
          </cell>
        </row>
        <row r="3022">
          <cell r="A3022" t="str">
            <v>Brand 3</v>
          </cell>
          <cell r="B3022" t="str">
            <v>Market 9</v>
          </cell>
          <cell r="C3022">
            <v>0.9</v>
          </cell>
        </row>
        <row r="3023">
          <cell r="A3023" t="str">
            <v>Brand 3</v>
          </cell>
          <cell r="B3023" t="str">
            <v>Market 9</v>
          </cell>
          <cell r="C3023">
            <v>6.3</v>
          </cell>
        </row>
        <row r="3024">
          <cell r="A3024" t="str">
            <v>Brand 3</v>
          </cell>
          <cell r="B3024" t="str">
            <v>Market 10</v>
          </cell>
          <cell r="C3024">
            <v>15.3</v>
          </cell>
        </row>
        <row r="3025">
          <cell r="A3025" t="str">
            <v>Brand 3</v>
          </cell>
          <cell r="B3025" t="str">
            <v>Market 31</v>
          </cell>
          <cell r="C3025">
            <v>5.4</v>
          </cell>
        </row>
        <row r="3026">
          <cell r="A3026" t="str">
            <v>Brand 3</v>
          </cell>
          <cell r="B3026" t="str">
            <v>Market 15</v>
          </cell>
          <cell r="C3026">
            <v>0.9</v>
          </cell>
        </row>
        <row r="3027">
          <cell r="A3027" t="str">
            <v>Brand 3</v>
          </cell>
          <cell r="B3027" t="str">
            <v>Market 15</v>
          </cell>
          <cell r="C3027">
            <v>0.9</v>
          </cell>
        </row>
        <row r="3028">
          <cell r="A3028" t="str">
            <v>Brand 3</v>
          </cell>
          <cell r="B3028" t="str">
            <v>Market 3</v>
          </cell>
          <cell r="C3028">
            <v>0.9</v>
          </cell>
        </row>
        <row r="3029">
          <cell r="A3029" t="str">
            <v>Brand 3</v>
          </cell>
          <cell r="B3029" t="str">
            <v>Market 3</v>
          </cell>
          <cell r="C3029">
            <v>185.4</v>
          </cell>
        </row>
        <row r="3030">
          <cell r="A3030" t="str">
            <v>Brand 3</v>
          </cell>
          <cell r="B3030" t="str">
            <v>Market 3</v>
          </cell>
          <cell r="C3030">
            <v>4.5</v>
          </cell>
        </row>
        <row r="3031">
          <cell r="A3031" t="str">
            <v>Brand 3</v>
          </cell>
          <cell r="B3031" t="str">
            <v>Market 3</v>
          </cell>
          <cell r="C3031">
            <v>0.9</v>
          </cell>
        </row>
        <row r="3032">
          <cell r="A3032" t="str">
            <v>Brand 3</v>
          </cell>
          <cell r="B3032" t="str">
            <v>Market 7</v>
          </cell>
          <cell r="C3032">
            <v>8.1</v>
          </cell>
        </row>
        <row r="3033">
          <cell r="A3033" t="str">
            <v>Brand 3</v>
          </cell>
          <cell r="B3033" t="str">
            <v>Market 31</v>
          </cell>
          <cell r="C3033">
            <v>13.5</v>
          </cell>
        </row>
        <row r="3034">
          <cell r="A3034" t="str">
            <v>Brand 3</v>
          </cell>
          <cell r="B3034" t="str">
            <v>Market 7</v>
          </cell>
          <cell r="C3034">
            <v>11.7</v>
          </cell>
        </row>
        <row r="3035">
          <cell r="A3035" t="str">
            <v>Brand 3</v>
          </cell>
          <cell r="B3035" t="str">
            <v>Market 7</v>
          </cell>
          <cell r="C3035">
            <v>9</v>
          </cell>
        </row>
        <row r="3036">
          <cell r="A3036" t="str">
            <v>Brand 3</v>
          </cell>
          <cell r="B3036" t="str">
            <v>Market 31</v>
          </cell>
          <cell r="C3036">
            <v>1.8</v>
          </cell>
        </row>
        <row r="3037">
          <cell r="A3037" t="str">
            <v>Brand 3</v>
          </cell>
          <cell r="B3037" t="str">
            <v>Market 7</v>
          </cell>
          <cell r="C3037">
            <v>43.2</v>
          </cell>
        </row>
        <row r="3038">
          <cell r="A3038" t="str">
            <v>Brand 3</v>
          </cell>
          <cell r="B3038" t="str">
            <v>Market 34</v>
          </cell>
          <cell r="C3038">
            <v>9</v>
          </cell>
        </row>
        <row r="3039">
          <cell r="A3039" t="str">
            <v>Brand 3</v>
          </cell>
          <cell r="B3039" t="str">
            <v>Market 31</v>
          </cell>
          <cell r="C3039">
            <v>4.5</v>
          </cell>
        </row>
        <row r="3040">
          <cell r="A3040" t="str">
            <v>Brand 3</v>
          </cell>
          <cell r="B3040" t="str">
            <v>Market 7</v>
          </cell>
          <cell r="C3040">
            <v>40.5</v>
          </cell>
        </row>
        <row r="3041">
          <cell r="A3041" t="str">
            <v>Brand 3</v>
          </cell>
          <cell r="B3041" t="str">
            <v>Market 34</v>
          </cell>
          <cell r="C3041">
            <v>3.6</v>
          </cell>
        </row>
        <row r="3042">
          <cell r="A3042" t="str">
            <v>Brand 3</v>
          </cell>
          <cell r="B3042" t="str">
            <v>Market 31</v>
          </cell>
          <cell r="C3042">
            <v>20.7</v>
          </cell>
        </row>
        <row r="3043">
          <cell r="A3043" t="str">
            <v>Brand 3</v>
          </cell>
          <cell r="B3043" t="str">
            <v>Market 32</v>
          </cell>
          <cell r="C3043">
            <v>1.8</v>
          </cell>
        </row>
        <row r="3044">
          <cell r="A3044" t="str">
            <v>Brand 3</v>
          </cell>
          <cell r="B3044" t="str">
            <v>Market 32</v>
          </cell>
          <cell r="C3044">
            <v>3.6</v>
          </cell>
        </row>
        <row r="3045">
          <cell r="A3045" t="str">
            <v>Brand 3</v>
          </cell>
          <cell r="B3045" t="str">
            <v>Market 32</v>
          </cell>
          <cell r="C3045">
            <v>0.9</v>
          </cell>
        </row>
        <row r="3046">
          <cell r="A3046" t="str">
            <v>Brand 3</v>
          </cell>
          <cell r="B3046" t="str">
            <v>Market 32</v>
          </cell>
          <cell r="C3046">
            <v>2.7</v>
          </cell>
        </row>
        <row r="3047">
          <cell r="A3047" t="str">
            <v>Brand 3</v>
          </cell>
          <cell r="B3047" t="str">
            <v>Market 33</v>
          </cell>
          <cell r="C3047">
            <v>6.3</v>
          </cell>
        </row>
        <row r="3048">
          <cell r="A3048" t="str">
            <v>Brand 3</v>
          </cell>
          <cell r="B3048" t="str">
            <v>Market 33</v>
          </cell>
          <cell r="C3048">
            <v>3.6</v>
          </cell>
        </row>
        <row r="3049">
          <cell r="A3049" t="str">
            <v>Brand 3</v>
          </cell>
          <cell r="B3049" t="str">
            <v>Market 33</v>
          </cell>
          <cell r="C3049">
            <v>3.6</v>
          </cell>
        </row>
        <row r="3050">
          <cell r="A3050" t="str">
            <v>Brand 3</v>
          </cell>
          <cell r="B3050" t="str">
            <v>Market 28</v>
          </cell>
          <cell r="C3050">
            <v>7</v>
          </cell>
        </row>
        <row r="3051">
          <cell r="A3051" t="str">
            <v>Brand 3</v>
          </cell>
          <cell r="B3051" t="str">
            <v>Market 21</v>
          </cell>
          <cell r="C3051">
            <v>1</v>
          </cell>
        </row>
        <row r="3052">
          <cell r="A3052" t="str">
            <v>Brand 3</v>
          </cell>
          <cell r="B3052" t="str">
            <v>Market 16</v>
          </cell>
          <cell r="C3052">
            <v>1</v>
          </cell>
        </row>
        <row r="3053">
          <cell r="A3053" t="str">
            <v>Brand 3</v>
          </cell>
          <cell r="B3053" t="str">
            <v>Market 14</v>
          </cell>
          <cell r="C3053">
            <v>2</v>
          </cell>
        </row>
        <row r="3054">
          <cell r="A3054" t="str">
            <v>Brand 3</v>
          </cell>
          <cell r="B3054" t="str">
            <v>Market 10</v>
          </cell>
          <cell r="C3054">
            <v>3</v>
          </cell>
        </row>
        <row r="3055">
          <cell r="A3055" t="str">
            <v>Brand 3</v>
          </cell>
          <cell r="B3055" t="str">
            <v>Market 7</v>
          </cell>
          <cell r="C3055">
            <v>4</v>
          </cell>
        </row>
        <row r="3056">
          <cell r="A3056" t="str">
            <v>Brand 3</v>
          </cell>
          <cell r="B3056" t="str">
            <v>Market 3</v>
          </cell>
          <cell r="C3056">
            <v>2</v>
          </cell>
        </row>
        <row r="3057">
          <cell r="A3057" t="str">
            <v>Brand 3</v>
          </cell>
          <cell r="B3057" t="str">
            <v>Market 32</v>
          </cell>
          <cell r="C3057">
            <v>4</v>
          </cell>
        </row>
        <row r="3058">
          <cell r="A3058" t="str">
            <v>Brand 3</v>
          </cell>
          <cell r="B3058" t="str">
            <v>Market 33</v>
          </cell>
          <cell r="C3058">
            <v>2</v>
          </cell>
        </row>
        <row r="3059">
          <cell r="A3059" t="str">
            <v>Brand 3</v>
          </cell>
          <cell r="B3059" t="str">
            <v>Market 7</v>
          </cell>
          <cell r="C3059">
            <v>9.9920000000000009</v>
          </cell>
        </row>
        <row r="3060">
          <cell r="A3060" t="str">
            <v>Brand 3</v>
          </cell>
          <cell r="B3060" t="str">
            <v>Market 7</v>
          </cell>
          <cell r="C3060">
            <v>0.24199999999999999</v>
          </cell>
        </row>
        <row r="3061">
          <cell r="A3061" t="str">
            <v>Brand 3</v>
          </cell>
          <cell r="B3061" t="str">
            <v>Market 8</v>
          </cell>
          <cell r="C3061">
            <v>0.3</v>
          </cell>
        </row>
        <row r="3062">
          <cell r="A3062" t="str">
            <v>Brand 3</v>
          </cell>
          <cell r="B3062" t="str">
            <v>Market 8</v>
          </cell>
          <cell r="C3062">
            <v>0.6</v>
          </cell>
        </row>
        <row r="3063">
          <cell r="A3063" t="str">
            <v>Brand 3</v>
          </cell>
          <cell r="B3063" t="str">
            <v>Market 8</v>
          </cell>
          <cell r="C3063">
            <v>1</v>
          </cell>
        </row>
        <row r="3064">
          <cell r="A3064" t="str">
            <v>Brand 3</v>
          </cell>
          <cell r="B3064" t="str">
            <v>Market 8</v>
          </cell>
          <cell r="C3064">
            <v>0.15</v>
          </cell>
        </row>
        <row r="3065">
          <cell r="A3065" t="str">
            <v>Brand 3</v>
          </cell>
          <cell r="B3065" t="str">
            <v>Market 8</v>
          </cell>
          <cell r="C3065">
            <v>0.24</v>
          </cell>
        </row>
        <row r="3066">
          <cell r="A3066" t="str">
            <v>Brand 3</v>
          </cell>
          <cell r="B3066" t="str">
            <v>Market 8</v>
          </cell>
          <cell r="C3066">
            <v>0.48</v>
          </cell>
        </row>
        <row r="3067">
          <cell r="A3067" t="str">
            <v>Brand 3</v>
          </cell>
          <cell r="B3067" t="str">
            <v>Market 8</v>
          </cell>
          <cell r="C3067">
            <v>0.42</v>
          </cell>
        </row>
        <row r="3068">
          <cell r="A3068" t="str">
            <v>Brand 3</v>
          </cell>
          <cell r="B3068" t="str">
            <v>Market 8</v>
          </cell>
          <cell r="C3068">
            <v>0.18</v>
          </cell>
        </row>
        <row r="3069">
          <cell r="A3069" t="str">
            <v>Brand 3</v>
          </cell>
          <cell r="B3069" t="str">
            <v>Market 8</v>
          </cell>
          <cell r="C3069">
            <v>3.2</v>
          </cell>
        </row>
        <row r="3070">
          <cell r="A3070" t="str">
            <v>Brand 3</v>
          </cell>
          <cell r="B3070" t="str">
            <v>Market 8</v>
          </cell>
          <cell r="C3070">
            <v>2.9</v>
          </cell>
        </row>
        <row r="3071">
          <cell r="A3071" t="str">
            <v>Brand 3</v>
          </cell>
          <cell r="B3071" t="str">
            <v>Market 8</v>
          </cell>
          <cell r="C3071">
            <v>3.7</v>
          </cell>
        </row>
        <row r="3072">
          <cell r="A3072" t="str">
            <v>Brand 3</v>
          </cell>
          <cell r="B3072" t="str">
            <v>Market 8</v>
          </cell>
          <cell r="C3072">
            <v>7.7</v>
          </cell>
        </row>
        <row r="3073">
          <cell r="A3073" t="str">
            <v>Brand 3</v>
          </cell>
          <cell r="B3073" t="str">
            <v>Market 8</v>
          </cell>
          <cell r="C3073">
            <v>2.5</v>
          </cell>
        </row>
        <row r="3074">
          <cell r="A3074" t="str">
            <v>Brand 3</v>
          </cell>
          <cell r="B3074" t="str">
            <v>Market 8</v>
          </cell>
          <cell r="C3074">
            <v>29.1</v>
          </cell>
        </row>
        <row r="3075">
          <cell r="A3075" t="str">
            <v>Brand 3</v>
          </cell>
          <cell r="B3075" t="str">
            <v>Market 8</v>
          </cell>
          <cell r="C3075">
            <v>2.9249999999999998</v>
          </cell>
        </row>
        <row r="3076">
          <cell r="A3076" t="str">
            <v>Brand 3</v>
          </cell>
          <cell r="B3076" t="str">
            <v>Market 8</v>
          </cell>
          <cell r="C3076">
            <v>2.9249999999999998</v>
          </cell>
        </row>
        <row r="3077">
          <cell r="A3077" t="str">
            <v>Brand 3</v>
          </cell>
          <cell r="B3077" t="str">
            <v>Market 8</v>
          </cell>
          <cell r="C3077">
            <v>3.8250000000000002</v>
          </cell>
        </row>
        <row r="3078">
          <cell r="A3078" t="str">
            <v>Brand 3</v>
          </cell>
          <cell r="B3078" t="str">
            <v>Market 8</v>
          </cell>
          <cell r="C3078">
            <v>4.2750000000000004</v>
          </cell>
        </row>
        <row r="3079">
          <cell r="A3079" t="str">
            <v>Brand 3</v>
          </cell>
          <cell r="B3079" t="str">
            <v>Market 8</v>
          </cell>
          <cell r="C3079">
            <v>15.074999999999999</v>
          </cell>
        </row>
        <row r="3080">
          <cell r="A3080" t="str">
            <v>Brand 3</v>
          </cell>
          <cell r="B3080" t="str">
            <v>Market 8</v>
          </cell>
          <cell r="C3080">
            <v>36.225000000000001</v>
          </cell>
        </row>
        <row r="3081">
          <cell r="A3081" t="str">
            <v>Brand 3</v>
          </cell>
          <cell r="B3081" t="str">
            <v>Market 8</v>
          </cell>
          <cell r="C3081">
            <v>0.9</v>
          </cell>
        </row>
        <row r="3082">
          <cell r="A3082" t="str">
            <v>Brand 3</v>
          </cell>
          <cell r="B3082" t="str">
            <v>Market 8</v>
          </cell>
          <cell r="C3082">
            <v>4.05</v>
          </cell>
        </row>
        <row r="3083">
          <cell r="A3083" t="str">
            <v>Brand 3</v>
          </cell>
          <cell r="B3083" t="str">
            <v>Market 8</v>
          </cell>
          <cell r="C3083">
            <v>0.9</v>
          </cell>
        </row>
        <row r="3084">
          <cell r="A3084" t="str">
            <v>Brand 3</v>
          </cell>
          <cell r="B3084" t="str">
            <v>Market 8</v>
          </cell>
          <cell r="C3084">
            <v>1.35</v>
          </cell>
        </row>
        <row r="3085">
          <cell r="A3085" t="str">
            <v>Brand 3</v>
          </cell>
          <cell r="B3085" t="str">
            <v>Market 8</v>
          </cell>
          <cell r="C3085">
            <v>6.75</v>
          </cell>
        </row>
        <row r="3086">
          <cell r="A3086" t="str">
            <v>Brand 3</v>
          </cell>
          <cell r="B3086" t="str">
            <v>Market 8</v>
          </cell>
          <cell r="C3086">
            <v>1.8</v>
          </cell>
        </row>
        <row r="3087">
          <cell r="A3087" t="str">
            <v>Brand 3</v>
          </cell>
          <cell r="B3087" t="str">
            <v>Market 8</v>
          </cell>
          <cell r="C3087">
            <v>13.5</v>
          </cell>
        </row>
        <row r="3088">
          <cell r="A3088" t="str">
            <v>Brand 3</v>
          </cell>
          <cell r="B3088" t="str">
            <v>Market 8</v>
          </cell>
          <cell r="C3088">
            <v>0.9</v>
          </cell>
        </row>
        <row r="3089">
          <cell r="A3089" t="str">
            <v>Brand 3</v>
          </cell>
          <cell r="B3089" t="str">
            <v>Market 8</v>
          </cell>
          <cell r="C3089">
            <v>0.9</v>
          </cell>
        </row>
        <row r="3090">
          <cell r="A3090" t="str">
            <v>Brand 3</v>
          </cell>
          <cell r="B3090" t="str">
            <v>Market 8</v>
          </cell>
          <cell r="C3090">
            <v>4.5</v>
          </cell>
        </row>
        <row r="3091">
          <cell r="A3091" t="str">
            <v>Brand 4</v>
          </cell>
          <cell r="B3091" t="str">
            <v>Market 3</v>
          </cell>
          <cell r="C3091">
            <v>137.30000000000001</v>
          </cell>
        </row>
        <row r="3092">
          <cell r="A3092" t="str">
            <v>Brand 4</v>
          </cell>
          <cell r="B3092" t="str">
            <v>Market 3</v>
          </cell>
          <cell r="C3092">
            <v>201.15</v>
          </cell>
        </row>
        <row r="3093">
          <cell r="A3093" t="str">
            <v>Brand 4</v>
          </cell>
          <cell r="B3093" t="str">
            <v>Market 3</v>
          </cell>
          <cell r="C3093">
            <v>142.65</v>
          </cell>
        </row>
        <row r="3094">
          <cell r="A3094" t="str">
            <v>Brand 4</v>
          </cell>
          <cell r="B3094" t="str">
            <v>Market 3</v>
          </cell>
          <cell r="C3094">
            <v>7.2</v>
          </cell>
        </row>
        <row r="3095">
          <cell r="A3095" t="str">
            <v>Brand 4</v>
          </cell>
          <cell r="B3095" t="str">
            <v>Market 3</v>
          </cell>
          <cell r="C3095">
            <v>10.125</v>
          </cell>
        </row>
        <row r="3096">
          <cell r="A3096" t="str">
            <v>Brand 4</v>
          </cell>
          <cell r="B3096" t="str">
            <v>Market 3</v>
          </cell>
          <cell r="C3096">
            <v>3.6</v>
          </cell>
        </row>
        <row r="3097">
          <cell r="A3097" t="str">
            <v>Brand 5</v>
          </cell>
          <cell r="B3097" t="str">
            <v>Market 3</v>
          </cell>
          <cell r="C3097">
            <v>55.05</v>
          </cell>
        </row>
        <row r="3098">
          <cell r="A3098" t="str">
            <v>Brand 5</v>
          </cell>
          <cell r="B3098" t="str">
            <v>Market 1</v>
          </cell>
          <cell r="C3098">
            <v>49.5</v>
          </cell>
        </row>
        <row r="3099">
          <cell r="A3099" t="str">
            <v>Brand 5</v>
          </cell>
          <cell r="B3099" t="str">
            <v>Market 5</v>
          </cell>
          <cell r="C3099">
            <v>31.3</v>
          </cell>
        </row>
        <row r="3100">
          <cell r="A3100" t="str">
            <v>Brand 5</v>
          </cell>
          <cell r="B3100" t="str">
            <v>Market 5</v>
          </cell>
          <cell r="C3100">
            <v>17.465</v>
          </cell>
        </row>
        <row r="3101">
          <cell r="A3101" t="str">
            <v>Brand 5</v>
          </cell>
          <cell r="B3101" t="str">
            <v>Market 1</v>
          </cell>
          <cell r="C3101">
            <v>17.079999999999998</v>
          </cell>
        </row>
        <row r="3102">
          <cell r="A3102" t="str">
            <v>Brand 5</v>
          </cell>
          <cell r="B3102" t="str">
            <v>Market 5</v>
          </cell>
          <cell r="C3102">
            <v>0.78400000000000003</v>
          </cell>
        </row>
        <row r="3103">
          <cell r="A3103" t="str">
            <v>Brand 5</v>
          </cell>
          <cell r="B3103" t="str">
            <v>Market 5</v>
          </cell>
          <cell r="C3103">
            <v>13.58</v>
          </cell>
        </row>
        <row r="3104">
          <cell r="A3104" t="str">
            <v>Brand 5</v>
          </cell>
          <cell r="B3104" t="str">
            <v>Market 3</v>
          </cell>
          <cell r="C3104">
            <v>9.8000000000000007</v>
          </cell>
        </row>
        <row r="3105">
          <cell r="A3105" t="str">
            <v>Brand 5</v>
          </cell>
          <cell r="B3105" t="str">
            <v>Market 5</v>
          </cell>
          <cell r="C3105">
            <v>10.98</v>
          </cell>
        </row>
        <row r="3106">
          <cell r="A3106" t="str">
            <v>Brand 5</v>
          </cell>
          <cell r="B3106" t="str">
            <v>Market 3</v>
          </cell>
          <cell r="C3106">
            <v>8.2880000000000003</v>
          </cell>
        </row>
        <row r="3107">
          <cell r="A3107" t="str">
            <v>Brand 5</v>
          </cell>
          <cell r="B3107" t="str">
            <v>Market 5</v>
          </cell>
          <cell r="C3107">
            <v>9.3960000000000008</v>
          </cell>
        </row>
        <row r="3108">
          <cell r="A3108" t="str">
            <v>Brand 5</v>
          </cell>
          <cell r="B3108" t="str">
            <v>Market 5</v>
          </cell>
          <cell r="C3108">
            <v>9.0359999999999996</v>
          </cell>
        </row>
        <row r="3109">
          <cell r="A3109" t="str">
            <v>Brand 5</v>
          </cell>
          <cell r="B3109" t="str">
            <v>Market 3</v>
          </cell>
          <cell r="C3109">
            <v>0.498</v>
          </cell>
        </row>
        <row r="3110">
          <cell r="A3110" t="str">
            <v>Brand 5</v>
          </cell>
          <cell r="B3110" t="str">
            <v>Market 5</v>
          </cell>
          <cell r="C3110">
            <v>12.35</v>
          </cell>
        </row>
        <row r="3111">
          <cell r="A3111" t="str">
            <v>Brand 5</v>
          </cell>
          <cell r="B3111" t="str">
            <v>Market 3</v>
          </cell>
          <cell r="C3111">
            <v>9.7750000000000004</v>
          </cell>
        </row>
        <row r="3112">
          <cell r="A3112" t="str">
            <v>Brand 5</v>
          </cell>
          <cell r="B3112" t="str">
            <v>Market 5</v>
          </cell>
          <cell r="C3112">
            <v>45.6</v>
          </cell>
        </row>
        <row r="3113">
          <cell r="A3113" t="str">
            <v>Brand 5</v>
          </cell>
          <cell r="B3113" t="str">
            <v>Market 5</v>
          </cell>
          <cell r="C3113">
            <v>8.9250000000000007</v>
          </cell>
        </row>
        <row r="3114">
          <cell r="A3114" t="str">
            <v>Brand 5</v>
          </cell>
          <cell r="B3114" t="str">
            <v>Market 3</v>
          </cell>
          <cell r="C3114">
            <v>9.85</v>
          </cell>
        </row>
        <row r="3115">
          <cell r="A3115" t="str">
            <v>Brand 5</v>
          </cell>
          <cell r="B3115" t="str">
            <v>Market 1</v>
          </cell>
          <cell r="C3115">
            <v>37.799999999999997</v>
          </cell>
        </row>
        <row r="3116">
          <cell r="A3116" t="str">
            <v>Brand 5</v>
          </cell>
          <cell r="B3116" t="str">
            <v>Market 3</v>
          </cell>
          <cell r="C3116">
            <v>27.75</v>
          </cell>
        </row>
        <row r="3117">
          <cell r="A3117" t="str">
            <v>Brand 5</v>
          </cell>
          <cell r="B3117" t="str">
            <v>Market 3</v>
          </cell>
          <cell r="C3117">
            <v>6.1559999999999997</v>
          </cell>
        </row>
        <row r="3118">
          <cell r="A3118" t="str">
            <v>Brand 5</v>
          </cell>
          <cell r="B3118" t="str">
            <v>Market 5</v>
          </cell>
          <cell r="C3118">
            <v>6.72</v>
          </cell>
        </row>
        <row r="3119">
          <cell r="A3119" t="str">
            <v>Brand 5</v>
          </cell>
          <cell r="B3119" t="str">
            <v>Market 3</v>
          </cell>
          <cell r="C3119">
            <v>5.4</v>
          </cell>
        </row>
        <row r="3120">
          <cell r="A3120" t="str">
            <v>Brand 5</v>
          </cell>
          <cell r="B3120" t="str">
            <v>Market 3</v>
          </cell>
          <cell r="C3120">
            <v>5.3639999999999999</v>
          </cell>
        </row>
        <row r="3121">
          <cell r="A3121" t="str">
            <v>Brand 5</v>
          </cell>
          <cell r="B3121" t="str">
            <v>Market 4</v>
          </cell>
          <cell r="C3121">
            <v>7.15</v>
          </cell>
        </row>
        <row r="3122">
          <cell r="A3122" t="str">
            <v>Brand 5</v>
          </cell>
          <cell r="B3122" t="str">
            <v>Market 6</v>
          </cell>
          <cell r="C3122">
            <v>6.8</v>
          </cell>
        </row>
        <row r="3123">
          <cell r="A3123" t="str">
            <v>Brand 5</v>
          </cell>
          <cell r="B3123" t="str">
            <v>Market 3</v>
          </cell>
          <cell r="C3123">
            <v>6.45</v>
          </cell>
        </row>
        <row r="3124">
          <cell r="A3124" t="str">
            <v>Brand 5</v>
          </cell>
          <cell r="B3124" t="str">
            <v>Market 4</v>
          </cell>
          <cell r="C3124">
            <v>5.95</v>
          </cell>
        </row>
        <row r="3125">
          <cell r="A3125" t="str">
            <v>Brand 5</v>
          </cell>
          <cell r="B3125" t="str">
            <v>Market 4</v>
          </cell>
          <cell r="C3125">
            <v>4.8</v>
          </cell>
        </row>
        <row r="3126">
          <cell r="A3126" t="str">
            <v>Brand 5</v>
          </cell>
          <cell r="B3126" t="str">
            <v>Market 3</v>
          </cell>
          <cell r="C3126">
            <v>18.399999999999999</v>
          </cell>
        </row>
        <row r="3127">
          <cell r="A3127" t="str">
            <v>Brand 5</v>
          </cell>
          <cell r="B3127" t="str">
            <v>Market 6</v>
          </cell>
          <cell r="C3127">
            <v>3.15</v>
          </cell>
        </row>
        <row r="3128">
          <cell r="A3128" t="str">
            <v>Brand 5</v>
          </cell>
          <cell r="B3128" t="str">
            <v>Market 5</v>
          </cell>
          <cell r="C3128">
            <v>4.5</v>
          </cell>
        </row>
        <row r="3129">
          <cell r="A3129" t="str">
            <v>Brand 5</v>
          </cell>
          <cell r="B3129" t="str">
            <v>Market 3</v>
          </cell>
          <cell r="C3129">
            <v>3.1680000000000001</v>
          </cell>
        </row>
        <row r="3130">
          <cell r="A3130" t="str">
            <v>Brand 5</v>
          </cell>
          <cell r="B3130" t="str">
            <v>Market 5</v>
          </cell>
          <cell r="C3130">
            <v>13</v>
          </cell>
        </row>
        <row r="3131">
          <cell r="A3131" t="str">
            <v>Brand 5</v>
          </cell>
          <cell r="B3131" t="str">
            <v>Market 6</v>
          </cell>
          <cell r="C3131">
            <v>2.3039999999999998</v>
          </cell>
        </row>
        <row r="3132">
          <cell r="A3132" t="str">
            <v>Brand 5</v>
          </cell>
          <cell r="B3132" t="str">
            <v>Market 6</v>
          </cell>
          <cell r="C3132">
            <v>3</v>
          </cell>
        </row>
        <row r="3133">
          <cell r="A3133" t="str">
            <v>Brand 5</v>
          </cell>
          <cell r="B3133" t="str">
            <v>Market 6</v>
          </cell>
          <cell r="C3133">
            <v>2.0299999999999998</v>
          </cell>
        </row>
        <row r="3134">
          <cell r="A3134" t="str">
            <v>Brand 5</v>
          </cell>
          <cell r="B3134" t="str">
            <v>Market 4</v>
          </cell>
          <cell r="C3134">
            <v>2.9</v>
          </cell>
        </row>
        <row r="3135">
          <cell r="A3135" t="str">
            <v>Brand 5</v>
          </cell>
          <cell r="B3135" t="str">
            <v>Market 3</v>
          </cell>
          <cell r="C3135">
            <v>9.52</v>
          </cell>
        </row>
        <row r="3136">
          <cell r="A3136" t="str">
            <v>Brand 5</v>
          </cell>
          <cell r="B3136" t="str">
            <v>Market 4</v>
          </cell>
          <cell r="C3136">
            <v>2.75</v>
          </cell>
        </row>
        <row r="3137">
          <cell r="A3137" t="str">
            <v>Brand 5</v>
          </cell>
          <cell r="B3137" t="str">
            <v>Market 4</v>
          </cell>
          <cell r="C3137">
            <v>2.65</v>
          </cell>
        </row>
        <row r="3138">
          <cell r="A3138" t="str">
            <v>Brand 5</v>
          </cell>
          <cell r="B3138" t="str">
            <v>Market 6</v>
          </cell>
          <cell r="C3138">
            <v>2.65</v>
          </cell>
        </row>
        <row r="3139">
          <cell r="A3139" t="str">
            <v>Brand 5</v>
          </cell>
          <cell r="B3139" t="str">
            <v>Market 4</v>
          </cell>
          <cell r="C3139">
            <v>2.6</v>
          </cell>
        </row>
        <row r="3140">
          <cell r="A3140" t="str">
            <v>Brand 5</v>
          </cell>
          <cell r="B3140" t="str">
            <v>Market 6</v>
          </cell>
          <cell r="C3140">
            <v>10.4</v>
          </cell>
        </row>
        <row r="3141">
          <cell r="A3141" t="str">
            <v>Brand 5</v>
          </cell>
          <cell r="B3141" t="str">
            <v>Market 5</v>
          </cell>
          <cell r="C3141">
            <v>8.67</v>
          </cell>
        </row>
        <row r="3142">
          <cell r="A3142" t="str">
            <v>Brand 5</v>
          </cell>
          <cell r="B3142" t="str">
            <v>Market 3</v>
          </cell>
          <cell r="C3142">
            <v>8.8000000000000007</v>
          </cell>
        </row>
        <row r="3143">
          <cell r="A3143" t="str">
            <v>Brand 5</v>
          </cell>
          <cell r="B3143" t="str">
            <v>Market 4</v>
          </cell>
          <cell r="C3143">
            <v>1.72</v>
          </cell>
        </row>
        <row r="3144">
          <cell r="A3144" t="str">
            <v>Brand 5</v>
          </cell>
          <cell r="B3144" t="str">
            <v>Market 4</v>
          </cell>
          <cell r="C3144">
            <v>1.6</v>
          </cell>
        </row>
        <row r="3145">
          <cell r="A3145" t="str">
            <v>Brand 5</v>
          </cell>
          <cell r="B3145" t="str">
            <v>Market 4</v>
          </cell>
          <cell r="C3145">
            <v>1.36</v>
          </cell>
        </row>
        <row r="3146">
          <cell r="A3146" t="str">
            <v>Brand 5</v>
          </cell>
          <cell r="B3146" t="str">
            <v>Market 6</v>
          </cell>
          <cell r="C3146">
            <v>1.4</v>
          </cell>
        </row>
        <row r="3147">
          <cell r="A3147" t="str">
            <v>Brand 5</v>
          </cell>
          <cell r="B3147" t="str">
            <v>Market 2</v>
          </cell>
          <cell r="C3147">
            <v>1.4</v>
          </cell>
        </row>
        <row r="3148">
          <cell r="A3148" t="str">
            <v>Brand 5</v>
          </cell>
          <cell r="B3148" t="str">
            <v>Market 6</v>
          </cell>
          <cell r="C3148">
            <v>1.04</v>
          </cell>
        </row>
        <row r="3149">
          <cell r="A3149" t="str">
            <v>Brand 5</v>
          </cell>
          <cell r="B3149" t="str">
            <v>Market 6</v>
          </cell>
          <cell r="C3149">
            <v>1.04</v>
          </cell>
        </row>
        <row r="3150">
          <cell r="A3150" t="str">
            <v>Brand 5</v>
          </cell>
          <cell r="B3150" t="str">
            <v>Market 6</v>
          </cell>
          <cell r="C3150">
            <v>0.8</v>
          </cell>
        </row>
        <row r="3151">
          <cell r="A3151" t="str">
            <v>Brand 5</v>
          </cell>
          <cell r="B3151" t="str">
            <v>Market 2</v>
          </cell>
          <cell r="C3151">
            <v>0.85</v>
          </cell>
        </row>
        <row r="3152">
          <cell r="A3152" t="str">
            <v>Brand 5</v>
          </cell>
          <cell r="B3152" t="str">
            <v>Market 2</v>
          </cell>
          <cell r="C3152">
            <v>0.75</v>
          </cell>
        </row>
        <row r="3153">
          <cell r="A3153" t="str">
            <v>Brand 5</v>
          </cell>
          <cell r="B3153" t="str">
            <v>Market 2</v>
          </cell>
          <cell r="C3153">
            <v>0.7</v>
          </cell>
        </row>
        <row r="3154">
          <cell r="A3154" t="str">
            <v>Brand 5</v>
          </cell>
          <cell r="B3154" t="str">
            <v>Market 6</v>
          </cell>
          <cell r="C3154">
            <v>0.44</v>
          </cell>
        </row>
        <row r="3155">
          <cell r="A3155" t="str">
            <v>Brand 5</v>
          </cell>
          <cell r="B3155" t="str">
            <v>Market 18</v>
          </cell>
          <cell r="C3155">
            <v>0.5</v>
          </cell>
        </row>
        <row r="3156">
          <cell r="A3156" t="str">
            <v>Brand 5</v>
          </cell>
          <cell r="B3156" t="str">
            <v>Market 18</v>
          </cell>
          <cell r="C3156">
            <v>0.40500000000000003</v>
          </cell>
        </row>
        <row r="3157">
          <cell r="A3157" t="str">
            <v>Brand 5</v>
          </cell>
          <cell r="B3157" t="str">
            <v>Market 18</v>
          </cell>
          <cell r="C3157">
            <v>0.45</v>
          </cell>
        </row>
        <row r="3158">
          <cell r="A3158" t="str">
            <v>Brand 5</v>
          </cell>
          <cell r="B3158" t="str">
            <v>Market 2</v>
          </cell>
          <cell r="C3158">
            <v>0.45</v>
          </cell>
        </row>
        <row r="3159">
          <cell r="A3159" t="str">
            <v>Brand 5</v>
          </cell>
          <cell r="B3159" t="str">
            <v>Market 6</v>
          </cell>
          <cell r="C3159">
            <v>1.8</v>
          </cell>
        </row>
        <row r="3160">
          <cell r="A3160" t="str">
            <v>Brand 5</v>
          </cell>
          <cell r="B3160" t="str">
            <v>Market 19</v>
          </cell>
          <cell r="C3160">
            <v>0.4</v>
          </cell>
        </row>
        <row r="3161">
          <cell r="A3161" t="str">
            <v>Brand 5</v>
          </cell>
          <cell r="B3161" t="str">
            <v>Market 6</v>
          </cell>
          <cell r="C3161">
            <v>1.4</v>
          </cell>
        </row>
        <row r="3162">
          <cell r="A3162" t="str">
            <v>Brand 5</v>
          </cell>
          <cell r="B3162" t="str">
            <v>Market 4</v>
          </cell>
          <cell r="C3162">
            <v>1.4</v>
          </cell>
        </row>
        <row r="3163">
          <cell r="A3163" t="str">
            <v>Brand 5</v>
          </cell>
          <cell r="B3163" t="str">
            <v>Market 29</v>
          </cell>
          <cell r="C3163">
            <v>0.3</v>
          </cell>
        </row>
        <row r="3164">
          <cell r="A3164" t="str">
            <v>Brand 5</v>
          </cell>
          <cell r="B3164" t="str">
            <v>Market 4</v>
          </cell>
          <cell r="C3164">
            <v>1.2</v>
          </cell>
        </row>
        <row r="3165">
          <cell r="A3165" t="str">
            <v>Brand 5</v>
          </cell>
          <cell r="B3165" t="str">
            <v>Market 2</v>
          </cell>
          <cell r="C3165">
            <v>0.2</v>
          </cell>
        </row>
        <row r="3166">
          <cell r="A3166" t="str">
            <v>Brand 5</v>
          </cell>
          <cell r="B3166" t="str">
            <v>Market 2</v>
          </cell>
          <cell r="C3166">
            <v>0.25</v>
          </cell>
        </row>
        <row r="3167">
          <cell r="A3167" t="str">
            <v>Brand 5</v>
          </cell>
          <cell r="B3167" t="str">
            <v>Market 4</v>
          </cell>
          <cell r="C3167">
            <v>1</v>
          </cell>
        </row>
        <row r="3168">
          <cell r="A3168" t="str">
            <v>Brand 5</v>
          </cell>
          <cell r="B3168" t="str">
            <v>Market 18</v>
          </cell>
          <cell r="C3168">
            <v>0.2</v>
          </cell>
        </row>
        <row r="3169">
          <cell r="A3169" t="str">
            <v>Brand 5</v>
          </cell>
          <cell r="B3169" t="str">
            <v>Market 2</v>
          </cell>
          <cell r="C3169">
            <v>0.2</v>
          </cell>
        </row>
        <row r="3170">
          <cell r="A3170" t="str">
            <v>Brand 5</v>
          </cell>
          <cell r="B3170" t="str">
            <v>Market 1</v>
          </cell>
          <cell r="C3170">
            <v>0.105</v>
          </cell>
        </row>
        <row r="3171">
          <cell r="A3171" t="str">
            <v>Brand 5</v>
          </cell>
          <cell r="B3171" t="str">
            <v>Market 3</v>
          </cell>
          <cell r="C3171">
            <v>0.108</v>
          </cell>
        </row>
        <row r="3172">
          <cell r="A3172" t="str">
            <v>Brand 5</v>
          </cell>
          <cell r="B3172" t="str">
            <v>Market 18</v>
          </cell>
          <cell r="C3172">
            <v>0.108</v>
          </cell>
        </row>
        <row r="3173">
          <cell r="A3173" t="str">
            <v>Brand 5</v>
          </cell>
          <cell r="B3173" t="str">
            <v>Market 18</v>
          </cell>
          <cell r="C3173">
            <v>0.108</v>
          </cell>
        </row>
        <row r="3174">
          <cell r="A3174" t="str">
            <v>Brand 5</v>
          </cell>
          <cell r="B3174" t="str">
            <v>Market 18</v>
          </cell>
          <cell r="C3174">
            <v>0.12</v>
          </cell>
        </row>
        <row r="3175">
          <cell r="A3175" t="str">
            <v>Brand 5</v>
          </cell>
          <cell r="B3175" t="str">
            <v>Market 6</v>
          </cell>
          <cell r="C3175">
            <v>0.12</v>
          </cell>
        </row>
        <row r="3176">
          <cell r="A3176" t="str">
            <v>Brand 5</v>
          </cell>
          <cell r="B3176" t="str">
            <v>Market 19</v>
          </cell>
          <cell r="C3176">
            <v>0.15</v>
          </cell>
        </row>
        <row r="3177">
          <cell r="A3177" t="str">
            <v>Brand 5</v>
          </cell>
          <cell r="B3177" t="str">
            <v>Market 18</v>
          </cell>
          <cell r="C3177">
            <v>0.15</v>
          </cell>
        </row>
        <row r="3178">
          <cell r="A3178" t="str">
            <v>Brand 5</v>
          </cell>
          <cell r="B3178" t="str">
            <v>Market 18</v>
          </cell>
          <cell r="C3178">
            <v>0.15</v>
          </cell>
        </row>
        <row r="3179">
          <cell r="A3179" t="str">
            <v>Brand 5</v>
          </cell>
          <cell r="B3179" t="str">
            <v>Market 26</v>
          </cell>
          <cell r="C3179">
            <v>7.0000000000000007E-2</v>
          </cell>
        </row>
        <row r="3180">
          <cell r="A3180" t="str">
            <v>Brand 5</v>
          </cell>
          <cell r="B3180" t="str">
            <v>Market 4</v>
          </cell>
          <cell r="C3180">
            <v>0.08</v>
          </cell>
        </row>
        <row r="3181">
          <cell r="A3181" t="str">
            <v>Brand 5</v>
          </cell>
          <cell r="B3181" t="str">
            <v>Market 26</v>
          </cell>
          <cell r="C3181">
            <v>0.09</v>
          </cell>
        </row>
        <row r="3182">
          <cell r="A3182" t="str">
            <v>Brand 5</v>
          </cell>
          <cell r="B3182" t="str">
            <v>Market 26</v>
          </cell>
          <cell r="C3182">
            <v>0.1</v>
          </cell>
        </row>
        <row r="3183">
          <cell r="A3183" t="str">
            <v>Brand 5</v>
          </cell>
          <cell r="B3183" t="str">
            <v>Market 18</v>
          </cell>
          <cell r="C3183">
            <v>0.1</v>
          </cell>
        </row>
        <row r="3184">
          <cell r="A3184" t="str">
            <v>Brand 5</v>
          </cell>
          <cell r="B3184" t="str">
            <v>Market 26</v>
          </cell>
          <cell r="C3184">
            <v>0.1</v>
          </cell>
        </row>
        <row r="3185">
          <cell r="A3185" t="str">
            <v>Brand 5</v>
          </cell>
          <cell r="B3185" t="str">
            <v>Market 18</v>
          </cell>
          <cell r="C3185">
            <v>0.4</v>
          </cell>
        </row>
        <row r="3186">
          <cell r="A3186" t="str">
            <v>Brand 5</v>
          </cell>
          <cell r="B3186" t="str">
            <v>Market 2</v>
          </cell>
          <cell r="C3186">
            <v>0.4</v>
          </cell>
        </row>
        <row r="3187">
          <cell r="A3187" t="str">
            <v>Brand 5</v>
          </cell>
          <cell r="B3187" t="str">
            <v>Market 5</v>
          </cell>
          <cell r="C3187">
            <v>3.5999999999999997E-2</v>
          </cell>
        </row>
        <row r="3188">
          <cell r="A3188" t="str">
            <v>Brand 5</v>
          </cell>
          <cell r="B3188" t="str">
            <v>Market 2</v>
          </cell>
          <cell r="C3188">
            <v>0.04</v>
          </cell>
        </row>
        <row r="3189">
          <cell r="A3189" t="str">
            <v>Brand 5</v>
          </cell>
          <cell r="B3189" t="str">
            <v>Market 2</v>
          </cell>
          <cell r="C3189">
            <v>0.04</v>
          </cell>
        </row>
        <row r="3190">
          <cell r="A3190" t="str">
            <v>Brand 5</v>
          </cell>
          <cell r="B3190" t="str">
            <v>Market 4</v>
          </cell>
          <cell r="C3190">
            <v>0.04</v>
          </cell>
        </row>
        <row r="3191">
          <cell r="A3191" t="str">
            <v>Brand 5</v>
          </cell>
          <cell r="B3191" t="str">
            <v>Market 19</v>
          </cell>
          <cell r="C3191">
            <v>4.2500000000000003E-2</v>
          </cell>
        </row>
        <row r="3192">
          <cell r="A3192" t="str">
            <v>Brand 5</v>
          </cell>
          <cell r="B3192" t="str">
            <v>Market 18</v>
          </cell>
          <cell r="C3192">
            <v>4.2500000000000003E-2</v>
          </cell>
        </row>
        <row r="3193">
          <cell r="A3193" t="str">
            <v>Brand 5</v>
          </cell>
          <cell r="B3193" t="str">
            <v>Market 29</v>
          </cell>
          <cell r="C3193">
            <v>0.05</v>
          </cell>
        </row>
        <row r="3194">
          <cell r="A3194" t="str">
            <v>Brand 5</v>
          </cell>
          <cell r="B3194" t="str">
            <v>Market 1</v>
          </cell>
          <cell r="C3194">
            <v>0.05</v>
          </cell>
        </row>
        <row r="3195">
          <cell r="A3195" t="str">
            <v>Brand 5</v>
          </cell>
          <cell r="B3195" t="str">
            <v>Market 26</v>
          </cell>
          <cell r="C3195">
            <v>0.05</v>
          </cell>
        </row>
        <row r="3196">
          <cell r="A3196" t="str">
            <v>Brand 5</v>
          </cell>
          <cell r="B3196" t="str">
            <v>Market 2</v>
          </cell>
          <cell r="C3196">
            <v>0.05</v>
          </cell>
        </row>
        <row r="3197">
          <cell r="A3197" t="str">
            <v>Brand 5</v>
          </cell>
          <cell r="B3197" t="str">
            <v>Market 6</v>
          </cell>
          <cell r="C3197">
            <v>0.05</v>
          </cell>
        </row>
        <row r="3198">
          <cell r="A3198" t="str">
            <v>Brand 5</v>
          </cell>
          <cell r="B3198" t="str">
            <v>Market 3</v>
          </cell>
          <cell r="C3198">
            <v>6.0000000000000001E-3</v>
          </cell>
        </row>
        <row r="3199">
          <cell r="A3199" t="str">
            <v>Brand 5</v>
          </cell>
          <cell r="B3199" t="str">
            <v>Market 13</v>
          </cell>
          <cell r="C3199">
            <v>7.0000000000000007E-2</v>
          </cell>
        </row>
        <row r="3200">
          <cell r="A3200" t="str">
            <v>Brand 5</v>
          </cell>
          <cell r="B3200" t="str">
            <v>Market 13</v>
          </cell>
          <cell r="C3200">
            <v>3.5000000000000003E-2</v>
          </cell>
        </row>
        <row r="3201">
          <cell r="A3201" t="str">
            <v>Brand 5</v>
          </cell>
          <cell r="B3201" t="str">
            <v>Market 3</v>
          </cell>
          <cell r="C3201">
            <v>0.17499999999999999</v>
          </cell>
        </row>
        <row r="3202">
          <cell r="A3202" t="str">
            <v>Brand 5</v>
          </cell>
          <cell r="B3202" t="str">
            <v>Market 3</v>
          </cell>
          <cell r="C3202">
            <v>7.0000000000000007E-2</v>
          </cell>
        </row>
        <row r="3203">
          <cell r="A3203" t="str">
            <v>Brand 5</v>
          </cell>
          <cell r="B3203" t="str">
            <v>Market 6</v>
          </cell>
          <cell r="C3203">
            <v>7.0000000000000007E-2</v>
          </cell>
        </row>
        <row r="3204">
          <cell r="A3204" t="str">
            <v>Brand 5</v>
          </cell>
          <cell r="B3204" t="str">
            <v>Market 3</v>
          </cell>
          <cell r="C3204">
            <v>3.5999999999999997E-2</v>
          </cell>
        </row>
        <row r="3205">
          <cell r="A3205" t="str">
            <v>Brand 5</v>
          </cell>
          <cell r="B3205" t="str">
            <v>Market 3</v>
          </cell>
          <cell r="C3205">
            <v>0.17</v>
          </cell>
        </row>
        <row r="3206">
          <cell r="A3206" t="str">
            <v>Brand 5</v>
          </cell>
          <cell r="B3206" t="str">
            <v>Market 13</v>
          </cell>
          <cell r="C3206">
            <v>4.5499999999999999E-2</v>
          </cell>
        </row>
        <row r="3207">
          <cell r="A3207" t="str">
            <v>Brand 5</v>
          </cell>
          <cell r="B3207" t="str">
            <v>Market 13</v>
          </cell>
          <cell r="C3207">
            <v>4.5499999999999999E-2</v>
          </cell>
        </row>
        <row r="3208">
          <cell r="A3208" t="str">
            <v>Brand 5</v>
          </cell>
          <cell r="B3208" t="str">
            <v>Market 20</v>
          </cell>
          <cell r="C3208">
            <v>0.05</v>
          </cell>
        </row>
        <row r="3209">
          <cell r="A3209" t="str">
            <v>Brand 5</v>
          </cell>
          <cell r="B3209" t="str">
            <v>Market 20</v>
          </cell>
          <cell r="C3209">
            <v>0.1</v>
          </cell>
        </row>
        <row r="3210">
          <cell r="A3210" t="str">
            <v>Brand 5</v>
          </cell>
          <cell r="B3210" t="str">
            <v>Market 13</v>
          </cell>
          <cell r="C3210">
            <v>0.1</v>
          </cell>
        </row>
        <row r="3211">
          <cell r="A3211" t="str">
            <v>Brand 5</v>
          </cell>
          <cell r="B3211" t="str">
            <v>Market 20</v>
          </cell>
          <cell r="C3211">
            <v>0.05</v>
          </cell>
        </row>
        <row r="3212">
          <cell r="A3212" t="str">
            <v>Brand 5</v>
          </cell>
          <cell r="B3212" t="str">
            <v>Market 30</v>
          </cell>
          <cell r="C3212">
            <v>0.05</v>
          </cell>
        </row>
        <row r="3213">
          <cell r="A3213" t="str">
            <v>Brand 5</v>
          </cell>
          <cell r="B3213" t="str">
            <v>Market 3</v>
          </cell>
          <cell r="C3213">
            <v>0.1</v>
          </cell>
        </row>
        <row r="3214">
          <cell r="A3214" t="str">
            <v>Brand 5</v>
          </cell>
          <cell r="B3214" t="str">
            <v>Market 3</v>
          </cell>
          <cell r="C3214">
            <v>0.3</v>
          </cell>
        </row>
        <row r="3215">
          <cell r="A3215" t="str">
            <v>Brand 5</v>
          </cell>
          <cell r="B3215" t="str">
            <v>Market 6</v>
          </cell>
          <cell r="C3215">
            <v>0.15</v>
          </cell>
        </row>
        <row r="3216">
          <cell r="A3216" t="str">
            <v>Brand 5</v>
          </cell>
          <cell r="B3216" t="str">
            <v>Market 6</v>
          </cell>
          <cell r="C3216">
            <v>0.3</v>
          </cell>
        </row>
        <row r="3217">
          <cell r="A3217" t="str">
            <v>Brand 5</v>
          </cell>
          <cell r="B3217" t="str">
            <v>Market 6</v>
          </cell>
          <cell r="C3217">
            <v>0.35</v>
          </cell>
        </row>
        <row r="3218">
          <cell r="A3218" t="str">
            <v>Brand 5</v>
          </cell>
          <cell r="B3218" t="str">
            <v>Market 3</v>
          </cell>
          <cell r="C3218">
            <v>0.17</v>
          </cell>
        </row>
        <row r="3219">
          <cell r="A3219" t="str">
            <v>Brand 5</v>
          </cell>
          <cell r="B3219" t="str">
            <v>Market 28</v>
          </cell>
          <cell r="C3219">
            <v>4.0000000000000001E-3</v>
          </cell>
        </row>
        <row r="3220">
          <cell r="A3220" t="str">
            <v>Brand 5</v>
          </cell>
          <cell r="B3220" t="str">
            <v>Market 3</v>
          </cell>
          <cell r="C3220">
            <v>2.5999999999999999E-2</v>
          </cell>
        </row>
        <row r="3221">
          <cell r="A3221" t="str">
            <v>Brand 5</v>
          </cell>
          <cell r="B3221" t="str">
            <v>Market 10</v>
          </cell>
          <cell r="C3221">
            <v>2E-3</v>
          </cell>
        </row>
        <row r="3222">
          <cell r="A3222" t="str">
            <v>Brand 5</v>
          </cell>
          <cell r="B3222" t="str">
            <v>Market 21</v>
          </cell>
          <cell r="C3222">
            <v>3.5999999999999997E-2</v>
          </cell>
        </row>
        <row r="3223">
          <cell r="A3223" t="str">
            <v>Brand 5</v>
          </cell>
          <cell r="B3223" t="str">
            <v>Market 7</v>
          </cell>
          <cell r="C3223">
            <v>0.02</v>
          </cell>
        </row>
        <row r="3224">
          <cell r="A3224" t="str">
            <v>Brand 5</v>
          </cell>
          <cell r="B3224" t="str">
            <v>Market 28</v>
          </cell>
          <cell r="C3224">
            <v>0.224</v>
          </cell>
        </row>
        <row r="3225">
          <cell r="A3225" t="str">
            <v>Brand 5</v>
          </cell>
          <cell r="B3225" t="str">
            <v>Market 28</v>
          </cell>
          <cell r="C3225">
            <v>0.112</v>
          </cell>
        </row>
        <row r="3226">
          <cell r="A3226" t="str">
            <v>Brand 5</v>
          </cell>
          <cell r="B3226" t="str">
            <v>Market 15</v>
          </cell>
          <cell r="C3226">
            <v>2.8000000000000001E-2</v>
          </cell>
        </row>
        <row r="3227">
          <cell r="A3227" t="str">
            <v>Brand 5</v>
          </cell>
          <cell r="B3227" t="str">
            <v>Market 3</v>
          </cell>
          <cell r="C3227">
            <v>0.86799999999999999</v>
          </cell>
        </row>
        <row r="3228">
          <cell r="A3228" t="str">
            <v>Brand 5</v>
          </cell>
          <cell r="B3228" t="str">
            <v>Market 3</v>
          </cell>
          <cell r="C3228">
            <v>0.61599999999999999</v>
          </cell>
        </row>
        <row r="3229">
          <cell r="A3229" t="str">
            <v>Brand 5</v>
          </cell>
          <cell r="B3229" t="str">
            <v>Market 33</v>
          </cell>
          <cell r="C3229">
            <v>2.8000000000000001E-2</v>
          </cell>
        </row>
        <row r="3230">
          <cell r="A3230" t="str">
            <v>Brand 5</v>
          </cell>
          <cell r="B3230" t="str">
            <v>Market 10</v>
          </cell>
          <cell r="C3230">
            <v>0.10199999999999999</v>
          </cell>
        </row>
        <row r="3231">
          <cell r="A3231" t="str">
            <v>Brand 5</v>
          </cell>
          <cell r="B3231" t="str">
            <v>Market 15</v>
          </cell>
          <cell r="C3231">
            <v>0.13600000000000001</v>
          </cell>
        </row>
        <row r="3232">
          <cell r="A3232" t="str">
            <v>Brand 5</v>
          </cell>
          <cell r="B3232" t="str">
            <v>Market 24</v>
          </cell>
          <cell r="C3232">
            <v>3.5000000000000003E-2</v>
          </cell>
        </row>
        <row r="3233">
          <cell r="A3233" t="str">
            <v>Brand 5</v>
          </cell>
          <cell r="B3233" t="str">
            <v>Market 28</v>
          </cell>
          <cell r="C3233">
            <v>3.5999999999999997E-2</v>
          </cell>
        </row>
        <row r="3234">
          <cell r="A3234" t="str">
            <v>Brand 5</v>
          </cell>
          <cell r="B3234" t="str">
            <v>Market 16</v>
          </cell>
          <cell r="C3234">
            <v>3.5999999999999997E-2</v>
          </cell>
        </row>
        <row r="3235">
          <cell r="A3235" t="str">
            <v>Brand 5</v>
          </cell>
          <cell r="B3235" t="str">
            <v>Market 23</v>
          </cell>
          <cell r="C3235">
            <v>3.5999999999999997E-2</v>
          </cell>
        </row>
        <row r="3236">
          <cell r="A3236" t="str">
            <v>Brand 5</v>
          </cell>
          <cell r="B3236" t="str">
            <v>Market 21</v>
          </cell>
          <cell r="C3236">
            <v>3.5999999999999997E-2</v>
          </cell>
        </row>
        <row r="3237">
          <cell r="A3237" t="str">
            <v>Brand 5</v>
          </cell>
          <cell r="B3237" t="str">
            <v>Market 3</v>
          </cell>
          <cell r="C3237">
            <v>0.46800000000000003</v>
          </cell>
        </row>
        <row r="3238">
          <cell r="A3238" t="str">
            <v>Brand 5</v>
          </cell>
          <cell r="B3238" t="str">
            <v>Market 3</v>
          </cell>
          <cell r="C3238">
            <v>0.28799999999999998</v>
          </cell>
        </row>
        <row r="3239">
          <cell r="A3239" t="str">
            <v>Brand 5</v>
          </cell>
          <cell r="B3239" t="str">
            <v>Market 15</v>
          </cell>
          <cell r="C3239">
            <v>7.1999999999999995E-2</v>
          </cell>
        </row>
        <row r="3240">
          <cell r="A3240" t="str">
            <v>Brand 5</v>
          </cell>
          <cell r="B3240" t="str">
            <v>Market 3</v>
          </cell>
          <cell r="C3240">
            <v>0.252</v>
          </cell>
        </row>
        <row r="3241">
          <cell r="A3241" t="str">
            <v>Brand 5</v>
          </cell>
          <cell r="B3241" t="str">
            <v>Market 34</v>
          </cell>
          <cell r="C3241">
            <v>0.108</v>
          </cell>
        </row>
        <row r="3242">
          <cell r="A3242" t="str">
            <v>Brand 5</v>
          </cell>
          <cell r="B3242" t="str">
            <v>Market 7</v>
          </cell>
          <cell r="C3242">
            <v>0.108</v>
          </cell>
        </row>
        <row r="3243">
          <cell r="A3243" t="str">
            <v>Brand 5</v>
          </cell>
          <cell r="B3243" t="str">
            <v>Market 34</v>
          </cell>
          <cell r="C3243">
            <v>3.5999999999999997E-2</v>
          </cell>
        </row>
        <row r="3244">
          <cell r="A3244" t="str">
            <v>Brand 5</v>
          </cell>
          <cell r="B3244" t="str">
            <v>Market 33</v>
          </cell>
          <cell r="C3244">
            <v>7.1999999999999995E-2</v>
          </cell>
        </row>
        <row r="3245">
          <cell r="A3245" t="str">
            <v>Brand 5</v>
          </cell>
          <cell r="B3245" t="str">
            <v>Market 7</v>
          </cell>
          <cell r="C3245">
            <v>0.12</v>
          </cell>
        </row>
        <row r="3246">
          <cell r="A3246" t="str">
            <v>Brand 5</v>
          </cell>
          <cell r="B3246" t="str">
            <v>Market 14</v>
          </cell>
          <cell r="C3246">
            <v>0.08</v>
          </cell>
        </row>
        <row r="3247">
          <cell r="A3247" t="str">
            <v>Brand 5</v>
          </cell>
          <cell r="B3247" t="str">
            <v>Market 9</v>
          </cell>
          <cell r="C3247">
            <v>0.08</v>
          </cell>
        </row>
        <row r="3248">
          <cell r="A3248" t="str">
            <v>Brand 5</v>
          </cell>
          <cell r="B3248" t="str">
            <v>Market 15</v>
          </cell>
          <cell r="C3248">
            <v>0.04</v>
          </cell>
        </row>
        <row r="3249">
          <cell r="A3249" t="str">
            <v>Brand 5</v>
          </cell>
          <cell r="B3249" t="str">
            <v>Market 32</v>
          </cell>
          <cell r="C3249">
            <v>0.16</v>
          </cell>
        </row>
        <row r="3250">
          <cell r="A3250" t="str">
            <v>Brand 5</v>
          </cell>
          <cell r="B3250" t="str">
            <v>Market 32</v>
          </cell>
          <cell r="C3250">
            <v>0.04</v>
          </cell>
        </row>
        <row r="3251">
          <cell r="A3251" t="str">
            <v>Brand 5</v>
          </cell>
          <cell r="B3251" t="str">
            <v>Market 32</v>
          </cell>
          <cell r="C3251">
            <v>0.12</v>
          </cell>
        </row>
        <row r="3252">
          <cell r="A3252" t="str">
            <v>Brand 5</v>
          </cell>
          <cell r="B3252" t="str">
            <v>Market 32</v>
          </cell>
          <cell r="C3252">
            <v>0.16</v>
          </cell>
        </row>
        <row r="3253">
          <cell r="A3253" t="str">
            <v>Brand 5</v>
          </cell>
          <cell r="B3253" t="str">
            <v>Market 33</v>
          </cell>
          <cell r="C3253">
            <v>0.08</v>
          </cell>
        </row>
        <row r="3254">
          <cell r="A3254" t="str">
            <v>Brand 5</v>
          </cell>
          <cell r="B3254" t="str">
            <v>Market 28</v>
          </cell>
          <cell r="C3254">
            <v>0.1275</v>
          </cell>
        </row>
        <row r="3255">
          <cell r="A3255" t="str">
            <v>Brand 5</v>
          </cell>
          <cell r="B3255" t="str">
            <v>Market 24</v>
          </cell>
          <cell r="C3255">
            <v>4.2500000000000003E-2</v>
          </cell>
        </row>
        <row r="3256">
          <cell r="A3256" t="str">
            <v>Brand 5</v>
          </cell>
          <cell r="B3256" t="str">
            <v>Market 21</v>
          </cell>
          <cell r="C3256">
            <v>0.17</v>
          </cell>
        </row>
        <row r="3257">
          <cell r="A3257" t="str">
            <v>Brand 5</v>
          </cell>
          <cell r="B3257" t="str">
            <v>Market 3</v>
          </cell>
          <cell r="C3257">
            <v>0.46750000000000003</v>
          </cell>
        </row>
        <row r="3258">
          <cell r="A3258" t="str">
            <v>Brand 5</v>
          </cell>
          <cell r="B3258" t="str">
            <v>Market 33</v>
          </cell>
          <cell r="C3258">
            <v>0.17</v>
          </cell>
        </row>
        <row r="3259">
          <cell r="A3259" t="str">
            <v>Brand 5</v>
          </cell>
          <cell r="B3259" t="str">
            <v>Market 7</v>
          </cell>
          <cell r="C3259">
            <v>0.28799999999999998</v>
          </cell>
        </row>
        <row r="3260">
          <cell r="A3260" t="str">
            <v>Brand 5</v>
          </cell>
          <cell r="B3260" t="str">
            <v>Market 34</v>
          </cell>
          <cell r="C3260">
            <v>0.14399999999999999</v>
          </cell>
        </row>
        <row r="3261">
          <cell r="A3261" t="str">
            <v>Brand 5</v>
          </cell>
          <cell r="B3261" t="str">
            <v>Market 31</v>
          </cell>
          <cell r="C3261">
            <v>0.24</v>
          </cell>
        </row>
        <row r="3262">
          <cell r="A3262" t="str">
            <v>Brand 5</v>
          </cell>
          <cell r="B3262" t="str">
            <v>Market 28</v>
          </cell>
          <cell r="C3262">
            <v>0.1</v>
          </cell>
        </row>
        <row r="3263">
          <cell r="A3263" t="str">
            <v>Brand 5</v>
          </cell>
          <cell r="B3263" t="str">
            <v>Market 28</v>
          </cell>
          <cell r="C3263">
            <v>0.65</v>
          </cell>
        </row>
        <row r="3264">
          <cell r="A3264" t="str">
            <v>Brand 5</v>
          </cell>
          <cell r="B3264" t="str">
            <v>Market 21</v>
          </cell>
          <cell r="C3264">
            <v>0.1</v>
          </cell>
        </row>
        <row r="3265">
          <cell r="A3265" t="str">
            <v>Brand 5</v>
          </cell>
          <cell r="B3265" t="str">
            <v>Market 23</v>
          </cell>
          <cell r="C3265">
            <v>0.05</v>
          </cell>
        </row>
        <row r="3266">
          <cell r="A3266" t="str">
            <v>Brand 5</v>
          </cell>
          <cell r="B3266" t="str">
            <v>Market 24</v>
          </cell>
          <cell r="C3266">
            <v>0.05</v>
          </cell>
        </row>
        <row r="3267">
          <cell r="A3267" t="str">
            <v>Brand 5</v>
          </cell>
          <cell r="B3267" t="str">
            <v>Market 16</v>
          </cell>
          <cell r="C3267">
            <v>0.05</v>
          </cell>
        </row>
        <row r="3268">
          <cell r="A3268" t="str">
            <v>Brand 5</v>
          </cell>
          <cell r="B3268" t="str">
            <v>Market 23</v>
          </cell>
          <cell r="C3268">
            <v>0.2</v>
          </cell>
        </row>
        <row r="3269">
          <cell r="A3269" t="str">
            <v>Brand 5</v>
          </cell>
          <cell r="B3269" t="str">
            <v>Market 23</v>
          </cell>
          <cell r="C3269">
            <v>0.1</v>
          </cell>
        </row>
        <row r="3270">
          <cell r="A3270" t="str">
            <v>Brand 5</v>
          </cell>
          <cell r="B3270" t="str">
            <v>Market 24</v>
          </cell>
          <cell r="C3270">
            <v>0.05</v>
          </cell>
        </row>
        <row r="3271">
          <cell r="A3271" t="str">
            <v>Brand 5</v>
          </cell>
          <cell r="B3271" t="str">
            <v>Market 23</v>
          </cell>
          <cell r="C3271">
            <v>0.05</v>
          </cell>
        </row>
        <row r="3272">
          <cell r="A3272" t="str">
            <v>Brand 5</v>
          </cell>
          <cell r="B3272" t="str">
            <v>Market 21</v>
          </cell>
          <cell r="C3272">
            <v>0.05</v>
          </cell>
        </row>
        <row r="3273">
          <cell r="A3273" t="str">
            <v>Brand 5</v>
          </cell>
          <cell r="B3273" t="str">
            <v>Market 9</v>
          </cell>
          <cell r="C3273">
            <v>0.15</v>
          </cell>
        </row>
        <row r="3274">
          <cell r="A3274" t="str">
            <v>Brand 5</v>
          </cell>
          <cell r="B3274" t="str">
            <v>Market 9</v>
          </cell>
          <cell r="C3274">
            <v>0.1</v>
          </cell>
        </row>
        <row r="3275">
          <cell r="A3275" t="str">
            <v>Brand 5</v>
          </cell>
          <cell r="B3275" t="str">
            <v>Market 9</v>
          </cell>
          <cell r="C3275">
            <v>0.15</v>
          </cell>
        </row>
        <row r="3276">
          <cell r="A3276" t="str">
            <v>Brand 5</v>
          </cell>
          <cell r="B3276" t="str">
            <v>Market 14</v>
          </cell>
          <cell r="C3276">
            <v>0.25</v>
          </cell>
        </row>
        <row r="3277">
          <cell r="A3277" t="str">
            <v>Brand 5</v>
          </cell>
          <cell r="B3277" t="str">
            <v>Market 9</v>
          </cell>
          <cell r="C3277">
            <v>0.1</v>
          </cell>
        </row>
        <row r="3278">
          <cell r="A3278" t="str">
            <v>Brand 5</v>
          </cell>
          <cell r="B3278" t="str">
            <v>Market 14</v>
          </cell>
          <cell r="C3278">
            <v>0.2</v>
          </cell>
        </row>
        <row r="3279">
          <cell r="A3279" t="str">
            <v>Brand 5</v>
          </cell>
          <cell r="B3279" t="str">
            <v>Market 9</v>
          </cell>
          <cell r="C3279">
            <v>0.5</v>
          </cell>
        </row>
        <row r="3280">
          <cell r="A3280" t="str">
            <v>Brand 5</v>
          </cell>
          <cell r="B3280" t="str">
            <v>Market 10</v>
          </cell>
          <cell r="C3280">
            <v>0.15</v>
          </cell>
        </row>
        <row r="3281">
          <cell r="A3281" t="str">
            <v>Brand 5</v>
          </cell>
          <cell r="B3281" t="str">
            <v>Market 10</v>
          </cell>
          <cell r="C3281">
            <v>0.1</v>
          </cell>
        </row>
        <row r="3282">
          <cell r="A3282" t="str">
            <v>Brand 5</v>
          </cell>
          <cell r="B3282" t="str">
            <v>Market 14</v>
          </cell>
          <cell r="C3282">
            <v>0.75</v>
          </cell>
        </row>
        <row r="3283">
          <cell r="A3283" t="str">
            <v>Brand 5</v>
          </cell>
          <cell r="B3283" t="str">
            <v>Market 10</v>
          </cell>
          <cell r="C3283">
            <v>0.55000000000000004</v>
          </cell>
        </row>
        <row r="3284">
          <cell r="A3284" t="str">
            <v>Brand 5</v>
          </cell>
          <cell r="B3284" t="str">
            <v>Market 28</v>
          </cell>
          <cell r="C3284">
            <v>0.1</v>
          </cell>
        </row>
        <row r="3285">
          <cell r="A3285" t="str">
            <v>Brand 5</v>
          </cell>
          <cell r="B3285" t="str">
            <v>Market 15</v>
          </cell>
          <cell r="C3285">
            <v>0.1</v>
          </cell>
        </row>
        <row r="3286">
          <cell r="A3286" t="str">
            <v>Brand 5</v>
          </cell>
          <cell r="B3286" t="str">
            <v>Market 15</v>
          </cell>
          <cell r="C3286">
            <v>0.15</v>
          </cell>
        </row>
        <row r="3287">
          <cell r="A3287" t="str">
            <v>Brand 5</v>
          </cell>
          <cell r="B3287" t="str">
            <v>Market 3</v>
          </cell>
          <cell r="C3287">
            <v>0.45</v>
          </cell>
        </row>
        <row r="3288">
          <cell r="A3288" t="str">
            <v>Brand 5</v>
          </cell>
          <cell r="B3288" t="str">
            <v>Market 3</v>
          </cell>
          <cell r="C3288">
            <v>0.65</v>
          </cell>
        </row>
        <row r="3289">
          <cell r="A3289" t="str">
            <v>Brand 5</v>
          </cell>
          <cell r="B3289" t="str">
            <v>Market 3</v>
          </cell>
          <cell r="C3289">
            <v>3.65</v>
          </cell>
        </row>
        <row r="3290">
          <cell r="A3290" t="str">
            <v>Brand 5</v>
          </cell>
          <cell r="B3290" t="str">
            <v>Market 7</v>
          </cell>
          <cell r="C3290">
            <v>0.45</v>
          </cell>
        </row>
        <row r="3291">
          <cell r="A3291" t="str">
            <v>Brand 5</v>
          </cell>
          <cell r="B3291" t="str">
            <v>Market 34</v>
          </cell>
          <cell r="C3291">
            <v>0.15</v>
          </cell>
        </row>
        <row r="3292">
          <cell r="A3292" t="str">
            <v>Brand 5</v>
          </cell>
          <cell r="B3292" t="str">
            <v>Market 31</v>
          </cell>
          <cell r="C3292">
            <v>0.25</v>
          </cell>
        </row>
        <row r="3293">
          <cell r="A3293" t="str">
            <v>Brand 5</v>
          </cell>
          <cell r="B3293" t="str">
            <v>Market 31</v>
          </cell>
          <cell r="C3293">
            <v>0.25</v>
          </cell>
        </row>
        <row r="3294">
          <cell r="A3294" t="str">
            <v>Brand 5</v>
          </cell>
          <cell r="B3294" t="str">
            <v>Market 34</v>
          </cell>
          <cell r="C3294">
            <v>0.15</v>
          </cell>
        </row>
        <row r="3295">
          <cell r="A3295" t="str">
            <v>Brand 5</v>
          </cell>
          <cell r="B3295" t="str">
            <v>Market 7</v>
          </cell>
          <cell r="C3295">
            <v>0.55000000000000004</v>
          </cell>
        </row>
        <row r="3296">
          <cell r="A3296" t="str">
            <v>Brand 5</v>
          </cell>
          <cell r="B3296" t="str">
            <v>Market 31</v>
          </cell>
          <cell r="C3296">
            <v>0.05</v>
          </cell>
        </row>
        <row r="3297">
          <cell r="A3297" t="str">
            <v>Brand 5</v>
          </cell>
          <cell r="B3297" t="str">
            <v>Market 34</v>
          </cell>
          <cell r="C3297">
            <v>0.15</v>
          </cell>
        </row>
        <row r="3298">
          <cell r="A3298" t="str">
            <v>Brand 5</v>
          </cell>
          <cell r="B3298" t="str">
            <v>Market 7</v>
          </cell>
          <cell r="C3298">
            <v>0.6</v>
          </cell>
        </row>
        <row r="3299">
          <cell r="A3299" t="str">
            <v>Brand 5</v>
          </cell>
          <cell r="B3299" t="str">
            <v>Market 7</v>
          </cell>
          <cell r="C3299">
            <v>0.15</v>
          </cell>
        </row>
        <row r="3300">
          <cell r="A3300" t="str">
            <v>Brand 5</v>
          </cell>
          <cell r="B3300" t="str">
            <v>Market 7</v>
          </cell>
          <cell r="C3300">
            <v>0.2</v>
          </cell>
        </row>
        <row r="3301">
          <cell r="A3301" t="str">
            <v>Brand 5</v>
          </cell>
          <cell r="B3301" t="str">
            <v>Market 32</v>
          </cell>
          <cell r="C3301">
            <v>0.25</v>
          </cell>
        </row>
        <row r="3302">
          <cell r="A3302" t="str">
            <v>Brand 5</v>
          </cell>
          <cell r="B3302" t="str">
            <v>Market 32</v>
          </cell>
          <cell r="C3302">
            <v>0.25</v>
          </cell>
        </row>
        <row r="3303">
          <cell r="A3303" t="str">
            <v>Brand 5</v>
          </cell>
          <cell r="B3303" t="str">
            <v>Market 32</v>
          </cell>
          <cell r="C3303">
            <v>0.25</v>
          </cell>
        </row>
        <row r="3304">
          <cell r="A3304" t="str">
            <v>Brand 5</v>
          </cell>
          <cell r="B3304" t="str">
            <v>Market 32</v>
          </cell>
          <cell r="C3304">
            <v>0.1</v>
          </cell>
        </row>
        <row r="3305">
          <cell r="A3305" t="str">
            <v>Brand 5</v>
          </cell>
          <cell r="B3305" t="str">
            <v>Market 32</v>
          </cell>
          <cell r="C3305">
            <v>0.1</v>
          </cell>
        </row>
        <row r="3306">
          <cell r="A3306" t="str">
            <v>Brand 5</v>
          </cell>
          <cell r="B3306" t="str">
            <v>Market 33</v>
          </cell>
          <cell r="C3306">
            <v>1</v>
          </cell>
        </row>
        <row r="3307">
          <cell r="A3307" t="str">
            <v>Brand 5</v>
          </cell>
          <cell r="B3307" t="str">
            <v>Market 33</v>
          </cell>
          <cell r="C3307">
            <v>0.1</v>
          </cell>
        </row>
        <row r="3308">
          <cell r="A3308" t="str">
            <v>Brand 5</v>
          </cell>
          <cell r="B3308" t="str">
            <v>Market 33</v>
          </cell>
          <cell r="C3308">
            <v>0.05</v>
          </cell>
        </row>
        <row r="3309">
          <cell r="A3309" t="str">
            <v>Brand 5</v>
          </cell>
          <cell r="B3309" t="str">
            <v>Market 32</v>
          </cell>
          <cell r="C3309">
            <v>0.15</v>
          </cell>
        </row>
        <row r="3310">
          <cell r="A3310" t="str">
            <v>Brand 5</v>
          </cell>
          <cell r="B3310" t="str">
            <v>Market 21</v>
          </cell>
          <cell r="C3310">
            <v>0.17</v>
          </cell>
        </row>
        <row r="3311">
          <cell r="A3311" t="str">
            <v>Brand 5</v>
          </cell>
          <cell r="B3311" t="str">
            <v>Market 3</v>
          </cell>
          <cell r="C3311">
            <v>0.51</v>
          </cell>
        </row>
        <row r="3312">
          <cell r="A3312" t="str">
            <v>Brand 5</v>
          </cell>
          <cell r="B3312" t="str">
            <v>Market 33</v>
          </cell>
          <cell r="C3312">
            <v>0.85</v>
          </cell>
        </row>
        <row r="3313">
          <cell r="A3313" t="str">
            <v>Brand 5</v>
          </cell>
          <cell r="B3313" t="str">
            <v>Market 23</v>
          </cell>
          <cell r="C3313">
            <v>0.2</v>
          </cell>
        </row>
        <row r="3314">
          <cell r="A3314" t="str">
            <v>Brand 5</v>
          </cell>
          <cell r="B3314" t="str">
            <v>Market 21</v>
          </cell>
          <cell r="C3314">
            <v>0.2</v>
          </cell>
        </row>
        <row r="3315">
          <cell r="A3315" t="str">
            <v>Brand 5</v>
          </cell>
          <cell r="B3315" t="str">
            <v>Market 23</v>
          </cell>
          <cell r="C3315">
            <v>0.4</v>
          </cell>
        </row>
        <row r="3316">
          <cell r="A3316" t="str">
            <v>Brand 5</v>
          </cell>
          <cell r="B3316" t="str">
            <v>Market 5</v>
          </cell>
          <cell r="C3316">
            <v>0.2</v>
          </cell>
        </row>
        <row r="3317">
          <cell r="A3317" t="str">
            <v>Brand 5</v>
          </cell>
          <cell r="B3317" t="str">
            <v>Market 3</v>
          </cell>
          <cell r="C3317">
            <v>0.2</v>
          </cell>
        </row>
        <row r="3318">
          <cell r="A3318" t="str">
            <v>Brand 5</v>
          </cell>
          <cell r="B3318" t="str">
            <v>Market 3</v>
          </cell>
          <cell r="C3318">
            <v>0.2</v>
          </cell>
        </row>
        <row r="3319">
          <cell r="A3319" t="str">
            <v>Brand 5</v>
          </cell>
          <cell r="B3319" t="str">
            <v>Market 7</v>
          </cell>
          <cell r="C3319">
            <v>0.2</v>
          </cell>
        </row>
        <row r="3320">
          <cell r="A3320" t="str">
            <v>Brand 5</v>
          </cell>
          <cell r="B3320" t="str">
            <v>Market 7</v>
          </cell>
          <cell r="C3320">
            <v>0.2</v>
          </cell>
        </row>
        <row r="3321">
          <cell r="A3321" t="str">
            <v>Brand 5</v>
          </cell>
          <cell r="B3321" t="str">
            <v>Market 33</v>
          </cell>
          <cell r="C3321">
            <v>0.4</v>
          </cell>
        </row>
        <row r="3322">
          <cell r="A3322" t="str">
            <v>Brand 5</v>
          </cell>
          <cell r="B3322" t="str">
            <v>Market 8</v>
          </cell>
          <cell r="C3322">
            <v>7.1999999999999995E-2</v>
          </cell>
        </row>
        <row r="3323">
          <cell r="A3323" t="str">
            <v>Brand 5</v>
          </cell>
          <cell r="B3323" t="str">
            <v>Market 8</v>
          </cell>
          <cell r="C3323">
            <v>0.24</v>
          </cell>
        </row>
        <row r="3324">
          <cell r="A3324" t="str">
            <v>Brand 5</v>
          </cell>
          <cell r="B3324" t="str">
            <v>Market 8</v>
          </cell>
          <cell r="C3324">
            <v>0.2</v>
          </cell>
        </row>
        <row r="3325">
          <cell r="A3325" t="str">
            <v>Brand 5</v>
          </cell>
          <cell r="B3325" t="str">
            <v>Market 8</v>
          </cell>
          <cell r="C3325">
            <v>0.1</v>
          </cell>
        </row>
        <row r="3326">
          <cell r="A3326" t="str">
            <v>Brand 5</v>
          </cell>
          <cell r="B3326" t="str">
            <v>Market 8</v>
          </cell>
          <cell r="C3326">
            <v>0.05</v>
          </cell>
        </row>
        <row r="3327">
          <cell r="A3327" t="str">
            <v>Brand 5</v>
          </cell>
          <cell r="B3327" t="str">
            <v>Market 8</v>
          </cell>
          <cell r="C3327">
            <v>0.05</v>
          </cell>
        </row>
        <row r="3328">
          <cell r="A3328" t="str">
            <v>Brand 6</v>
          </cell>
          <cell r="B3328" t="str">
            <v>Market 1</v>
          </cell>
          <cell r="C3328">
            <v>64.3</v>
          </cell>
        </row>
        <row r="3329">
          <cell r="A3329" t="str">
            <v>Brand 6</v>
          </cell>
          <cell r="B3329" t="str">
            <v>Market 1</v>
          </cell>
          <cell r="C3329">
            <v>101.25</v>
          </cell>
        </row>
        <row r="3330">
          <cell r="A3330" t="str">
            <v>Brand 6</v>
          </cell>
          <cell r="B3330" t="str">
            <v>Market 5</v>
          </cell>
          <cell r="C3330">
            <v>31.1</v>
          </cell>
        </row>
        <row r="3331">
          <cell r="A3331" t="str">
            <v>Brand 6</v>
          </cell>
          <cell r="B3331" t="str">
            <v>Market 3</v>
          </cell>
          <cell r="C3331">
            <v>26.2</v>
          </cell>
        </row>
        <row r="3332">
          <cell r="A3332" t="str">
            <v>Brand 6</v>
          </cell>
          <cell r="B3332" t="str">
            <v>Market 3</v>
          </cell>
          <cell r="C3332">
            <v>46.5</v>
          </cell>
        </row>
        <row r="3333">
          <cell r="A3333" t="str">
            <v>Brand 6</v>
          </cell>
          <cell r="B3333" t="str">
            <v>Market 18</v>
          </cell>
          <cell r="C3333">
            <v>16.2</v>
          </cell>
        </row>
        <row r="3334">
          <cell r="A3334" t="str">
            <v>Brand 6</v>
          </cell>
          <cell r="B3334" t="str">
            <v>Market 4</v>
          </cell>
          <cell r="C3334">
            <v>15.6</v>
          </cell>
        </row>
        <row r="3335">
          <cell r="A3335" t="str">
            <v>Brand 6</v>
          </cell>
          <cell r="B3335" t="str">
            <v>Market 5</v>
          </cell>
          <cell r="C3335">
            <v>33.75</v>
          </cell>
        </row>
        <row r="3336">
          <cell r="A3336" t="str">
            <v>Brand 6</v>
          </cell>
          <cell r="B3336" t="str">
            <v>Market 1</v>
          </cell>
          <cell r="C3336">
            <v>62.5</v>
          </cell>
        </row>
        <row r="3337">
          <cell r="A3337" t="str">
            <v>Brand 6</v>
          </cell>
          <cell r="B3337" t="str">
            <v>Market 4</v>
          </cell>
          <cell r="C3337">
            <v>29</v>
          </cell>
        </row>
        <row r="3338">
          <cell r="A3338" t="str">
            <v>Brand 6</v>
          </cell>
          <cell r="B3338" t="str">
            <v>Market 5</v>
          </cell>
          <cell r="C3338">
            <v>48.5</v>
          </cell>
        </row>
        <row r="3339">
          <cell r="A3339" t="str">
            <v>Brand 6</v>
          </cell>
          <cell r="B3339" t="str">
            <v>Market 3</v>
          </cell>
          <cell r="C3339">
            <v>36.5</v>
          </cell>
        </row>
        <row r="3340">
          <cell r="A3340" t="str">
            <v>Brand 6</v>
          </cell>
          <cell r="B3340" t="str">
            <v>Market 2</v>
          </cell>
          <cell r="C3340">
            <v>7.2</v>
          </cell>
        </row>
        <row r="3341">
          <cell r="A3341" t="str">
            <v>Brand 6</v>
          </cell>
          <cell r="B3341" t="str">
            <v>Market 18</v>
          </cell>
          <cell r="C3341">
            <v>17</v>
          </cell>
        </row>
        <row r="3342">
          <cell r="A3342" t="str">
            <v>Brand 6</v>
          </cell>
          <cell r="B3342" t="str">
            <v>Market 6</v>
          </cell>
          <cell r="C3342">
            <v>6.4</v>
          </cell>
        </row>
        <row r="3343">
          <cell r="A3343" t="str">
            <v>Brand 6</v>
          </cell>
          <cell r="B3343" t="str">
            <v>Market 6</v>
          </cell>
          <cell r="C3343">
            <v>9.75</v>
          </cell>
        </row>
        <row r="3344">
          <cell r="A3344" t="str">
            <v>Brand 6</v>
          </cell>
          <cell r="B3344" t="str">
            <v>Market 29</v>
          </cell>
          <cell r="C3344">
            <v>3.1</v>
          </cell>
        </row>
        <row r="3345">
          <cell r="A3345" t="str">
            <v>Brand 6</v>
          </cell>
          <cell r="B3345" t="str">
            <v>Market 4</v>
          </cell>
          <cell r="C3345">
            <v>14.5</v>
          </cell>
        </row>
        <row r="3346">
          <cell r="A3346" t="str">
            <v>Brand 6</v>
          </cell>
          <cell r="B3346" t="str">
            <v>Market 3</v>
          </cell>
          <cell r="C3346">
            <v>27</v>
          </cell>
        </row>
        <row r="3347">
          <cell r="A3347" t="str">
            <v>Brand 6</v>
          </cell>
          <cell r="B3347" t="str">
            <v>Market 6</v>
          </cell>
          <cell r="C3347">
            <v>12.5</v>
          </cell>
        </row>
        <row r="3348">
          <cell r="A3348" t="str">
            <v>Brand 6</v>
          </cell>
          <cell r="B3348" t="str">
            <v>Market 2</v>
          </cell>
          <cell r="C3348">
            <v>5.25</v>
          </cell>
        </row>
        <row r="3349">
          <cell r="A3349" t="str">
            <v>Brand 6</v>
          </cell>
          <cell r="B3349" t="str">
            <v>Market 29</v>
          </cell>
          <cell r="C3349">
            <v>4</v>
          </cell>
        </row>
        <row r="3350">
          <cell r="A3350" t="str">
            <v>Brand 6</v>
          </cell>
          <cell r="B3350" t="str">
            <v>Market 2</v>
          </cell>
          <cell r="C3350">
            <v>5</v>
          </cell>
        </row>
        <row r="3351">
          <cell r="A3351" t="str">
            <v>Brand 6</v>
          </cell>
          <cell r="B3351" t="str">
            <v>Market 19</v>
          </cell>
          <cell r="C3351">
            <v>0.9</v>
          </cell>
        </row>
        <row r="3352">
          <cell r="A3352" t="str">
            <v>Brand 6</v>
          </cell>
          <cell r="B3352" t="str">
            <v>Market 4</v>
          </cell>
          <cell r="C3352">
            <v>8</v>
          </cell>
        </row>
        <row r="3353">
          <cell r="A3353" t="str">
            <v>Brand 6</v>
          </cell>
          <cell r="B3353" t="str">
            <v>Market 19</v>
          </cell>
          <cell r="C3353">
            <v>1.75</v>
          </cell>
        </row>
        <row r="3354">
          <cell r="A3354" t="str">
            <v>Brand 6</v>
          </cell>
          <cell r="B3354" t="str">
            <v>Market 6</v>
          </cell>
          <cell r="C3354">
            <v>7</v>
          </cell>
        </row>
        <row r="3355">
          <cell r="A3355" t="str">
            <v>Brand 6</v>
          </cell>
          <cell r="B3355" t="str">
            <v>Market 11</v>
          </cell>
          <cell r="C3355">
            <v>0.5</v>
          </cell>
        </row>
        <row r="3356">
          <cell r="A3356" t="str">
            <v>Brand 6</v>
          </cell>
          <cell r="B3356" t="str">
            <v>Market 29</v>
          </cell>
          <cell r="C3356">
            <v>2.5</v>
          </cell>
        </row>
        <row r="3357">
          <cell r="A3357" t="str">
            <v>Brand 6</v>
          </cell>
          <cell r="B3357" t="str">
            <v>Market 1</v>
          </cell>
          <cell r="C3357">
            <v>5</v>
          </cell>
        </row>
        <row r="3358">
          <cell r="A3358" t="str">
            <v>Brand 6</v>
          </cell>
          <cell r="B3358" t="str">
            <v>Market 11</v>
          </cell>
          <cell r="C3358">
            <v>0.4</v>
          </cell>
        </row>
        <row r="3359">
          <cell r="A3359" t="str">
            <v>Brand 6</v>
          </cell>
          <cell r="B3359" t="str">
            <v>Market 18</v>
          </cell>
          <cell r="C3359">
            <v>2</v>
          </cell>
        </row>
        <row r="3360">
          <cell r="A3360" t="str">
            <v>Brand 6</v>
          </cell>
          <cell r="B3360" t="str">
            <v>Market 18</v>
          </cell>
          <cell r="C3360">
            <v>3</v>
          </cell>
        </row>
        <row r="3361">
          <cell r="A3361" t="str">
            <v>Brand 6</v>
          </cell>
          <cell r="B3361" t="str">
            <v>Market 19</v>
          </cell>
          <cell r="C3361">
            <v>1</v>
          </cell>
        </row>
        <row r="3362">
          <cell r="A3362" t="str">
            <v>Brand 6</v>
          </cell>
          <cell r="B3362" t="str">
            <v>Market 12</v>
          </cell>
          <cell r="C3362">
            <v>0.25</v>
          </cell>
        </row>
        <row r="3363">
          <cell r="A3363" t="str">
            <v>Brand 6</v>
          </cell>
          <cell r="B3363" t="str">
            <v>Market 27</v>
          </cell>
          <cell r="C3363">
            <v>0.5</v>
          </cell>
        </row>
        <row r="3364">
          <cell r="A3364" t="str">
            <v>Brand 6</v>
          </cell>
          <cell r="B3364" t="str">
            <v>Market 20</v>
          </cell>
          <cell r="C3364">
            <v>0.1</v>
          </cell>
        </row>
        <row r="3365">
          <cell r="A3365" t="str">
            <v>Brand 6</v>
          </cell>
          <cell r="B3365" t="str">
            <v>Market 13</v>
          </cell>
          <cell r="C3365">
            <v>1.6</v>
          </cell>
        </row>
        <row r="3366">
          <cell r="A3366" t="str">
            <v>Brand 6</v>
          </cell>
          <cell r="B3366" t="str">
            <v>Market 30</v>
          </cell>
          <cell r="C3366">
            <v>15.7</v>
          </cell>
        </row>
        <row r="3367">
          <cell r="A3367" t="str">
            <v>Brand 6</v>
          </cell>
          <cell r="B3367" t="str">
            <v>Market 3</v>
          </cell>
          <cell r="C3367">
            <v>0.8</v>
          </cell>
        </row>
        <row r="3368">
          <cell r="A3368" t="str">
            <v>Brand 6</v>
          </cell>
          <cell r="B3368" t="str">
            <v>Market 6</v>
          </cell>
          <cell r="C3368">
            <v>0.6</v>
          </cell>
        </row>
        <row r="3369">
          <cell r="A3369" t="str">
            <v>Brand 6</v>
          </cell>
          <cell r="B3369" t="str">
            <v>Market 27</v>
          </cell>
          <cell r="C3369">
            <v>0.5</v>
          </cell>
        </row>
        <row r="3370">
          <cell r="A3370" t="str">
            <v>Brand 6</v>
          </cell>
          <cell r="B3370" t="str">
            <v>Market 20</v>
          </cell>
          <cell r="C3370">
            <v>0.75</v>
          </cell>
        </row>
        <row r="3371">
          <cell r="A3371" t="str">
            <v>Brand 6</v>
          </cell>
          <cell r="B3371" t="str">
            <v>Market 13</v>
          </cell>
          <cell r="C3371">
            <v>4.5</v>
          </cell>
        </row>
        <row r="3372">
          <cell r="A3372" t="str">
            <v>Brand 6</v>
          </cell>
          <cell r="B3372" t="str">
            <v>Market 30</v>
          </cell>
          <cell r="C3372">
            <v>12</v>
          </cell>
        </row>
        <row r="3373">
          <cell r="A3373" t="str">
            <v>Brand 6</v>
          </cell>
          <cell r="B3373" t="str">
            <v>Market 3</v>
          </cell>
          <cell r="C3373">
            <v>2.25</v>
          </cell>
        </row>
        <row r="3374">
          <cell r="A3374" t="str">
            <v>Brand 6</v>
          </cell>
          <cell r="B3374" t="str">
            <v>Market 6</v>
          </cell>
          <cell r="C3374">
            <v>5</v>
          </cell>
        </row>
        <row r="3375">
          <cell r="A3375" t="str">
            <v>Brand 6</v>
          </cell>
          <cell r="B3375" t="str">
            <v>Market 27</v>
          </cell>
          <cell r="C3375">
            <v>0.5</v>
          </cell>
        </row>
        <row r="3376">
          <cell r="A3376" t="str">
            <v>Brand 6</v>
          </cell>
          <cell r="B3376" t="str">
            <v>Market 20</v>
          </cell>
          <cell r="C3376">
            <v>1</v>
          </cell>
        </row>
        <row r="3377">
          <cell r="A3377" t="str">
            <v>Brand 6</v>
          </cell>
          <cell r="B3377" t="str">
            <v>Market 30</v>
          </cell>
          <cell r="C3377">
            <v>1.5</v>
          </cell>
        </row>
        <row r="3378">
          <cell r="A3378" t="str">
            <v>Brand 6</v>
          </cell>
          <cell r="B3378" t="str">
            <v>Market 3</v>
          </cell>
          <cell r="C3378">
            <v>0.5</v>
          </cell>
        </row>
        <row r="3379">
          <cell r="A3379" t="str">
            <v>Brand 6</v>
          </cell>
          <cell r="B3379" t="str">
            <v>Market 6</v>
          </cell>
          <cell r="C3379">
            <v>2.5</v>
          </cell>
        </row>
        <row r="3380">
          <cell r="A3380" t="str">
            <v>Brand 6</v>
          </cell>
          <cell r="B3380" t="str">
            <v>Market 13</v>
          </cell>
          <cell r="C3380">
            <v>1</v>
          </cell>
        </row>
        <row r="3381">
          <cell r="A3381" t="str">
            <v>Brand 6</v>
          </cell>
          <cell r="B3381" t="str">
            <v>Market 30</v>
          </cell>
          <cell r="C3381">
            <v>4</v>
          </cell>
        </row>
        <row r="3382">
          <cell r="A3382" t="str">
            <v>Brand 6</v>
          </cell>
          <cell r="B3382" t="str">
            <v>Market 3</v>
          </cell>
          <cell r="C3382">
            <v>4</v>
          </cell>
        </row>
        <row r="3383">
          <cell r="A3383" t="str">
            <v>Brand 6</v>
          </cell>
          <cell r="B3383" t="str">
            <v>Market 28</v>
          </cell>
          <cell r="C3383">
            <v>2.7</v>
          </cell>
        </row>
        <row r="3384">
          <cell r="A3384" t="str">
            <v>Brand 6</v>
          </cell>
          <cell r="B3384" t="str">
            <v>Market 23</v>
          </cell>
          <cell r="C3384">
            <v>0.4</v>
          </cell>
        </row>
        <row r="3385">
          <cell r="A3385" t="str">
            <v>Brand 6</v>
          </cell>
          <cell r="B3385" t="str">
            <v>Market 21</v>
          </cell>
          <cell r="C3385">
            <v>0.6</v>
          </cell>
        </row>
        <row r="3386">
          <cell r="A3386" t="str">
            <v>Brand 6</v>
          </cell>
          <cell r="B3386" t="str">
            <v>Market 25</v>
          </cell>
          <cell r="C3386">
            <v>0.3</v>
          </cell>
        </row>
        <row r="3387">
          <cell r="A3387" t="str">
            <v>Brand 6</v>
          </cell>
          <cell r="B3387" t="str">
            <v>Market 24</v>
          </cell>
          <cell r="C3387">
            <v>1</v>
          </cell>
        </row>
        <row r="3388">
          <cell r="A3388" t="str">
            <v>Brand 6</v>
          </cell>
          <cell r="B3388" t="str">
            <v>Market 16</v>
          </cell>
          <cell r="C3388">
            <v>0.5</v>
          </cell>
        </row>
        <row r="3389">
          <cell r="A3389" t="str">
            <v>Brand 6</v>
          </cell>
          <cell r="B3389" t="str">
            <v>Market 9</v>
          </cell>
          <cell r="C3389">
            <v>2.7</v>
          </cell>
        </row>
        <row r="3390">
          <cell r="A3390" t="str">
            <v>Brand 6</v>
          </cell>
          <cell r="B3390" t="str">
            <v>Market 14</v>
          </cell>
          <cell r="C3390">
            <v>1.6</v>
          </cell>
        </row>
        <row r="3391">
          <cell r="A3391" t="str">
            <v>Brand 6</v>
          </cell>
          <cell r="B3391" t="str">
            <v>Market 10</v>
          </cell>
          <cell r="C3391">
            <v>1.2</v>
          </cell>
        </row>
        <row r="3392">
          <cell r="A3392" t="str">
            <v>Brand 6</v>
          </cell>
          <cell r="B3392" t="str">
            <v>Market 3</v>
          </cell>
          <cell r="C3392">
            <v>1.6</v>
          </cell>
        </row>
        <row r="3393">
          <cell r="A3393" t="str">
            <v>Brand 6</v>
          </cell>
          <cell r="B3393" t="str">
            <v>Market 15</v>
          </cell>
          <cell r="C3393">
            <v>1.7</v>
          </cell>
        </row>
        <row r="3394">
          <cell r="A3394" t="str">
            <v>Brand 6</v>
          </cell>
          <cell r="B3394" t="str">
            <v>Market 7</v>
          </cell>
          <cell r="C3394">
            <v>3.1</v>
          </cell>
        </row>
        <row r="3395">
          <cell r="A3395" t="str">
            <v>Brand 6</v>
          </cell>
          <cell r="B3395" t="str">
            <v>Market 34</v>
          </cell>
          <cell r="C3395">
            <v>2.2999999999999998</v>
          </cell>
        </row>
        <row r="3396">
          <cell r="A3396" t="str">
            <v>Brand 6</v>
          </cell>
          <cell r="B3396" t="str">
            <v>Market 31</v>
          </cell>
          <cell r="C3396">
            <v>1.2</v>
          </cell>
        </row>
        <row r="3397">
          <cell r="A3397" t="str">
            <v>Brand 6</v>
          </cell>
          <cell r="B3397" t="str">
            <v>Market 32</v>
          </cell>
          <cell r="C3397">
            <v>1</v>
          </cell>
        </row>
        <row r="3398">
          <cell r="A3398" t="str">
            <v>Brand 6</v>
          </cell>
          <cell r="B3398" t="str">
            <v>Market 33</v>
          </cell>
          <cell r="C3398">
            <v>1.3</v>
          </cell>
        </row>
        <row r="3399">
          <cell r="A3399" t="str">
            <v>Brand 6</v>
          </cell>
          <cell r="B3399" t="str">
            <v>Market 28</v>
          </cell>
          <cell r="C3399">
            <v>8</v>
          </cell>
        </row>
        <row r="3400">
          <cell r="A3400" t="str">
            <v>Brand 6</v>
          </cell>
          <cell r="B3400" t="str">
            <v>Market 23</v>
          </cell>
          <cell r="C3400">
            <v>0.75</v>
          </cell>
        </row>
        <row r="3401">
          <cell r="A3401" t="str">
            <v>Brand 6</v>
          </cell>
          <cell r="B3401" t="str">
            <v>Market 21</v>
          </cell>
          <cell r="C3401">
            <v>0.75</v>
          </cell>
        </row>
        <row r="3402">
          <cell r="A3402" t="str">
            <v>Brand 6</v>
          </cell>
          <cell r="B3402" t="str">
            <v>Market 25</v>
          </cell>
          <cell r="C3402">
            <v>0.5</v>
          </cell>
        </row>
        <row r="3403">
          <cell r="A3403" t="str">
            <v>Brand 6</v>
          </cell>
          <cell r="B3403" t="str">
            <v>Market 24</v>
          </cell>
          <cell r="C3403">
            <v>0.5</v>
          </cell>
        </row>
        <row r="3404">
          <cell r="A3404" t="str">
            <v>Brand 6</v>
          </cell>
          <cell r="B3404" t="str">
            <v>Market 16</v>
          </cell>
          <cell r="C3404">
            <v>0.75</v>
          </cell>
        </row>
        <row r="3405">
          <cell r="A3405" t="str">
            <v>Brand 6</v>
          </cell>
          <cell r="B3405" t="str">
            <v>Market 9</v>
          </cell>
          <cell r="C3405">
            <v>1</v>
          </cell>
        </row>
        <row r="3406">
          <cell r="A3406" t="str">
            <v>Brand 6</v>
          </cell>
          <cell r="B3406" t="str">
            <v>Market 14</v>
          </cell>
          <cell r="C3406">
            <v>1</v>
          </cell>
        </row>
        <row r="3407">
          <cell r="A3407" t="str">
            <v>Brand 6</v>
          </cell>
          <cell r="B3407" t="str">
            <v>Market 10</v>
          </cell>
          <cell r="C3407">
            <v>1.25</v>
          </cell>
        </row>
        <row r="3408">
          <cell r="A3408" t="str">
            <v>Brand 6</v>
          </cell>
          <cell r="B3408" t="str">
            <v>Market 3</v>
          </cell>
          <cell r="C3408">
            <v>2.75</v>
          </cell>
        </row>
        <row r="3409">
          <cell r="A3409" t="str">
            <v>Brand 6</v>
          </cell>
          <cell r="B3409" t="str">
            <v>Market 15</v>
          </cell>
          <cell r="C3409">
            <v>0.5</v>
          </cell>
        </row>
        <row r="3410">
          <cell r="A3410" t="str">
            <v>Brand 6</v>
          </cell>
          <cell r="B3410" t="str">
            <v>Market 7</v>
          </cell>
          <cell r="C3410">
            <v>4</v>
          </cell>
        </row>
        <row r="3411">
          <cell r="A3411" t="str">
            <v>Brand 6</v>
          </cell>
          <cell r="B3411" t="str">
            <v>Market 34</v>
          </cell>
          <cell r="C3411">
            <v>3.5</v>
          </cell>
        </row>
        <row r="3412">
          <cell r="A3412" t="str">
            <v>Brand 6</v>
          </cell>
          <cell r="B3412" t="str">
            <v>Market 31</v>
          </cell>
          <cell r="C3412">
            <v>1.5</v>
          </cell>
        </row>
        <row r="3413">
          <cell r="A3413" t="str">
            <v>Brand 6</v>
          </cell>
          <cell r="B3413" t="str">
            <v>Market 32</v>
          </cell>
          <cell r="C3413">
            <v>0.75</v>
          </cell>
        </row>
        <row r="3414">
          <cell r="A3414" t="str">
            <v>Brand 6</v>
          </cell>
          <cell r="B3414" t="str">
            <v>Market 33</v>
          </cell>
          <cell r="C3414">
            <v>3.5</v>
          </cell>
        </row>
        <row r="3415">
          <cell r="A3415" t="str">
            <v>Brand 6</v>
          </cell>
          <cell r="B3415" t="str">
            <v>Market 28</v>
          </cell>
          <cell r="C3415">
            <v>0.5</v>
          </cell>
        </row>
        <row r="3416">
          <cell r="A3416" t="str">
            <v>Brand 6</v>
          </cell>
          <cell r="B3416" t="str">
            <v>Market 23</v>
          </cell>
          <cell r="C3416">
            <v>1</v>
          </cell>
        </row>
        <row r="3417">
          <cell r="A3417" t="str">
            <v>Brand 6</v>
          </cell>
          <cell r="B3417" t="str">
            <v>Market 21</v>
          </cell>
          <cell r="C3417">
            <v>0.5</v>
          </cell>
        </row>
        <row r="3418">
          <cell r="A3418" t="str">
            <v>Brand 6</v>
          </cell>
          <cell r="B3418" t="str">
            <v>Market 25</v>
          </cell>
          <cell r="C3418">
            <v>0.5</v>
          </cell>
        </row>
        <row r="3419">
          <cell r="A3419" t="str">
            <v>Brand 6</v>
          </cell>
          <cell r="B3419" t="str">
            <v>Market 16</v>
          </cell>
          <cell r="C3419">
            <v>0.5</v>
          </cell>
        </row>
        <row r="3420">
          <cell r="A3420" t="str">
            <v>Brand 6</v>
          </cell>
          <cell r="B3420" t="str">
            <v>Market 14</v>
          </cell>
          <cell r="C3420">
            <v>1</v>
          </cell>
        </row>
        <row r="3421">
          <cell r="A3421" t="str">
            <v>Brand 6</v>
          </cell>
          <cell r="B3421" t="str">
            <v>Market 3</v>
          </cell>
          <cell r="C3421">
            <v>1</v>
          </cell>
        </row>
        <row r="3422">
          <cell r="A3422" t="str">
            <v>Brand 6</v>
          </cell>
          <cell r="B3422" t="str">
            <v>Market 15</v>
          </cell>
          <cell r="C3422">
            <v>0.5</v>
          </cell>
        </row>
        <row r="3423">
          <cell r="A3423" t="str">
            <v>Brand 6</v>
          </cell>
          <cell r="B3423" t="str">
            <v>Market 7</v>
          </cell>
          <cell r="C3423">
            <v>4</v>
          </cell>
        </row>
        <row r="3424">
          <cell r="A3424" t="str">
            <v>Brand 6</v>
          </cell>
          <cell r="B3424" t="str">
            <v>Market 34</v>
          </cell>
          <cell r="C3424">
            <v>1</v>
          </cell>
        </row>
        <row r="3425">
          <cell r="A3425" t="str">
            <v>Brand 6</v>
          </cell>
          <cell r="B3425" t="str">
            <v>Market 31</v>
          </cell>
          <cell r="C3425">
            <v>1</v>
          </cell>
        </row>
        <row r="3426">
          <cell r="A3426" t="str">
            <v>Brand 6</v>
          </cell>
          <cell r="B3426" t="str">
            <v>Market 32</v>
          </cell>
          <cell r="C3426">
            <v>2.5</v>
          </cell>
        </row>
        <row r="3427">
          <cell r="A3427" t="str">
            <v>Brand 6</v>
          </cell>
          <cell r="B3427" t="str">
            <v>Market 33</v>
          </cell>
          <cell r="C3427">
            <v>2</v>
          </cell>
        </row>
        <row r="3428">
          <cell r="A3428" t="str">
            <v>Brand 6</v>
          </cell>
          <cell r="B3428" t="str">
            <v>Market 28</v>
          </cell>
          <cell r="C3428">
            <v>1</v>
          </cell>
        </row>
        <row r="3429">
          <cell r="A3429" t="str">
            <v>Brand 6</v>
          </cell>
          <cell r="B3429" t="str">
            <v>Market 24</v>
          </cell>
          <cell r="C3429">
            <v>1</v>
          </cell>
        </row>
        <row r="3430">
          <cell r="A3430" t="str">
            <v>Brand 6</v>
          </cell>
          <cell r="B3430" t="str">
            <v>Market 7</v>
          </cell>
          <cell r="C3430">
            <v>1</v>
          </cell>
        </row>
        <row r="3431">
          <cell r="A3431" t="str">
            <v>Brand 6</v>
          </cell>
          <cell r="B3431" t="str">
            <v>Market 32</v>
          </cell>
          <cell r="C3431">
            <v>8</v>
          </cell>
        </row>
        <row r="3432">
          <cell r="A3432" t="str">
            <v>Brand 6</v>
          </cell>
          <cell r="B3432" t="str">
            <v>Market 8</v>
          </cell>
          <cell r="C3432">
            <v>2.1</v>
          </cell>
        </row>
        <row r="3433">
          <cell r="A3433" t="str">
            <v>Brand 6</v>
          </cell>
          <cell r="B3433" t="str">
            <v>Market 8</v>
          </cell>
          <cell r="C3433">
            <v>3.25</v>
          </cell>
        </row>
        <row r="3434">
          <cell r="A3434" t="str">
            <v>Brand 6</v>
          </cell>
          <cell r="B3434" t="str">
            <v>Market 8</v>
          </cell>
          <cell r="C3434">
            <v>0.5</v>
          </cell>
        </row>
        <row r="3435">
          <cell r="A3435" t="str">
            <v>Brand 7</v>
          </cell>
          <cell r="B3435" t="str">
            <v>Market 5</v>
          </cell>
          <cell r="C3435">
            <v>44.5</v>
          </cell>
        </row>
        <row r="3436">
          <cell r="A3436" t="str">
            <v>Brand 7</v>
          </cell>
          <cell r="B3436" t="str">
            <v>Market 3</v>
          </cell>
          <cell r="C3436">
            <v>16.100000000000001</v>
          </cell>
        </row>
        <row r="3437">
          <cell r="A3437" t="str">
            <v>Brand 7</v>
          </cell>
          <cell r="B3437" t="str">
            <v>Market 5</v>
          </cell>
          <cell r="C3437">
            <v>12.8</v>
          </cell>
        </row>
        <row r="3438">
          <cell r="A3438" t="str">
            <v>Brand 7</v>
          </cell>
          <cell r="B3438" t="str">
            <v>Market 3</v>
          </cell>
          <cell r="C3438">
            <v>30.75</v>
          </cell>
        </row>
        <row r="3439">
          <cell r="A3439" t="str">
            <v>Brand 7</v>
          </cell>
          <cell r="B3439" t="str">
            <v>Market 3</v>
          </cell>
          <cell r="C3439">
            <v>28</v>
          </cell>
        </row>
        <row r="3440">
          <cell r="A3440" t="str">
            <v>Brand 7</v>
          </cell>
          <cell r="B3440" t="str">
            <v>Market 5</v>
          </cell>
          <cell r="C3440">
            <v>9.5</v>
          </cell>
        </row>
        <row r="3441">
          <cell r="A3441" t="str">
            <v>Brand 7</v>
          </cell>
          <cell r="B3441" t="str">
            <v>Market 4</v>
          </cell>
          <cell r="C3441">
            <v>6.6</v>
          </cell>
        </row>
        <row r="3442">
          <cell r="A3442" t="str">
            <v>Brand 7</v>
          </cell>
          <cell r="B3442" t="str">
            <v>Market 4</v>
          </cell>
          <cell r="C3442">
            <v>16</v>
          </cell>
        </row>
        <row r="3443">
          <cell r="A3443" t="str">
            <v>Brand 7</v>
          </cell>
          <cell r="B3443" t="str">
            <v>Market 3</v>
          </cell>
          <cell r="C3443">
            <v>5.6</v>
          </cell>
        </row>
        <row r="3444">
          <cell r="A3444" t="str">
            <v>Brand 7</v>
          </cell>
          <cell r="B3444" t="str">
            <v>Market 3</v>
          </cell>
          <cell r="C3444">
            <v>25.5</v>
          </cell>
        </row>
        <row r="3445">
          <cell r="A3445" t="str">
            <v>Brand 7</v>
          </cell>
          <cell r="B3445" t="str">
            <v>Market 6</v>
          </cell>
          <cell r="C3445">
            <v>2.8</v>
          </cell>
        </row>
        <row r="3446">
          <cell r="A3446" t="str">
            <v>Brand 7</v>
          </cell>
          <cell r="B3446" t="str">
            <v>Market 3</v>
          </cell>
          <cell r="C3446">
            <v>11.5</v>
          </cell>
        </row>
        <row r="3447">
          <cell r="A3447" t="str">
            <v>Brand 7</v>
          </cell>
          <cell r="B3447" t="str">
            <v>Market 2</v>
          </cell>
          <cell r="C3447">
            <v>2.1</v>
          </cell>
        </row>
        <row r="3448">
          <cell r="A3448" t="str">
            <v>Brand 7</v>
          </cell>
          <cell r="B3448" t="str">
            <v>Market 2</v>
          </cell>
          <cell r="C3448">
            <v>2.1</v>
          </cell>
        </row>
        <row r="3449">
          <cell r="A3449" t="str">
            <v>Brand 7</v>
          </cell>
          <cell r="B3449" t="str">
            <v>Market 6</v>
          </cell>
          <cell r="C3449">
            <v>5</v>
          </cell>
        </row>
        <row r="3450">
          <cell r="A3450" t="str">
            <v>Brand 7</v>
          </cell>
          <cell r="B3450" t="str">
            <v>Market 4</v>
          </cell>
          <cell r="C3450">
            <v>5</v>
          </cell>
        </row>
        <row r="3451">
          <cell r="A3451" t="str">
            <v>Brand 7</v>
          </cell>
          <cell r="B3451" t="str">
            <v>Market 18</v>
          </cell>
          <cell r="C3451">
            <v>1.9</v>
          </cell>
        </row>
        <row r="3452">
          <cell r="A3452" t="str">
            <v>Brand 7</v>
          </cell>
          <cell r="B3452" t="str">
            <v>Market 4</v>
          </cell>
          <cell r="C3452">
            <v>7</v>
          </cell>
        </row>
        <row r="3453">
          <cell r="A3453" t="str">
            <v>Brand 7</v>
          </cell>
          <cell r="B3453" t="str">
            <v>Market 6</v>
          </cell>
          <cell r="C3453">
            <v>4.5</v>
          </cell>
        </row>
        <row r="3454">
          <cell r="A3454" t="str">
            <v>Brand 7</v>
          </cell>
          <cell r="B3454" t="str">
            <v>Market 4</v>
          </cell>
          <cell r="C3454">
            <v>4.5</v>
          </cell>
        </row>
        <row r="3455">
          <cell r="A3455" t="str">
            <v>Brand 7</v>
          </cell>
          <cell r="B3455" t="str">
            <v>Market 6</v>
          </cell>
          <cell r="C3455">
            <v>1.75</v>
          </cell>
        </row>
        <row r="3456">
          <cell r="A3456" t="str">
            <v>Brand 7</v>
          </cell>
          <cell r="B3456" t="str">
            <v>Market 18</v>
          </cell>
          <cell r="C3456">
            <v>1.25</v>
          </cell>
        </row>
        <row r="3457">
          <cell r="A3457" t="str">
            <v>Brand 7</v>
          </cell>
          <cell r="B3457" t="str">
            <v>Market 2</v>
          </cell>
          <cell r="C3457">
            <v>1.25</v>
          </cell>
        </row>
        <row r="3458">
          <cell r="A3458" t="str">
            <v>Brand 7</v>
          </cell>
          <cell r="B3458" t="str">
            <v>Market 2</v>
          </cell>
          <cell r="C3458">
            <v>1</v>
          </cell>
        </row>
        <row r="3459">
          <cell r="A3459" t="str">
            <v>Brand 7</v>
          </cell>
          <cell r="B3459" t="str">
            <v>Market 29</v>
          </cell>
          <cell r="C3459">
            <v>0.2</v>
          </cell>
        </row>
        <row r="3460">
          <cell r="A3460" t="str">
            <v>Brand 7</v>
          </cell>
          <cell r="B3460" t="str">
            <v>Market 12</v>
          </cell>
          <cell r="C3460">
            <v>0.5</v>
          </cell>
        </row>
        <row r="3461">
          <cell r="A3461" t="str">
            <v>Brand 7</v>
          </cell>
          <cell r="B3461" t="str">
            <v>Market 18</v>
          </cell>
          <cell r="C3461">
            <v>0.5</v>
          </cell>
        </row>
        <row r="3462">
          <cell r="A3462" t="str">
            <v>Brand 7</v>
          </cell>
          <cell r="B3462" t="str">
            <v>Market 29</v>
          </cell>
          <cell r="C3462">
            <v>0.1</v>
          </cell>
        </row>
        <row r="3463">
          <cell r="A3463" t="str">
            <v>Brand 7</v>
          </cell>
          <cell r="B3463" t="str">
            <v>Market 4</v>
          </cell>
          <cell r="C3463">
            <v>0.1</v>
          </cell>
        </row>
        <row r="3464">
          <cell r="A3464" t="str">
            <v>Brand 7</v>
          </cell>
          <cell r="B3464" t="str">
            <v>Market 11</v>
          </cell>
          <cell r="C3464">
            <v>0.25</v>
          </cell>
        </row>
        <row r="3465">
          <cell r="A3465" t="str">
            <v>Brand 7</v>
          </cell>
          <cell r="B3465" t="str">
            <v>Market 29</v>
          </cell>
          <cell r="C3465">
            <v>0.25</v>
          </cell>
        </row>
        <row r="3466">
          <cell r="A3466" t="str">
            <v>Brand 7</v>
          </cell>
          <cell r="B3466" t="str">
            <v>Market 22</v>
          </cell>
          <cell r="C3466">
            <v>0.25</v>
          </cell>
        </row>
        <row r="3467">
          <cell r="A3467" t="str">
            <v>Brand 7</v>
          </cell>
          <cell r="B3467" t="str">
            <v>Market 2</v>
          </cell>
          <cell r="C3467">
            <v>0.5</v>
          </cell>
        </row>
        <row r="3468">
          <cell r="A3468" t="str">
            <v>Brand 7</v>
          </cell>
          <cell r="B3468" t="str">
            <v>Market 28</v>
          </cell>
          <cell r="C3468">
            <v>0.9</v>
          </cell>
        </row>
        <row r="3469">
          <cell r="A3469" t="str">
            <v>Brand 7</v>
          </cell>
          <cell r="B3469" t="str">
            <v>Market 24</v>
          </cell>
          <cell r="C3469">
            <v>0.3</v>
          </cell>
        </row>
        <row r="3470">
          <cell r="A3470" t="str">
            <v>Brand 7</v>
          </cell>
          <cell r="B3470" t="str">
            <v>Market 23</v>
          </cell>
          <cell r="C3470">
            <v>0.3</v>
          </cell>
        </row>
        <row r="3471">
          <cell r="A3471" t="str">
            <v>Brand 7</v>
          </cell>
          <cell r="B3471" t="str">
            <v>Market 23</v>
          </cell>
          <cell r="C3471">
            <v>0.2</v>
          </cell>
        </row>
        <row r="3472">
          <cell r="A3472" t="str">
            <v>Brand 7</v>
          </cell>
          <cell r="B3472" t="str">
            <v>Market 21</v>
          </cell>
          <cell r="C3472">
            <v>0.1</v>
          </cell>
        </row>
        <row r="3473">
          <cell r="A3473" t="str">
            <v>Brand 7</v>
          </cell>
          <cell r="B3473" t="str">
            <v>Market 25</v>
          </cell>
          <cell r="C3473">
            <v>0.1</v>
          </cell>
        </row>
        <row r="3474">
          <cell r="A3474" t="str">
            <v>Brand 7</v>
          </cell>
          <cell r="B3474" t="str">
            <v>Market 3</v>
          </cell>
          <cell r="C3474">
            <v>0.5</v>
          </cell>
        </row>
        <row r="3475">
          <cell r="A3475" t="str">
            <v>Brand 7</v>
          </cell>
          <cell r="B3475" t="str">
            <v>Market 3</v>
          </cell>
          <cell r="C3475">
            <v>0.3</v>
          </cell>
        </row>
        <row r="3476">
          <cell r="A3476" t="str">
            <v>Brand 7</v>
          </cell>
          <cell r="B3476" t="str">
            <v>Market 34</v>
          </cell>
          <cell r="C3476">
            <v>0.7</v>
          </cell>
        </row>
        <row r="3477">
          <cell r="A3477" t="str">
            <v>Brand 7</v>
          </cell>
          <cell r="B3477" t="str">
            <v>Market 31</v>
          </cell>
          <cell r="C3477">
            <v>0.4</v>
          </cell>
        </row>
        <row r="3478">
          <cell r="A3478" t="str">
            <v>Brand 7</v>
          </cell>
          <cell r="B3478" t="str">
            <v>Market 7</v>
          </cell>
          <cell r="C3478">
            <v>2.6</v>
          </cell>
        </row>
        <row r="3479">
          <cell r="A3479" t="str">
            <v>Brand 7</v>
          </cell>
          <cell r="B3479" t="str">
            <v>Market 33</v>
          </cell>
          <cell r="C3479">
            <v>0.5</v>
          </cell>
        </row>
        <row r="3480">
          <cell r="A3480" t="str">
            <v>Brand 7</v>
          </cell>
          <cell r="B3480" t="str">
            <v>Market 33</v>
          </cell>
          <cell r="C3480">
            <v>0.7</v>
          </cell>
        </row>
        <row r="3481">
          <cell r="A3481" t="str">
            <v>Brand 7</v>
          </cell>
          <cell r="B3481" t="str">
            <v>Market 28</v>
          </cell>
          <cell r="C3481">
            <v>1</v>
          </cell>
        </row>
        <row r="3482">
          <cell r="A3482" t="str">
            <v>Brand 7</v>
          </cell>
          <cell r="B3482" t="str">
            <v>Market 25</v>
          </cell>
          <cell r="C3482">
            <v>0.25</v>
          </cell>
        </row>
        <row r="3483">
          <cell r="A3483" t="str">
            <v>Brand 7</v>
          </cell>
          <cell r="B3483" t="str">
            <v>Market 31</v>
          </cell>
          <cell r="C3483">
            <v>0.25</v>
          </cell>
        </row>
        <row r="3484">
          <cell r="A3484" t="str">
            <v>Brand 7</v>
          </cell>
          <cell r="B3484" t="str">
            <v>Market 3</v>
          </cell>
          <cell r="C3484">
            <v>0.5</v>
          </cell>
        </row>
        <row r="3485">
          <cell r="A3485" t="str">
            <v>Brand 7</v>
          </cell>
          <cell r="B3485" t="str">
            <v>Market 3</v>
          </cell>
          <cell r="C3485">
            <v>0.75</v>
          </cell>
        </row>
        <row r="3486">
          <cell r="A3486" t="str">
            <v>Brand 7</v>
          </cell>
          <cell r="B3486" t="str">
            <v>Market 34</v>
          </cell>
          <cell r="C3486">
            <v>0.25</v>
          </cell>
        </row>
        <row r="3487">
          <cell r="A3487" t="str">
            <v>Brand 7</v>
          </cell>
          <cell r="B3487" t="str">
            <v>Market 31</v>
          </cell>
          <cell r="C3487">
            <v>0.25</v>
          </cell>
        </row>
        <row r="3488">
          <cell r="A3488" t="str">
            <v>Brand 7</v>
          </cell>
          <cell r="B3488" t="str">
            <v>Market 7</v>
          </cell>
          <cell r="C3488">
            <v>2.5</v>
          </cell>
        </row>
        <row r="3489">
          <cell r="A3489" t="str">
            <v>Brand 7</v>
          </cell>
          <cell r="B3489" t="str">
            <v>Market 7</v>
          </cell>
          <cell r="C3489">
            <v>4.75</v>
          </cell>
        </row>
        <row r="3490">
          <cell r="A3490" t="str">
            <v>Brand 7</v>
          </cell>
          <cell r="B3490" t="str">
            <v>Market 33</v>
          </cell>
          <cell r="C3490">
            <v>2</v>
          </cell>
        </row>
        <row r="3491">
          <cell r="A3491" t="str">
            <v>Brand 7</v>
          </cell>
          <cell r="B3491" t="str">
            <v>Market 33</v>
          </cell>
          <cell r="C3491">
            <v>0.25</v>
          </cell>
        </row>
        <row r="3492">
          <cell r="A3492" t="str">
            <v>Brand 7</v>
          </cell>
          <cell r="B3492" t="str">
            <v>Market 28</v>
          </cell>
          <cell r="C3492">
            <v>1.5</v>
          </cell>
        </row>
        <row r="3493">
          <cell r="A3493" t="str">
            <v>Brand 7</v>
          </cell>
          <cell r="B3493" t="str">
            <v>Market 24</v>
          </cell>
          <cell r="C3493">
            <v>1.5</v>
          </cell>
        </row>
        <row r="3494">
          <cell r="A3494" t="str">
            <v>Brand 7</v>
          </cell>
          <cell r="B3494" t="str">
            <v>Market 34</v>
          </cell>
          <cell r="C3494">
            <v>1</v>
          </cell>
        </row>
        <row r="3495">
          <cell r="A3495" t="str">
            <v>Brand 7</v>
          </cell>
          <cell r="B3495" t="str">
            <v>Market 7</v>
          </cell>
          <cell r="C3495">
            <v>2</v>
          </cell>
        </row>
        <row r="3496">
          <cell r="A3496" t="str">
            <v>Brand 7</v>
          </cell>
          <cell r="B3496" t="str">
            <v>Market 33</v>
          </cell>
          <cell r="C3496">
            <v>0.5</v>
          </cell>
        </row>
        <row r="3497">
          <cell r="A3497" t="str">
            <v>Brand 7</v>
          </cell>
          <cell r="B3497" t="str">
            <v>Market 8</v>
          </cell>
          <cell r="C3497">
            <v>0.2</v>
          </cell>
        </row>
        <row r="3498">
          <cell r="A3498" t="str">
            <v>Brand 7</v>
          </cell>
          <cell r="B3498" t="str">
            <v>Market 8</v>
          </cell>
          <cell r="C3498">
            <v>0.25</v>
          </cell>
        </row>
        <row r="3499">
          <cell r="A3499" t="str">
            <v>Brand 8</v>
          </cell>
          <cell r="B3499" t="str">
            <v>Market 3</v>
          </cell>
          <cell r="C3499">
            <v>8.8000000000000007</v>
          </cell>
        </row>
        <row r="3500">
          <cell r="A3500" t="str">
            <v>Brand 8</v>
          </cell>
          <cell r="B3500" t="str">
            <v>Market 3</v>
          </cell>
          <cell r="C3500">
            <v>6.5250000000000004</v>
          </cell>
        </row>
        <row r="3501">
          <cell r="A3501" t="str">
            <v>Brand 8</v>
          </cell>
          <cell r="B3501" t="str">
            <v>Market 3</v>
          </cell>
          <cell r="C3501">
            <v>1.8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otes"/>
      <sheetName val="Report"/>
      <sheetName val="Master"/>
    </sheetNames>
    <sheetDataSet>
      <sheetData sheetId="0"/>
      <sheetData sheetId="1">
        <row r="2">
          <cell r="C2" t="str">
            <v>Spain</v>
          </cell>
        </row>
      </sheetData>
      <sheetData sheetId="2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otes"/>
      <sheetName val="OFFSET"/>
      <sheetName val="Table"/>
      <sheetName val="Excel_Dependent_Dropdown_Expand"/>
    </sheetNames>
    <sheetDataSet>
      <sheetData sheetId="0"/>
      <sheetData sheetId="1"/>
      <sheetData sheetId="2">
        <row r="4">
          <cell r="A4" t="str">
            <v>Productivity</v>
          </cell>
          <cell r="B4" t="str">
            <v>Games</v>
          </cell>
          <cell r="C4" t="str">
            <v>Utility</v>
          </cell>
        </row>
      </sheetData>
      <sheetData sheetId="3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sk1"/>
      <sheetName val="task2"/>
      <sheetName val="Qeyri-iş günləri"/>
      <sheetName val="task3"/>
      <sheetName val="task4"/>
      <sheetName val="task5"/>
      <sheetName val="task6"/>
      <sheetName val="task7"/>
      <sheetName val="İstehsalçı kodları"/>
      <sheetName val="Məhsul kodları"/>
      <sheetName val="task8"/>
      <sheetName val="Sifarişlər"/>
      <sheetName val="task9"/>
      <sheetName val="task10"/>
      <sheetName val="Riyaziyyat"/>
      <sheetName val="Fizika"/>
      <sheetName val="Kimya"/>
      <sheetName val="List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>
        <row r="2">
          <cell r="B2" t="str">
            <v>Ramazan</v>
          </cell>
          <cell r="E2" t="str">
            <v>Riyaziyyat</v>
          </cell>
        </row>
        <row r="3">
          <cell r="B3" t="str">
            <v>Murad</v>
          </cell>
          <cell r="E3" t="str">
            <v>Fizika</v>
          </cell>
        </row>
        <row r="4">
          <cell r="B4" t="str">
            <v>Röyal</v>
          </cell>
          <cell r="E4" t="str">
            <v>Kimya</v>
          </cell>
        </row>
        <row r="5">
          <cell r="B5" t="str">
            <v>Qalib</v>
          </cell>
        </row>
        <row r="6">
          <cell r="B6" t="str">
            <v>Cavid</v>
          </cell>
        </row>
        <row r="7">
          <cell r="B7" t="str">
            <v>Yuri</v>
          </cell>
        </row>
        <row r="8">
          <cell r="B8" t="str">
            <v>Elnur</v>
          </cell>
        </row>
        <row r="9">
          <cell r="B9" t="str">
            <v>Gülnarə</v>
          </cell>
        </row>
        <row r="10">
          <cell r="B10" t="str">
            <v>Kəmalə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pics"/>
      <sheetName val="Errors"/>
      <sheetName val="E(1)"/>
      <sheetName val="E(1an)"/>
      <sheetName val="E(2)"/>
      <sheetName val="E(2an)"/>
      <sheetName val="E(3)"/>
      <sheetName val="E(3an)"/>
      <sheetName val="E(4)"/>
      <sheetName val="E(4an)"/>
      <sheetName val="E(5 )"/>
      <sheetName val="E(5an)"/>
      <sheetName val="DV"/>
      <sheetName val="DV (an)"/>
      <sheetName val="Flash Fill"/>
      <sheetName val="Flash Fill (an)"/>
      <sheetName val="CNF-Notes"/>
      <sheetName val="CNF"/>
      <sheetName val="CNF (an)"/>
      <sheetName val="Text Formulas"/>
      <sheetName val="Text Formulas (an)"/>
      <sheetName val="Date Functions"/>
      <sheetName val="Date Functions (an)"/>
      <sheetName val="Array Formulas"/>
      <sheetName val="Array Formulas (an)"/>
      <sheetName val="Array Functions"/>
      <sheetName val="Array Functions (an)"/>
      <sheetName val="Homework ==&gt;&gt;"/>
      <sheetName val="HW(1)"/>
      <sheetName val="HW(1an)"/>
      <sheetName val="HW(2)"/>
      <sheetName val="HW(2an)"/>
      <sheetName val="HW(3)"/>
      <sheetName val="HW(3an)"/>
      <sheetName val="HW(4)"/>
      <sheetName val="HW(4an)"/>
      <sheetName val="HW(5)"/>
      <sheetName val="HW(5an)"/>
      <sheetName val="HW(6)"/>
      <sheetName val="HW(6an)"/>
      <sheetName val="HW(7)"/>
      <sheetName val="HW(7an)"/>
      <sheetName val="HW(8)"/>
      <sheetName val="HW(8an)"/>
      <sheetName val="HW(9)"/>
      <sheetName val="HW(9an)"/>
      <sheetName val="HW(10)"/>
      <sheetName val="HW(10an)"/>
      <sheetName val="HW(11)"/>
      <sheetName val="HW(11an)"/>
      <sheetName val="HW(12)"/>
      <sheetName val="HW(12an)"/>
      <sheetName val="HW(13)"/>
      <sheetName val="HW(13an)"/>
      <sheetName val="HW(14)"/>
      <sheetName val="HW(14an)"/>
      <sheetName val="HW(15)"/>
      <sheetName val="HW(15an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>
        <row r="58">
          <cell r="G58" t="str">
            <v>FreestyleANSWER</v>
          </cell>
          <cell r="H58" t="str">
            <v>FastANSWER</v>
          </cell>
          <cell r="I58" t="str">
            <v>AussieANSWER</v>
          </cell>
          <cell r="J58" t="str">
            <v>WindANSWER</v>
          </cell>
        </row>
      </sheetData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"/>
  <sheetViews>
    <sheetView showGridLines="0" topLeftCell="A4" workbookViewId="0">
      <selection activeCell="M24" sqref="M24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B1606-D727-4C2F-AD06-6DD8A668AAE0}">
  <sheetPr codeName="Sheet11"/>
  <dimension ref="A1:W79"/>
  <sheetViews>
    <sheetView tabSelected="1" zoomScaleNormal="100" workbookViewId="0">
      <selection activeCell="O5" sqref="O5"/>
    </sheetView>
  </sheetViews>
  <sheetFormatPr defaultRowHeight="14.4" x14ac:dyDescent="0.3"/>
  <cols>
    <col min="2" max="2" width="16" customWidth="1"/>
    <col min="3" max="3" width="14.21875" bestFit="1" customWidth="1"/>
    <col min="4" max="4" width="13.21875" bestFit="1" customWidth="1"/>
    <col min="5" max="5" width="19.77734375" customWidth="1"/>
    <col min="6" max="6" width="10" style="40" customWidth="1"/>
    <col min="7" max="7" width="13" style="82" customWidth="1"/>
    <col min="8" max="8" width="10.109375" style="83" bestFit="1" customWidth="1"/>
    <col min="9" max="9" width="1.6640625" customWidth="1"/>
    <col min="10" max="10" width="0.5546875" customWidth="1"/>
    <col min="11" max="12" width="8.88671875" hidden="1" customWidth="1"/>
    <col min="13" max="13" width="10.109375" bestFit="1" customWidth="1"/>
  </cols>
  <sheetData>
    <row r="1" spans="1:23" ht="28.8" x14ac:dyDescent="0.3">
      <c r="A1" s="41" t="s">
        <v>81</v>
      </c>
      <c r="B1" s="41" t="s">
        <v>82</v>
      </c>
      <c r="C1" s="41" t="s">
        <v>83</v>
      </c>
      <c r="D1" s="41" t="s">
        <v>84</v>
      </c>
      <c r="E1" s="41" t="s">
        <v>85</v>
      </c>
      <c r="F1" s="42" t="s">
        <v>281</v>
      </c>
      <c r="G1" s="41" t="s">
        <v>282</v>
      </c>
      <c r="H1" s="48" t="s">
        <v>283</v>
      </c>
      <c r="M1" s="46">
        <f ca="1">TODAY()</f>
        <v>45334</v>
      </c>
      <c r="N1" s="47" t="str">
        <f ca="1">_xlfn.FORMULATEXT(M1)</f>
        <v>=TODAY()</v>
      </c>
    </row>
    <row r="2" spans="1:23" x14ac:dyDescent="0.3">
      <c r="A2" s="43">
        <v>13695</v>
      </c>
      <c r="B2" s="43" t="s">
        <v>86</v>
      </c>
      <c r="C2" s="43" t="s">
        <v>87</v>
      </c>
      <c r="D2" s="44">
        <v>42371</v>
      </c>
      <c r="E2" s="44">
        <f>EDATE(D2,3)</f>
        <v>42462</v>
      </c>
      <c r="F2" s="45">
        <f>MONTH(D2)</f>
        <v>1</v>
      </c>
      <c r="G2" s="87">
        <f ca="1">NETWORKDAYS.INTL($D2,$M$1,17,'qeyri iş günləri'!$A$2:$A$21)</f>
        <v>2524</v>
      </c>
      <c r="H2" s="88">
        <f>EOMONTH($D2,0)</f>
        <v>42400</v>
      </c>
    </row>
    <row r="3" spans="1:23" x14ac:dyDescent="0.3">
      <c r="A3" s="43">
        <v>13696</v>
      </c>
      <c r="B3" s="43" t="s">
        <v>86</v>
      </c>
      <c r="C3" s="43" t="s">
        <v>88</v>
      </c>
      <c r="D3" s="44">
        <v>42369</v>
      </c>
      <c r="E3" s="44">
        <f t="shared" ref="E3:E66" si="0">EDATE(D3,3)</f>
        <v>42460</v>
      </c>
      <c r="F3" s="45">
        <f t="shared" ref="F3:F66" si="1">MONTH(D3)</f>
        <v>12</v>
      </c>
      <c r="G3" s="87">
        <f ca="1">NETWORKDAYS.INTL($D3,$M$1,17,'qeyri iş günləri'!$A$2:$A$21)</f>
        <v>2526</v>
      </c>
      <c r="H3" s="88">
        <f t="shared" ref="H3:H66" si="2">EOMONTH($D3,0)</f>
        <v>42369</v>
      </c>
    </row>
    <row r="4" spans="1:23" x14ac:dyDescent="0.3">
      <c r="A4" s="43">
        <v>13684</v>
      </c>
      <c r="B4" s="43" t="s">
        <v>86</v>
      </c>
      <c r="C4" s="43" t="s">
        <v>89</v>
      </c>
      <c r="D4" s="44">
        <v>42357</v>
      </c>
      <c r="E4" s="44">
        <f t="shared" si="0"/>
        <v>42448</v>
      </c>
      <c r="F4" s="45">
        <f t="shared" si="1"/>
        <v>12</v>
      </c>
      <c r="G4" s="87">
        <f ca="1">NETWORKDAYS.INTL($D4,$M$1,17,'qeyri iş günləri'!$A$2:$A$21)</f>
        <v>2536</v>
      </c>
      <c r="H4" s="88">
        <f t="shared" si="2"/>
        <v>42369</v>
      </c>
    </row>
    <row r="5" spans="1:23" x14ac:dyDescent="0.3">
      <c r="A5" s="43">
        <v>13697</v>
      </c>
      <c r="B5" s="43" t="s">
        <v>86</v>
      </c>
      <c r="C5" s="43" t="s">
        <v>90</v>
      </c>
      <c r="D5" s="44">
        <v>42370</v>
      </c>
      <c r="E5" s="44">
        <f t="shared" si="0"/>
        <v>42461</v>
      </c>
      <c r="F5" s="45">
        <f t="shared" si="1"/>
        <v>1</v>
      </c>
      <c r="G5" s="87">
        <f ca="1">NETWORKDAYS.INTL($D5,$M$1,17,'qeyri iş günləri'!$A$2:$A$21)</f>
        <v>2525</v>
      </c>
      <c r="H5" s="88">
        <f t="shared" si="2"/>
        <v>42400</v>
      </c>
    </row>
    <row r="6" spans="1:23" x14ac:dyDescent="0.3">
      <c r="A6" s="43">
        <v>13695</v>
      </c>
      <c r="B6" s="43" t="s">
        <v>86</v>
      </c>
      <c r="C6" s="43" t="s">
        <v>91</v>
      </c>
      <c r="D6" s="44">
        <v>42368</v>
      </c>
      <c r="E6" s="44">
        <f t="shared" si="0"/>
        <v>42459</v>
      </c>
      <c r="F6" s="45">
        <f t="shared" si="1"/>
        <v>12</v>
      </c>
      <c r="G6" s="87">
        <f ca="1">NETWORKDAYS.INTL($D6,$M$1,17,'qeyri iş günləri'!$A$2:$A$21)</f>
        <v>2527</v>
      </c>
      <c r="H6" s="88">
        <f t="shared" si="2"/>
        <v>42369</v>
      </c>
    </row>
    <row r="7" spans="1:23" x14ac:dyDescent="0.3">
      <c r="A7" s="43">
        <v>13685</v>
      </c>
      <c r="B7" s="43" t="s">
        <v>92</v>
      </c>
      <c r="C7" s="43" t="s">
        <v>93</v>
      </c>
      <c r="D7" s="44">
        <v>42358</v>
      </c>
      <c r="E7" s="44">
        <f t="shared" si="0"/>
        <v>42449</v>
      </c>
      <c r="F7" s="45">
        <f t="shared" si="1"/>
        <v>12</v>
      </c>
      <c r="G7" s="87">
        <f ca="1">NETWORKDAYS.INTL($D7,$M$1,17,'qeyri iş günləri'!$A$2:$A$21)</f>
        <v>2536</v>
      </c>
      <c r="H7" s="88">
        <f t="shared" si="2"/>
        <v>42369</v>
      </c>
    </row>
    <row r="8" spans="1:23" x14ac:dyDescent="0.3">
      <c r="A8" s="43">
        <v>13579</v>
      </c>
      <c r="B8" s="43" t="s">
        <v>94</v>
      </c>
      <c r="C8" s="43" t="s">
        <v>95</v>
      </c>
      <c r="D8" s="44">
        <v>42294</v>
      </c>
      <c r="E8" s="44">
        <f t="shared" si="0"/>
        <v>42386</v>
      </c>
      <c r="F8" s="45">
        <f t="shared" si="1"/>
        <v>10</v>
      </c>
      <c r="G8" s="87">
        <f ca="1">NETWORKDAYS.INTL($D8,$M$1,17,'qeyri iş günləri'!$A$2:$A$21)</f>
        <v>2590</v>
      </c>
      <c r="H8" s="88">
        <f t="shared" si="2"/>
        <v>42308</v>
      </c>
    </row>
    <row r="9" spans="1:23" x14ac:dyDescent="0.3">
      <c r="A9" s="43">
        <v>13587</v>
      </c>
      <c r="B9" s="43" t="s">
        <v>96</v>
      </c>
      <c r="C9" s="43" t="s">
        <v>97</v>
      </c>
      <c r="D9" s="44">
        <v>42302</v>
      </c>
      <c r="E9" s="44">
        <f t="shared" si="0"/>
        <v>42394</v>
      </c>
      <c r="F9" s="45">
        <f t="shared" si="1"/>
        <v>10</v>
      </c>
      <c r="G9" s="87">
        <f ca="1">NETWORKDAYS.INTL($D9,$M$1,17,'qeyri iş günləri'!$A$2:$A$21)</f>
        <v>2584</v>
      </c>
      <c r="H9" s="88">
        <f t="shared" si="2"/>
        <v>42308</v>
      </c>
    </row>
    <row r="10" spans="1:23" x14ac:dyDescent="0.3">
      <c r="A10" s="43">
        <v>13580</v>
      </c>
      <c r="B10" s="43" t="s">
        <v>96</v>
      </c>
      <c r="C10" s="43" t="s">
        <v>98</v>
      </c>
      <c r="D10" s="44">
        <v>42295</v>
      </c>
      <c r="E10" s="44">
        <f t="shared" si="0"/>
        <v>42387</v>
      </c>
      <c r="F10" s="45">
        <f t="shared" si="1"/>
        <v>10</v>
      </c>
      <c r="G10" s="87">
        <f ca="1">NETWORKDAYS.INTL($D10,$M$1,17,'qeyri iş günləri'!$A$2:$A$21)</f>
        <v>2590</v>
      </c>
      <c r="H10" s="88">
        <f t="shared" si="2"/>
        <v>42308</v>
      </c>
    </row>
    <row r="11" spans="1:23" x14ac:dyDescent="0.3">
      <c r="A11" s="43">
        <v>13586</v>
      </c>
      <c r="B11" s="43" t="s">
        <v>96</v>
      </c>
      <c r="C11" s="43" t="s">
        <v>99</v>
      </c>
      <c r="D11" s="44">
        <v>42301</v>
      </c>
      <c r="E11" s="44">
        <f t="shared" si="0"/>
        <v>42393</v>
      </c>
      <c r="F11" s="45">
        <f t="shared" si="1"/>
        <v>10</v>
      </c>
      <c r="G11" s="87">
        <f ca="1">NETWORKDAYS.INTL($D11,$M$1,17,'qeyri iş günləri'!$A$2:$A$21)</f>
        <v>2584</v>
      </c>
      <c r="H11" s="88">
        <f t="shared" si="2"/>
        <v>42308</v>
      </c>
      <c r="M11" s="74" t="s">
        <v>196</v>
      </c>
      <c r="N11" s="74"/>
      <c r="O11" s="74"/>
      <c r="P11" s="74"/>
      <c r="Q11" s="74"/>
      <c r="R11" s="74"/>
      <c r="S11" s="74"/>
      <c r="T11" s="74"/>
      <c r="U11" s="74"/>
      <c r="V11" s="74"/>
      <c r="W11" s="74"/>
    </row>
    <row r="12" spans="1:23" x14ac:dyDescent="0.3">
      <c r="A12" s="43">
        <v>13585</v>
      </c>
      <c r="B12" s="43" t="s">
        <v>96</v>
      </c>
      <c r="C12" s="43" t="s">
        <v>100</v>
      </c>
      <c r="D12" s="44">
        <v>42300</v>
      </c>
      <c r="E12" s="44">
        <f t="shared" si="0"/>
        <v>42392</v>
      </c>
      <c r="F12" s="45">
        <f t="shared" si="1"/>
        <v>10</v>
      </c>
      <c r="G12" s="87">
        <f ca="1">NETWORKDAYS.INTL($D12,$M$1,17,'qeyri iş günləri'!$A$2:$A$21)</f>
        <v>2585</v>
      </c>
      <c r="H12" s="88">
        <f t="shared" si="2"/>
        <v>42308</v>
      </c>
      <c r="M12" s="74" t="s">
        <v>197</v>
      </c>
      <c r="N12" s="74"/>
      <c r="O12" s="74"/>
      <c r="P12" s="74"/>
      <c r="Q12" s="74"/>
      <c r="R12" s="74"/>
      <c r="S12" s="74"/>
      <c r="T12" s="74"/>
      <c r="U12" s="74"/>
      <c r="V12" s="74"/>
      <c r="W12" s="74"/>
    </row>
    <row r="13" spans="1:23" x14ac:dyDescent="0.3">
      <c r="A13" s="43">
        <v>13581</v>
      </c>
      <c r="B13" s="43" t="s">
        <v>96</v>
      </c>
      <c r="C13" s="43" t="s">
        <v>101</v>
      </c>
      <c r="D13" s="44">
        <v>42296</v>
      </c>
      <c r="E13" s="44">
        <f t="shared" si="0"/>
        <v>42388</v>
      </c>
      <c r="F13" s="45">
        <f t="shared" si="1"/>
        <v>10</v>
      </c>
      <c r="G13" s="87">
        <f ca="1">NETWORKDAYS.INTL($D13,$M$1,17,'qeyri iş günləri'!$A$2:$A$21)</f>
        <v>2589</v>
      </c>
      <c r="H13" s="88">
        <f t="shared" si="2"/>
        <v>42308</v>
      </c>
      <c r="M13" s="74" t="s">
        <v>198</v>
      </c>
      <c r="N13" s="74"/>
      <c r="O13" s="74"/>
      <c r="P13" s="74"/>
      <c r="Q13" s="74"/>
      <c r="R13" s="74"/>
      <c r="S13" s="74"/>
      <c r="T13" s="74"/>
      <c r="U13" s="74"/>
      <c r="V13" s="74"/>
      <c r="W13" s="74"/>
    </row>
    <row r="14" spans="1:23" x14ac:dyDescent="0.3">
      <c r="A14" s="43">
        <v>13588</v>
      </c>
      <c r="B14" s="43" t="s">
        <v>96</v>
      </c>
      <c r="C14" s="43" t="s">
        <v>102</v>
      </c>
      <c r="D14" s="44">
        <v>42303</v>
      </c>
      <c r="E14" s="44">
        <f t="shared" si="0"/>
        <v>42395</v>
      </c>
      <c r="F14" s="45">
        <f t="shared" si="1"/>
        <v>10</v>
      </c>
      <c r="G14" s="87">
        <f ca="1">NETWORKDAYS.INTL($D14,$M$1,17,'qeyri iş günləri'!$A$2:$A$21)</f>
        <v>2583</v>
      </c>
      <c r="H14" s="88">
        <f t="shared" si="2"/>
        <v>42308</v>
      </c>
      <c r="M14" s="74" t="s">
        <v>199</v>
      </c>
      <c r="N14" s="74"/>
      <c r="O14" s="74"/>
      <c r="P14" s="74"/>
      <c r="Q14" s="74"/>
      <c r="R14" s="74"/>
      <c r="S14" s="74"/>
      <c r="T14" s="74"/>
      <c r="U14" s="74"/>
      <c r="V14" s="74"/>
      <c r="W14" s="74"/>
    </row>
    <row r="15" spans="1:23" x14ac:dyDescent="0.3">
      <c r="A15" s="43">
        <v>13584</v>
      </c>
      <c r="B15" s="43" t="s">
        <v>96</v>
      </c>
      <c r="C15" s="43" t="s">
        <v>103</v>
      </c>
      <c r="D15" s="44">
        <v>42299</v>
      </c>
      <c r="E15" s="44">
        <f t="shared" si="0"/>
        <v>42391</v>
      </c>
      <c r="F15" s="45">
        <f t="shared" si="1"/>
        <v>10</v>
      </c>
      <c r="G15" s="87">
        <f ca="1">NETWORKDAYS.INTL($D15,$M$1,17,'qeyri iş günləri'!$A$2:$A$21)</f>
        <v>2586</v>
      </c>
      <c r="H15" s="88">
        <f t="shared" si="2"/>
        <v>42308</v>
      </c>
      <c r="M15" s="74" t="s">
        <v>200</v>
      </c>
      <c r="N15" s="74"/>
      <c r="O15" s="74"/>
      <c r="P15" s="74"/>
      <c r="Q15" s="74"/>
      <c r="R15" s="74"/>
      <c r="S15" s="74"/>
      <c r="T15" s="74"/>
      <c r="U15" s="74"/>
      <c r="V15" s="74"/>
      <c r="W15" s="74"/>
    </row>
    <row r="16" spans="1:23" x14ac:dyDescent="0.3">
      <c r="A16" s="43">
        <v>13582</v>
      </c>
      <c r="B16" s="43" t="s">
        <v>96</v>
      </c>
      <c r="C16" s="43" t="s">
        <v>100</v>
      </c>
      <c r="D16" s="44">
        <v>42297</v>
      </c>
      <c r="E16" s="44">
        <f t="shared" si="0"/>
        <v>42389</v>
      </c>
      <c r="F16" s="45">
        <f t="shared" si="1"/>
        <v>10</v>
      </c>
      <c r="G16" s="87">
        <f ca="1">NETWORKDAYS.INTL($D16,$M$1,17,'qeyri iş günləri'!$A$2:$A$21)</f>
        <v>2588</v>
      </c>
      <c r="H16" s="88">
        <f t="shared" si="2"/>
        <v>42308</v>
      </c>
    </row>
    <row r="17" spans="1:8" x14ac:dyDescent="0.3">
      <c r="A17" s="43">
        <v>13583</v>
      </c>
      <c r="B17" s="43" t="s">
        <v>96</v>
      </c>
      <c r="C17" s="43" t="s">
        <v>104</v>
      </c>
      <c r="D17" s="44">
        <v>42298</v>
      </c>
      <c r="E17" s="44">
        <f t="shared" si="0"/>
        <v>42390</v>
      </c>
      <c r="F17" s="45">
        <f t="shared" si="1"/>
        <v>10</v>
      </c>
      <c r="G17" s="87">
        <f ca="1">NETWORKDAYS.INTL($D17,$M$1,17,'qeyri iş günləri'!$A$2:$A$21)</f>
        <v>2587</v>
      </c>
      <c r="H17" s="88">
        <f t="shared" si="2"/>
        <v>42308</v>
      </c>
    </row>
    <row r="18" spans="1:8" x14ac:dyDescent="0.3">
      <c r="A18" s="43">
        <v>13686</v>
      </c>
      <c r="B18" s="43" t="s">
        <v>105</v>
      </c>
      <c r="C18" s="43" t="s">
        <v>106</v>
      </c>
      <c r="D18" s="44">
        <v>42359</v>
      </c>
      <c r="E18" s="44">
        <f t="shared" si="0"/>
        <v>42450</v>
      </c>
      <c r="F18" s="45">
        <f t="shared" si="1"/>
        <v>12</v>
      </c>
      <c r="G18" s="87">
        <f ca="1">NETWORKDAYS.INTL($D18,$M$1,17,'qeyri iş günləri'!$A$2:$A$21)</f>
        <v>2535</v>
      </c>
      <c r="H18" s="88">
        <f t="shared" si="2"/>
        <v>42369</v>
      </c>
    </row>
    <row r="19" spans="1:8" x14ac:dyDescent="0.3">
      <c r="A19" s="43">
        <v>13591</v>
      </c>
      <c r="B19" s="43" t="s">
        <v>107</v>
      </c>
      <c r="C19" s="43" t="s">
        <v>108</v>
      </c>
      <c r="D19" s="44">
        <v>42306</v>
      </c>
      <c r="E19" s="44">
        <f t="shared" si="0"/>
        <v>42398</v>
      </c>
      <c r="F19" s="45">
        <f t="shared" si="1"/>
        <v>10</v>
      </c>
      <c r="G19" s="87">
        <f ca="1">NETWORKDAYS.INTL($D19,$M$1,17,'qeyri iş günləri'!$A$2:$A$21)</f>
        <v>2580</v>
      </c>
      <c r="H19" s="88">
        <f t="shared" si="2"/>
        <v>42308</v>
      </c>
    </row>
    <row r="20" spans="1:8" x14ac:dyDescent="0.3">
      <c r="A20" s="43">
        <v>13590</v>
      </c>
      <c r="B20" s="43" t="s">
        <v>107</v>
      </c>
      <c r="C20" s="43" t="s">
        <v>109</v>
      </c>
      <c r="D20" s="44">
        <v>42305</v>
      </c>
      <c r="E20" s="44">
        <f t="shared" si="0"/>
        <v>42397</v>
      </c>
      <c r="F20" s="45">
        <f t="shared" si="1"/>
        <v>10</v>
      </c>
      <c r="G20" s="87">
        <f ca="1">NETWORKDAYS.INTL($D20,$M$1,17,'qeyri iş günləri'!$A$2:$A$21)</f>
        <v>2581</v>
      </c>
      <c r="H20" s="88">
        <f t="shared" si="2"/>
        <v>42308</v>
      </c>
    </row>
    <row r="21" spans="1:8" x14ac:dyDescent="0.3">
      <c r="A21" s="43">
        <v>13593</v>
      </c>
      <c r="B21" s="43" t="s">
        <v>107</v>
      </c>
      <c r="C21" s="43" t="s">
        <v>100</v>
      </c>
      <c r="D21" s="44">
        <v>42308</v>
      </c>
      <c r="E21" s="44">
        <f t="shared" si="0"/>
        <v>42400</v>
      </c>
      <c r="F21" s="45">
        <f t="shared" si="1"/>
        <v>10</v>
      </c>
      <c r="G21" s="87">
        <f ca="1">NETWORKDAYS.INTL($D21,$M$1,17,'qeyri iş günləri'!$A$2:$A$21)</f>
        <v>2578</v>
      </c>
      <c r="H21" s="88">
        <f t="shared" si="2"/>
        <v>42308</v>
      </c>
    </row>
    <row r="22" spans="1:8" x14ac:dyDescent="0.3">
      <c r="A22" s="43">
        <v>13589</v>
      </c>
      <c r="B22" s="43" t="s">
        <v>107</v>
      </c>
      <c r="C22" s="43" t="s">
        <v>110</v>
      </c>
      <c r="D22" s="44">
        <v>42304</v>
      </c>
      <c r="E22" s="44">
        <f t="shared" si="0"/>
        <v>42396</v>
      </c>
      <c r="F22" s="45">
        <f t="shared" si="1"/>
        <v>10</v>
      </c>
      <c r="G22" s="87">
        <f ca="1">NETWORKDAYS.INTL($D22,$M$1,17,'qeyri iş günləri'!$A$2:$A$21)</f>
        <v>2582</v>
      </c>
      <c r="H22" s="88">
        <f t="shared" si="2"/>
        <v>42308</v>
      </c>
    </row>
    <row r="23" spans="1:8" x14ac:dyDescent="0.3">
      <c r="A23" s="43">
        <v>13594</v>
      </c>
      <c r="B23" s="43" t="s">
        <v>107</v>
      </c>
      <c r="C23" s="43" t="s">
        <v>100</v>
      </c>
      <c r="D23" s="44">
        <v>42309</v>
      </c>
      <c r="E23" s="44">
        <f t="shared" si="0"/>
        <v>42401</v>
      </c>
      <c r="F23" s="45">
        <f t="shared" si="1"/>
        <v>11</v>
      </c>
      <c r="G23" s="87">
        <f ca="1">NETWORKDAYS.INTL($D23,$M$1,17,'qeyri iş günləri'!$A$2:$A$21)</f>
        <v>2578</v>
      </c>
      <c r="H23" s="88">
        <f t="shared" si="2"/>
        <v>42338</v>
      </c>
    </row>
    <row r="24" spans="1:8" x14ac:dyDescent="0.3">
      <c r="A24" s="43">
        <v>13595</v>
      </c>
      <c r="B24" s="43" t="s">
        <v>107</v>
      </c>
      <c r="C24" s="43" t="s">
        <v>111</v>
      </c>
      <c r="D24" s="44">
        <v>42310</v>
      </c>
      <c r="E24" s="44">
        <f t="shared" si="0"/>
        <v>42402</v>
      </c>
      <c r="F24" s="45">
        <f t="shared" si="1"/>
        <v>11</v>
      </c>
      <c r="G24" s="87">
        <f ca="1">NETWORKDAYS.INTL($D24,$M$1,17,'qeyri iş günləri'!$A$2:$A$21)</f>
        <v>2577</v>
      </c>
      <c r="H24" s="88">
        <f t="shared" si="2"/>
        <v>42338</v>
      </c>
    </row>
    <row r="25" spans="1:8" x14ac:dyDescent="0.3">
      <c r="A25" s="43">
        <v>13592</v>
      </c>
      <c r="B25" s="43" t="s">
        <v>107</v>
      </c>
      <c r="C25" s="43" t="s">
        <v>112</v>
      </c>
      <c r="D25" s="44">
        <v>42307</v>
      </c>
      <c r="E25" s="44">
        <f t="shared" si="0"/>
        <v>42399</v>
      </c>
      <c r="F25" s="45">
        <f t="shared" si="1"/>
        <v>10</v>
      </c>
      <c r="G25" s="87">
        <f ca="1">NETWORKDAYS.INTL($D25,$M$1,17,'qeyri iş günləri'!$A$2:$A$21)</f>
        <v>2579</v>
      </c>
      <c r="H25" s="88">
        <f t="shared" si="2"/>
        <v>42308</v>
      </c>
    </row>
    <row r="26" spans="1:8" x14ac:dyDescent="0.3">
      <c r="A26" s="43">
        <v>13687</v>
      </c>
      <c r="B26" s="43" t="s">
        <v>113</v>
      </c>
      <c r="C26" s="43" t="s">
        <v>114</v>
      </c>
      <c r="D26" s="44">
        <v>42360</v>
      </c>
      <c r="E26" s="44">
        <f t="shared" si="0"/>
        <v>42451</v>
      </c>
      <c r="F26" s="45">
        <f t="shared" si="1"/>
        <v>12</v>
      </c>
      <c r="G26" s="87">
        <f ca="1">NETWORKDAYS.INTL($D26,$M$1,17,'qeyri iş günləri'!$A$2:$A$21)</f>
        <v>2534</v>
      </c>
      <c r="H26" s="88">
        <f t="shared" si="2"/>
        <v>42369</v>
      </c>
    </row>
    <row r="27" spans="1:8" x14ac:dyDescent="0.3">
      <c r="A27" s="43">
        <v>13688</v>
      </c>
      <c r="B27" s="43" t="s">
        <v>115</v>
      </c>
      <c r="C27" s="43" t="s">
        <v>106</v>
      </c>
      <c r="D27" s="44">
        <v>42361</v>
      </c>
      <c r="E27" s="44">
        <f t="shared" si="0"/>
        <v>42452</v>
      </c>
      <c r="F27" s="45">
        <f t="shared" si="1"/>
        <v>12</v>
      </c>
      <c r="G27" s="87">
        <f ca="1">NETWORKDAYS.INTL($D27,$M$1,17,'qeyri iş günləri'!$A$2:$A$21)</f>
        <v>2533</v>
      </c>
      <c r="H27" s="88">
        <f t="shared" si="2"/>
        <v>42369</v>
      </c>
    </row>
    <row r="28" spans="1:8" x14ac:dyDescent="0.3">
      <c r="A28" s="43">
        <v>13689</v>
      </c>
      <c r="B28" s="43" t="s">
        <v>116</v>
      </c>
      <c r="C28" s="43" t="s">
        <v>117</v>
      </c>
      <c r="D28" s="44">
        <v>42362</v>
      </c>
      <c r="E28" s="44">
        <f t="shared" si="0"/>
        <v>42453</v>
      </c>
      <c r="F28" s="45">
        <f t="shared" si="1"/>
        <v>12</v>
      </c>
      <c r="G28" s="87">
        <f ca="1">NETWORKDAYS.INTL($D28,$M$1,17,'qeyri iş günləri'!$A$2:$A$21)</f>
        <v>2532</v>
      </c>
      <c r="H28" s="88">
        <f t="shared" si="2"/>
        <v>42369</v>
      </c>
    </row>
    <row r="29" spans="1:8" x14ac:dyDescent="0.3">
      <c r="A29" s="43">
        <v>13690</v>
      </c>
      <c r="B29" s="43" t="s">
        <v>116</v>
      </c>
      <c r="C29" s="43" t="s">
        <v>118</v>
      </c>
      <c r="D29" s="44">
        <v>42363</v>
      </c>
      <c r="E29" s="44">
        <f t="shared" si="0"/>
        <v>42454</v>
      </c>
      <c r="F29" s="45">
        <f t="shared" si="1"/>
        <v>12</v>
      </c>
      <c r="G29" s="87">
        <f ca="1">NETWORKDAYS.INTL($D29,$M$1,17,'qeyri iş günləri'!$A$2:$A$21)</f>
        <v>2531</v>
      </c>
      <c r="H29" s="88">
        <f t="shared" si="2"/>
        <v>42369</v>
      </c>
    </row>
    <row r="30" spans="1:8" x14ac:dyDescent="0.3">
      <c r="A30" s="43">
        <v>13681</v>
      </c>
      <c r="B30" s="43" t="s">
        <v>119</v>
      </c>
      <c r="C30" s="43" t="s">
        <v>120</v>
      </c>
      <c r="D30" s="44">
        <v>42354</v>
      </c>
      <c r="E30" s="44">
        <f t="shared" si="0"/>
        <v>42445</v>
      </c>
      <c r="F30" s="45">
        <f t="shared" si="1"/>
        <v>12</v>
      </c>
      <c r="G30" s="87">
        <f ca="1">NETWORKDAYS.INTL($D30,$M$1,17,'qeyri iş günləri'!$A$2:$A$21)</f>
        <v>2539</v>
      </c>
      <c r="H30" s="88">
        <f t="shared" si="2"/>
        <v>42369</v>
      </c>
    </row>
    <row r="31" spans="1:8" x14ac:dyDescent="0.3">
      <c r="A31" s="43">
        <v>13682</v>
      </c>
      <c r="B31" s="43" t="s">
        <v>121</v>
      </c>
      <c r="C31" s="43" t="s">
        <v>122</v>
      </c>
      <c r="D31" s="44">
        <v>42355</v>
      </c>
      <c r="E31" s="44">
        <f t="shared" si="0"/>
        <v>42446</v>
      </c>
      <c r="F31" s="45">
        <f t="shared" si="1"/>
        <v>12</v>
      </c>
      <c r="G31" s="87">
        <f ca="1">NETWORKDAYS.INTL($D31,$M$1,17,'qeyri iş günləri'!$A$2:$A$21)</f>
        <v>2538</v>
      </c>
      <c r="H31" s="88">
        <f t="shared" si="2"/>
        <v>42369</v>
      </c>
    </row>
    <row r="32" spans="1:8" x14ac:dyDescent="0.3">
      <c r="A32" s="43">
        <v>13649</v>
      </c>
      <c r="B32" s="43" t="s">
        <v>123</v>
      </c>
      <c r="C32" s="43" t="s">
        <v>124</v>
      </c>
      <c r="D32" s="44">
        <v>42322</v>
      </c>
      <c r="E32" s="44">
        <f t="shared" si="0"/>
        <v>42414</v>
      </c>
      <c r="F32" s="45">
        <f t="shared" si="1"/>
        <v>11</v>
      </c>
      <c r="G32" s="87">
        <f ca="1">NETWORKDAYS.INTL($D32,$M$1,17,'qeyri iş günləri'!$A$2:$A$21)</f>
        <v>2566</v>
      </c>
      <c r="H32" s="88">
        <f t="shared" si="2"/>
        <v>42338</v>
      </c>
    </row>
    <row r="33" spans="1:8" x14ac:dyDescent="0.3">
      <c r="A33" s="43">
        <v>13650</v>
      </c>
      <c r="B33" s="43" t="s">
        <v>125</v>
      </c>
      <c r="C33" s="43" t="s">
        <v>126</v>
      </c>
      <c r="D33" s="44">
        <v>42323</v>
      </c>
      <c r="E33" s="44">
        <f t="shared" si="0"/>
        <v>42415</v>
      </c>
      <c r="F33" s="45">
        <f t="shared" si="1"/>
        <v>11</v>
      </c>
      <c r="G33" s="87">
        <f ca="1">NETWORKDAYS.INTL($D33,$M$1,17,'qeyri iş günləri'!$A$2:$A$21)</f>
        <v>2566</v>
      </c>
      <c r="H33" s="88">
        <f t="shared" si="2"/>
        <v>42338</v>
      </c>
    </row>
    <row r="34" spans="1:8" x14ac:dyDescent="0.3">
      <c r="A34" s="43">
        <v>13651</v>
      </c>
      <c r="B34" s="43" t="s">
        <v>127</v>
      </c>
      <c r="C34" s="43" t="s">
        <v>100</v>
      </c>
      <c r="D34" s="44">
        <v>42324</v>
      </c>
      <c r="E34" s="44">
        <f t="shared" si="0"/>
        <v>42416</v>
      </c>
      <c r="F34" s="45">
        <f t="shared" si="1"/>
        <v>11</v>
      </c>
      <c r="G34" s="87">
        <f ca="1">NETWORKDAYS.INTL($D34,$M$1,17,'qeyri iş günləri'!$A$2:$A$21)</f>
        <v>2565</v>
      </c>
      <c r="H34" s="88">
        <f t="shared" si="2"/>
        <v>42338</v>
      </c>
    </row>
    <row r="35" spans="1:8" x14ac:dyDescent="0.3">
      <c r="A35" s="43">
        <v>13691</v>
      </c>
      <c r="B35" s="43" t="s">
        <v>128</v>
      </c>
      <c r="C35" s="43" t="s">
        <v>129</v>
      </c>
      <c r="D35" s="44">
        <v>42364</v>
      </c>
      <c r="E35" s="44">
        <f t="shared" si="0"/>
        <v>42455</v>
      </c>
      <c r="F35" s="45">
        <f t="shared" si="1"/>
        <v>12</v>
      </c>
      <c r="G35" s="87">
        <f ca="1">NETWORKDAYS.INTL($D35,$M$1,17,'qeyri iş günləri'!$A$2:$A$21)</f>
        <v>2530</v>
      </c>
      <c r="H35" s="88">
        <f t="shared" si="2"/>
        <v>42369</v>
      </c>
    </row>
    <row r="36" spans="1:8" x14ac:dyDescent="0.3">
      <c r="A36" s="43">
        <v>13692</v>
      </c>
      <c r="B36" s="43" t="s">
        <v>130</v>
      </c>
      <c r="C36" s="43" t="s">
        <v>114</v>
      </c>
      <c r="D36" s="44">
        <v>42365</v>
      </c>
      <c r="E36" s="44">
        <f t="shared" si="0"/>
        <v>42456</v>
      </c>
      <c r="F36" s="45">
        <f t="shared" si="1"/>
        <v>12</v>
      </c>
      <c r="G36" s="87">
        <f ca="1">NETWORKDAYS.INTL($D36,$M$1,17,'qeyri iş günləri'!$A$2:$A$21)</f>
        <v>2530</v>
      </c>
      <c r="H36" s="88">
        <f t="shared" si="2"/>
        <v>42369</v>
      </c>
    </row>
    <row r="37" spans="1:8" x14ac:dyDescent="0.3">
      <c r="A37" s="43">
        <v>13638</v>
      </c>
      <c r="B37" s="43" t="s">
        <v>131</v>
      </c>
      <c r="C37" s="43" t="s">
        <v>132</v>
      </c>
      <c r="D37" s="44">
        <v>42311</v>
      </c>
      <c r="E37" s="44">
        <f t="shared" si="0"/>
        <v>42403</v>
      </c>
      <c r="F37" s="45">
        <f t="shared" si="1"/>
        <v>11</v>
      </c>
      <c r="G37" s="87">
        <f ca="1">NETWORKDAYS.INTL($D37,$M$1,17,'qeyri iş günləri'!$A$2:$A$21)</f>
        <v>2576</v>
      </c>
      <c r="H37" s="88">
        <f t="shared" si="2"/>
        <v>42338</v>
      </c>
    </row>
    <row r="38" spans="1:8" x14ac:dyDescent="0.3">
      <c r="A38" s="43">
        <v>13640</v>
      </c>
      <c r="B38" s="43" t="s">
        <v>133</v>
      </c>
      <c r="C38" s="43" t="s">
        <v>134</v>
      </c>
      <c r="D38" s="44">
        <v>42313</v>
      </c>
      <c r="E38" s="44">
        <f t="shared" si="0"/>
        <v>42405</v>
      </c>
      <c r="F38" s="45">
        <f t="shared" si="1"/>
        <v>11</v>
      </c>
      <c r="G38" s="87">
        <f ca="1">NETWORKDAYS.INTL($D38,$M$1,17,'qeyri iş günləri'!$A$2:$A$21)</f>
        <v>2574</v>
      </c>
      <c r="H38" s="88">
        <f t="shared" si="2"/>
        <v>42338</v>
      </c>
    </row>
    <row r="39" spans="1:8" x14ac:dyDescent="0.3">
      <c r="A39" s="43">
        <v>13639</v>
      </c>
      <c r="B39" s="43" t="s">
        <v>133</v>
      </c>
      <c r="C39" s="43" t="s">
        <v>135</v>
      </c>
      <c r="D39" s="44">
        <v>42312</v>
      </c>
      <c r="E39" s="44">
        <f t="shared" si="0"/>
        <v>42404</v>
      </c>
      <c r="F39" s="45">
        <f t="shared" si="1"/>
        <v>11</v>
      </c>
      <c r="G39" s="87">
        <f ca="1">NETWORKDAYS.INTL($D39,$M$1,17,'qeyri iş günləri'!$A$2:$A$21)</f>
        <v>2575</v>
      </c>
      <c r="H39" s="88">
        <f t="shared" si="2"/>
        <v>42338</v>
      </c>
    </row>
    <row r="40" spans="1:8" x14ac:dyDescent="0.3">
      <c r="A40" s="43">
        <v>13693</v>
      </c>
      <c r="B40" s="43" t="s">
        <v>136</v>
      </c>
      <c r="C40" s="43" t="s">
        <v>137</v>
      </c>
      <c r="D40" s="44">
        <v>42366</v>
      </c>
      <c r="E40" s="44">
        <f t="shared" si="0"/>
        <v>42457</v>
      </c>
      <c r="F40" s="45">
        <f t="shared" si="1"/>
        <v>12</v>
      </c>
      <c r="G40" s="87">
        <f ca="1">NETWORKDAYS.INTL($D40,$M$1,17,'qeyri iş günləri'!$A$2:$A$21)</f>
        <v>2529</v>
      </c>
      <c r="H40" s="88">
        <f t="shared" si="2"/>
        <v>42369</v>
      </c>
    </row>
    <row r="41" spans="1:8" x14ac:dyDescent="0.3">
      <c r="A41" s="43">
        <v>13642</v>
      </c>
      <c r="B41" s="43" t="s">
        <v>138</v>
      </c>
      <c r="C41" s="43" t="s">
        <v>139</v>
      </c>
      <c r="D41" s="44">
        <v>42315</v>
      </c>
      <c r="E41" s="44">
        <f t="shared" si="0"/>
        <v>42407</v>
      </c>
      <c r="F41" s="45">
        <f t="shared" si="1"/>
        <v>11</v>
      </c>
      <c r="G41" s="87">
        <f ca="1">NETWORKDAYS.INTL($D41,$M$1,17,'qeyri iş günləri'!$A$2:$A$21)</f>
        <v>2572</v>
      </c>
      <c r="H41" s="88">
        <f t="shared" si="2"/>
        <v>42338</v>
      </c>
    </row>
    <row r="42" spans="1:8" x14ac:dyDescent="0.3">
      <c r="A42" s="43">
        <v>13641</v>
      </c>
      <c r="B42" s="43" t="s">
        <v>138</v>
      </c>
      <c r="C42" s="43" t="s">
        <v>140</v>
      </c>
      <c r="D42" s="44">
        <v>42314</v>
      </c>
      <c r="E42" s="44">
        <f t="shared" si="0"/>
        <v>42406</v>
      </c>
      <c r="F42" s="45">
        <f t="shared" si="1"/>
        <v>11</v>
      </c>
      <c r="G42" s="87">
        <f ca="1">NETWORKDAYS.INTL($D42,$M$1,17,'qeyri iş günləri'!$A$2:$A$21)</f>
        <v>2573</v>
      </c>
      <c r="H42" s="88">
        <f t="shared" si="2"/>
        <v>42338</v>
      </c>
    </row>
    <row r="43" spans="1:8" x14ac:dyDescent="0.3">
      <c r="A43" s="43">
        <v>13644</v>
      </c>
      <c r="B43" s="43" t="s">
        <v>141</v>
      </c>
      <c r="C43" s="43" t="s">
        <v>142</v>
      </c>
      <c r="D43" s="44">
        <v>42317</v>
      </c>
      <c r="E43" s="44">
        <f t="shared" si="0"/>
        <v>42409</v>
      </c>
      <c r="F43" s="45">
        <f t="shared" si="1"/>
        <v>11</v>
      </c>
      <c r="G43" s="87">
        <f ca="1">NETWORKDAYS.INTL($D43,$M$1,17,'qeyri iş günləri'!$A$2:$A$21)</f>
        <v>2571</v>
      </c>
      <c r="H43" s="88">
        <f t="shared" si="2"/>
        <v>42338</v>
      </c>
    </row>
    <row r="44" spans="1:8" x14ac:dyDescent="0.3">
      <c r="A44" s="43">
        <v>13643</v>
      </c>
      <c r="B44" s="43" t="s">
        <v>141</v>
      </c>
      <c r="C44" s="43" t="s">
        <v>143</v>
      </c>
      <c r="D44" s="44">
        <v>42316</v>
      </c>
      <c r="E44" s="44">
        <f t="shared" si="0"/>
        <v>42408</v>
      </c>
      <c r="F44" s="45">
        <f t="shared" si="1"/>
        <v>11</v>
      </c>
      <c r="G44" s="87">
        <f ca="1">NETWORKDAYS.INTL($D44,$M$1,17,'qeyri iş günləri'!$A$2:$A$21)</f>
        <v>2572</v>
      </c>
      <c r="H44" s="88">
        <f t="shared" si="2"/>
        <v>42338</v>
      </c>
    </row>
    <row r="45" spans="1:8" x14ac:dyDescent="0.3">
      <c r="A45" s="43">
        <v>13645</v>
      </c>
      <c r="B45" s="43" t="s">
        <v>144</v>
      </c>
      <c r="C45" s="43" t="s">
        <v>145</v>
      </c>
      <c r="D45" s="44">
        <v>42318</v>
      </c>
      <c r="E45" s="44">
        <f t="shared" si="0"/>
        <v>42410</v>
      </c>
      <c r="F45" s="45">
        <f t="shared" si="1"/>
        <v>11</v>
      </c>
      <c r="G45" s="87">
        <f ca="1">NETWORKDAYS.INTL($D45,$M$1,17,'qeyri iş günləri'!$A$2:$A$21)</f>
        <v>2570</v>
      </c>
      <c r="H45" s="88">
        <f t="shared" si="2"/>
        <v>42338</v>
      </c>
    </row>
    <row r="46" spans="1:8" x14ac:dyDescent="0.3">
      <c r="A46" s="43">
        <v>13647</v>
      </c>
      <c r="B46" s="43" t="s">
        <v>146</v>
      </c>
      <c r="C46" s="43" t="s">
        <v>147</v>
      </c>
      <c r="D46" s="44">
        <v>42320</v>
      </c>
      <c r="E46" s="44">
        <f t="shared" si="0"/>
        <v>42412</v>
      </c>
      <c r="F46" s="45">
        <f t="shared" si="1"/>
        <v>11</v>
      </c>
      <c r="G46" s="87">
        <f ca="1">NETWORKDAYS.INTL($D46,$M$1,17,'qeyri iş günləri'!$A$2:$A$21)</f>
        <v>2568</v>
      </c>
      <c r="H46" s="88">
        <f t="shared" si="2"/>
        <v>42338</v>
      </c>
    </row>
    <row r="47" spans="1:8" x14ac:dyDescent="0.3">
      <c r="A47" s="43">
        <v>13646</v>
      </c>
      <c r="B47" s="43" t="s">
        <v>146</v>
      </c>
      <c r="C47" s="43" t="s">
        <v>148</v>
      </c>
      <c r="D47" s="44">
        <v>42319</v>
      </c>
      <c r="E47" s="44">
        <f t="shared" si="0"/>
        <v>42411</v>
      </c>
      <c r="F47" s="45">
        <f t="shared" si="1"/>
        <v>11</v>
      </c>
      <c r="G47" s="87">
        <f ca="1">NETWORKDAYS.INTL($D47,$M$1,17,'qeyri iş günləri'!$A$2:$A$21)</f>
        <v>2569</v>
      </c>
      <c r="H47" s="88">
        <f t="shared" si="2"/>
        <v>42338</v>
      </c>
    </row>
    <row r="48" spans="1:8" x14ac:dyDescent="0.3">
      <c r="A48" s="43">
        <v>13648</v>
      </c>
      <c r="B48" s="43" t="s">
        <v>149</v>
      </c>
      <c r="C48" s="43" t="s">
        <v>120</v>
      </c>
      <c r="D48" s="44">
        <v>42321</v>
      </c>
      <c r="E48" s="44">
        <f t="shared" si="0"/>
        <v>42413</v>
      </c>
      <c r="F48" s="45">
        <f t="shared" si="1"/>
        <v>11</v>
      </c>
      <c r="G48" s="87">
        <f ca="1">NETWORKDAYS.INTL($D48,$M$1,17,'qeyri iş günləri'!$A$2:$A$21)</f>
        <v>2567</v>
      </c>
      <c r="H48" s="88">
        <f t="shared" si="2"/>
        <v>42338</v>
      </c>
    </row>
    <row r="49" spans="1:8" x14ac:dyDescent="0.3">
      <c r="A49" s="43">
        <v>13654</v>
      </c>
      <c r="B49" s="43" t="s">
        <v>150</v>
      </c>
      <c r="C49" s="43" t="s">
        <v>151</v>
      </c>
      <c r="D49" s="44">
        <v>42327</v>
      </c>
      <c r="E49" s="44">
        <f t="shared" si="0"/>
        <v>42419</v>
      </c>
      <c r="F49" s="45">
        <f t="shared" si="1"/>
        <v>11</v>
      </c>
      <c r="G49" s="87">
        <f ca="1">NETWORKDAYS.INTL($D49,$M$1,17,'qeyri iş günləri'!$A$2:$A$21)</f>
        <v>2562</v>
      </c>
      <c r="H49" s="88">
        <f t="shared" si="2"/>
        <v>42338</v>
      </c>
    </row>
    <row r="50" spans="1:8" x14ac:dyDescent="0.3">
      <c r="A50" s="43">
        <v>13653</v>
      </c>
      <c r="B50" s="43" t="s">
        <v>150</v>
      </c>
      <c r="C50" s="43" t="s">
        <v>152</v>
      </c>
      <c r="D50" s="44">
        <v>42326</v>
      </c>
      <c r="E50" s="44">
        <f t="shared" si="0"/>
        <v>42418</v>
      </c>
      <c r="F50" s="45">
        <f t="shared" si="1"/>
        <v>11</v>
      </c>
      <c r="G50" s="87">
        <f ca="1">NETWORKDAYS.INTL($D50,$M$1,17,'qeyri iş günləri'!$A$2:$A$21)</f>
        <v>2563</v>
      </c>
      <c r="H50" s="88">
        <f t="shared" si="2"/>
        <v>42338</v>
      </c>
    </row>
    <row r="51" spans="1:8" x14ac:dyDescent="0.3">
      <c r="A51" s="43">
        <v>13652</v>
      </c>
      <c r="B51" s="43" t="s">
        <v>150</v>
      </c>
      <c r="C51" s="43" t="s">
        <v>153</v>
      </c>
      <c r="D51" s="44">
        <v>42325</v>
      </c>
      <c r="E51" s="44">
        <f t="shared" si="0"/>
        <v>42417</v>
      </c>
      <c r="F51" s="45">
        <f t="shared" si="1"/>
        <v>11</v>
      </c>
      <c r="G51" s="87">
        <f ca="1">NETWORKDAYS.INTL($D51,$M$1,17,'qeyri iş günləri'!$A$2:$A$21)</f>
        <v>2564</v>
      </c>
      <c r="H51" s="88">
        <f t="shared" si="2"/>
        <v>42338</v>
      </c>
    </row>
    <row r="52" spans="1:8" x14ac:dyDescent="0.3">
      <c r="A52" s="43">
        <v>13655</v>
      </c>
      <c r="B52" s="43" t="s">
        <v>154</v>
      </c>
      <c r="C52" s="43" t="s">
        <v>155</v>
      </c>
      <c r="D52" s="44">
        <v>42328</v>
      </c>
      <c r="E52" s="44">
        <f t="shared" si="0"/>
        <v>42420</v>
      </c>
      <c r="F52" s="45">
        <f t="shared" si="1"/>
        <v>11</v>
      </c>
      <c r="G52" s="87">
        <f ca="1">NETWORKDAYS.INTL($D52,$M$1,17,'qeyri iş günləri'!$A$2:$A$21)</f>
        <v>2561</v>
      </c>
      <c r="H52" s="88">
        <f t="shared" si="2"/>
        <v>42338</v>
      </c>
    </row>
    <row r="53" spans="1:8" x14ac:dyDescent="0.3">
      <c r="A53" s="43">
        <v>13656</v>
      </c>
      <c r="B53" s="43" t="s">
        <v>156</v>
      </c>
      <c r="C53" s="43" t="s">
        <v>157</v>
      </c>
      <c r="D53" s="44">
        <v>42329</v>
      </c>
      <c r="E53" s="44">
        <f t="shared" si="0"/>
        <v>42421</v>
      </c>
      <c r="F53" s="45">
        <f t="shared" si="1"/>
        <v>11</v>
      </c>
      <c r="G53" s="87">
        <f ca="1">NETWORKDAYS.INTL($D53,$M$1,17,'qeyri iş günləri'!$A$2:$A$21)</f>
        <v>2560</v>
      </c>
      <c r="H53" s="88">
        <f t="shared" si="2"/>
        <v>42338</v>
      </c>
    </row>
    <row r="54" spans="1:8" x14ac:dyDescent="0.3">
      <c r="A54" s="43">
        <v>13657</v>
      </c>
      <c r="B54" s="43" t="s">
        <v>156</v>
      </c>
      <c r="C54" s="43" t="s">
        <v>158</v>
      </c>
      <c r="D54" s="44">
        <v>42330</v>
      </c>
      <c r="E54" s="44">
        <f t="shared" si="0"/>
        <v>42422</v>
      </c>
      <c r="F54" s="45">
        <f t="shared" si="1"/>
        <v>11</v>
      </c>
      <c r="G54" s="87">
        <f ca="1">NETWORKDAYS.INTL($D54,$M$1,17,'qeyri iş günləri'!$A$2:$A$21)</f>
        <v>2560</v>
      </c>
      <c r="H54" s="88">
        <f t="shared" si="2"/>
        <v>42338</v>
      </c>
    </row>
    <row r="55" spans="1:8" x14ac:dyDescent="0.3">
      <c r="A55" s="43">
        <v>13658</v>
      </c>
      <c r="B55" s="43" t="s">
        <v>159</v>
      </c>
      <c r="C55" s="43" t="s">
        <v>98</v>
      </c>
      <c r="D55" s="44">
        <v>42331</v>
      </c>
      <c r="E55" s="44">
        <f t="shared" si="0"/>
        <v>42423</v>
      </c>
      <c r="F55" s="45">
        <f t="shared" si="1"/>
        <v>11</v>
      </c>
      <c r="G55" s="87">
        <f ca="1">NETWORKDAYS.INTL($D55,$M$1,17,'qeyri iş günləri'!$A$2:$A$21)</f>
        <v>2559</v>
      </c>
      <c r="H55" s="88">
        <f t="shared" si="2"/>
        <v>42338</v>
      </c>
    </row>
    <row r="56" spans="1:8" x14ac:dyDescent="0.3">
      <c r="A56" s="43">
        <v>13659</v>
      </c>
      <c r="B56" s="43" t="s">
        <v>160</v>
      </c>
      <c r="C56" s="43" t="s">
        <v>161</v>
      </c>
      <c r="D56" s="44">
        <v>42332</v>
      </c>
      <c r="E56" s="44">
        <f t="shared" si="0"/>
        <v>42424</v>
      </c>
      <c r="F56" s="45">
        <f t="shared" si="1"/>
        <v>11</v>
      </c>
      <c r="G56" s="87">
        <f ca="1">NETWORKDAYS.INTL($D56,$M$1,17,'qeyri iş günləri'!$A$2:$A$21)</f>
        <v>2558</v>
      </c>
      <c r="H56" s="88">
        <f t="shared" si="2"/>
        <v>42338</v>
      </c>
    </row>
    <row r="57" spans="1:8" x14ac:dyDescent="0.3">
      <c r="A57" s="43">
        <v>13660</v>
      </c>
      <c r="B57" s="43" t="s">
        <v>162</v>
      </c>
      <c r="C57" s="43" t="s">
        <v>163</v>
      </c>
      <c r="D57" s="44">
        <v>42333</v>
      </c>
      <c r="E57" s="44">
        <f t="shared" si="0"/>
        <v>42425</v>
      </c>
      <c r="F57" s="45">
        <f t="shared" si="1"/>
        <v>11</v>
      </c>
      <c r="G57" s="87">
        <f ca="1">NETWORKDAYS.INTL($D57,$M$1,17,'qeyri iş günləri'!$A$2:$A$21)</f>
        <v>2557</v>
      </c>
      <c r="H57" s="88">
        <f t="shared" si="2"/>
        <v>42338</v>
      </c>
    </row>
    <row r="58" spans="1:8" x14ac:dyDescent="0.3">
      <c r="A58" s="43">
        <v>13661</v>
      </c>
      <c r="B58" s="43" t="s">
        <v>162</v>
      </c>
      <c r="C58" s="43" t="s">
        <v>120</v>
      </c>
      <c r="D58" s="44">
        <v>42334</v>
      </c>
      <c r="E58" s="44">
        <f t="shared" si="0"/>
        <v>42426</v>
      </c>
      <c r="F58" s="45">
        <f t="shared" si="1"/>
        <v>11</v>
      </c>
      <c r="G58" s="87">
        <f ca="1">NETWORKDAYS.INTL($D58,$M$1,17,'qeyri iş günləri'!$A$2:$A$21)</f>
        <v>2556</v>
      </c>
      <c r="H58" s="88">
        <f t="shared" si="2"/>
        <v>42338</v>
      </c>
    </row>
    <row r="59" spans="1:8" x14ac:dyDescent="0.3">
      <c r="A59" s="43">
        <v>13662</v>
      </c>
      <c r="B59" s="43" t="s">
        <v>164</v>
      </c>
      <c r="C59" s="43" t="s">
        <v>165</v>
      </c>
      <c r="D59" s="44">
        <v>42335</v>
      </c>
      <c r="E59" s="44">
        <f t="shared" si="0"/>
        <v>42427</v>
      </c>
      <c r="F59" s="45">
        <f t="shared" si="1"/>
        <v>11</v>
      </c>
      <c r="G59" s="87">
        <f ca="1">NETWORKDAYS.INTL($D59,$M$1,17,'qeyri iş günləri'!$A$2:$A$21)</f>
        <v>2555</v>
      </c>
      <c r="H59" s="88">
        <f t="shared" si="2"/>
        <v>42338</v>
      </c>
    </row>
    <row r="60" spans="1:8" x14ac:dyDescent="0.3">
      <c r="A60" s="43">
        <v>13663</v>
      </c>
      <c r="B60" s="43" t="s">
        <v>166</v>
      </c>
      <c r="C60" s="43" t="s">
        <v>167</v>
      </c>
      <c r="D60" s="44">
        <v>42336</v>
      </c>
      <c r="E60" s="44">
        <f t="shared" si="0"/>
        <v>42428</v>
      </c>
      <c r="F60" s="45">
        <f t="shared" si="1"/>
        <v>11</v>
      </c>
      <c r="G60" s="87">
        <f ca="1">NETWORKDAYS.INTL($D60,$M$1,17,'qeyri iş günləri'!$A$2:$A$21)</f>
        <v>2554</v>
      </c>
      <c r="H60" s="88">
        <f t="shared" si="2"/>
        <v>42338</v>
      </c>
    </row>
    <row r="61" spans="1:8" x14ac:dyDescent="0.3">
      <c r="A61" s="43">
        <v>13664</v>
      </c>
      <c r="B61" s="43" t="s">
        <v>168</v>
      </c>
      <c r="C61" s="43" t="s">
        <v>169</v>
      </c>
      <c r="D61" s="44">
        <v>42337</v>
      </c>
      <c r="E61" s="44">
        <f t="shared" si="0"/>
        <v>42429</v>
      </c>
      <c r="F61" s="45">
        <f t="shared" si="1"/>
        <v>11</v>
      </c>
      <c r="G61" s="87">
        <f ca="1">NETWORKDAYS.INTL($D61,$M$1,17,'qeyri iş günləri'!$A$2:$A$21)</f>
        <v>2554</v>
      </c>
      <c r="H61" s="88">
        <f t="shared" si="2"/>
        <v>42338</v>
      </c>
    </row>
    <row r="62" spans="1:8" x14ac:dyDescent="0.3">
      <c r="A62" s="43">
        <v>13694</v>
      </c>
      <c r="B62" s="43" t="s">
        <v>170</v>
      </c>
      <c r="C62" s="43" t="s">
        <v>91</v>
      </c>
      <c r="D62" s="44">
        <v>42367</v>
      </c>
      <c r="E62" s="44">
        <f t="shared" si="0"/>
        <v>42458</v>
      </c>
      <c r="F62" s="45">
        <f t="shared" si="1"/>
        <v>12</v>
      </c>
      <c r="G62" s="87">
        <f ca="1">NETWORKDAYS.INTL($D62,$M$1,17,'qeyri iş günləri'!$A$2:$A$21)</f>
        <v>2528</v>
      </c>
      <c r="H62" s="88">
        <f t="shared" si="2"/>
        <v>42369</v>
      </c>
    </row>
    <row r="63" spans="1:8" x14ac:dyDescent="0.3">
      <c r="A63" s="43">
        <v>13666</v>
      </c>
      <c r="B63" s="43" t="s">
        <v>171</v>
      </c>
      <c r="C63" s="43" t="s">
        <v>172</v>
      </c>
      <c r="D63" s="44">
        <v>42339</v>
      </c>
      <c r="E63" s="44">
        <f t="shared" si="0"/>
        <v>42430</v>
      </c>
      <c r="F63" s="45">
        <f t="shared" si="1"/>
        <v>12</v>
      </c>
      <c r="G63" s="87">
        <f ca="1">NETWORKDAYS.INTL($D63,$M$1,17,'qeyri iş günləri'!$A$2:$A$21)</f>
        <v>2552</v>
      </c>
      <c r="H63" s="88">
        <f t="shared" si="2"/>
        <v>42369</v>
      </c>
    </row>
    <row r="64" spans="1:8" x14ac:dyDescent="0.3">
      <c r="A64" s="43">
        <v>13665</v>
      </c>
      <c r="B64" s="43" t="s">
        <v>173</v>
      </c>
      <c r="C64" s="43" t="s">
        <v>174</v>
      </c>
      <c r="D64" s="44">
        <v>42338</v>
      </c>
      <c r="E64" s="44">
        <f t="shared" si="0"/>
        <v>42429</v>
      </c>
      <c r="F64" s="45">
        <f t="shared" si="1"/>
        <v>11</v>
      </c>
      <c r="G64" s="87">
        <f ca="1">NETWORKDAYS.INTL($D64,$M$1,17,'qeyri iş günləri'!$A$2:$A$21)</f>
        <v>2553</v>
      </c>
      <c r="H64" s="88">
        <f t="shared" si="2"/>
        <v>42338</v>
      </c>
    </row>
    <row r="65" spans="1:8" x14ac:dyDescent="0.3">
      <c r="A65" s="43">
        <v>13667</v>
      </c>
      <c r="B65" s="43" t="s">
        <v>175</v>
      </c>
      <c r="C65" s="43" t="s">
        <v>176</v>
      </c>
      <c r="D65" s="44">
        <v>42340</v>
      </c>
      <c r="E65" s="44">
        <f t="shared" si="0"/>
        <v>42431</v>
      </c>
      <c r="F65" s="45">
        <f t="shared" si="1"/>
        <v>12</v>
      </c>
      <c r="G65" s="87">
        <f ca="1">NETWORKDAYS.INTL($D65,$M$1,17,'qeyri iş günləri'!$A$2:$A$21)</f>
        <v>2551</v>
      </c>
      <c r="H65" s="88">
        <f t="shared" si="2"/>
        <v>42369</v>
      </c>
    </row>
    <row r="66" spans="1:8" x14ac:dyDescent="0.3">
      <c r="A66" s="43">
        <v>13668</v>
      </c>
      <c r="B66" s="43" t="s">
        <v>177</v>
      </c>
      <c r="C66" s="43" t="s">
        <v>100</v>
      </c>
      <c r="D66" s="44">
        <v>42341</v>
      </c>
      <c r="E66" s="44">
        <f t="shared" si="0"/>
        <v>42432</v>
      </c>
      <c r="F66" s="45">
        <f t="shared" si="1"/>
        <v>12</v>
      </c>
      <c r="G66" s="87">
        <f ca="1">NETWORKDAYS.INTL($D66,$M$1,17,'qeyri iş günləri'!$A$2:$A$21)</f>
        <v>2550</v>
      </c>
      <c r="H66" s="88">
        <f t="shared" si="2"/>
        <v>42369</v>
      </c>
    </row>
    <row r="67" spans="1:8" x14ac:dyDescent="0.3">
      <c r="A67" s="43">
        <v>13669</v>
      </c>
      <c r="B67" s="43" t="s">
        <v>178</v>
      </c>
      <c r="C67" s="43" t="s">
        <v>179</v>
      </c>
      <c r="D67" s="44">
        <v>42342</v>
      </c>
      <c r="E67" s="44">
        <f t="shared" ref="E67:E79" si="3">EDATE(D67,3)</f>
        <v>42433</v>
      </c>
      <c r="F67" s="45">
        <f t="shared" ref="F67:F79" si="4">MONTH(D67)</f>
        <v>12</v>
      </c>
      <c r="G67" s="87">
        <f ca="1">NETWORKDAYS.INTL($D67,$M$1,17,'qeyri iş günləri'!$A$2:$A$21)</f>
        <v>2549</v>
      </c>
      <c r="H67" s="88">
        <f t="shared" ref="H67:H79" si="5">EOMONTH($D67,0)</f>
        <v>42369</v>
      </c>
    </row>
    <row r="68" spans="1:8" x14ac:dyDescent="0.3">
      <c r="A68" s="43">
        <v>13670</v>
      </c>
      <c r="B68" s="43" t="s">
        <v>180</v>
      </c>
      <c r="C68" s="43" t="s">
        <v>181</v>
      </c>
      <c r="D68" s="44">
        <v>42343</v>
      </c>
      <c r="E68" s="44">
        <f t="shared" si="3"/>
        <v>42434</v>
      </c>
      <c r="F68" s="45">
        <f t="shared" si="4"/>
        <v>12</v>
      </c>
      <c r="G68" s="87">
        <f ca="1">NETWORKDAYS.INTL($D68,$M$1,17,'qeyri iş günləri'!$A$2:$A$21)</f>
        <v>2548</v>
      </c>
      <c r="H68" s="88">
        <f t="shared" si="5"/>
        <v>42369</v>
      </c>
    </row>
    <row r="69" spans="1:8" x14ac:dyDescent="0.3">
      <c r="A69" s="43">
        <v>13671</v>
      </c>
      <c r="B69" s="43" t="s">
        <v>182</v>
      </c>
      <c r="C69" s="43" t="s">
        <v>183</v>
      </c>
      <c r="D69" s="44">
        <v>42344</v>
      </c>
      <c r="E69" s="44">
        <f t="shared" si="3"/>
        <v>42435</v>
      </c>
      <c r="F69" s="45">
        <f t="shared" si="4"/>
        <v>12</v>
      </c>
      <c r="G69" s="87">
        <f ca="1">NETWORKDAYS.INTL($D69,$M$1,17,'qeyri iş günləri'!$A$2:$A$21)</f>
        <v>2548</v>
      </c>
      <c r="H69" s="88">
        <f t="shared" si="5"/>
        <v>42369</v>
      </c>
    </row>
    <row r="70" spans="1:8" x14ac:dyDescent="0.3">
      <c r="A70" s="43">
        <v>13672</v>
      </c>
      <c r="B70" s="43" t="s">
        <v>184</v>
      </c>
      <c r="C70" s="43" t="s">
        <v>169</v>
      </c>
      <c r="D70" s="44">
        <v>42345</v>
      </c>
      <c r="E70" s="44">
        <f t="shared" si="3"/>
        <v>42436</v>
      </c>
      <c r="F70" s="45">
        <f t="shared" si="4"/>
        <v>12</v>
      </c>
      <c r="G70" s="87">
        <f ca="1">NETWORKDAYS.INTL($D70,$M$1,17,'qeyri iş günləri'!$A$2:$A$21)</f>
        <v>2547</v>
      </c>
      <c r="H70" s="88">
        <f t="shared" si="5"/>
        <v>42369</v>
      </c>
    </row>
    <row r="71" spans="1:8" x14ac:dyDescent="0.3">
      <c r="A71" s="43">
        <v>13673</v>
      </c>
      <c r="B71" s="43" t="s">
        <v>185</v>
      </c>
      <c r="C71" s="43" t="s">
        <v>186</v>
      </c>
      <c r="D71" s="44">
        <v>42346</v>
      </c>
      <c r="E71" s="44">
        <f t="shared" si="3"/>
        <v>42437</v>
      </c>
      <c r="F71" s="45">
        <f t="shared" si="4"/>
        <v>12</v>
      </c>
      <c r="G71" s="87">
        <f ca="1">NETWORKDAYS.INTL($D71,$M$1,17,'qeyri iş günləri'!$A$2:$A$21)</f>
        <v>2546</v>
      </c>
      <c r="H71" s="88">
        <f t="shared" si="5"/>
        <v>42369</v>
      </c>
    </row>
    <row r="72" spans="1:8" x14ac:dyDescent="0.3">
      <c r="A72" s="43">
        <v>13674</v>
      </c>
      <c r="B72" s="43" t="s">
        <v>187</v>
      </c>
      <c r="C72" s="43" t="s">
        <v>122</v>
      </c>
      <c r="D72" s="44">
        <v>42347</v>
      </c>
      <c r="E72" s="44">
        <f t="shared" si="3"/>
        <v>42438</v>
      </c>
      <c r="F72" s="45">
        <f t="shared" si="4"/>
        <v>12</v>
      </c>
      <c r="G72" s="87">
        <f ca="1">NETWORKDAYS.INTL($D72,$M$1,17,'qeyri iş günləri'!$A$2:$A$21)</f>
        <v>2545</v>
      </c>
      <c r="H72" s="88">
        <f t="shared" si="5"/>
        <v>42369</v>
      </c>
    </row>
    <row r="73" spans="1:8" x14ac:dyDescent="0.3">
      <c r="A73" s="43">
        <v>13675</v>
      </c>
      <c r="B73" s="43" t="s">
        <v>188</v>
      </c>
      <c r="C73" s="43" t="s">
        <v>189</v>
      </c>
      <c r="D73" s="44">
        <v>42348</v>
      </c>
      <c r="E73" s="44">
        <f t="shared" si="3"/>
        <v>42439</v>
      </c>
      <c r="F73" s="45">
        <f t="shared" si="4"/>
        <v>12</v>
      </c>
      <c r="G73" s="87">
        <f ca="1">NETWORKDAYS.INTL($D73,$M$1,17,'qeyri iş günləri'!$A$2:$A$21)</f>
        <v>2544</v>
      </c>
      <c r="H73" s="88">
        <f t="shared" si="5"/>
        <v>42369</v>
      </c>
    </row>
    <row r="74" spans="1:8" x14ac:dyDescent="0.3">
      <c r="A74" s="43">
        <v>13676</v>
      </c>
      <c r="B74" s="43" t="s">
        <v>190</v>
      </c>
      <c r="C74" s="43" t="s">
        <v>169</v>
      </c>
      <c r="D74" s="44">
        <v>42349</v>
      </c>
      <c r="E74" s="44">
        <f t="shared" si="3"/>
        <v>42440</v>
      </c>
      <c r="F74" s="45">
        <f t="shared" si="4"/>
        <v>12</v>
      </c>
      <c r="G74" s="87">
        <f ca="1">NETWORKDAYS.INTL($D74,$M$1,17,'qeyri iş günləri'!$A$2:$A$21)</f>
        <v>2543</v>
      </c>
      <c r="H74" s="88">
        <f t="shared" si="5"/>
        <v>42369</v>
      </c>
    </row>
    <row r="75" spans="1:8" x14ac:dyDescent="0.3">
      <c r="A75" s="43">
        <v>13677</v>
      </c>
      <c r="B75" s="43" t="s">
        <v>191</v>
      </c>
      <c r="C75" s="43" t="s">
        <v>169</v>
      </c>
      <c r="D75" s="44">
        <v>42350</v>
      </c>
      <c r="E75" s="44">
        <f t="shared" si="3"/>
        <v>42441</v>
      </c>
      <c r="F75" s="45">
        <f t="shared" si="4"/>
        <v>12</v>
      </c>
      <c r="G75" s="87">
        <f ca="1">NETWORKDAYS.INTL($D75,$M$1,17,'qeyri iş günləri'!$A$2:$A$21)</f>
        <v>2542</v>
      </c>
      <c r="H75" s="88">
        <f t="shared" si="5"/>
        <v>42369</v>
      </c>
    </row>
    <row r="76" spans="1:8" x14ac:dyDescent="0.3">
      <c r="A76" s="43">
        <v>13679</v>
      </c>
      <c r="B76" s="43" t="s">
        <v>192</v>
      </c>
      <c r="C76" s="43" t="s">
        <v>193</v>
      </c>
      <c r="D76" s="44">
        <v>42352</v>
      </c>
      <c r="E76" s="44">
        <f t="shared" si="3"/>
        <v>42443</v>
      </c>
      <c r="F76" s="45">
        <f t="shared" si="4"/>
        <v>12</v>
      </c>
      <c r="G76" s="87">
        <f ca="1">NETWORKDAYS.INTL($D76,$M$1,17,'qeyri iş günləri'!$A$2:$A$21)</f>
        <v>2541</v>
      </c>
      <c r="H76" s="88">
        <f t="shared" si="5"/>
        <v>42369</v>
      </c>
    </row>
    <row r="77" spans="1:8" x14ac:dyDescent="0.3">
      <c r="A77" s="43">
        <v>13678</v>
      </c>
      <c r="B77" s="43" t="s">
        <v>192</v>
      </c>
      <c r="C77" s="43" t="s">
        <v>169</v>
      </c>
      <c r="D77" s="44">
        <v>42351</v>
      </c>
      <c r="E77" s="44">
        <f t="shared" si="3"/>
        <v>42442</v>
      </c>
      <c r="F77" s="45">
        <f t="shared" si="4"/>
        <v>12</v>
      </c>
      <c r="G77" s="87">
        <f ca="1">NETWORKDAYS.INTL($D77,$M$1,17,'qeyri iş günləri'!$A$2:$A$21)</f>
        <v>2542</v>
      </c>
      <c r="H77" s="88">
        <f t="shared" si="5"/>
        <v>42369</v>
      </c>
    </row>
    <row r="78" spans="1:8" x14ac:dyDescent="0.3">
      <c r="A78" s="43">
        <v>13680</v>
      </c>
      <c r="B78" s="43" t="s">
        <v>192</v>
      </c>
      <c r="C78" s="43" t="s">
        <v>104</v>
      </c>
      <c r="D78" s="44">
        <v>42353</v>
      </c>
      <c r="E78" s="44">
        <f t="shared" si="3"/>
        <v>42444</v>
      </c>
      <c r="F78" s="45">
        <f t="shared" si="4"/>
        <v>12</v>
      </c>
      <c r="G78" s="87">
        <f ca="1">NETWORKDAYS.INTL($D78,$M$1,17,'qeyri iş günləri'!$A$2:$A$21)</f>
        <v>2540</v>
      </c>
      <c r="H78" s="88">
        <f t="shared" si="5"/>
        <v>42369</v>
      </c>
    </row>
    <row r="79" spans="1:8" x14ac:dyDescent="0.3">
      <c r="A79" s="43">
        <v>13683</v>
      </c>
      <c r="B79" s="43" t="s">
        <v>194</v>
      </c>
      <c r="C79" s="43" t="s">
        <v>195</v>
      </c>
      <c r="D79" s="44">
        <v>42356</v>
      </c>
      <c r="E79" s="44">
        <f t="shared" si="3"/>
        <v>42447</v>
      </c>
      <c r="F79" s="45">
        <f t="shared" si="4"/>
        <v>12</v>
      </c>
      <c r="G79" s="87">
        <f ca="1">NETWORKDAYS.INTL($D79,$M$1,17,'qeyri iş günləri'!$A$2:$A$21)</f>
        <v>2537</v>
      </c>
      <c r="H79" s="88">
        <f t="shared" si="5"/>
        <v>42369</v>
      </c>
    </row>
  </sheetData>
  <mergeCells count="5">
    <mergeCell ref="M11:W11"/>
    <mergeCell ref="M12:W12"/>
    <mergeCell ref="M13:W13"/>
    <mergeCell ref="M14:W14"/>
    <mergeCell ref="M15:W15"/>
  </mergeCells>
  <pageMargins left="0.7" right="0.7" top="0.75" bottom="0.75" header="0.3" footer="0.3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71633-4175-4489-92C4-CC30179B91AF}">
  <sheetPr codeName="Sheet12"/>
  <dimension ref="A1:E5"/>
  <sheetViews>
    <sheetView workbookViewId="0">
      <selection activeCell="D3" sqref="D3"/>
    </sheetView>
  </sheetViews>
  <sheetFormatPr defaultRowHeight="14.4" x14ac:dyDescent="0.3"/>
  <cols>
    <col min="1" max="2" width="25" customWidth="1"/>
    <col min="3" max="3" width="42.44140625" customWidth="1"/>
    <col min="4" max="4" width="10.109375" bestFit="1" customWidth="1"/>
  </cols>
  <sheetData>
    <row r="1" spans="1:5" ht="17.399999999999999" customHeight="1" x14ac:dyDescent="0.3">
      <c r="A1" s="75" t="s">
        <v>201</v>
      </c>
      <c r="B1" s="75"/>
      <c r="C1" s="75"/>
    </row>
    <row r="2" spans="1:5" x14ac:dyDescent="0.3">
      <c r="A2" s="75"/>
      <c r="B2" s="75"/>
      <c r="C2" s="75"/>
      <c r="D2" s="2">
        <f ca="1">TODAY()</f>
        <v>45334</v>
      </c>
    </row>
    <row r="3" spans="1:5" x14ac:dyDescent="0.3">
      <c r="A3" s="75"/>
      <c r="B3" s="75"/>
      <c r="C3" s="75"/>
      <c r="D3" s="2">
        <f ca="1">EOMONTH(D2,D20)</f>
        <v>45351</v>
      </c>
      <c r="E3">
        <f ca="1">_xlfn.DAYS(D3,D2)</f>
        <v>17</v>
      </c>
    </row>
    <row r="4" spans="1:5" x14ac:dyDescent="0.3">
      <c r="A4" s="75"/>
      <c r="B4" s="75"/>
      <c r="C4" s="75"/>
    </row>
    <row r="5" spans="1:5" x14ac:dyDescent="0.3">
      <c r="A5" s="75"/>
      <c r="B5" s="75"/>
      <c r="C5" s="75"/>
    </row>
  </sheetData>
  <mergeCells count="1">
    <mergeCell ref="A1:C5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2EDDE-9852-49BF-840A-466CD3C47226}">
  <sheetPr codeName="Sheet13"/>
  <dimension ref="A1:C5"/>
  <sheetViews>
    <sheetView workbookViewId="0">
      <selection activeCell="H24" sqref="H24"/>
    </sheetView>
  </sheetViews>
  <sheetFormatPr defaultRowHeight="14.4" x14ac:dyDescent="0.3"/>
  <cols>
    <col min="1" max="1" width="25.5546875" customWidth="1"/>
    <col min="2" max="2" width="28.6640625" customWidth="1"/>
  </cols>
  <sheetData>
    <row r="1" spans="1:3" ht="15.6" thickBot="1" x14ac:dyDescent="0.35">
      <c r="A1" s="24" t="s">
        <v>202</v>
      </c>
      <c r="B1" s="25">
        <v>44607</v>
      </c>
    </row>
    <row r="2" spans="1:3" ht="15" x14ac:dyDescent="0.3">
      <c r="A2" s="26" t="s">
        <v>203</v>
      </c>
      <c r="B2" s="26">
        <f>EOMONTH(B1,-1)+1</f>
        <v>44593</v>
      </c>
      <c r="C2" t="str">
        <f ca="1">_xlfn.FORMULATEXT(B2)</f>
        <v>=EOMONTH(B1;-1)+1</v>
      </c>
    </row>
    <row r="3" spans="1:3" ht="15" x14ac:dyDescent="0.3">
      <c r="A3" s="27" t="s">
        <v>204</v>
      </c>
      <c r="B3" s="27">
        <f>EOMONTH(B1,0)</f>
        <v>44620</v>
      </c>
      <c r="C3" t="str">
        <f t="shared" ref="C3:C5" ca="1" si="0">_xlfn.FORMULATEXT(B3)</f>
        <v>=EOMONTH(B1;0)</v>
      </c>
    </row>
    <row r="4" spans="1:3" ht="15" x14ac:dyDescent="0.3">
      <c r="A4" s="26" t="s">
        <v>205</v>
      </c>
      <c r="B4" s="26">
        <f>WORKDAY(EOMONTH(B1,-1)+1,1,'qeyri iş günləri'!$A$2:$A$21)</f>
        <v>44594</v>
      </c>
      <c r="C4" t="str">
        <f t="shared" ca="1" si="0"/>
        <v>=WORKDAY(EOMONTH(B1;-1)+1;1;'qeyri iş günləri'!$A$2:$A$21)</v>
      </c>
    </row>
    <row r="5" spans="1:3" ht="15" x14ac:dyDescent="0.3">
      <c r="A5" s="27" t="s">
        <v>206</v>
      </c>
      <c r="B5" s="27">
        <f>WORKDAY(EOMONTH(B1,0),-1,'qeyri iş günləri'!$A$2:$A$21)</f>
        <v>44617</v>
      </c>
      <c r="C5" t="str">
        <f t="shared" ca="1" si="0"/>
        <v>=WORKDAY(EOMONTH(B1;0);-1;'qeyri iş günləri'!$A$2:$A$21)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A3276-8A7E-4989-80D3-2FD9B26D7F74}">
  <sheetPr codeName="Sheet14"/>
  <dimension ref="B2:S10"/>
  <sheetViews>
    <sheetView workbookViewId="0">
      <selection activeCell="C2" sqref="C2"/>
    </sheetView>
  </sheetViews>
  <sheetFormatPr defaultRowHeight="14.4" x14ac:dyDescent="0.3"/>
  <cols>
    <col min="2" max="2" width="21.6640625" bestFit="1" customWidth="1"/>
    <col min="3" max="3" width="15.109375" customWidth="1"/>
    <col min="5" max="5" width="16.6640625" customWidth="1"/>
  </cols>
  <sheetData>
    <row r="2" spans="2:19" x14ac:dyDescent="0.3">
      <c r="B2" s="31" t="s">
        <v>214</v>
      </c>
      <c r="C2" s="4">
        <f ca="1">TODAY()</f>
        <v>45334</v>
      </c>
      <c r="E2" s="2">
        <f ca="1">EDATE(TODAY(),-1)</f>
        <v>45303</v>
      </c>
      <c r="J2" s="76" t="s">
        <v>284</v>
      </c>
      <c r="K2" s="76"/>
      <c r="L2" s="76"/>
      <c r="M2" s="76"/>
      <c r="N2" s="76"/>
      <c r="O2" s="76"/>
      <c r="P2" s="76"/>
      <c r="Q2" s="76"/>
      <c r="R2" s="76"/>
      <c r="S2" s="76"/>
    </row>
    <row r="3" spans="2:19" x14ac:dyDescent="0.3">
      <c r="B3" s="31" t="s">
        <v>207</v>
      </c>
      <c r="C3" s="3">
        <v>5000</v>
      </c>
      <c r="J3" s="76"/>
      <c r="K3" s="76"/>
      <c r="L3" s="76"/>
      <c r="M3" s="76"/>
      <c r="N3" s="76"/>
      <c r="O3" s="76"/>
      <c r="P3" s="76"/>
      <c r="Q3" s="76"/>
      <c r="R3" s="76"/>
      <c r="S3" s="76"/>
    </row>
    <row r="4" spans="2:19" x14ac:dyDescent="0.3">
      <c r="B4" s="31" t="s">
        <v>208</v>
      </c>
      <c r="C4" s="29">
        <v>0.15</v>
      </c>
    </row>
    <row r="5" spans="2:19" x14ac:dyDescent="0.3">
      <c r="B5" s="31" t="s">
        <v>209</v>
      </c>
      <c r="C5" s="3">
        <v>36</v>
      </c>
      <c r="E5" s="34">
        <v>45773</v>
      </c>
    </row>
    <row r="6" spans="2:19" x14ac:dyDescent="0.3">
      <c r="B6" s="32" t="s">
        <v>210</v>
      </c>
      <c r="C6" s="30">
        <f>-PMT(C4/12,C5,C3)</f>
        <v>173.32664252097067</v>
      </c>
      <c r="E6" s="28"/>
      <c r="I6" s="2"/>
    </row>
    <row r="7" spans="2:19" x14ac:dyDescent="0.3">
      <c r="B7" s="33" t="s">
        <v>211</v>
      </c>
      <c r="C7" s="30">
        <f>-IPMT(C4/12,1,C5,C3)</f>
        <v>62.499999999999993</v>
      </c>
      <c r="F7" s="28"/>
    </row>
    <row r="8" spans="2:19" x14ac:dyDescent="0.3">
      <c r="B8" s="33" t="s">
        <v>212</v>
      </c>
      <c r="C8" s="30">
        <f>C6-C7</f>
        <v>110.82664252097067</v>
      </c>
    </row>
    <row r="9" spans="2:19" x14ac:dyDescent="0.3">
      <c r="B9" s="33" t="s">
        <v>213</v>
      </c>
      <c r="C9" s="30">
        <f>-IPMT(C4/360,1,C5,C3)</f>
        <v>2.083333333333333</v>
      </c>
    </row>
    <row r="10" spans="2:19" x14ac:dyDescent="0.3">
      <c r="B10" s="34">
        <v>45042</v>
      </c>
      <c r="C10" s="30"/>
    </row>
  </sheetData>
  <mergeCells count="1">
    <mergeCell ref="J2:S3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B75F4-3DCF-4E29-968D-A95AA3206C96}">
  <sheetPr codeName="Sheet15"/>
  <dimension ref="A1:U60"/>
  <sheetViews>
    <sheetView topLeftCell="A4" workbookViewId="0">
      <selection activeCell="I5" sqref="I5"/>
    </sheetView>
  </sheetViews>
  <sheetFormatPr defaultRowHeight="14.4" x14ac:dyDescent="0.3"/>
  <cols>
    <col min="1" max="1" width="19" bestFit="1" customWidth="1"/>
    <col min="2" max="2" width="19" customWidth="1"/>
    <col min="3" max="3" width="15.5546875" bestFit="1" customWidth="1"/>
    <col min="4" max="4" width="14.109375" bestFit="1" customWidth="1"/>
    <col min="7" max="7" width="11.5546875" bestFit="1" customWidth="1"/>
  </cols>
  <sheetData>
    <row r="1" spans="1:21" ht="14.4" customHeight="1" x14ac:dyDescent="0.3">
      <c r="A1" s="78" t="s">
        <v>215</v>
      </c>
      <c r="B1" s="78"/>
      <c r="C1" s="78"/>
      <c r="D1" s="78"/>
      <c r="E1" s="78"/>
      <c r="F1" s="78"/>
      <c r="G1" s="78"/>
    </row>
    <row r="2" spans="1:21" ht="14.4" customHeight="1" x14ac:dyDescent="0.3">
      <c r="A2" s="78"/>
      <c r="B2" s="78"/>
      <c r="C2" s="78"/>
      <c r="D2" s="78"/>
      <c r="E2" s="78"/>
      <c r="F2" s="78"/>
      <c r="G2" s="78"/>
    </row>
    <row r="3" spans="1:21" x14ac:dyDescent="0.3">
      <c r="A3" s="3" t="s">
        <v>216</v>
      </c>
      <c r="B3" s="3" t="s">
        <v>278</v>
      </c>
      <c r="C3" s="3" t="s">
        <v>217</v>
      </c>
      <c r="D3" s="3" t="s">
        <v>275</v>
      </c>
      <c r="E3" s="3" t="s">
        <v>208</v>
      </c>
      <c r="F3" s="3" t="s">
        <v>209</v>
      </c>
      <c r="G3" s="3" t="s">
        <v>276</v>
      </c>
    </row>
    <row r="4" spans="1:21" x14ac:dyDescent="0.3">
      <c r="A4" s="4">
        <v>44650</v>
      </c>
      <c r="B4" s="4">
        <f>EDATE(A4,F4)</f>
        <v>45199</v>
      </c>
      <c r="C4" s="3" t="s">
        <v>218</v>
      </c>
      <c r="D4" s="36">
        <v>8000</v>
      </c>
      <c r="E4" s="37">
        <v>7.0000000000000007E-2</v>
      </c>
      <c r="F4" s="3">
        <v>18</v>
      </c>
      <c r="G4" s="89">
        <f>D4*E4/12*F4</f>
        <v>840</v>
      </c>
      <c r="H4" s="35"/>
      <c r="I4" s="35"/>
      <c r="M4" s="77" t="s">
        <v>279</v>
      </c>
      <c r="N4" s="77"/>
      <c r="O4" s="77"/>
      <c r="P4" s="77"/>
      <c r="Q4" s="77"/>
      <c r="R4" s="77"/>
      <c r="S4" s="77"/>
      <c r="T4" s="77"/>
      <c r="U4" s="77"/>
    </row>
    <row r="5" spans="1:21" x14ac:dyDescent="0.3">
      <c r="A5" s="4">
        <v>44822</v>
      </c>
      <c r="B5" s="4">
        <f t="shared" ref="B5:B60" si="0">EDATE(A5,F5)</f>
        <v>45187</v>
      </c>
      <c r="C5" s="3" t="s">
        <v>219</v>
      </c>
      <c r="D5" s="36">
        <v>8000</v>
      </c>
      <c r="E5" s="37">
        <v>0.06</v>
      </c>
      <c r="F5" s="3">
        <v>12</v>
      </c>
      <c r="G5" s="89">
        <f t="shared" ref="G5:G60" si="1">D5*E5/12*F5</f>
        <v>480</v>
      </c>
      <c r="M5" s="77"/>
      <c r="N5" s="77"/>
      <c r="O5" s="77"/>
      <c r="P5" s="77"/>
      <c r="Q5" s="77"/>
      <c r="R5" s="77"/>
      <c r="S5" s="77"/>
      <c r="T5" s="77"/>
      <c r="U5" s="77"/>
    </row>
    <row r="6" spans="1:21" x14ac:dyDescent="0.3">
      <c r="A6" s="4">
        <v>44576</v>
      </c>
      <c r="B6" s="4">
        <f t="shared" si="0"/>
        <v>44757</v>
      </c>
      <c r="C6" s="3" t="s">
        <v>220</v>
      </c>
      <c r="D6" s="36">
        <v>10000</v>
      </c>
      <c r="E6" s="37">
        <v>0.06</v>
      </c>
      <c r="F6" s="3">
        <v>6</v>
      </c>
      <c r="G6" s="89">
        <f t="shared" si="1"/>
        <v>300</v>
      </c>
      <c r="M6" s="77" t="s">
        <v>277</v>
      </c>
      <c r="N6" s="77"/>
      <c r="O6" s="77"/>
      <c r="P6" s="77"/>
      <c r="Q6" s="77"/>
      <c r="R6" s="77"/>
      <c r="S6" s="77"/>
      <c r="T6" s="77"/>
      <c r="U6" s="77"/>
    </row>
    <row r="7" spans="1:21" x14ac:dyDescent="0.3">
      <c r="A7" s="4">
        <v>44817</v>
      </c>
      <c r="B7" s="4">
        <f t="shared" si="0"/>
        <v>45090</v>
      </c>
      <c r="C7" s="3" t="s">
        <v>221</v>
      </c>
      <c r="D7" s="36">
        <v>5000</v>
      </c>
      <c r="E7" s="37">
        <v>7.0000000000000007E-2</v>
      </c>
      <c r="F7" s="3">
        <v>9</v>
      </c>
      <c r="G7" s="89">
        <f t="shared" si="1"/>
        <v>262.50000000000006</v>
      </c>
      <c r="M7" s="77"/>
      <c r="N7" s="77"/>
      <c r="O7" s="77"/>
      <c r="P7" s="77"/>
      <c r="Q7" s="77"/>
      <c r="R7" s="77"/>
      <c r="S7" s="77"/>
      <c r="T7" s="77"/>
      <c r="U7" s="77"/>
    </row>
    <row r="8" spans="1:21" x14ac:dyDescent="0.3">
      <c r="A8" s="4">
        <v>44898</v>
      </c>
      <c r="B8" s="4">
        <f t="shared" si="0"/>
        <v>45263</v>
      </c>
      <c r="C8" s="3" t="s">
        <v>222</v>
      </c>
      <c r="D8" s="36">
        <v>12000</v>
      </c>
      <c r="E8" s="37">
        <v>0.05</v>
      </c>
      <c r="F8" s="3">
        <v>12</v>
      </c>
      <c r="G8" s="89">
        <f t="shared" si="1"/>
        <v>600</v>
      </c>
    </row>
    <row r="9" spans="1:21" x14ac:dyDescent="0.3">
      <c r="A9" s="4">
        <v>44573</v>
      </c>
      <c r="B9" s="4">
        <f t="shared" si="0"/>
        <v>44663</v>
      </c>
      <c r="C9" s="3" t="s">
        <v>223</v>
      </c>
      <c r="D9" s="36">
        <v>12000</v>
      </c>
      <c r="E9" s="37">
        <v>7.0000000000000007E-2</v>
      </c>
      <c r="F9" s="3">
        <v>3</v>
      </c>
      <c r="G9" s="89">
        <f t="shared" si="1"/>
        <v>210.00000000000006</v>
      </c>
    </row>
    <row r="10" spans="1:21" x14ac:dyDescent="0.3">
      <c r="A10" s="4">
        <v>44719</v>
      </c>
      <c r="B10" s="4">
        <f t="shared" si="0"/>
        <v>44992</v>
      </c>
      <c r="C10" s="3" t="s">
        <v>224</v>
      </c>
      <c r="D10" s="36">
        <v>12000</v>
      </c>
      <c r="E10" s="37">
        <v>7.0000000000000007E-2</v>
      </c>
      <c r="F10" s="3">
        <v>9</v>
      </c>
      <c r="G10" s="89">
        <f t="shared" si="1"/>
        <v>630.00000000000011</v>
      </c>
    </row>
    <row r="11" spans="1:21" x14ac:dyDescent="0.3">
      <c r="A11" s="4">
        <v>44889</v>
      </c>
      <c r="B11" s="4">
        <f t="shared" si="0"/>
        <v>45162</v>
      </c>
      <c r="C11" s="3" t="s">
        <v>225</v>
      </c>
      <c r="D11" s="36">
        <v>12000</v>
      </c>
      <c r="E11" s="37">
        <v>0.06</v>
      </c>
      <c r="F11" s="3">
        <v>9</v>
      </c>
      <c r="G11" s="89">
        <f t="shared" si="1"/>
        <v>540</v>
      </c>
    </row>
    <row r="12" spans="1:21" x14ac:dyDescent="0.3">
      <c r="A12" s="4">
        <v>44868</v>
      </c>
      <c r="B12" s="4">
        <f t="shared" si="0"/>
        <v>45049</v>
      </c>
      <c r="C12" s="3" t="s">
        <v>226</v>
      </c>
      <c r="D12" s="36">
        <v>10000</v>
      </c>
      <c r="E12" s="37">
        <v>7.0000000000000007E-2</v>
      </c>
      <c r="F12" s="3">
        <v>6</v>
      </c>
      <c r="G12" s="89">
        <f t="shared" si="1"/>
        <v>350.00000000000006</v>
      </c>
    </row>
    <row r="13" spans="1:21" x14ac:dyDescent="0.3">
      <c r="A13" s="4">
        <v>44618</v>
      </c>
      <c r="B13" s="4">
        <f t="shared" si="0"/>
        <v>44891</v>
      </c>
      <c r="C13" s="3" t="s">
        <v>227</v>
      </c>
      <c r="D13" s="36">
        <v>5000</v>
      </c>
      <c r="E13" s="37">
        <v>7.0000000000000007E-2</v>
      </c>
      <c r="F13" s="3">
        <v>9</v>
      </c>
      <c r="G13" s="89">
        <f t="shared" si="1"/>
        <v>262.50000000000006</v>
      </c>
    </row>
    <row r="14" spans="1:21" x14ac:dyDescent="0.3">
      <c r="A14" s="4">
        <v>44627</v>
      </c>
      <c r="B14" s="4">
        <f t="shared" si="0"/>
        <v>44719</v>
      </c>
      <c r="C14" s="3" t="s">
        <v>228</v>
      </c>
      <c r="D14" s="36">
        <v>8000</v>
      </c>
      <c r="E14" s="37">
        <v>0.05</v>
      </c>
      <c r="F14" s="3">
        <v>3</v>
      </c>
      <c r="G14" s="89">
        <f t="shared" si="1"/>
        <v>100</v>
      </c>
    </row>
    <row r="15" spans="1:21" x14ac:dyDescent="0.3">
      <c r="A15" s="4">
        <v>44566</v>
      </c>
      <c r="B15" s="4">
        <f t="shared" si="0"/>
        <v>44839</v>
      </c>
      <c r="C15" s="3" t="s">
        <v>229</v>
      </c>
      <c r="D15" s="36">
        <v>15000</v>
      </c>
      <c r="E15" s="37">
        <v>7.0000000000000007E-2</v>
      </c>
      <c r="F15" s="3">
        <v>9</v>
      </c>
      <c r="G15" s="89">
        <f t="shared" si="1"/>
        <v>787.5</v>
      </c>
    </row>
    <row r="16" spans="1:21" x14ac:dyDescent="0.3">
      <c r="A16" s="4">
        <v>44842</v>
      </c>
      <c r="B16" s="4">
        <f t="shared" si="0"/>
        <v>45207</v>
      </c>
      <c r="C16" s="3" t="s">
        <v>230</v>
      </c>
      <c r="D16" s="36">
        <v>8000</v>
      </c>
      <c r="E16" s="37">
        <v>7.0000000000000007E-2</v>
      </c>
      <c r="F16" s="3">
        <v>12</v>
      </c>
      <c r="G16" s="89">
        <f t="shared" si="1"/>
        <v>560</v>
      </c>
    </row>
    <row r="17" spans="1:7" x14ac:dyDescent="0.3">
      <c r="A17" s="4">
        <v>44612</v>
      </c>
      <c r="B17" s="4">
        <f t="shared" si="0"/>
        <v>44885</v>
      </c>
      <c r="C17" s="3" t="s">
        <v>231</v>
      </c>
      <c r="D17" s="36">
        <v>12000</v>
      </c>
      <c r="E17" s="37">
        <v>0.05</v>
      </c>
      <c r="F17" s="3">
        <v>9</v>
      </c>
      <c r="G17" s="89">
        <f t="shared" si="1"/>
        <v>450</v>
      </c>
    </row>
    <row r="18" spans="1:7" x14ac:dyDescent="0.3">
      <c r="A18" s="4">
        <v>44667</v>
      </c>
      <c r="B18" s="4">
        <f t="shared" si="0"/>
        <v>45032</v>
      </c>
      <c r="C18" s="3" t="s">
        <v>232</v>
      </c>
      <c r="D18" s="36">
        <v>8000</v>
      </c>
      <c r="E18" s="37">
        <v>0.06</v>
      </c>
      <c r="F18" s="3">
        <v>12</v>
      </c>
      <c r="G18" s="89">
        <f t="shared" si="1"/>
        <v>480</v>
      </c>
    </row>
    <row r="19" spans="1:7" x14ac:dyDescent="0.3">
      <c r="A19" s="4">
        <v>44910</v>
      </c>
      <c r="B19" s="4">
        <f t="shared" si="0"/>
        <v>45092</v>
      </c>
      <c r="C19" s="3" t="s">
        <v>233</v>
      </c>
      <c r="D19" s="36">
        <v>8000</v>
      </c>
      <c r="E19" s="37">
        <v>7.0000000000000007E-2</v>
      </c>
      <c r="F19" s="3">
        <v>6</v>
      </c>
      <c r="G19" s="89">
        <f t="shared" si="1"/>
        <v>280</v>
      </c>
    </row>
    <row r="20" spans="1:7" x14ac:dyDescent="0.3">
      <c r="A20" s="4">
        <v>44562</v>
      </c>
      <c r="B20" s="4">
        <f t="shared" si="0"/>
        <v>44835</v>
      </c>
      <c r="C20" s="3" t="s">
        <v>234</v>
      </c>
      <c r="D20" s="36">
        <v>8000</v>
      </c>
      <c r="E20" s="37">
        <v>7.0000000000000007E-2</v>
      </c>
      <c r="F20" s="3">
        <v>9</v>
      </c>
      <c r="G20" s="89">
        <f t="shared" si="1"/>
        <v>420</v>
      </c>
    </row>
    <row r="21" spans="1:7" x14ac:dyDescent="0.3">
      <c r="A21" s="4">
        <v>44835</v>
      </c>
      <c r="B21" s="4">
        <f t="shared" si="0"/>
        <v>45200</v>
      </c>
      <c r="C21" s="3" t="s">
        <v>235</v>
      </c>
      <c r="D21" s="36">
        <v>5000</v>
      </c>
      <c r="E21" s="37">
        <v>0.06</v>
      </c>
      <c r="F21" s="3">
        <v>12</v>
      </c>
      <c r="G21" s="89">
        <f t="shared" si="1"/>
        <v>300</v>
      </c>
    </row>
    <row r="22" spans="1:7" x14ac:dyDescent="0.3">
      <c r="A22" s="4">
        <v>44766</v>
      </c>
      <c r="B22" s="4">
        <f t="shared" si="0"/>
        <v>44858</v>
      </c>
      <c r="C22" s="3" t="s">
        <v>236</v>
      </c>
      <c r="D22" s="36">
        <v>5000</v>
      </c>
      <c r="E22" s="37">
        <v>0.05</v>
      </c>
      <c r="F22" s="3">
        <v>3</v>
      </c>
      <c r="G22" s="89">
        <f t="shared" si="1"/>
        <v>62.5</v>
      </c>
    </row>
    <row r="23" spans="1:7" x14ac:dyDescent="0.3">
      <c r="A23" s="4">
        <v>44734</v>
      </c>
      <c r="B23" s="4">
        <f t="shared" si="0"/>
        <v>44917</v>
      </c>
      <c r="C23" s="3" t="s">
        <v>237</v>
      </c>
      <c r="D23" s="36">
        <v>5000</v>
      </c>
      <c r="E23" s="37">
        <v>0.06</v>
      </c>
      <c r="F23" s="3">
        <v>6</v>
      </c>
      <c r="G23" s="89">
        <f t="shared" si="1"/>
        <v>150</v>
      </c>
    </row>
    <row r="24" spans="1:7" x14ac:dyDescent="0.3">
      <c r="A24" s="4">
        <v>44580</v>
      </c>
      <c r="B24" s="4">
        <f t="shared" si="0"/>
        <v>44945</v>
      </c>
      <c r="C24" s="3" t="s">
        <v>238</v>
      </c>
      <c r="D24" s="36">
        <v>12000</v>
      </c>
      <c r="E24" s="37">
        <v>7.0000000000000007E-2</v>
      </c>
      <c r="F24" s="3">
        <v>12</v>
      </c>
      <c r="G24" s="89">
        <f t="shared" si="1"/>
        <v>840.00000000000023</v>
      </c>
    </row>
    <row r="25" spans="1:7" x14ac:dyDescent="0.3">
      <c r="A25" s="4">
        <v>44622</v>
      </c>
      <c r="B25" s="4">
        <f t="shared" si="0"/>
        <v>44806</v>
      </c>
      <c r="C25" s="3" t="s">
        <v>239</v>
      </c>
      <c r="D25" s="36">
        <v>10000</v>
      </c>
      <c r="E25" s="37">
        <v>0.05</v>
      </c>
      <c r="F25" s="3">
        <v>6</v>
      </c>
      <c r="G25" s="89">
        <f t="shared" si="1"/>
        <v>250</v>
      </c>
    </row>
    <row r="26" spans="1:7" x14ac:dyDescent="0.3">
      <c r="A26" s="4">
        <v>44809</v>
      </c>
      <c r="B26" s="4">
        <f t="shared" si="0"/>
        <v>44900</v>
      </c>
      <c r="C26" s="3" t="s">
        <v>240</v>
      </c>
      <c r="D26" s="36">
        <v>5000</v>
      </c>
      <c r="E26" s="37">
        <v>0.05</v>
      </c>
      <c r="F26" s="3">
        <v>3</v>
      </c>
      <c r="G26" s="89">
        <f t="shared" si="1"/>
        <v>62.5</v>
      </c>
    </row>
    <row r="27" spans="1:7" x14ac:dyDescent="0.3">
      <c r="A27" s="4">
        <v>44746</v>
      </c>
      <c r="B27" s="4">
        <f t="shared" si="0"/>
        <v>45295</v>
      </c>
      <c r="C27" s="3" t="s">
        <v>241</v>
      </c>
      <c r="D27" s="36">
        <v>5000</v>
      </c>
      <c r="E27" s="37">
        <v>0.06</v>
      </c>
      <c r="F27" s="3">
        <v>18</v>
      </c>
      <c r="G27" s="89">
        <f t="shared" si="1"/>
        <v>450</v>
      </c>
    </row>
    <row r="28" spans="1:7" x14ac:dyDescent="0.3">
      <c r="A28" s="4">
        <v>44850</v>
      </c>
      <c r="B28" s="4">
        <f t="shared" si="0"/>
        <v>45215</v>
      </c>
      <c r="C28" s="3" t="s">
        <v>242</v>
      </c>
      <c r="D28" s="36">
        <v>10000</v>
      </c>
      <c r="E28" s="37">
        <v>0.06</v>
      </c>
      <c r="F28" s="3">
        <v>12</v>
      </c>
      <c r="G28" s="89">
        <f t="shared" si="1"/>
        <v>600</v>
      </c>
    </row>
    <row r="29" spans="1:7" x14ac:dyDescent="0.3">
      <c r="A29" s="4">
        <v>44667</v>
      </c>
      <c r="B29" s="4">
        <f t="shared" si="0"/>
        <v>44758</v>
      </c>
      <c r="C29" s="3" t="s">
        <v>243</v>
      </c>
      <c r="D29" s="36">
        <v>8000</v>
      </c>
      <c r="E29" s="37">
        <v>0.06</v>
      </c>
      <c r="F29" s="3">
        <v>3</v>
      </c>
      <c r="G29" s="89">
        <f t="shared" si="1"/>
        <v>120</v>
      </c>
    </row>
    <row r="30" spans="1:7" x14ac:dyDescent="0.3">
      <c r="A30" s="4">
        <v>44719</v>
      </c>
      <c r="B30" s="4">
        <f t="shared" si="0"/>
        <v>44902</v>
      </c>
      <c r="C30" s="3" t="s">
        <v>244</v>
      </c>
      <c r="D30" s="36">
        <v>12000</v>
      </c>
      <c r="E30" s="37">
        <v>0.06</v>
      </c>
      <c r="F30" s="3">
        <v>6</v>
      </c>
      <c r="G30" s="89">
        <f t="shared" si="1"/>
        <v>360</v>
      </c>
    </row>
    <row r="31" spans="1:7" x14ac:dyDescent="0.3">
      <c r="A31" s="4">
        <v>44718</v>
      </c>
      <c r="B31" s="4">
        <f t="shared" si="0"/>
        <v>44991</v>
      </c>
      <c r="C31" s="3" t="s">
        <v>245</v>
      </c>
      <c r="D31" s="36">
        <v>10000</v>
      </c>
      <c r="E31" s="37">
        <v>0.05</v>
      </c>
      <c r="F31" s="3">
        <v>9</v>
      </c>
      <c r="G31" s="89">
        <f t="shared" si="1"/>
        <v>375</v>
      </c>
    </row>
    <row r="32" spans="1:7" x14ac:dyDescent="0.3">
      <c r="A32" s="4">
        <v>44746</v>
      </c>
      <c r="B32" s="4">
        <f t="shared" si="0"/>
        <v>45020</v>
      </c>
      <c r="C32" s="3" t="s">
        <v>246</v>
      </c>
      <c r="D32" s="36">
        <v>12000</v>
      </c>
      <c r="E32" s="37">
        <v>7.0000000000000007E-2</v>
      </c>
      <c r="F32" s="3">
        <v>9</v>
      </c>
      <c r="G32" s="89">
        <f t="shared" si="1"/>
        <v>630.00000000000011</v>
      </c>
    </row>
    <row r="33" spans="1:7" x14ac:dyDescent="0.3">
      <c r="A33" s="4">
        <v>44839</v>
      </c>
      <c r="B33" s="4">
        <f t="shared" si="0"/>
        <v>45204</v>
      </c>
      <c r="C33" s="3" t="s">
        <v>247</v>
      </c>
      <c r="D33" s="36">
        <v>5000</v>
      </c>
      <c r="E33" s="37">
        <v>0.06</v>
      </c>
      <c r="F33" s="3">
        <v>12</v>
      </c>
      <c r="G33" s="89">
        <f t="shared" si="1"/>
        <v>300</v>
      </c>
    </row>
    <row r="34" spans="1:7" x14ac:dyDescent="0.3">
      <c r="A34" s="4">
        <v>44706</v>
      </c>
      <c r="B34" s="4">
        <f t="shared" si="0"/>
        <v>44798</v>
      </c>
      <c r="C34" s="3" t="s">
        <v>248</v>
      </c>
      <c r="D34" s="36">
        <v>12000</v>
      </c>
      <c r="E34" s="37">
        <v>0.06</v>
      </c>
      <c r="F34" s="3">
        <v>3</v>
      </c>
      <c r="G34" s="89">
        <f t="shared" si="1"/>
        <v>180</v>
      </c>
    </row>
    <row r="35" spans="1:7" x14ac:dyDescent="0.3">
      <c r="A35" s="4">
        <v>44715</v>
      </c>
      <c r="B35" s="4">
        <f t="shared" si="0"/>
        <v>44898</v>
      </c>
      <c r="C35" s="3" t="s">
        <v>249</v>
      </c>
      <c r="D35" s="36">
        <v>12000</v>
      </c>
      <c r="E35" s="37">
        <v>0.06</v>
      </c>
      <c r="F35" s="3">
        <v>6</v>
      </c>
      <c r="G35" s="89">
        <f t="shared" si="1"/>
        <v>360</v>
      </c>
    </row>
    <row r="36" spans="1:7" x14ac:dyDescent="0.3">
      <c r="A36" s="4">
        <v>44611</v>
      </c>
      <c r="B36" s="4">
        <f t="shared" si="0"/>
        <v>44976</v>
      </c>
      <c r="C36" s="3" t="s">
        <v>250</v>
      </c>
      <c r="D36" s="36">
        <v>12000</v>
      </c>
      <c r="E36" s="37">
        <v>7.0000000000000007E-2</v>
      </c>
      <c r="F36" s="3">
        <v>12</v>
      </c>
      <c r="G36" s="89">
        <f t="shared" si="1"/>
        <v>840.00000000000023</v>
      </c>
    </row>
    <row r="37" spans="1:7" x14ac:dyDescent="0.3">
      <c r="A37" s="4">
        <v>44910</v>
      </c>
      <c r="B37" s="4">
        <f t="shared" si="0"/>
        <v>45275</v>
      </c>
      <c r="C37" s="3" t="s">
        <v>251</v>
      </c>
      <c r="D37" s="36">
        <v>8000</v>
      </c>
      <c r="E37" s="37">
        <v>0.06</v>
      </c>
      <c r="F37" s="3">
        <v>12</v>
      </c>
      <c r="G37" s="89">
        <f t="shared" si="1"/>
        <v>480</v>
      </c>
    </row>
    <row r="38" spans="1:7" x14ac:dyDescent="0.3">
      <c r="A38" s="4">
        <v>44605</v>
      </c>
      <c r="B38" s="4">
        <f t="shared" si="0"/>
        <v>44694</v>
      </c>
      <c r="C38" s="3" t="s">
        <v>252</v>
      </c>
      <c r="D38" s="36">
        <v>8000</v>
      </c>
      <c r="E38" s="37">
        <v>0.06</v>
      </c>
      <c r="F38" s="3">
        <v>3</v>
      </c>
      <c r="G38" s="89">
        <f t="shared" si="1"/>
        <v>120</v>
      </c>
    </row>
    <row r="39" spans="1:7" x14ac:dyDescent="0.3">
      <c r="A39" s="4">
        <v>44695</v>
      </c>
      <c r="B39" s="4">
        <f t="shared" si="0"/>
        <v>44879</v>
      </c>
      <c r="C39" s="3" t="s">
        <v>253</v>
      </c>
      <c r="D39" s="36">
        <v>12000</v>
      </c>
      <c r="E39" s="37">
        <v>7.0000000000000007E-2</v>
      </c>
      <c r="F39" s="3">
        <v>6</v>
      </c>
      <c r="G39" s="89">
        <f t="shared" si="1"/>
        <v>420.00000000000011</v>
      </c>
    </row>
    <row r="40" spans="1:7" x14ac:dyDescent="0.3">
      <c r="A40" s="4">
        <v>44580</v>
      </c>
      <c r="B40" s="4">
        <f t="shared" si="0"/>
        <v>44945</v>
      </c>
      <c r="C40" s="3" t="s">
        <v>254</v>
      </c>
      <c r="D40" s="36">
        <v>12000</v>
      </c>
      <c r="E40" s="37">
        <v>0.06</v>
      </c>
      <c r="F40" s="3">
        <v>12</v>
      </c>
      <c r="G40" s="89">
        <f t="shared" si="1"/>
        <v>720</v>
      </c>
    </row>
    <row r="41" spans="1:7" x14ac:dyDescent="0.3">
      <c r="A41" s="4">
        <v>44709</v>
      </c>
      <c r="B41" s="4">
        <f t="shared" si="0"/>
        <v>44985</v>
      </c>
      <c r="C41" s="3" t="s">
        <v>255</v>
      </c>
      <c r="D41" s="36">
        <v>12000</v>
      </c>
      <c r="E41" s="37">
        <v>7.0000000000000007E-2</v>
      </c>
      <c r="F41" s="3">
        <v>9</v>
      </c>
      <c r="G41" s="89">
        <f t="shared" si="1"/>
        <v>630.00000000000011</v>
      </c>
    </row>
    <row r="42" spans="1:7" x14ac:dyDescent="0.3">
      <c r="A42" s="4">
        <v>44803</v>
      </c>
      <c r="B42" s="4">
        <f t="shared" si="0"/>
        <v>45076</v>
      </c>
      <c r="C42" s="3" t="s">
        <v>256</v>
      </c>
      <c r="D42" s="36">
        <v>15000</v>
      </c>
      <c r="E42" s="37">
        <v>0.05</v>
      </c>
      <c r="F42" s="3">
        <v>9</v>
      </c>
      <c r="G42" s="89">
        <f t="shared" si="1"/>
        <v>562.5</v>
      </c>
    </row>
    <row r="43" spans="1:7" x14ac:dyDescent="0.3">
      <c r="A43" s="4">
        <v>44715</v>
      </c>
      <c r="B43" s="4">
        <f t="shared" si="0"/>
        <v>45080</v>
      </c>
      <c r="C43" s="3" t="s">
        <v>257</v>
      </c>
      <c r="D43" s="36">
        <v>12000</v>
      </c>
      <c r="E43" s="37">
        <v>7.0000000000000007E-2</v>
      </c>
      <c r="F43" s="3">
        <v>12</v>
      </c>
      <c r="G43" s="89">
        <f t="shared" si="1"/>
        <v>840.00000000000023</v>
      </c>
    </row>
    <row r="44" spans="1:7" x14ac:dyDescent="0.3">
      <c r="A44" s="4">
        <v>44903</v>
      </c>
      <c r="B44" s="4">
        <f t="shared" si="0"/>
        <v>45177</v>
      </c>
      <c r="C44" s="3" t="s">
        <v>258</v>
      </c>
      <c r="D44" s="36">
        <v>12000</v>
      </c>
      <c r="E44" s="37">
        <v>0.05</v>
      </c>
      <c r="F44" s="3">
        <v>9</v>
      </c>
      <c r="G44" s="89">
        <f t="shared" si="1"/>
        <v>450</v>
      </c>
    </row>
    <row r="45" spans="1:7" x14ac:dyDescent="0.3">
      <c r="A45" s="4">
        <v>44850</v>
      </c>
      <c r="B45" s="4">
        <f t="shared" si="0"/>
        <v>45032</v>
      </c>
      <c r="C45" s="3" t="s">
        <v>259</v>
      </c>
      <c r="D45" s="36">
        <v>8000</v>
      </c>
      <c r="E45" s="37">
        <v>7.0000000000000007E-2</v>
      </c>
      <c r="F45" s="3">
        <v>6</v>
      </c>
      <c r="G45" s="89">
        <f t="shared" si="1"/>
        <v>280</v>
      </c>
    </row>
    <row r="46" spans="1:7" x14ac:dyDescent="0.3">
      <c r="A46" s="4">
        <v>44584</v>
      </c>
      <c r="B46" s="4">
        <f t="shared" si="0"/>
        <v>44949</v>
      </c>
      <c r="C46" s="3" t="s">
        <v>260</v>
      </c>
      <c r="D46" s="36">
        <v>5000</v>
      </c>
      <c r="E46" s="37">
        <v>0.05</v>
      </c>
      <c r="F46" s="3">
        <v>12</v>
      </c>
      <c r="G46" s="89">
        <f t="shared" si="1"/>
        <v>250</v>
      </c>
    </row>
    <row r="47" spans="1:7" x14ac:dyDescent="0.3">
      <c r="A47" s="4">
        <v>44562</v>
      </c>
      <c r="B47" s="4">
        <f t="shared" si="0"/>
        <v>44743</v>
      </c>
      <c r="C47" s="3" t="s">
        <v>261</v>
      </c>
      <c r="D47" s="36">
        <v>10000</v>
      </c>
      <c r="E47" s="37">
        <v>0.05</v>
      </c>
      <c r="F47" s="3">
        <v>6</v>
      </c>
      <c r="G47" s="89">
        <f t="shared" si="1"/>
        <v>250</v>
      </c>
    </row>
    <row r="48" spans="1:7" x14ac:dyDescent="0.3">
      <c r="A48" s="4">
        <v>44646</v>
      </c>
      <c r="B48" s="4">
        <f t="shared" si="0"/>
        <v>44738</v>
      </c>
      <c r="C48" s="3" t="s">
        <v>262</v>
      </c>
      <c r="D48" s="36">
        <v>8000</v>
      </c>
      <c r="E48" s="37">
        <v>7.0000000000000007E-2</v>
      </c>
      <c r="F48" s="3">
        <v>3</v>
      </c>
      <c r="G48" s="89">
        <f t="shared" si="1"/>
        <v>140</v>
      </c>
    </row>
    <row r="49" spans="1:7" x14ac:dyDescent="0.3">
      <c r="A49" s="4">
        <v>44568</v>
      </c>
      <c r="B49" s="4">
        <f t="shared" si="0"/>
        <v>44658</v>
      </c>
      <c r="C49" s="3" t="s">
        <v>263</v>
      </c>
      <c r="D49" s="36">
        <v>5000</v>
      </c>
      <c r="E49" s="37">
        <v>0.05</v>
      </c>
      <c r="F49" s="3">
        <v>3</v>
      </c>
      <c r="G49" s="89">
        <f t="shared" si="1"/>
        <v>62.5</v>
      </c>
    </row>
    <row r="50" spans="1:7" x14ac:dyDescent="0.3">
      <c r="A50" s="4">
        <v>44791</v>
      </c>
      <c r="B50" s="4">
        <f t="shared" si="0"/>
        <v>45156</v>
      </c>
      <c r="C50" s="3" t="s">
        <v>264</v>
      </c>
      <c r="D50" s="36">
        <v>5000</v>
      </c>
      <c r="E50" s="37">
        <v>0.05</v>
      </c>
      <c r="F50" s="3">
        <v>12</v>
      </c>
      <c r="G50" s="89">
        <f t="shared" si="1"/>
        <v>250</v>
      </c>
    </row>
    <row r="51" spans="1:7" x14ac:dyDescent="0.3">
      <c r="A51" s="4">
        <v>44716</v>
      </c>
      <c r="B51" s="4">
        <f t="shared" si="0"/>
        <v>44899</v>
      </c>
      <c r="C51" s="3" t="s">
        <v>265</v>
      </c>
      <c r="D51" s="36">
        <v>8000</v>
      </c>
      <c r="E51" s="37">
        <v>0.05</v>
      </c>
      <c r="F51" s="3">
        <v>6</v>
      </c>
      <c r="G51" s="89">
        <f t="shared" si="1"/>
        <v>200</v>
      </c>
    </row>
    <row r="52" spans="1:7" x14ac:dyDescent="0.3">
      <c r="A52" s="4">
        <v>44785</v>
      </c>
      <c r="B52" s="4">
        <f t="shared" si="0"/>
        <v>45150</v>
      </c>
      <c r="C52" s="3" t="s">
        <v>266</v>
      </c>
      <c r="D52" s="36">
        <v>10000</v>
      </c>
      <c r="E52" s="37">
        <v>7.0000000000000007E-2</v>
      </c>
      <c r="F52" s="3">
        <v>12</v>
      </c>
      <c r="G52" s="89">
        <f t="shared" si="1"/>
        <v>700.00000000000011</v>
      </c>
    </row>
    <row r="53" spans="1:7" x14ac:dyDescent="0.3">
      <c r="A53" s="4">
        <v>44572</v>
      </c>
      <c r="B53" s="4">
        <f t="shared" si="0"/>
        <v>44753</v>
      </c>
      <c r="C53" s="3" t="s">
        <v>267</v>
      </c>
      <c r="D53" s="36">
        <v>15000</v>
      </c>
      <c r="E53" s="37">
        <v>7.0000000000000007E-2</v>
      </c>
      <c r="F53" s="3">
        <v>6</v>
      </c>
      <c r="G53" s="89">
        <f t="shared" si="1"/>
        <v>525</v>
      </c>
    </row>
    <row r="54" spans="1:7" x14ac:dyDescent="0.3">
      <c r="A54" s="4">
        <v>44909</v>
      </c>
      <c r="B54" s="4">
        <f t="shared" si="0"/>
        <v>44999</v>
      </c>
      <c r="C54" s="3" t="s">
        <v>268</v>
      </c>
      <c r="D54" s="36">
        <v>12000</v>
      </c>
      <c r="E54" s="37">
        <v>0.06</v>
      </c>
      <c r="F54" s="3">
        <v>3</v>
      </c>
      <c r="G54" s="89">
        <f t="shared" si="1"/>
        <v>180</v>
      </c>
    </row>
    <row r="55" spans="1:7" x14ac:dyDescent="0.3">
      <c r="A55" s="4">
        <v>44611</v>
      </c>
      <c r="B55" s="4">
        <f t="shared" si="0"/>
        <v>44884</v>
      </c>
      <c r="C55" s="3" t="s">
        <v>269</v>
      </c>
      <c r="D55" s="36">
        <v>12000</v>
      </c>
      <c r="E55" s="37">
        <v>7.0000000000000007E-2</v>
      </c>
      <c r="F55" s="3">
        <v>9</v>
      </c>
      <c r="G55" s="89">
        <f t="shared" si="1"/>
        <v>630.00000000000011</v>
      </c>
    </row>
    <row r="56" spans="1:7" x14ac:dyDescent="0.3">
      <c r="A56" s="4">
        <v>44878</v>
      </c>
      <c r="B56" s="4">
        <f t="shared" si="0"/>
        <v>45059</v>
      </c>
      <c r="C56" s="3" t="s">
        <v>270</v>
      </c>
      <c r="D56" s="36">
        <v>10000</v>
      </c>
      <c r="E56" s="37">
        <v>7.0000000000000007E-2</v>
      </c>
      <c r="F56" s="3">
        <v>6</v>
      </c>
      <c r="G56" s="89">
        <f t="shared" si="1"/>
        <v>350.00000000000006</v>
      </c>
    </row>
    <row r="57" spans="1:7" x14ac:dyDescent="0.3">
      <c r="A57" s="4">
        <v>44621</v>
      </c>
      <c r="B57" s="4">
        <f t="shared" si="0"/>
        <v>44713</v>
      </c>
      <c r="C57" s="3" t="s">
        <v>271</v>
      </c>
      <c r="D57" s="36">
        <v>12000</v>
      </c>
      <c r="E57" s="37">
        <v>0.06</v>
      </c>
      <c r="F57" s="3">
        <v>3</v>
      </c>
      <c r="G57" s="89">
        <f t="shared" si="1"/>
        <v>180</v>
      </c>
    </row>
    <row r="58" spans="1:7" x14ac:dyDescent="0.3">
      <c r="A58" s="4">
        <v>44900</v>
      </c>
      <c r="B58" s="4">
        <f t="shared" si="0"/>
        <v>45265</v>
      </c>
      <c r="C58" s="3" t="s">
        <v>272</v>
      </c>
      <c r="D58" s="36">
        <v>5000</v>
      </c>
      <c r="E58" s="37">
        <v>7.0000000000000007E-2</v>
      </c>
      <c r="F58" s="3">
        <v>12</v>
      </c>
      <c r="G58" s="89">
        <f t="shared" si="1"/>
        <v>350.00000000000006</v>
      </c>
    </row>
    <row r="59" spans="1:7" x14ac:dyDescent="0.3">
      <c r="A59" s="4">
        <v>44872</v>
      </c>
      <c r="B59" s="4">
        <f t="shared" si="0"/>
        <v>45145</v>
      </c>
      <c r="C59" s="3" t="s">
        <v>273</v>
      </c>
      <c r="D59" s="36">
        <v>12000</v>
      </c>
      <c r="E59" s="37">
        <v>7.0000000000000007E-2</v>
      </c>
      <c r="F59" s="3">
        <v>9</v>
      </c>
      <c r="G59" s="89">
        <f t="shared" si="1"/>
        <v>630.00000000000011</v>
      </c>
    </row>
    <row r="60" spans="1:7" x14ac:dyDescent="0.3">
      <c r="A60" s="4">
        <v>44599</v>
      </c>
      <c r="B60" s="4">
        <f t="shared" si="0"/>
        <v>44964</v>
      </c>
      <c r="C60" s="3" t="s">
        <v>274</v>
      </c>
      <c r="D60" s="36">
        <v>10000</v>
      </c>
      <c r="E60" s="37">
        <v>0.05</v>
      </c>
      <c r="F60" s="3">
        <v>12</v>
      </c>
      <c r="G60" s="89">
        <f t="shared" si="1"/>
        <v>500</v>
      </c>
    </row>
  </sheetData>
  <mergeCells count="3">
    <mergeCell ref="M4:U5"/>
    <mergeCell ref="M6:U7"/>
    <mergeCell ref="A1:G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10E7F-2282-4EEC-9AC4-57AA620441DB}">
  <sheetPr codeName="Sheet17"/>
  <dimension ref="A1"/>
  <sheetViews>
    <sheetView workbookViewId="0">
      <selection activeCell="I43" sqref="I43"/>
    </sheetView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612E9-D08E-497A-8C70-F0101C5FA6F3}">
  <sheetPr codeName="Sheet2"/>
  <dimension ref="C8:D14"/>
  <sheetViews>
    <sheetView showGridLines="0" workbookViewId="0">
      <selection activeCell="D13" sqref="D13"/>
    </sheetView>
  </sheetViews>
  <sheetFormatPr defaultRowHeight="14.4" x14ac:dyDescent="0.3"/>
  <cols>
    <col min="4" max="4" width="10.109375" bestFit="1" customWidth="1"/>
  </cols>
  <sheetData>
    <row r="8" spans="3:4" x14ac:dyDescent="0.3">
      <c r="C8" s="1" t="s">
        <v>0</v>
      </c>
    </row>
    <row r="9" spans="3:4" x14ac:dyDescent="0.3">
      <c r="C9" s="1" t="s">
        <v>1</v>
      </c>
    </row>
    <row r="10" spans="3:4" x14ac:dyDescent="0.3">
      <c r="C10" s="1" t="s">
        <v>2</v>
      </c>
    </row>
    <row r="11" spans="3:4" x14ac:dyDescent="0.3">
      <c r="C11" s="1" t="s">
        <v>3</v>
      </c>
    </row>
    <row r="12" spans="3:4" x14ac:dyDescent="0.3">
      <c r="C12" s="1" t="s">
        <v>4</v>
      </c>
    </row>
    <row r="13" spans="3:4" x14ac:dyDescent="0.3">
      <c r="C13" s="1" t="s">
        <v>5</v>
      </c>
      <c r="D13" s="2">
        <f>YEAR(2)</f>
        <v>1900</v>
      </c>
    </row>
    <row r="14" spans="3:4" x14ac:dyDescent="0.3">
      <c r="C14" s="1" t="s">
        <v>6</v>
      </c>
      <c r="D14" s="2">
        <f ca="1">TODAY()</f>
        <v>45334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FAF34-7821-4E76-B3F2-5E5EF928C674}">
  <sheetPr codeName="Sheet3"/>
  <dimension ref="C8:C12"/>
  <sheetViews>
    <sheetView showGridLines="0" workbookViewId="0">
      <selection activeCell="F15" sqref="F15"/>
    </sheetView>
  </sheetViews>
  <sheetFormatPr defaultRowHeight="14.4" x14ac:dyDescent="0.3"/>
  <sheetData>
    <row r="8" spans="3:3" x14ac:dyDescent="0.3">
      <c r="C8" s="1" t="s">
        <v>10</v>
      </c>
    </row>
    <row r="9" spans="3:3" x14ac:dyDescent="0.3">
      <c r="C9" s="1" t="s">
        <v>7</v>
      </c>
    </row>
    <row r="10" spans="3:3" x14ac:dyDescent="0.3">
      <c r="C10" s="1" t="s">
        <v>8</v>
      </c>
    </row>
    <row r="11" spans="3:3" x14ac:dyDescent="0.3">
      <c r="C11" s="1" t="s">
        <v>9</v>
      </c>
    </row>
    <row r="12" spans="3:3" x14ac:dyDescent="0.3">
      <c r="C12" s="1" t="s">
        <v>11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F31AC-8DE5-497E-99E5-E67699D17AED}">
  <sheetPr codeName="Sheet4"/>
  <dimension ref="D8:O67"/>
  <sheetViews>
    <sheetView showGridLines="0" topLeftCell="A52" workbookViewId="0">
      <selection activeCell="H35" sqref="H35"/>
    </sheetView>
  </sheetViews>
  <sheetFormatPr defaultRowHeight="14.4" x14ac:dyDescent="0.3"/>
  <cols>
    <col min="4" max="4" width="12.77734375" bestFit="1" customWidth="1"/>
    <col min="5" max="5" width="13.88671875" bestFit="1" customWidth="1"/>
    <col min="6" max="6" width="22.44140625" bestFit="1" customWidth="1"/>
    <col min="10" max="10" width="12.77734375" bestFit="1" customWidth="1"/>
    <col min="11" max="11" width="13.88671875" bestFit="1" customWidth="1"/>
    <col min="12" max="12" width="22.44140625" bestFit="1" customWidth="1"/>
    <col min="13" max="13" width="12.77734375" bestFit="1" customWidth="1"/>
    <col min="14" max="14" width="13.88671875" bestFit="1" customWidth="1"/>
    <col min="15" max="15" width="22.44140625" bestFit="1" customWidth="1"/>
  </cols>
  <sheetData>
    <row r="8" spans="4:6" x14ac:dyDescent="0.3">
      <c r="D8" s="5" t="s">
        <v>12</v>
      </c>
      <c r="E8" s="5" t="s">
        <v>13</v>
      </c>
      <c r="F8" s="5" t="s">
        <v>14</v>
      </c>
    </row>
    <row r="9" spans="4:6" x14ac:dyDescent="0.3">
      <c r="D9" s="4">
        <v>44775</v>
      </c>
      <c r="E9" s="3">
        <v>3</v>
      </c>
      <c r="F9" s="4">
        <f>EDATE(D9,3)</f>
        <v>44867</v>
      </c>
    </row>
    <row r="10" spans="4:6" x14ac:dyDescent="0.3">
      <c r="D10" s="4">
        <v>44832</v>
      </c>
      <c r="E10" s="3">
        <v>3</v>
      </c>
      <c r="F10" s="4">
        <f t="shared" ref="F10:F12" si="0">EDATE(D10,3)</f>
        <v>44923</v>
      </c>
    </row>
    <row r="11" spans="4:6" x14ac:dyDescent="0.3">
      <c r="D11" s="4">
        <v>44735</v>
      </c>
      <c r="E11" s="3">
        <v>1</v>
      </c>
      <c r="F11" s="4">
        <f t="shared" si="0"/>
        <v>44827</v>
      </c>
    </row>
    <row r="12" spans="4:6" x14ac:dyDescent="0.3">
      <c r="D12" s="4">
        <v>44866</v>
      </c>
      <c r="E12" s="3">
        <v>3</v>
      </c>
      <c r="F12" s="4">
        <f t="shared" si="0"/>
        <v>44958</v>
      </c>
    </row>
    <row r="20" spans="4:6" x14ac:dyDescent="0.3">
      <c r="D20" s="6" t="s">
        <v>15</v>
      </c>
      <c r="E20" s="6" t="s">
        <v>16</v>
      </c>
      <c r="F20" s="6" t="s">
        <v>17</v>
      </c>
    </row>
    <row r="21" spans="4:6" x14ac:dyDescent="0.3">
      <c r="D21" s="4">
        <v>44617</v>
      </c>
      <c r="E21" s="3">
        <v>2</v>
      </c>
      <c r="F21" s="4">
        <f>EOMONTH(D21,E21)</f>
        <v>44681</v>
      </c>
    </row>
    <row r="22" spans="4:6" x14ac:dyDescent="0.3">
      <c r="D22" s="4">
        <v>44824</v>
      </c>
      <c r="E22" s="3">
        <v>3</v>
      </c>
      <c r="F22" s="4">
        <f t="shared" ref="F22:F24" si="1">EOMONTH(D22,E22)</f>
        <v>44926</v>
      </c>
    </row>
    <row r="23" spans="4:6" x14ac:dyDescent="0.3">
      <c r="D23" s="4">
        <v>44899</v>
      </c>
      <c r="E23" s="3">
        <v>2</v>
      </c>
      <c r="F23" s="4">
        <f t="shared" si="1"/>
        <v>44985</v>
      </c>
    </row>
    <row r="24" spans="4:6" x14ac:dyDescent="0.3">
      <c r="D24" s="4">
        <v>44921</v>
      </c>
      <c r="E24" s="3">
        <v>3</v>
      </c>
      <c r="F24" s="4">
        <f t="shared" si="1"/>
        <v>45016</v>
      </c>
    </row>
    <row r="34" spans="4:15" x14ac:dyDescent="0.3">
      <c r="D34" s="6" t="s">
        <v>18</v>
      </c>
      <c r="E34" s="6" t="s">
        <v>19</v>
      </c>
      <c r="F34" s="6" t="s">
        <v>21</v>
      </c>
      <c r="M34" s="6" t="s">
        <v>18</v>
      </c>
      <c r="N34" s="6" t="s">
        <v>19</v>
      </c>
      <c r="O34" s="6" t="s">
        <v>20</v>
      </c>
    </row>
    <row r="35" spans="4:15" x14ac:dyDescent="0.3">
      <c r="D35" s="4">
        <v>44617</v>
      </c>
      <c r="E35" s="4">
        <v>44767</v>
      </c>
      <c r="F35" s="3">
        <f>NETWORKDAYS(D35,E35,'qeyri iş günləri'!$A$2:$A$21)</f>
        <v>98</v>
      </c>
      <c r="M35" s="4">
        <v>44617</v>
      </c>
      <c r="N35" s="4">
        <v>44767</v>
      </c>
      <c r="O35" s="3">
        <f>NETWORKDAYS.INTL(M35,N35,11,'qeyri iş günləri'!$A$2:$A$21)</f>
        <v>118</v>
      </c>
    </row>
    <row r="36" spans="4:15" x14ac:dyDescent="0.3">
      <c r="D36" s="4">
        <v>44824</v>
      </c>
      <c r="E36" s="4">
        <v>44854</v>
      </c>
      <c r="F36" s="3">
        <f>NETWORKDAYS(D36,E36,'qeyri iş günləri'!$A$2:$A$21)</f>
        <v>23</v>
      </c>
      <c r="M36" s="4">
        <v>44824</v>
      </c>
      <c r="N36" s="4">
        <v>44854</v>
      </c>
      <c r="O36" s="3">
        <f>NETWORKDAYS.INTL(M36,N36,11,'qeyri iş günləri'!$A$2:$A$21)</f>
        <v>27</v>
      </c>
    </row>
    <row r="37" spans="4:15" x14ac:dyDescent="0.3">
      <c r="D37" s="4">
        <v>44899</v>
      </c>
      <c r="E37" s="4">
        <v>44961</v>
      </c>
      <c r="F37" s="3">
        <f>NETWORKDAYS(D37,E37,'qeyri iş günləri'!$A$2:$A$21)</f>
        <v>45</v>
      </c>
      <c r="M37" s="4">
        <v>44899</v>
      </c>
      <c r="N37" s="4">
        <v>44961</v>
      </c>
      <c r="O37" s="3">
        <f>NETWORKDAYS.INTL(M37,N37,11,'qeyri iş günləri'!$A$2:$A$21)</f>
        <v>53</v>
      </c>
    </row>
    <row r="38" spans="4:15" x14ac:dyDescent="0.3">
      <c r="D38" s="4">
        <v>44921</v>
      </c>
      <c r="E38" s="4">
        <v>44983</v>
      </c>
      <c r="F38" s="3">
        <f>NETWORKDAYS(D38,E38,'qeyri iş günləri'!$A$2:$A$21)</f>
        <v>45</v>
      </c>
      <c r="M38" s="4">
        <v>44921</v>
      </c>
      <c r="N38" s="4">
        <v>44983</v>
      </c>
      <c r="O38" s="3">
        <f>NETWORKDAYS.INTL(M38,N38,11,'qeyri iş günləri'!$A$2:$A$21)</f>
        <v>53</v>
      </c>
    </row>
    <row r="41" spans="4:15" x14ac:dyDescent="0.3">
      <c r="M41" s="38" t="s">
        <v>280</v>
      </c>
    </row>
    <row r="48" spans="4:15" x14ac:dyDescent="0.3">
      <c r="D48" s="6" t="s">
        <v>22</v>
      </c>
      <c r="E48" s="6" t="s">
        <v>23</v>
      </c>
      <c r="J48" s="6" t="s">
        <v>22</v>
      </c>
      <c r="K48" s="6" t="s">
        <v>24</v>
      </c>
    </row>
    <row r="49" spans="4:12" x14ac:dyDescent="0.3">
      <c r="D49" s="4">
        <v>44617</v>
      </c>
      <c r="E49" s="3">
        <f>WEEKDAY(D49)</f>
        <v>6</v>
      </c>
      <c r="J49" s="4">
        <v>44617</v>
      </c>
      <c r="K49" s="3">
        <f>WEEKNUM(J49)</f>
        <v>9</v>
      </c>
    </row>
    <row r="50" spans="4:12" x14ac:dyDescent="0.3">
      <c r="D50" s="4">
        <v>44824</v>
      </c>
      <c r="E50" s="3">
        <f t="shared" ref="E50:E52" si="2">WEEKDAY(D50)</f>
        <v>3</v>
      </c>
      <c r="J50" s="4">
        <v>44824</v>
      </c>
      <c r="K50" s="3">
        <f t="shared" ref="K50:K52" si="3">WEEKNUM(J50)</f>
        <v>39</v>
      </c>
    </row>
    <row r="51" spans="4:12" x14ac:dyDescent="0.3">
      <c r="D51" s="4">
        <v>44899</v>
      </c>
      <c r="E51" s="3">
        <f t="shared" si="2"/>
        <v>1</v>
      </c>
      <c r="J51" s="4">
        <v>44899</v>
      </c>
      <c r="K51" s="3">
        <f t="shared" si="3"/>
        <v>50</v>
      </c>
    </row>
    <row r="52" spans="4:12" x14ac:dyDescent="0.3">
      <c r="D52" s="4">
        <v>44921</v>
      </c>
      <c r="E52" s="3">
        <f t="shared" si="2"/>
        <v>2</v>
      </c>
      <c r="J52" s="4">
        <v>44921</v>
      </c>
      <c r="K52" s="3">
        <f t="shared" si="3"/>
        <v>53</v>
      </c>
    </row>
    <row r="63" spans="4:12" x14ac:dyDescent="0.3">
      <c r="D63" s="6" t="s">
        <v>26</v>
      </c>
      <c r="E63" s="6" t="s">
        <v>27</v>
      </c>
      <c r="F63" s="6" t="s">
        <v>28</v>
      </c>
      <c r="J63" s="6" t="s">
        <v>26</v>
      </c>
      <c r="K63" s="6" t="s">
        <v>27</v>
      </c>
      <c r="L63" s="6" t="s">
        <v>28</v>
      </c>
    </row>
    <row r="64" spans="4:12" x14ac:dyDescent="0.3">
      <c r="D64" s="4">
        <v>44617</v>
      </c>
      <c r="E64" s="3">
        <v>18</v>
      </c>
      <c r="F64" s="4">
        <f>WORKDAY($D64,$E64,'qeyri iş günləri'!$A$2:$A$21)</f>
        <v>44650</v>
      </c>
      <c r="J64" s="4">
        <v>44617</v>
      </c>
      <c r="K64" s="3">
        <v>18</v>
      </c>
      <c r="L64" s="4">
        <f>WORKDAY.INTL($J64,K64,11,'qeyri iş günləri'!$A$2:$A$21)</f>
        <v>44639</v>
      </c>
    </row>
    <row r="65" spans="4:12" x14ac:dyDescent="0.3">
      <c r="D65" s="4">
        <v>44824</v>
      </c>
      <c r="E65" s="3">
        <v>30</v>
      </c>
      <c r="F65" s="4">
        <f>WORKDAY($D65,$E65,'qeyri iş günləri'!$A$2:$A$21)</f>
        <v>44866</v>
      </c>
      <c r="J65" s="4">
        <v>44824</v>
      </c>
      <c r="K65" s="3">
        <v>30</v>
      </c>
      <c r="L65" s="4">
        <f>WORKDAY.INTL($J65,K65,11,'qeyri iş günləri'!$A$2:$A$21)</f>
        <v>44859</v>
      </c>
    </row>
    <row r="66" spans="4:12" x14ac:dyDescent="0.3">
      <c r="D66" s="4">
        <v>44899</v>
      </c>
      <c r="E66" s="3">
        <v>22</v>
      </c>
      <c r="F66" s="4">
        <f>WORKDAY($D66,$E66,'qeyri iş günləri'!$A$2:$A$21)</f>
        <v>44929</v>
      </c>
      <c r="J66" s="4">
        <v>44899</v>
      </c>
      <c r="K66" s="3">
        <v>22</v>
      </c>
      <c r="L66" s="4">
        <f>WORKDAY.INTL($J66,K66,11,'qeyri iş günləri'!$A$2:$A$21)</f>
        <v>44924</v>
      </c>
    </row>
    <row r="67" spans="4:12" x14ac:dyDescent="0.3">
      <c r="D67" s="4">
        <v>44921</v>
      </c>
      <c r="E67" s="3">
        <v>29</v>
      </c>
      <c r="F67" s="4">
        <f>WORKDAY($D67,$E67,'qeyri iş günləri'!$A$2:$A$21)</f>
        <v>44960</v>
      </c>
      <c r="J67" s="4">
        <v>44921</v>
      </c>
      <c r="K67" s="3">
        <v>29</v>
      </c>
      <c r="L67" s="4">
        <f>WORKDAY.INTL($J67,K67,11,'qeyri iş günləri'!$A$2:$A$21)</f>
        <v>44956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70111-43C6-4FA9-86DD-552566878D5B}">
  <sheetPr codeName="Sheet5"/>
  <dimension ref="A1:A21"/>
  <sheetViews>
    <sheetView workbookViewId="0">
      <selection activeCell="E13" sqref="E13"/>
    </sheetView>
  </sheetViews>
  <sheetFormatPr defaultRowHeight="14.4" x14ac:dyDescent="0.3"/>
  <cols>
    <col min="1" max="1" width="13.109375" bestFit="1" customWidth="1"/>
  </cols>
  <sheetData>
    <row r="1" spans="1:1" x14ac:dyDescent="0.3">
      <c r="A1" t="s">
        <v>25</v>
      </c>
    </row>
    <row r="2" spans="1:1" x14ac:dyDescent="0.3">
      <c r="A2" s="2">
        <v>44562</v>
      </c>
    </row>
    <row r="3" spans="1:1" x14ac:dyDescent="0.3">
      <c r="A3" s="2">
        <v>44563</v>
      </c>
    </row>
    <row r="4" spans="1:1" x14ac:dyDescent="0.3">
      <c r="A4" s="2">
        <v>44581</v>
      </c>
    </row>
    <row r="5" spans="1:1" x14ac:dyDescent="0.3">
      <c r="A5" s="2">
        <v>44628</v>
      </c>
    </row>
    <row r="6" spans="1:1" x14ac:dyDescent="0.3">
      <c r="A6" s="2">
        <v>44640</v>
      </c>
    </row>
    <row r="7" spans="1:1" x14ac:dyDescent="0.3">
      <c r="A7" s="2">
        <v>44641</v>
      </c>
    </row>
    <row r="8" spans="1:1" x14ac:dyDescent="0.3">
      <c r="A8" s="2">
        <v>44642</v>
      </c>
    </row>
    <row r="9" spans="1:1" x14ac:dyDescent="0.3">
      <c r="A9" s="2">
        <v>44643</v>
      </c>
    </row>
    <row r="10" spans="1:1" x14ac:dyDescent="0.3">
      <c r="A10" s="2">
        <v>44644</v>
      </c>
    </row>
    <row r="11" spans="1:1" x14ac:dyDescent="0.3">
      <c r="A11" s="2">
        <v>44690</v>
      </c>
    </row>
    <row r="12" spans="1:1" x14ac:dyDescent="0.3">
      <c r="A12" s="2">
        <v>44683</v>
      </c>
    </row>
    <row r="13" spans="1:1" x14ac:dyDescent="0.3">
      <c r="A13" s="2">
        <v>44684</v>
      </c>
    </row>
    <row r="14" spans="1:1" x14ac:dyDescent="0.3">
      <c r="A14" s="2">
        <v>44709</v>
      </c>
    </row>
    <row r="15" spans="1:1" x14ac:dyDescent="0.3">
      <c r="A15" s="2">
        <v>44727</v>
      </c>
    </row>
    <row r="16" spans="1:1" x14ac:dyDescent="0.3">
      <c r="A16" s="2">
        <v>44738</v>
      </c>
    </row>
    <row r="17" spans="1:1" x14ac:dyDescent="0.3">
      <c r="A17" s="2">
        <v>44751</v>
      </c>
    </row>
    <row r="18" spans="1:1" x14ac:dyDescent="0.3">
      <c r="A18" s="2">
        <v>44752</v>
      </c>
    </row>
    <row r="19" spans="1:1" x14ac:dyDescent="0.3">
      <c r="A19" s="2">
        <v>44873</v>
      </c>
    </row>
    <row r="20" spans="1:1" x14ac:dyDescent="0.3">
      <c r="A20" s="2">
        <v>44874</v>
      </c>
    </row>
    <row r="21" spans="1:1" x14ac:dyDescent="0.3">
      <c r="A21" s="2">
        <v>44926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5D628-018E-450D-907E-A569BB7D1096}">
  <sheetPr codeName="Sheet6">
    <tabColor rgb="FFFF0000"/>
  </sheetPr>
  <dimension ref="A1:K13"/>
  <sheetViews>
    <sheetView workbookViewId="0">
      <selection activeCell="G16" sqref="G16"/>
    </sheetView>
  </sheetViews>
  <sheetFormatPr defaultRowHeight="14.4" x14ac:dyDescent="0.3"/>
  <cols>
    <col min="1" max="2" width="10.109375" style="82" bestFit="1" customWidth="1"/>
    <col min="3" max="3" width="23.44140625" style="82" bestFit="1" customWidth="1"/>
    <col min="4" max="4" width="16" style="82" customWidth="1"/>
    <col min="5" max="5" width="19.21875" style="82" customWidth="1"/>
    <col min="6" max="6" width="15" style="82" customWidth="1"/>
    <col min="7" max="7" width="18.6640625" style="82" customWidth="1"/>
    <col min="8" max="8" width="15.33203125" style="82" customWidth="1"/>
    <col min="9" max="9" width="19" style="82" customWidth="1"/>
    <col min="10" max="10" width="23.109375" style="82" customWidth="1"/>
    <col min="11" max="11" width="22.33203125" style="82" customWidth="1"/>
  </cols>
  <sheetData>
    <row r="1" spans="1:11" ht="57.6" x14ac:dyDescent="0.3">
      <c r="A1" s="7" t="s">
        <v>30</v>
      </c>
      <c r="B1" s="7" t="s">
        <v>31</v>
      </c>
      <c r="C1" s="7" t="s">
        <v>32</v>
      </c>
      <c r="D1" s="7" t="s">
        <v>33</v>
      </c>
      <c r="E1" s="7" t="s">
        <v>34</v>
      </c>
      <c r="F1" s="7" t="s">
        <v>35</v>
      </c>
      <c r="G1" s="7" t="s">
        <v>36</v>
      </c>
      <c r="H1" s="7" t="s">
        <v>37</v>
      </c>
      <c r="I1" s="7" t="s">
        <v>285</v>
      </c>
      <c r="J1" s="7" t="s">
        <v>38</v>
      </c>
      <c r="K1" s="7" t="s">
        <v>39</v>
      </c>
    </row>
    <row r="2" spans="1:11" x14ac:dyDescent="0.3">
      <c r="A2" s="79"/>
      <c r="B2" s="79"/>
      <c r="C2" s="79" t="s">
        <v>40</v>
      </c>
      <c r="D2" s="79" t="s">
        <v>41</v>
      </c>
      <c r="E2" s="79" t="s">
        <v>42</v>
      </c>
      <c r="F2" s="79" t="s">
        <v>43</v>
      </c>
      <c r="G2" s="79" t="s">
        <v>44</v>
      </c>
      <c r="H2" s="79" t="s">
        <v>45</v>
      </c>
      <c r="I2" s="79" t="s">
        <v>286</v>
      </c>
      <c r="J2" s="79"/>
      <c r="K2" s="79"/>
    </row>
    <row r="3" spans="1:11" x14ac:dyDescent="0.3">
      <c r="A3" s="80">
        <v>43466</v>
      </c>
      <c r="B3" s="80">
        <f ca="1">TODAY()</f>
        <v>45334</v>
      </c>
      <c r="C3" s="81">
        <f ca="1">DATEDIF($A3,$B3,"Y")</f>
        <v>5</v>
      </c>
      <c r="D3" s="81">
        <f ca="1">DATEDIF($A3,$B3,"M")</f>
        <v>61</v>
      </c>
      <c r="E3" s="81">
        <f ca="1">DATEDIF($A3,$B3,"D")</f>
        <v>1868</v>
      </c>
      <c r="F3" s="81">
        <f ca="1">DATEDIF($A3,$B3,"MD")</f>
        <v>11</v>
      </c>
      <c r="G3" s="81">
        <f ca="1">DATEDIF($A3,$B3,"YM")</f>
        <v>1</v>
      </c>
      <c r="H3" s="81">
        <f ca="1">DATEDIF($A3,$B3,"YD")</f>
        <v>42</v>
      </c>
      <c r="I3" s="86" t="str">
        <f ca="1">DATEDIF($A3,$B3,"Y")&amp;" "&amp;"il"&amp;" "&amp;DATEDIF($A3,$B3,"M")&amp;" "&amp;"ay"&amp;" "&amp;DATEDIF($A3,$B3,"D")&amp;" "&amp;" "&amp;"gün"</f>
        <v>5 il 61 ay 1868  gün</v>
      </c>
      <c r="J3" s="84" t="str">
        <f ca="1">$D3&amp;" "&amp;"and"&amp;" "&amp;$E3</f>
        <v>61 and 1868</v>
      </c>
      <c r="K3" s="84" t="str">
        <f ca="1">$C3&amp;" "&amp;"and"&amp;" "&amp;$E3</f>
        <v>5 and 1868</v>
      </c>
    </row>
    <row r="4" spans="1:11" x14ac:dyDescent="0.3">
      <c r="A4" s="80">
        <v>43466</v>
      </c>
      <c r="B4" s="80">
        <v>44198</v>
      </c>
      <c r="C4" s="81">
        <f t="shared" ref="C4:C11" si="0">DATEDIF($A4,$B4,"Y")</f>
        <v>2</v>
      </c>
      <c r="D4" s="81">
        <f t="shared" ref="D4:D11" si="1">DATEDIF($A4,$B4,"M")</f>
        <v>24</v>
      </c>
      <c r="E4" s="81">
        <f t="shared" ref="E4:E11" si="2">DATEDIF($A4,$B4,"D")</f>
        <v>732</v>
      </c>
      <c r="F4" s="81">
        <f t="shared" ref="F4:F11" si="3">DATEDIF($A4,$B4,"MD")</f>
        <v>1</v>
      </c>
      <c r="G4" s="81">
        <f t="shared" ref="G4:G11" si="4">DATEDIF($A4,$B4,"YM")</f>
        <v>0</v>
      </c>
      <c r="H4" s="81">
        <f t="shared" ref="H4:H11" si="5">DATEDIF($A4,$B4,"YD")</f>
        <v>1</v>
      </c>
      <c r="I4" s="86" t="str">
        <f t="shared" ref="I4:I11" si="6">DATEDIF($A4,$B4,"Y")&amp;" "&amp;"il"&amp;" "&amp;DATEDIF($A4,$B4,"M")&amp;" "&amp;"ay"&amp;" "&amp;DATEDIF($A4,$B4,"D")&amp;" "&amp;" "&amp;"gün"</f>
        <v>2 il 24 ay 732  gün</v>
      </c>
      <c r="J4" s="84" t="str">
        <f t="shared" ref="J4:J11" si="7">$D4&amp;" "&amp;"and"&amp;" "&amp;$E4</f>
        <v>24 and 732</v>
      </c>
      <c r="K4" s="84" t="str">
        <f t="shared" ref="K4:K11" si="8">$C4&amp;" "&amp;"and"&amp;" "&amp;$E4</f>
        <v>2 and 732</v>
      </c>
    </row>
    <row r="5" spans="1:11" x14ac:dyDescent="0.3">
      <c r="A5" s="80">
        <v>43466</v>
      </c>
      <c r="B5" s="80">
        <v>44199</v>
      </c>
      <c r="C5" s="81">
        <f t="shared" si="0"/>
        <v>2</v>
      </c>
      <c r="D5" s="81">
        <f t="shared" si="1"/>
        <v>24</v>
      </c>
      <c r="E5" s="81">
        <f t="shared" si="2"/>
        <v>733</v>
      </c>
      <c r="F5" s="81">
        <f t="shared" si="3"/>
        <v>2</v>
      </c>
      <c r="G5" s="81">
        <f t="shared" si="4"/>
        <v>0</v>
      </c>
      <c r="H5" s="81">
        <f t="shared" si="5"/>
        <v>2</v>
      </c>
      <c r="I5" s="86" t="str">
        <f t="shared" si="6"/>
        <v>2 il 24 ay 733  gün</v>
      </c>
      <c r="J5" s="84" t="str">
        <f t="shared" si="7"/>
        <v>24 and 733</v>
      </c>
      <c r="K5" s="84" t="str">
        <f t="shared" si="8"/>
        <v>2 and 733</v>
      </c>
    </row>
    <row r="6" spans="1:11" x14ac:dyDescent="0.3">
      <c r="A6" s="80">
        <v>43466</v>
      </c>
      <c r="B6" s="80">
        <v>44197</v>
      </c>
      <c r="C6" s="81">
        <f t="shared" si="0"/>
        <v>2</v>
      </c>
      <c r="D6" s="81">
        <f t="shared" si="1"/>
        <v>24</v>
      </c>
      <c r="E6" s="81">
        <f t="shared" si="2"/>
        <v>731</v>
      </c>
      <c r="F6" s="81">
        <f t="shared" si="3"/>
        <v>0</v>
      </c>
      <c r="G6" s="81">
        <f t="shared" si="4"/>
        <v>0</v>
      </c>
      <c r="H6" s="81">
        <f t="shared" si="5"/>
        <v>0</v>
      </c>
      <c r="I6" s="86" t="str">
        <f t="shared" si="6"/>
        <v>2 il 24 ay 731  gün</v>
      </c>
      <c r="J6" s="84" t="str">
        <f t="shared" si="7"/>
        <v>24 and 731</v>
      </c>
      <c r="K6" s="84" t="str">
        <f t="shared" si="8"/>
        <v>2 and 731</v>
      </c>
    </row>
    <row r="7" spans="1:11" x14ac:dyDescent="0.3">
      <c r="A7" s="80">
        <v>43466</v>
      </c>
      <c r="B7" s="80">
        <v>44198</v>
      </c>
      <c r="C7" s="81">
        <f t="shared" si="0"/>
        <v>2</v>
      </c>
      <c r="D7" s="81">
        <f t="shared" si="1"/>
        <v>24</v>
      </c>
      <c r="E7" s="81">
        <f t="shared" si="2"/>
        <v>732</v>
      </c>
      <c r="F7" s="81">
        <f t="shared" si="3"/>
        <v>1</v>
      </c>
      <c r="G7" s="81">
        <f t="shared" si="4"/>
        <v>0</v>
      </c>
      <c r="H7" s="81">
        <f t="shared" si="5"/>
        <v>1</v>
      </c>
      <c r="I7" s="86" t="str">
        <f t="shared" si="6"/>
        <v>2 il 24 ay 732  gün</v>
      </c>
      <c r="J7" s="84" t="str">
        <f t="shared" si="7"/>
        <v>24 and 732</v>
      </c>
      <c r="K7" s="84" t="str">
        <f t="shared" si="8"/>
        <v>2 and 732</v>
      </c>
    </row>
    <row r="8" spans="1:11" x14ac:dyDescent="0.3">
      <c r="A8" s="80">
        <v>43466</v>
      </c>
      <c r="B8" s="80">
        <v>44229</v>
      </c>
      <c r="C8" s="81">
        <f t="shared" si="0"/>
        <v>2</v>
      </c>
      <c r="D8" s="81">
        <f t="shared" si="1"/>
        <v>25</v>
      </c>
      <c r="E8" s="81">
        <f t="shared" si="2"/>
        <v>763</v>
      </c>
      <c r="F8" s="81">
        <f t="shared" si="3"/>
        <v>1</v>
      </c>
      <c r="G8" s="81">
        <f t="shared" si="4"/>
        <v>1</v>
      </c>
      <c r="H8" s="81">
        <f t="shared" si="5"/>
        <v>32</v>
      </c>
      <c r="I8" s="86" t="str">
        <f t="shared" si="6"/>
        <v>2 il 25 ay 763  gün</v>
      </c>
      <c r="J8" s="84" t="str">
        <f t="shared" si="7"/>
        <v>25 and 763</v>
      </c>
      <c r="K8" s="84" t="str">
        <f t="shared" si="8"/>
        <v>2 and 763</v>
      </c>
    </row>
    <row r="9" spans="1:11" x14ac:dyDescent="0.3">
      <c r="A9" s="80">
        <v>43466</v>
      </c>
      <c r="B9" s="80">
        <v>44257</v>
      </c>
      <c r="C9" s="81">
        <f t="shared" si="0"/>
        <v>2</v>
      </c>
      <c r="D9" s="81">
        <f t="shared" si="1"/>
        <v>26</v>
      </c>
      <c r="E9" s="81">
        <f t="shared" si="2"/>
        <v>791</v>
      </c>
      <c r="F9" s="81">
        <f t="shared" si="3"/>
        <v>1</v>
      </c>
      <c r="G9" s="81">
        <f t="shared" si="4"/>
        <v>2</v>
      </c>
      <c r="H9" s="81">
        <f t="shared" si="5"/>
        <v>60</v>
      </c>
      <c r="I9" s="86" t="str">
        <f t="shared" si="6"/>
        <v>2 il 26 ay 791  gün</v>
      </c>
      <c r="J9" s="84" t="str">
        <f t="shared" si="7"/>
        <v>26 and 791</v>
      </c>
      <c r="K9" s="84" t="str">
        <f t="shared" si="8"/>
        <v>2 and 791</v>
      </c>
    </row>
    <row r="10" spans="1:11" x14ac:dyDescent="0.3">
      <c r="A10" s="80">
        <v>43466</v>
      </c>
      <c r="B10" s="80">
        <v>44197</v>
      </c>
      <c r="C10" s="81">
        <f t="shared" si="0"/>
        <v>2</v>
      </c>
      <c r="D10" s="81">
        <f t="shared" si="1"/>
        <v>24</v>
      </c>
      <c r="E10" s="81">
        <f t="shared" si="2"/>
        <v>731</v>
      </c>
      <c r="F10" s="81">
        <f t="shared" si="3"/>
        <v>0</v>
      </c>
      <c r="G10" s="81">
        <f t="shared" si="4"/>
        <v>0</v>
      </c>
      <c r="H10" s="81">
        <f t="shared" si="5"/>
        <v>0</v>
      </c>
      <c r="I10" s="86" t="str">
        <f t="shared" si="6"/>
        <v>2 il 24 ay 731  gün</v>
      </c>
      <c r="J10" s="84" t="str">
        <f t="shared" si="7"/>
        <v>24 and 731</v>
      </c>
      <c r="K10" s="84" t="str">
        <f t="shared" si="8"/>
        <v>2 and 731</v>
      </c>
    </row>
    <row r="11" spans="1:11" x14ac:dyDescent="0.3">
      <c r="A11" s="80">
        <v>43466</v>
      </c>
      <c r="B11" s="80">
        <v>44257</v>
      </c>
      <c r="C11" s="81">
        <f t="shared" si="0"/>
        <v>2</v>
      </c>
      <c r="D11" s="81">
        <f t="shared" si="1"/>
        <v>26</v>
      </c>
      <c r="E11" s="81">
        <f t="shared" si="2"/>
        <v>791</v>
      </c>
      <c r="F11" s="81">
        <f t="shared" si="3"/>
        <v>1</v>
      </c>
      <c r="G11" s="81">
        <f t="shared" si="4"/>
        <v>2</v>
      </c>
      <c r="H11" s="81">
        <f t="shared" si="5"/>
        <v>60</v>
      </c>
      <c r="I11" s="86" t="str">
        <f t="shared" si="6"/>
        <v>2 il 26 ay 791  gün</v>
      </c>
      <c r="J11" s="84" t="str">
        <f t="shared" si="7"/>
        <v>26 and 791</v>
      </c>
      <c r="K11" s="84" t="str">
        <f t="shared" si="8"/>
        <v>2 and 791</v>
      </c>
    </row>
    <row r="13" spans="1:11" x14ac:dyDescent="0.3">
      <c r="B13" s="83"/>
      <c r="F13" s="85"/>
      <c r="G13" s="85"/>
      <c r="H13" s="85"/>
      <c r="I13" s="85" t="str">
        <f ca="1">_xlfn.FORMULATEXT(I3)</f>
        <v>=DATEDIF($A3;$B3;"Y")&amp;" "&amp;"il"&amp;" "&amp;DATEDIF($A3;$B3;"M")&amp;" "&amp;"ay"&amp;" "&amp;DATEDIF($A3;$B3;"D")&amp;" "&amp;" "&amp;"gün"</v>
      </c>
      <c r="J13" s="85"/>
      <c r="K13" s="8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77488A-E348-4A6F-97CC-D038A321DE9A}">
  <sheetPr codeName="Sheet7">
    <tabColor theme="5"/>
  </sheetPr>
  <dimension ref="A1:K36"/>
  <sheetViews>
    <sheetView zoomScale="80" zoomScaleNormal="80" workbookViewId="0"/>
  </sheetViews>
  <sheetFormatPr defaultRowHeight="14.4" x14ac:dyDescent="0.3"/>
  <cols>
    <col min="1" max="1" width="21.44140625" bestFit="1" customWidth="1"/>
    <col min="2" max="3" width="20.6640625" bestFit="1" customWidth="1"/>
    <col min="4" max="4" width="22.44140625" bestFit="1" customWidth="1"/>
    <col min="5" max="5" width="82.44140625" bestFit="1" customWidth="1"/>
    <col min="10" max="10" width="10.109375" bestFit="1" customWidth="1"/>
  </cols>
  <sheetData>
    <row r="1" spans="1:11" x14ac:dyDescent="0.3">
      <c r="A1" s="1" t="s">
        <v>0</v>
      </c>
      <c r="B1" s="8">
        <f>DATE(2021,10,19)</f>
        <v>44488</v>
      </c>
      <c r="C1" s="8">
        <f>DATE(2019,6,15)</f>
        <v>43631</v>
      </c>
      <c r="D1" s="9" t="str">
        <f ca="1">_xlfn.FORMULATEXT(C1)</f>
        <v>=DATE(2019;6;15)</v>
      </c>
      <c r="E1" t="s">
        <v>46</v>
      </c>
      <c r="J1" s="2">
        <v>44727</v>
      </c>
      <c r="K1" s="10">
        <v>0.97552083333333339</v>
      </c>
    </row>
    <row r="2" spans="1:11" x14ac:dyDescent="0.3">
      <c r="A2" s="1" t="s">
        <v>1</v>
      </c>
      <c r="B2" s="11">
        <f>DAYS360(C1,B1,TRUE)</f>
        <v>844</v>
      </c>
      <c r="C2" s="11">
        <f>DAYS360(C1,J1,TRUE)</f>
        <v>1080</v>
      </c>
      <c r="D2" s="9" t="str">
        <f t="shared" ref="D2:D31" ca="1" si="0">_xlfn.FORMULATEXT(C2)</f>
        <v>=DAYS360(C1;J1;TRUE)</v>
      </c>
      <c r="E2" t="s">
        <v>47</v>
      </c>
      <c r="J2" s="12"/>
    </row>
    <row r="3" spans="1:11" x14ac:dyDescent="0.3">
      <c r="A3" s="1" t="s">
        <v>2</v>
      </c>
      <c r="B3" s="11">
        <f>_xlfn.DAYS(B1,C1)</f>
        <v>857</v>
      </c>
      <c r="C3" s="11">
        <f>_xlfn.DAYS(J1,C1)</f>
        <v>1096</v>
      </c>
      <c r="D3" s="9" t="str">
        <f t="shared" ca="1" si="0"/>
        <v>=DAYS(J1;C1)</v>
      </c>
      <c r="E3" t="s">
        <v>48</v>
      </c>
      <c r="J3" s="12"/>
    </row>
    <row r="4" spans="1:11" x14ac:dyDescent="0.3">
      <c r="A4" s="1" t="s">
        <v>3</v>
      </c>
      <c r="B4" s="11">
        <f>DAY(B1)</f>
        <v>19</v>
      </c>
      <c r="C4" s="11">
        <f>DAY(J1)</f>
        <v>15</v>
      </c>
      <c r="D4" s="9" t="str">
        <f t="shared" ca="1" si="0"/>
        <v>=DAY(J1)</v>
      </c>
      <c r="E4" t="s">
        <v>49</v>
      </c>
      <c r="J4" s="12"/>
    </row>
    <row r="5" spans="1:11" ht="14.55" customHeight="1" x14ac:dyDescent="0.3">
      <c r="A5" s="1" t="s">
        <v>4</v>
      </c>
      <c r="B5" s="11">
        <f>MONTH(B1)</f>
        <v>10</v>
      </c>
      <c r="C5" s="11">
        <f>MONTH(C1)</f>
        <v>6</v>
      </c>
      <c r="D5" s="9" t="str">
        <f t="shared" ca="1" si="0"/>
        <v>=MONTH(C1)</v>
      </c>
      <c r="E5" t="s">
        <v>50</v>
      </c>
      <c r="J5" s="12"/>
    </row>
    <row r="6" spans="1:11" x14ac:dyDescent="0.3">
      <c r="A6" s="1" t="s">
        <v>5</v>
      </c>
      <c r="B6" s="11">
        <f>YEAR(B1)</f>
        <v>2021</v>
      </c>
      <c r="C6" s="11">
        <f>YEAR(C1)</f>
        <v>2019</v>
      </c>
      <c r="D6" s="9" t="str">
        <f t="shared" ca="1" si="0"/>
        <v>=YEAR(C1)</v>
      </c>
      <c r="E6" t="s">
        <v>51</v>
      </c>
      <c r="J6" s="12"/>
    </row>
    <row r="7" spans="1:11" x14ac:dyDescent="0.3">
      <c r="A7" s="1" t="s">
        <v>7</v>
      </c>
      <c r="B7" s="11">
        <f>HOUR(B12)</f>
        <v>19</v>
      </c>
      <c r="C7" s="11">
        <f>HOUR(K1)</f>
        <v>23</v>
      </c>
      <c r="D7" s="9" t="str">
        <f t="shared" ca="1" si="0"/>
        <v>=HOUR(K1)</v>
      </c>
      <c r="E7" t="s">
        <v>52</v>
      </c>
      <c r="J7" s="12"/>
    </row>
    <row r="8" spans="1:11" x14ac:dyDescent="0.3">
      <c r="A8" s="1" t="s">
        <v>8</v>
      </c>
      <c r="B8" s="11">
        <f>MINUTE(B12)</f>
        <v>38</v>
      </c>
      <c r="C8" s="11">
        <f>MINUTE(K1)</f>
        <v>24</v>
      </c>
      <c r="D8" s="9" t="str">
        <f t="shared" ca="1" si="0"/>
        <v>=MINUTE(K1)</v>
      </c>
      <c r="E8" t="s">
        <v>53</v>
      </c>
      <c r="J8" s="12"/>
    </row>
    <row r="9" spans="1:11" x14ac:dyDescent="0.3">
      <c r="A9" s="1" t="s">
        <v>9</v>
      </c>
      <c r="B9" s="11">
        <f>SECOND(B12)</f>
        <v>50</v>
      </c>
      <c r="C9" s="11">
        <f>SECOND(K1)</f>
        <v>45</v>
      </c>
      <c r="D9" s="9" t="str">
        <f t="shared" ca="1" si="0"/>
        <v>=SECOND(K1)</v>
      </c>
      <c r="E9" t="s">
        <v>54</v>
      </c>
      <c r="J9" s="12"/>
    </row>
    <row r="10" spans="1:11" ht="14.4" customHeight="1" x14ac:dyDescent="0.3">
      <c r="A10" s="1" t="s">
        <v>6</v>
      </c>
      <c r="B10" s="8">
        <f ca="1">TODAY()</f>
        <v>45334</v>
      </c>
      <c r="C10" s="8">
        <f ca="1">TODAY()</f>
        <v>45334</v>
      </c>
      <c r="D10" s="9" t="str">
        <f t="shared" ca="1" si="0"/>
        <v>=TODAY()</v>
      </c>
      <c r="E10" t="s">
        <v>55</v>
      </c>
      <c r="J10" s="12"/>
    </row>
    <row r="11" spans="1:11" x14ac:dyDescent="0.3">
      <c r="A11" s="1" t="s">
        <v>11</v>
      </c>
      <c r="B11" s="13">
        <f ca="1">NOW()</f>
        <v>45334.919941898152</v>
      </c>
      <c r="C11" s="13">
        <f ca="1">NOW()</f>
        <v>45334.919941898152</v>
      </c>
      <c r="D11" s="9" t="str">
        <f t="shared" ca="1" si="0"/>
        <v>=NOW()</v>
      </c>
      <c r="E11" t="s">
        <v>56</v>
      </c>
      <c r="J11" s="12"/>
    </row>
    <row r="12" spans="1:11" ht="15" thickBot="1" x14ac:dyDescent="0.35">
      <c r="A12" s="1" t="s">
        <v>10</v>
      </c>
      <c r="B12" s="14">
        <f>TIME(19,38,50)</f>
        <v>0.81863425925925926</v>
      </c>
      <c r="C12" s="14">
        <f>TIME(22,35,40)</f>
        <v>0.94143518518518521</v>
      </c>
      <c r="D12" s="9" t="str">
        <f t="shared" ca="1" si="0"/>
        <v>=TIME(22;35;40)</v>
      </c>
      <c r="E12" t="s">
        <v>57</v>
      </c>
      <c r="J12" s="12"/>
    </row>
    <row r="13" spans="1:11" ht="14.4" customHeight="1" x14ac:dyDescent="0.3">
      <c r="A13" s="49" t="s">
        <v>58</v>
      </c>
      <c r="B13" s="52">
        <f>EDATE(B1,3)</f>
        <v>44580</v>
      </c>
      <c r="C13" s="52">
        <f>EDATE(C1,1)</f>
        <v>43661</v>
      </c>
      <c r="D13" s="55" t="str">
        <f t="shared" ca="1" si="0"/>
        <v>=EDATE(C1;1)</v>
      </c>
      <c r="E13" s="64" t="s">
        <v>59</v>
      </c>
      <c r="F13" s="64"/>
      <c r="G13" s="64"/>
      <c r="H13" s="64"/>
      <c r="I13" s="65"/>
    </row>
    <row r="14" spans="1:11" ht="15" thickBot="1" x14ac:dyDescent="0.35">
      <c r="A14" s="51"/>
      <c r="B14" s="54"/>
      <c r="C14" s="54"/>
      <c r="D14" s="57"/>
      <c r="E14" s="66"/>
      <c r="F14" s="66"/>
      <c r="G14" s="66"/>
      <c r="H14" s="66"/>
      <c r="I14" s="67"/>
    </row>
    <row r="15" spans="1:11" x14ac:dyDescent="0.3">
      <c r="A15" s="49" t="s">
        <v>60</v>
      </c>
      <c r="B15" s="52">
        <f>EOMONTH(B1,0)</f>
        <v>44500</v>
      </c>
      <c r="C15" s="52">
        <f>EOMONTH(C1,0)</f>
        <v>43646</v>
      </c>
      <c r="D15" s="55" t="str">
        <f t="shared" ca="1" si="0"/>
        <v>=EOMONTH(C1;0)</v>
      </c>
      <c r="E15" s="58" t="s">
        <v>61</v>
      </c>
      <c r="F15" s="58"/>
      <c r="G15" s="58"/>
      <c r="H15" s="58"/>
      <c r="I15" s="59"/>
    </row>
    <row r="16" spans="1:11" x14ac:dyDescent="0.3">
      <c r="A16" s="50"/>
      <c r="B16" s="53"/>
      <c r="C16" s="53"/>
      <c r="D16" s="56"/>
      <c r="E16" s="60"/>
      <c r="F16" s="60"/>
      <c r="G16" s="60"/>
      <c r="H16" s="60"/>
      <c r="I16" s="61"/>
    </row>
    <row r="17" spans="1:10" ht="14.4" customHeight="1" thickBot="1" x14ac:dyDescent="0.35">
      <c r="A17" s="51"/>
      <c r="B17" s="54"/>
      <c r="C17" s="54"/>
      <c r="D17" s="57"/>
      <c r="E17" s="62"/>
      <c r="F17" s="62"/>
      <c r="G17" s="62"/>
      <c r="H17" s="62"/>
      <c r="I17" s="63"/>
    </row>
    <row r="18" spans="1:10" x14ac:dyDescent="0.3">
      <c r="A18" s="49" t="s">
        <v>29</v>
      </c>
      <c r="B18" s="68">
        <f>NETWORKDAYS(B15,B13)</f>
        <v>58</v>
      </c>
      <c r="C18" s="68">
        <f>NETWORKDAYS(C1,J1,)</f>
        <v>783</v>
      </c>
      <c r="D18" s="71" t="str">
        <f t="shared" ca="1" si="0"/>
        <v>=NETWORKDAYS(C1;J1;)</v>
      </c>
      <c r="E18" s="58" t="s">
        <v>62</v>
      </c>
      <c r="F18" s="58"/>
      <c r="G18" s="58"/>
      <c r="H18" s="58"/>
      <c r="I18" s="59"/>
    </row>
    <row r="19" spans="1:10" ht="14.4" customHeight="1" x14ac:dyDescent="0.3">
      <c r="A19" s="50"/>
      <c r="B19" s="69"/>
      <c r="C19" s="69"/>
      <c r="D19" s="72"/>
      <c r="E19" s="60"/>
      <c r="F19" s="60"/>
      <c r="G19" s="60"/>
      <c r="H19" s="60"/>
      <c r="I19" s="61"/>
    </row>
    <row r="20" spans="1:10" ht="15" thickBot="1" x14ac:dyDescent="0.35">
      <c r="A20" s="51"/>
      <c r="B20" s="70"/>
      <c r="C20" s="70"/>
      <c r="D20" s="73"/>
      <c r="E20" s="62"/>
      <c r="F20" s="62"/>
      <c r="G20" s="62"/>
      <c r="H20" s="62"/>
      <c r="I20" s="63"/>
    </row>
    <row r="21" spans="1:10" x14ac:dyDescent="0.3">
      <c r="A21" s="49" t="s">
        <v>63</v>
      </c>
      <c r="B21" s="68">
        <f>NETWORKDAYS.INTL(B15,B13,4)</f>
        <v>57</v>
      </c>
      <c r="C21" s="68">
        <f>NETWORKDAYS.INTL(C1,J1,11)</f>
        <v>940</v>
      </c>
      <c r="D21" s="71" t="str">
        <f t="shared" ca="1" si="0"/>
        <v>=NETWORKDAYS.INTL(C1;J1;11)</v>
      </c>
      <c r="E21" s="58" t="s">
        <v>64</v>
      </c>
      <c r="F21" s="58"/>
      <c r="G21" s="58"/>
      <c r="H21" s="58"/>
      <c r="I21" s="59"/>
      <c r="J21" s="12"/>
    </row>
    <row r="22" spans="1:10" x14ac:dyDescent="0.3">
      <c r="A22" s="50"/>
      <c r="B22" s="69"/>
      <c r="C22" s="69"/>
      <c r="D22" s="72"/>
      <c r="E22" s="60"/>
      <c r="F22" s="60"/>
      <c r="G22" s="60"/>
      <c r="H22" s="60"/>
      <c r="I22" s="61"/>
      <c r="J22" s="12"/>
    </row>
    <row r="23" spans="1:10" ht="15" thickBot="1" x14ac:dyDescent="0.35">
      <c r="A23" s="51"/>
      <c r="B23" s="70"/>
      <c r="C23" s="70"/>
      <c r="D23" s="73"/>
      <c r="E23" s="62"/>
      <c r="F23" s="62"/>
      <c r="G23" s="62"/>
      <c r="H23" s="62"/>
      <c r="I23" s="63"/>
      <c r="J23" s="12"/>
    </row>
    <row r="24" spans="1:10" x14ac:dyDescent="0.3">
      <c r="A24" s="49" t="s">
        <v>65</v>
      </c>
      <c r="B24" s="68">
        <f ca="1">WEEKDAY(B10,11)</f>
        <v>1</v>
      </c>
      <c r="C24" s="68">
        <f ca="1">WEEKDAY(C10,2)</f>
        <v>1</v>
      </c>
      <c r="D24" s="55" t="str">
        <f t="shared" ca="1" si="0"/>
        <v>=WEEKDAY(C10;2)</v>
      </c>
      <c r="E24" s="64" t="s">
        <v>66</v>
      </c>
      <c r="F24" s="64"/>
      <c r="G24" s="64"/>
      <c r="H24" s="64"/>
      <c r="I24" s="65"/>
    </row>
    <row r="25" spans="1:10" ht="15" thickBot="1" x14ac:dyDescent="0.35">
      <c r="A25" s="51"/>
      <c r="B25" s="70"/>
      <c r="C25" s="70"/>
      <c r="D25" s="57"/>
      <c r="E25" s="66"/>
      <c r="F25" s="66"/>
      <c r="G25" s="66"/>
      <c r="H25" s="66"/>
      <c r="I25" s="67"/>
    </row>
    <row r="26" spans="1:10" x14ac:dyDescent="0.3">
      <c r="A26" s="49" t="s">
        <v>67</v>
      </c>
      <c r="B26" s="68">
        <f ca="1">WEEKNUM(B10,2)</f>
        <v>7</v>
      </c>
      <c r="C26" s="68">
        <f ca="1">WEEKNUM(C10,2)</f>
        <v>7</v>
      </c>
      <c r="D26" s="55" t="str">
        <f t="shared" ca="1" si="0"/>
        <v>=WEEKNUM(C10;2)</v>
      </c>
      <c r="E26" s="64" t="s">
        <v>68</v>
      </c>
      <c r="F26" s="64"/>
      <c r="G26" s="64"/>
      <c r="H26" s="64"/>
      <c r="I26" s="65"/>
    </row>
    <row r="27" spans="1:10" ht="15" thickBot="1" x14ac:dyDescent="0.35">
      <c r="A27" s="51"/>
      <c r="B27" s="70"/>
      <c r="C27" s="70"/>
      <c r="D27" s="57"/>
      <c r="E27" s="66"/>
      <c r="F27" s="66"/>
      <c r="G27" s="66"/>
      <c r="H27" s="66"/>
      <c r="I27" s="67"/>
    </row>
    <row r="28" spans="1:10" x14ac:dyDescent="0.3">
      <c r="A28" s="49" t="s">
        <v>69</v>
      </c>
      <c r="B28" s="52">
        <f>WORKDAY(B1,10)</f>
        <v>44502</v>
      </c>
      <c r="C28" s="52">
        <f>WORKDAY(C1,10,C13)</f>
        <v>43644</v>
      </c>
      <c r="D28" s="55" t="str">
        <f t="shared" ca="1" si="0"/>
        <v>=WORKDAY(C1;10;C13)</v>
      </c>
      <c r="E28" s="58" t="s">
        <v>70</v>
      </c>
      <c r="F28" s="58"/>
      <c r="G28" s="58"/>
      <c r="H28" s="58"/>
      <c r="I28" s="59"/>
    </row>
    <row r="29" spans="1:10" x14ac:dyDescent="0.3">
      <c r="A29" s="50"/>
      <c r="B29" s="53"/>
      <c r="C29" s="53"/>
      <c r="D29" s="56"/>
      <c r="E29" s="60"/>
      <c r="F29" s="60"/>
      <c r="G29" s="60"/>
      <c r="H29" s="60"/>
      <c r="I29" s="61"/>
    </row>
    <row r="30" spans="1:10" ht="15" thickBot="1" x14ac:dyDescent="0.35">
      <c r="A30" s="51"/>
      <c r="B30" s="54"/>
      <c r="C30" s="54"/>
      <c r="D30" s="57"/>
      <c r="E30" s="62"/>
      <c r="F30" s="62"/>
      <c r="G30" s="62"/>
      <c r="H30" s="62"/>
      <c r="I30" s="63"/>
    </row>
    <row r="31" spans="1:10" x14ac:dyDescent="0.3">
      <c r="A31" s="49" t="s">
        <v>71</v>
      </c>
      <c r="B31" s="52">
        <f>WORKDAY.INTL(B1,10,4)</f>
        <v>44501</v>
      </c>
      <c r="C31" s="52">
        <f>WORKDAY.INTL(C1,10,1,)</f>
        <v>43644</v>
      </c>
      <c r="D31" s="55" t="str">
        <f t="shared" ca="1" si="0"/>
        <v>=WORKDAY.INTL(C1;10;1;)</v>
      </c>
      <c r="E31" s="58" t="s">
        <v>72</v>
      </c>
      <c r="F31" s="58"/>
      <c r="G31" s="58"/>
      <c r="H31" s="58"/>
      <c r="I31" s="59"/>
    </row>
    <row r="32" spans="1:10" x14ac:dyDescent="0.3">
      <c r="A32" s="50"/>
      <c r="B32" s="53"/>
      <c r="C32" s="53"/>
      <c r="D32" s="56"/>
      <c r="E32" s="60"/>
      <c r="F32" s="60"/>
      <c r="G32" s="60"/>
      <c r="H32" s="60"/>
      <c r="I32" s="61"/>
    </row>
    <row r="33" spans="1:9" ht="15" thickBot="1" x14ac:dyDescent="0.35">
      <c r="A33" s="51"/>
      <c r="B33" s="54"/>
      <c r="C33" s="54"/>
      <c r="D33" s="57"/>
      <c r="E33" s="62"/>
      <c r="F33" s="62"/>
      <c r="G33" s="62"/>
      <c r="H33" s="62"/>
      <c r="I33" s="63"/>
    </row>
    <row r="35" spans="1:9" x14ac:dyDescent="0.3">
      <c r="B35" s="2"/>
      <c r="C35" s="2"/>
    </row>
    <row r="36" spans="1:9" x14ac:dyDescent="0.3">
      <c r="B36" s="2"/>
      <c r="C36" s="2"/>
      <c r="D36" s="2"/>
    </row>
  </sheetData>
  <mergeCells count="40">
    <mergeCell ref="A28:A30"/>
    <mergeCell ref="B28:B30"/>
    <mergeCell ref="C28:C30"/>
    <mergeCell ref="D28:D30"/>
    <mergeCell ref="E28:I30"/>
    <mergeCell ref="A31:A33"/>
    <mergeCell ref="B31:B33"/>
    <mergeCell ref="C31:C33"/>
    <mergeCell ref="D31:D33"/>
    <mergeCell ref="E31:I33"/>
    <mergeCell ref="A24:A25"/>
    <mergeCell ref="B24:B25"/>
    <mergeCell ref="C24:C25"/>
    <mergeCell ref="D24:D25"/>
    <mergeCell ref="E24:I25"/>
    <mergeCell ref="A26:A27"/>
    <mergeCell ref="B26:B27"/>
    <mergeCell ref="C26:C27"/>
    <mergeCell ref="D26:D27"/>
    <mergeCell ref="E26:I27"/>
    <mergeCell ref="A18:A20"/>
    <mergeCell ref="B18:B20"/>
    <mergeCell ref="C18:C20"/>
    <mergeCell ref="D18:D20"/>
    <mergeCell ref="E18:I20"/>
    <mergeCell ref="A21:A23"/>
    <mergeCell ref="B21:B23"/>
    <mergeCell ref="C21:C23"/>
    <mergeCell ref="D21:D23"/>
    <mergeCell ref="E21:I23"/>
    <mergeCell ref="A13:A14"/>
    <mergeCell ref="B13:B14"/>
    <mergeCell ref="C13:C14"/>
    <mergeCell ref="D13:D14"/>
    <mergeCell ref="E13:I14"/>
    <mergeCell ref="A15:A17"/>
    <mergeCell ref="B15:B17"/>
    <mergeCell ref="C15:C17"/>
    <mergeCell ref="D15:D17"/>
    <mergeCell ref="E15:I1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BE36D-1319-49C2-BD83-BA9D2A0BB01F}">
  <sheetPr codeName="Sheet9">
    <outlinePr summaryBelow="0"/>
  </sheetPr>
  <dimension ref="A3:F15"/>
  <sheetViews>
    <sheetView showGridLines="0" workbookViewId="0">
      <selection activeCell="D6" sqref="D6"/>
    </sheetView>
  </sheetViews>
  <sheetFormatPr defaultColWidth="8.77734375" defaultRowHeight="14.4" x14ac:dyDescent="0.3"/>
  <cols>
    <col min="1" max="1" width="15" style="16" customWidth="1"/>
    <col min="2" max="2" width="9.77734375" style="16" bestFit="1" customWidth="1"/>
    <col min="3" max="3" width="30" style="16" customWidth="1"/>
    <col min="4" max="4" width="37" style="16" bestFit="1" customWidth="1"/>
    <col min="5" max="5" width="8.77734375" style="16"/>
    <col min="6" max="6" width="9.77734375" style="16" bestFit="1" customWidth="1"/>
    <col min="7" max="10" width="8.77734375" style="16"/>
    <col min="11" max="11" width="11.44140625" style="16" bestFit="1" customWidth="1"/>
    <col min="12" max="16384" width="8.77734375" style="16"/>
  </cols>
  <sheetData>
    <row r="3" spans="1:6" x14ac:dyDescent="0.3">
      <c r="A3" s="15" t="s">
        <v>73</v>
      </c>
      <c r="B3" s="15"/>
      <c r="C3" s="15"/>
    </row>
    <row r="4" spans="1:6" x14ac:dyDescent="0.3">
      <c r="F4" s="15"/>
    </row>
    <row r="5" spans="1:6" x14ac:dyDescent="0.3">
      <c r="A5" s="17" t="s">
        <v>30</v>
      </c>
      <c r="B5" s="17" t="s">
        <v>74</v>
      </c>
      <c r="C5" s="18" t="s">
        <v>75</v>
      </c>
    </row>
    <row r="6" spans="1:6" x14ac:dyDescent="0.3">
      <c r="A6" s="19">
        <f ca="1">TODAY()+13</f>
        <v>45347</v>
      </c>
      <c r="B6" s="20">
        <v>13</v>
      </c>
      <c r="C6" s="21">
        <f ca="1">WORKDAY(A6,B6,'qeyri iş günləri'!$A$2:$A$21)</f>
        <v>45364</v>
      </c>
    </row>
    <row r="7" spans="1:6" x14ac:dyDescent="0.3">
      <c r="A7" s="19">
        <f ca="1">TODAY()-29</f>
        <v>45305</v>
      </c>
      <c r="B7" s="20">
        <v>-4</v>
      </c>
      <c r="C7" s="21">
        <f ca="1">WORKDAY(A7,B7,'qeyri iş günləri'!$A$2:$A$21)</f>
        <v>45300</v>
      </c>
    </row>
    <row r="11" spans="1:6" x14ac:dyDescent="0.3">
      <c r="A11" s="15" t="s">
        <v>76</v>
      </c>
      <c r="B11" s="15"/>
      <c r="C11" s="15"/>
    </row>
    <row r="13" spans="1:6" x14ac:dyDescent="0.3">
      <c r="A13" s="17" t="s">
        <v>30</v>
      </c>
      <c r="B13" s="17" t="s">
        <v>74</v>
      </c>
      <c r="C13" s="18" t="s">
        <v>75</v>
      </c>
    </row>
    <row r="14" spans="1:6" x14ac:dyDescent="0.3">
      <c r="A14" s="19">
        <f ca="1">TODAY()+29</f>
        <v>45363</v>
      </c>
      <c r="B14" s="20">
        <v>9</v>
      </c>
      <c r="C14" s="21">
        <f ca="1">WORKDAY.INTL(A14,B14,16,'qeyri iş günləri'!$A$2:$A$21)</f>
        <v>45374</v>
      </c>
    </row>
    <row r="15" spans="1:6" x14ac:dyDescent="0.3">
      <c r="A15" s="19">
        <f ca="1">TODAY()+5</f>
        <v>45339</v>
      </c>
      <c r="B15" s="20">
        <v>29</v>
      </c>
      <c r="C15" s="21">
        <f ca="1">WORKDAY.INTL(A15,B15,16,'qeyri iş günləri'!$A$2:$A$21)</f>
        <v>45372</v>
      </c>
    </row>
  </sheetData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D3498-2C42-4207-A619-31BCC0B4C0AA}">
  <sheetPr codeName="Sheet10"/>
  <dimension ref="A1:D2"/>
  <sheetViews>
    <sheetView workbookViewId="0">
      <selection activeCell="D2" sqref="D2"/>
    </sheetView>
  </sheetViews>
  <sheetFormatPr defaultRowHeight="14.4" x14ac:dyDescent="0.3"/>
  <cols>
    <col min="1" max="1" width="18" bestFit="1" customWidth="1"/>
    <col min="2" max="2" width="11.21875" bestFit="1" customWidth="1"/>
    <col min="3" max="3" width="20.5546875" bestFit="1" customWidth="1"/>
    <col min="4" max="4" width="28" bestFit="1" customWidth="1"/>
  </cols>
  <sheetData>
    <row r="1" spans="1:4" ht="18" x14ac:dyDescent="0.35">
      <c r="A1" s="22" t="s">
        <v>77</v>
      </c>
      <c r="B1" s="22" t="s">
        <v>78</v>
      </c>
      <c r="C1" s="22" t="s">
        <v>79</v>
      </c>
      <c r="D1" s="22" t="s">
        <v>80</v>
      </c>
    </row>
    <row r="2" spans="1:4" ht="18" x14ac:dyDescent="0.35">
      <c r="A2" s="21">
        <v>44766</v>
      </c>
      <c r="B2" s="21">
        <v>44796</v>
      </c>
      <c r="C2" s="23">
        <f>NETWORKDAYS(A2,B2,'qeyri iş günləri'!A2:A21)</f>
        <v>22</v>
      </c>
      <c r="D2" s="39">
        <f>_xlfn.DAYS(B2,A2)-C2</f>
        <v>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general</vt:lpstr>
      <vt:lpstr>date general</vt:lpstr>
      <vt:lpstr>time general</vt:lpstr>
      <vt:lpstr>edate</vt:lpstr>
      <vt:lpstr>qeyri iş günləri</vt:lpstr>
      <vt:lpstr>Datedif</vt:lpstr>
      <vt:lpstr>Function</vt:lpstr>
      <vt:lpstr>Task 1</vt:lpstr>
      <vt:lpstr>Task2</vt:lpstr>
      <vt:lpstr>Task3</vt:lpstr>
      <vt:lpstr>Task4</vt:lpstr>
      <vt:lpstr>Task5</vt:lpstr>
      <vt:lpstr>Task6</vt:lpstr>
      <vt:lpstr>Task7</vt:lpstr>
      <vt:lpstr>Task8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Rufat Babayev</cp:lastModifiedBy>
  <dcterms:created xsi:type="dcterms:W3CDTF">2015-06-05T18:17:20Z</dcterms:created>
  <dcterms:modified xsi:type="dcterms:W3CDTF">2024-02-12T18:04:49Z</dcterms:modified>
</cp:coreProperties>
</file>