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vant Articles since 2015" sheetId="1" r:id="rId4"/>
    <sheet state="visible" name="Remaining articles reviewed" sheetId="2" r:id="rId5"/>
  </sheets>
  <definedNames>
    <definedName hidden="1" localSheetId="0" name="_xlnm._FilterDatabase">'Relevant Articles since 2015'!$A$1:$O$968</definedName>
  </definedNames>
  <calcPr/>
</workbook>
</file>

<file path=xl/sharedStrings.xml><?xml version="1.0" encoding="utf-8"?>
<sst xmlns="http://schemas.openxmlformats.org/spreadsheetml/2006/main" count="264" uniqueCount="220">
  <si>
    <t>ML model: Decision trees</t>
  </si>
  <si>
    <t>Publication: URL, year, Author</t>
  </si>
  <si>
    <t>Output: Mortality, length of stay..</t>
  </si>
  <si>
    <t>Feature engineering: how? Which methods?</t>
  </si>
  <si>
    <t>Hyper parameter tuning: 
Which methods, e.g. grid search, bayesian optimization</t>
  </si>
  <si>
    <t>Number of inputs in the model</t>
  </si>
  <si>
    <t>External Data/ Cross validation:</t>
  </si>
  <si>
    <t>Population: size, age, exclusion/inclusioncriteria</t>
  </si>
  <si>
    <t xml:space="preserve">Validation results 
Ac: Accuracy 
Sn: Sensitivity 
Sp: Specificity 
Auc: Area under the curve
PPV: Positively Predicted Value
NPV: negatively predicted Value
CorrCoef: Correlation coefficient
MAE: Mean absolute error
RMSE: Root mean squared error
RSE: Relative absolute error
RRSE: Root relative squared error
</t>
  </si>
  <si>
    <t>Ablation / explainability: Any explainability methods used?</t>
  </si>
  <si>
    <t>Feature type</t>
  </si>
  <si>
    <t>Time frame of prediction: how many days after/before Transplantation how many days predicted?</t>
  </si>
  <si>
    <t xml:space="preserve">Data base used </t>
  </si>
  <si>
    <t>Handling of missing values: e.g. imputations,</t>
  </si>
  <si>
    <t>Data extractor: Nil, Anne..</t>
  </si>
  <si>
    <r>
      <rPr>
        <b/>
      </rPr>
      <t xml:space="preserve">Prediction system for risk of allograft loss in patients receiving kidney transplants: international derivation and validation study: 
</t>
    </r>
    <r>
      <rPr>
        <i/>
      </rPr>
      <t>https://doi.org/10.1136/bmj.l4923</t>
    </r>
    <r>
      <t>; 
2019; 
Alexandre Loupy, Olivier Aubert, Babak J Orandi, Maarten Naesens, Yassine Bouatou, Marc Raynaud, Gillian Divard, Annette M Jackson, Denis Viglietti, Magali Giral, Nassim Kamar, Olivier Thaunat, Emmanuel Morelon, Michel Delahousse, Dirk Kuypers, Alexandre Hertig, Eric Rondeau, Elodie Bailly, Farsad Eskandary, Georg Böhmig, Gaurav Gupta, Denis Glotz, Christophe Legendre, Robert A Montgomery, Mark D Stegall, Jean-Philippe Empana, Xavier Jouven, Dorry L Segev, Carmen Lefaucheur</t>
    </r>
  </si>
  <si>
    <t>32 features</t>
  </si>
  <si>
    <t>Cross-Validation with data of 2129 kidney recipients from three centres in Europe and 1428 from three centres in North America, recruited between 2002 and 2014. Additional validation in three randomised controlled trials.</t>
  </si>
  <si>
    <t>size: 4000 (+ 3557 cross validation)</t>
  </si>
  <si>
    <t>Nil</t>
  </si>
  <si>
    <t>Conventional Decision Tree</t>
  </si>
  <si>
    <r>
      <rPr>
        <b/>
      </rPr>
      <t>A Machine Learning Approach Using Survival Statistics to Predict Graft Survival in Kidney Transplant Recipients: A Multicenter Cohort Study</t>
    </r>
    <r>
      <t xml:space="preserve">: 
</t>
    </r>
    <r>
      <rPr>
        <i/>
      </rPr>
      <t>https://www.ncbi.nlm.nih.gov/pubmed/28827646</t>
    </r>
    <r>
      <t>; 
2017; 
Kyung Don Yoo, Junhyug Noh, Hajeong Lee, Dong Ki Kim, Chun Soo Lim, Young Hoon Kim, Jung Pyo Lee, Gunhee Kim, Yon Su Kim</t>
    </r>
  </si>
  <si>
    <t>Long term graft survival</t>
  </si>
  <si>
    <t>size: 3117</t>
  </si>
  <si>
    <t>Decision Tree, Random Forest</t>
  </si>
  <si>
    <r>
      <t xml:space="preserve">Decision tree and random forest models for outcome prediction in antibody incompatible kidney transplantation:
</t>
    </r>
    <r>
      <rPr>
        <i/>
      </rPr>
      <t>https://doi.org/10.1016/j.bspc.2017.01.012;</t>
    </r>
    <r>
      <t xml:space="preserve">
</t>
    </r>
    <r>
      <rPr>
        <i/>
      </rPr>
      <t>2017;</t>
    </r>
    <r>
      <t xml:space="preserve">
</t>
    </r>
    <r>
      <rPr/>
      <t>Torgyn Shaikhinaa, Dave Lowe, Sunil Daga, David Briggs, Robert Higgins, Natasha Khovanova</t>
    </r>
  </si>
  <si>
    <t>1. Acute anti body mediated rejection 30 days post kidney transplant to make certain that the donor kidney is safely accepted.
2. key risk factors associated with acute antibody mediated rejection (ABMR) within 30 days post transplantation
3. and to find base-line levels of DSAs for safe transplantation</t>
  </si>
  <si>
    <t>Not mentioned</t>
  </si>
  <si>
    <t>- DT based on the standardCART algorithm
- split optimisation criterion used in this DT model is the Gini’s Diversity Index (GDI), which is a measure of node impurity
- minimum 10 observations for the node tobecome a branch node and at least 1 observation per a leaf node
- The experiment with DT was repeated 600 times
- Use of pruning to reduce the size of the DT
- RF was comprised of 600 fully grown trees</t>
  </si>
  <si>
    <t>14 features
7 continuos, 4 cateorical, 3 binary</t>
  </si>
  <si>
    <t>80 patients: 49 female and 31 male patients with average age 41.8 ± 11.6 years (range = 18–68 years) at time of transplantation.</t>
  </si>
  <si>
    <r>
      <rPr>
        <b/>
      </rPr>
      <t>Decision Tree</t>
    </r>
    <r>
      <t xml:space="preserve">
Sn: 81.8
Sp: 88.9
PPV: 90
NPV: 80
AUC: 0.854
</t>
    </r>
    <r>
      <rPr>
        <b/>
      </rPr>
      <t xml:space="preserve">Random Forest
</t>
    </r>
    <r>
      <t xml:space="preserve">Sn: 92.3
Sp: 71.4
PPV: 85.7
NPV: 83.3
AUC: 0.819
</t>
    </r>
  </si>
  <si>
    <t>well balanced (46 ABMR + ve and 34 ABMR-ve samples)</t>
  </si>
  <si>
    <t>30 days post transplantation</t>
  </si>
  <si>
    <t>logistic regression (LR),
linear discriminant analysis (LDA), 
quadratic discriminant analysis (QDA), 
support vector machines (SVMs; using linear, radial basis function and polynomial kernels), 
decision tree (DT), 
random forest (RF), 
and stochastic gradient boosting (SGB)</t>
  </si>
  <si>
    <r>
      <rPr>
        <b/>
      </rPr>
      <t>Prediction of delayed graft function after kidney transplantation: comparison between logistic regression and machine learning methods:</t>
    </r>
    <r>
      <t xml:space="preserve">
</t>
    </r>
    <r>
      <rPr>
        <i/>
      </rPr>
      <t>https://doi.org/10.1186/s12911-015-0206-y;</t>
    </r>
    <r>
      <t xml:space="preserve">
</t>
    </r>
    <r>
      <rPr>
        <i/>
      </rPr>
      <t>2015;</t>
    </r>
    <r>
      <t xml:space="preserve">
Decruyenaere, A., Decruyenaere, P., Peeters, P. et al.</t>
    </r>
  </si>
  <si>
    <r>
      <t xml:space="preserve">Evaluation of multiple ML models in the prediction of Delayed Graft Function (DFG).
</t>
    </r>
    <r>
      <rPr>
        <i/>
      </rPr>
      <t>(DGF is defined as the need for dialysis within the first week after transplantation)</t>
    </r>
  </si>
  <si>
    <t>1. A recursive feature elimination procedure is used based on 10-fold stratified cross-validation
2. The relative importance of the features is ranked using an external model, i.e., the coefficients of a logistic regression model. 
3. The full feature set is then iteratively pruned by removing the feature with the lowest importance until the 10-fold stratified cross-validation score
decreases significantly</t>
  </si>
  <si>
    <t>The relative importance of the features is ranked using an external model, i.e., the coefficients of a logistic regression model. The full feature set is then iteratively pruned by removing the feature with the lowest importance until the 10-fold stratified cross-validation score decreases significantly</t>
  </si>
  <si>
    <t>20 features out of 55 retrospectively collected
parameters</t>
  </si>
  <si>
    <t>497 kidney transplants</t>
  </si>
  <si>
    <t>Look at the end of this row</t>
  </si>
  <si>
    <t>7 days post transplantation</t>
  </si>
  <si>
    <t>ANN: Multilayer feed forward perceptron,
Logistic regression</t>
  </si>
  <si>
    <r>
      <rPr>
        <b/>
      </rPr>
      <t>Prediction of delayed renal allograft function using an artificial neural network:</t>
    </r>
    <r>
      <t xml:space="preserve">
</t>
    </r>
    <r>
      <rPr>
        <i/>
      </rPr>
      <t>https://doi.org/10.1093/ndt/gfg439;</t>
    </r>
    <r>
      <t xml:space="preserve">
</t>
    </r>
    <r>
      <rPr>
        <i/>
      </rPr>
      <t>2003;</t>
    </r>
    <r>
      <t xml:space="preserve">
Michael E. Brier, Prasun C. Ray, Jon B. Klein</t>
    </r>
  </si>
  <si>
    <t>Use of an artificial neural network to predict the occurrence of DGF and compared with traditional logistical regression models for prediction of DGF</t>
  </si>
  <si>
    <t xml:space="preserve">Cutoff point of 0.5 in logistic regression and 0 in ANN </t>
  </si>
  <si>
    <t>10 features</t>
  </si>
  <si>
    <t>304 cadaveric renal transplants</t>
  </si>
  <si>
    <r>
      <t xml:space="preserve">Logistic regression:
</t>
    </r>
    <r>
      <rPr/>
      <t xml:space="preserve">Ac: 64%
Auc: 0.636 ± 0.054
Sn: 36.5%
Sp:  90.7%
</t>
    </r>
    <r>
      <t xml:space="preserve">NN:
</t>
    </r>
    <r>
      <rPr/>
      <t xml:space="preserve">Ac: 63%
Auc: 0.668 ± 0.053
Sn: 63.5%
Sp: 64.8%
</t>
    </r>
  </si>
  <si>
    <t>8 days post transplantation</t>
  </si>
  <si>
    <t>Auto encoders
Decision tree
SVM
Random forest
Logistic regression</t>
  </si>
  <si>
    <r>
      <rPr>
        <b/>
      </rPr>
      <t>Mapping Patient Trajectories using Longitudinal Extraction and Deep Learning in the MIMIC-III Critical Care Database:</t>
    </r>
    <r>
      <t xml:space="preserve">
</t>
    </r>
    <r>
      <rPr>
        <i/>
      </rPr>
      <t>https://psb.stanford.edu/psb-online/proceedings/psb18/beaulieu-jones.pdf;
2018;</t>
    </r>
    <r>
      <t xml:space="preserve">
Brett K. Beaulieu-Jones, Patryk Orzechowski and Jason H. Moore</t>
    </r>
  </si>
  <si>
    <t>Patient survival upto 1 year from the day of admission</t>
  </si>
  <si>
    <t>Yes (using ReliefF to measure top 100 features)</t>
  </si>
  <si>
    <t>Mimic-III</t>
  </si>
  <si>
    <t>1 year post hospitalization</t>
  </si>
  <si>
    <t>Cox regression</t>
  </si>
  <si>
    <r>
      <t xml:space="preserve">A Multidimensional Prognostic Score and Nomogram to Predict Kidney Transplant Survival: The Integrative Box (iBox) System:
</t>
    </r>
    <r>
      <rPr>
        <i/>
      </rPr>
      <t>https://atcmeetingabstracts.com/abstract/a-multidimensional-prognostic-score-and-nomogram-to-predict-kidney-transplant-survival-the-integrative-box-ibox-system/;</t>
    </r>
    <r>
      <t xml:space="preserve">
</t>
    </r>
    <r>
      <rPr>
        <i/>
      </rPr>
      <t>2017;</t>
    </r>
    <r>
      <t xml:space="preserve">
</t>
    </r>
    <r>
      <rPr/>
      <t>Loupy A, Aubert O, Orandi B, Jackson A, Naesens M, Kamar N, Thaunat O, Morelon E, Delahousse M, Viglietti D, Glotz D, Legendre C, Jouven X, Montgomery R, Stegall M, Segev D, Lefaucheur C.</t>
    </r>
  </si>
  <si>
    <t>Scoring system that predicts kidney allograph loss</t>
  </si>
  <si>
    <t>80 features</t>
  </si>
  <si>
    <t>4344 kidney transplant receipients (2002 - 2014)</t>
  </si>
  <si>
    <r>
      <rPr>
        <i/>
      </rPr>
      <t>Baseline model:</t>
    </r>
    <r>
      <t xml:space="preserve"> Gradient boosted tress
</t>
    </r>
    <r>
      <rPr>
        <i/>
      </rPr>
      <t>Final model:</t>
    </r>
    <r>
      <t xml:space="preserve"> Recurrent neural network</t>
    </r>
  </si>
  <si>
    <r>
      <rPr>
        <b/>
      </rPr>
      <t xml:space="preserve">A clinically applicable approach to continuous prediction of future acute kidney injury:
</t>
    </r>
    <r>
      <rPr>
        <i/>
      </rPr>
      <t xml:space="preserve">https://doi.org/10.1038/s41586-019-1390-1;
2019;
</t>
    </r>
    <r>
      <t>Nenad Tomasev, Xavier Glorot, et. al.</t>
    </r>
  </si>
  <si>
    <t>- A model that predicts all acute kidney injuries that required subsequent administration of dialysis, with a lead time of up to 48 h and a ratio of 2 false alerts for every true alert
- Dialysis requirement prediction within 30 days and 90 days of the onset of AKI of any stage</t>
  </si>
  <si>
    <t xml:space="preserve">- Sequential events are grouped together based on 6 hours time period
- all features are normalized
- historical aggregation for discrete features by including whether these features were observed in the historical interval or not
- For numerical features, we included the count, mean, median, standard deviation, minimum and maximum value observed in the interval, as well as simple trend features such as the difference between the last observed value and the minimum or maximum and the average difference between subsequent steps (which measures the temporal short-term variability of the measurement)
</t>
  </si>
  <si>
    <t xml:space="preserve">- The best-performing RNN architecture used a cell size of 200 units per layer and 3 layers
- The best validation results were achieved using an initial learning rate of 0.001 decayed every 12,000 training steps by a factor of 0.85, with a batch size of 128 and a back-propagation through time window of 128. </t>
  </si>
  <si>
    <t>Multiple features were assigned t0 29 high level categories</t>
  </si>
  <si>
    <t>703782 patients between age 18-90 years</t>
  </si>
  <si>
    <t xml:space="preserve">- performed an ablation analysis of the design choices 
-  All variables are initialized via  ormalized (Xavier) initialization and trained using the Adam optimization scheme.
- </t>
  </si>
  <si>
    <t>48 hours post transplantation</t>
  </si>
  <si>
    <t>- Instead of imputation, a new feature 'presence' is added to correspond whether it is an actual missing value or zero - presence features encoded whether a particular numerical value is considered to be normal, low, high, very low or very high (so when a feature was not recorded because it is normal, this will count as normal)</t>
  </si>
  <si>
    <t xml:space="preserve">Kaplan-Meier method
Cox Proportional Hazard </t>
  </si>
  <si>
    <r>
      <rPr>
        <b/>
      </rPr>
      <t>Recent Trends in Computational Prediction of Renal Transplantation Outcomes:</t>
    </r>
    <r>
      <t xml:space="preserve">
</t>
    </r>
    <r>
      <rPr>
        <i/>
      </rPr>
      <t>DOI: 10.5120/10521-5501;</t>
    </r>
    <r>
      <t xml:space="preserve">
</t>
    </r>
    <r>
      <rPr>
        <i/>
      </rPr>
      <t>2013;</t>
    </r>
    <r>
      <t xml:space="preserve">
Aswathy Ravikumar, Saritha R, Vinod Chandra S S </t>
    </r>
  </si>
  <si>
    <t>Transplant outcome prediction</t>
  </si>
  <si>
    <t>HLA matching
cold ischemia time (CIT)</t>
  </si>
  <si>
    <t>14 features</t>
  </si>
  <si>
    <t>Aritificial Neural Network
Cox regression-based nomogram</t>
  </si>
  <si>
    <r>
      <t xml:space="preserve">Prediction of Graft Survival of Living-Donor Kidney Transplantation: Nomograms or Artificial Neural Networks?:
</t>
    </r>
    <r>
      <rPr>
        <i/>
      </rPr>
      <t>doi: 10.1097/TP.0b013e31818b221f;
2008;</t>
    </r>
    <r>
      <t xml:space="preserve">
</t>
    </r>
    <r>
      <rPr/>
      <t>Ahmed Akl, Amani M. Ismail, and Mohamed Ghoneim</t>
    </r>
  </si>
  <si>
    <t>predict 5-year graft survival of livingdonor kidney transplants</t>
  </si>
  <si>
    <t>- feed-forward back-propagation topology NN
- Training was carried out by a conjugate gradient descent optimization algorithm. 
- The target was to achieve a sum of squared error of 0.01
- 1000 training cycles 
- Nine neurons in the hidden layer and 200 epochs (training cycles) were necessary
to achieve this goal.</t>
  </si>
  <si>
    <t>40 input layers</t>
  </si>
  <si>
    <t>1900 patients with living-donor kidney transplant;</t>
  </si>
  <si>
    <r>
      <rPr>
        <b/>
      </rPr>
      <t xml:space="preserve">ANN
</t>
    </r>
    <r>
      <t xml:space="preserve">Sn:  88.43%
Sp: 73.26%
Ac:  88%
Ppv: 82.1%
Npv: 82%
</t>
    </r>
    <r>
      <rPr>
        <b/>
      </rPr>
      <t xml:space="preserve">Nomogram
</t>
    </r>
    <r>
      <t>Sn:  61.84%
Sp: 74.9%
Ac:  72%
Ppv: 43.5%
Npv: 86.3%</t>
    </r>
  </si>
  <si>
    <t>Exclusion criteria: sensitization with a positive lymphocytotoxic crossmatch,recent malignancy, addiction, psychiatric disorders, type I diabetes mellitus, and significant extrarenal organ failure (pulmonary, hepatic, and cardiac)</t>
  </si>
  <si>
    <t>5 years after transplantation</t>
  </si>
  <si>
    <t>Bayesian Belief Network (BBN)</t>
  </si>
  <si>
    <r>
      <t xml:space="preserve">Bayesian Modeling of Pretransplant Variables Accurately Predicts Kidney Graft Survival:
</t>
    </r>
    <r>
      <rPr>
        <i/>
      </rPr>
      <t>https://doi.org/10.1159/000345552; 
2012;</t>
    </r>
    <r>
      <t xml:space="preserve">
</t>
    </r>
    <r>
      <rPr/>
      <t>Brown T.S., Elster E.A, Stevens K, Graybill J.C, Gillern S, Phinney S, Salifu M.O, Jindal R.M</t>
    </r>
  </si>
  <si>
    <t>predict graft failure within the first year or within 3 years</t>
  </si>
  <si>
    <t>- Continuous variables were divided into two bins based on equal areas under the distribution curves
- binning continuous variables, has the benefit of reducing ‘noise’ in the data, but also loses information
- 10-fold internal cross-validation</t>
  </si>
  <si>
    <t>bayesian information criterion that trades off goodness of fit for model complexity) of 0.5</t>
  </si>
  <si>
    <t>48 clinical variables (pre transplant variable)</t>
  </si>
  <si>
    <t>5144 patients</t>
  </si>
  <si>
    <t>Prediction at 1 year : 
AUC - 0.63; 
Sn - 39.9%;
Sp - 79.9%
Prediction at 3 years : 
AUC - 0.63; 
Sn -3 9.8%; 
Sp - 80.2%</t>
  </si>
  <si>
    <t>United States Renal Data System database (USRDS database)</t>
  </si>
  <si>
    <t>Decision Trees</t>
  </si>
  <si>
    <r>
      <t xml:space="preserve">Decisional Trees in Renal Transplant Follow-up:
</t>
    </r>
    <r>
      <rPr>
        <i/>
      </rPr>
      <t xml:space="preserve">https://doi.org/10.1016/j.transproceed.2010.03.061;
2010;
</t>
    </r>
    <r>
      <rPr/>
      <t>R.Grecoa, T.Papalia, D.Lofaro, S.Maestripieri, D.Mancuso, R.Bonofiglio</t>
    </r>
  </si>
  <si>
    <t>Graft failure at 5 years post KT</t>
  </si>
  <si>
    <r>
      <rPr>
        <b/>
      </rPr>
      <t>9</t>
    </r>
    <r>
      <t xml:space="preserve">
parameters: age, sex, time on dialysis, donor type, donor age, HLA mismatches, delayed graft function (DGF), acute rejection episode (ARE), and chronic allograft nephropathy (CAN)</t>
    </r>
  </si>
  <si>
    <t>194 KT patients (both living and deceased donor)</t>
  </si>
  <si>
    <t>Sn - 88.2%; 
Sp - 73.8%</t>
  </si>
  <si>
    <t>SVM with Gaussian support vector machine with recursive feature elimination on the more inclusive dataset</t>
  </si>
  <si>
    <r>
      <t xml:space="preserve">Predicting the outcome of renal transplantation:
</t>
    </r>
    <r>
      <rPr>
        <i/>
      </rPr>
      <t>https://doi.org/10.1136/amiajnl-2010-000004; 
2012;</t>
    </r>
    <r>
      <t xml:space="preserve">
</t>
    </r>
    <r>
      <rPr/>
      <t>Julia Lasserre, Steffen Arnold, Martin Vingron, Petra Reinke, Carl Hinrichs</t>
    </r>
  </si>
  <si>
    <t>Predict the estimated glomerular filtration rate (eGFR) of the recipient 1 year after transplantation</t>
  </si>
  <si>
    <t>- 10-fold cross-validation
- To preselect features automatically, principal-component analysis (PCA) and regressional Relief-F were run</t>
  </si>
  <si>
    <t>707 KT patients (deceased)</t>
  </si>
  <si>
    <t>Pearson correlation coefficient 0.48</t>
  </si>
  <si>
    <t>Donor: Eurotransplant's database
Recipient: Charité Campus Virchow-Klinikum's database</t>
  </si>
  <si>
    <t>Two separate datasets were created, taking features with &lt;10% missing values for one and &lt;50% missing values for the other. Four established regressors were run on both datasets, with and without feature selection</t>
  </si>
  <si>
    <t>Bayesian belief network classifier</t>
  </si>
  <si>
    <r>
      <t xml:space="preserve">Bayes Net Classifiers for Prediction of Renal Graft Status and Survival Period:
</t>
    </r>
    <r>
      <rPr>
        <i/>
      </rPr>
      <t>http://www.eng.utoledo.edu/~gserpen/Publications/IJMMS%202010%20Article.pdf;
2010;</t>
    </r>
    <r>
      <t xml:space="preserve">
</t>
    </r>
    <r>
      <rPr/>
      <t xml:space="preserve">Jiakai Li, Gursel Serpen, Steven Selman, Matt Franchetti, Mike Riesen and Cynthia Schneider </t>
    </r>
  </si>
  <si>
    <t>prediction of graft status and survival period in renal transplantation using the patient profile information prior to the transplantation.</t>
  </si>
  <si>
    <t>Principal Component Analysis (PCA)</t>
  </si>
  <si>
    <t>1228 patient records</t>
  </si>
  <si>
    <t>Ac – 71.7%</t>
  </si>
  <si>
    <t>University of Toledo Medical Center Hospital patients as reported to the United Network Organ Sharing (UNOS dataset)</t>
  </si>
  <si>
    <t>Artificial neural network (ANN) 
Logistic Regression</t>
  </si>
  <si>
    <r>
      <t xml:space="preserve">Prediction of Kidney Graft Rejection Using Artificial Neural Network:
</t>
    </r>
    <r>
      <rPr>
        <i/>
      </rPr>
      <t>https://doi.org/10.4258/hir.2017.23.4.277; 
2017;</t>
    </r>
    <r>
      <t xml:space="preserve">
</t>
    </r>
    <r>
      <rPr/>
      <t>Leili Tapak, Omid Hamidi, Payam Amini, Jalal Poorolajal</t>
    </r>
  </si>
  <si>
    <t>identify potential important risk factors for chronic nonreversible graft rejection</t>
  </si>
  <si>
    <t>378 patients</t>
  </si>
  <si>
    <t>ANN:
Ac: 0.75
Roc: 0.88
LR:
Ac: 0.55
Roc: 0.75</t>
  </si>
  <si>
    <t>Feedforward Neural Network
Recurrent Neural Networks
(RNNs)
Logistic Regression</t>
  </si>
  <si>
    <r>
      <t xml:space="preserve">Predicting Clinical Events by Combining Static and Dynamic Information using Recurrent Neural Networks:
</t>
    </r>
    <r>
      <rPr>
        <i/>
      </rPr>
      <t xml:space="preserve">DOI: 10.1109/ICHI.2016.16;
2016;
</t>
    </r>
    <r>
      <t>Cristobal Esteban, Oliver Staeck, Stephan Baier, Yinchong Yang, Volker Tresp</t>
    </r>
  </si>
  <si>
    <t>Prediction of occurence of the following events in 6-12 months post transplantation:
1. rejection of the kidney, 
2. loss of the kidney and 
3. death of the patient</t>
  </si>
  <si>
    <t>6-12 months post tranplantation</t>
  </si>
  <si>
    <t>database collected in the Charite Hospital in Berlin</t>
  </si>
  <si>
    <t>Title of the paper</t>
  </si>
  <si>
    <t>Journal</t>
  </si>
  <si>
    <t>Abstract</t>
  </si>
  <si>
    <t>Provider</t>
  </si>
  <si>
    <t>Take away Notes</t>
  </si>
  <si>
    <t>Further readings</t>
  </si>
  <si>
    <t>World Scientific Publishing Company</t>
  </si>
  <si>
    <t>Deep learning to predict mortality of patient 6 months and 1 year after admission</t>
  </si>
  <si>
    <t>Anne</t>
  </si>
  <si>
    <t>- Deep Learning techniques - unsupervides auto encoders, long short-term memory networks
- Use of auto encoders to represent patient care events in a low dimensional vector space
- MIMIC database divided in 4 groups 
- Stratified cross validation (used to divide training and test data set
- Survival prediction on multilayer perceptron deep neural network, logistic regression and SVM
- Unsupervised autoencoders - inner most hidden layer using t-Stochastic Neighbour Embedding
- unsupervised prediction - random forest most effective</t>
  </si>
  <si>
    <t>- Autoencoders
- Stratified cross validation
- multilayer perceptron deep neural network
- logistic regression
- SVM
- t-Stochastic Neighbour Embedding
- random forest</t>
  </si>
  <si>
    <t>Nature</t>
  </si>
  <si>
    <t>Database description of eICU programs across USA</t>
  </si>
  <si>
    <t>Marcel</t>
  </si>
  <si>
    <t>- Only ICU related data over 200000 admissions
- a good source if only ICU data is considered along with MIMIC 3</t>
  </si>
  <si>
    <t>-</t>
  </si>
  <si>
    <t>- 4344 kidney transplant receipients (2002 - 2014)
- prognostic abilty of 80 parameters was evauated using Cox regression analyses</t>
  </si>
  <si>
    <t xml:space="preserve">- Cox regression </t>
  </si>
  <si>
    <t>BMC</t>
  </si>
  <si>
    <t xml:space="preserve">Differentiating between Volume Responsive and Unresoponsive </t>
  </si>
  <si>
    <t xml:space="preserve">- Extreme Gradient boosting (XGBoost) and logistic regression were used, where XGBoost outperformed </t>
  </si>
  <si>
    <t xml:space="preserve">- AUC ROC (https://towardsdatascience.com/understanding-auc-roc-curve-68b2303cc9c5)
- CI (https://www.informationweek.com/big-data/the-basics-of-ci-cd-for-data-science-and-machine-learning/a/d-id/1334736)
- </t>
  </si>
  <si>
    <t>Deep learning approach to continuous prediction of accute kidney injury within a timeline of next 48 hours</t>
  </si>
  <si>
    <t>- use of Tensor Flow (Sonnet library)</t>
  </si>
  <si>
    <t>Tensor Flow</t>
  </si>
  <si>
    <t>ELSEVIER</t>
  </si>
  <si>
    <t>Detailed survey of published ML and ANN predictive models for graft failure after kidney transplant</t>
  </si>
  <si>
    <t>- most common ML methods for predictiing graft failures: Decision tree, ANN, Bayesian belief networks
- (35) used decision tree and random forest to predict acute anti body mediated rejectionat 30 days post transplant
- (26) used decision tree, random forest, Linear and Radial support vector machines and ANN to predict delayed graft function within one week after transplant
- common parameter used: area under the curve (AUC), sensitivity, specificity and accuracy
- (35) random forest (AUC - 0.854) outperformed decision tree (AUC - 0.819) for 30 days prediction
- (33) ANN (AUC - 0.865) outperformed SVM (AUC - 0.769) for 5 years prediction
- ANN has higher accuracy than logistic regression
- Principal Component Analysis (PCA) is used for dimensionality reduction (47)</t>
  </si>
  <si>
    <t>IEEE</t>
  </si>
  <si>
    <t>Use of multilayer perceptron and Bayes network to predict transplant outcomes undergoing kidney-liver (dual organ) transplantation</t>
  </si>
  <si>
    <t>- use of multilayer perceptron (MLP) and Bayesian Network (BN)
- 358 patients (dual organ transplantation - kidney &amp; liver) were used
- outcome classes (died, re-transplantation required, lost, alive)
- 11 clinincal attributes (11 layers, 1 hidden layer)
- outcome of BN (accuracy: 63.93%) is better than MLP (accuracy: 55.56%) in all aspects</t>
  </si>
  <si>
    <t>- Bayesian Networks
- Multilayer Perceptron (feed forward ANN)</t>
  </si>
  <si>
    <t xml:space="preserve">Comparison of ML models for long term graft survival (10 years) </t>
  </si>
  <si>
    <t xml:space="preserve">- evaluation of predictive power of survival decision tree, bagging, random forest, ridge and lasso
- comparison with conventional models like decision tree and cox regression
- ANN success rate: 85% while Bayesian net classifiers prediction accuracy for long term is 97%
-  </t>
  </si>
  <si>
    <t>- Bagging
- Random forest</t>
  </si>
  <si>
    <t>BMJ</t>
  </si>
  <si>
    <t>Prediction of long term kidney allograft failure for world wide databases</t>
  </si>
  <si>
    <t>- 32 candidate prognostic factors for kidney allograft survival were assessed
- contains some assesment criterias for kidney allograft function
- Use of Kaplan Meier method to estimate graft survival
- Totally based on statistical models
- they have shown that the iBox risk prediction score outperformed current gold standard (eGFR and proteinuria) for monitoring kidney recipients.
- strength of study (page 10)</t>
  </si>
  <si>
    <t>International Medical Informatics Association (IMIA)</t>
  </si>
  <si>
    <t>Survey of 14 studies regarding prediction of graft survival through ML techniques (searched from PUBMED, DBLP, Scopus)</t>
  </si>
  <si>
    <r>
      <t xml:space="preserve">- 5 different ML algorithms (ANN, DT, SVM, BBN, ensemble learning method - Random Forest)
- Decision tree (AUC: 79.5%) has slightly higher performance than ANN (AUC: 78.2%)
- </t>
    </r>
    <r>
      <rPr>
        <color rgb="FFFF0000"/>
      </rPr>
      <t xml:space="preserve">Eurotransplant (public database)
</t>
    </r>
    <r>
      <t>- DT has the
robustness to noise, low computational cost, and ability to deal
with redundant features; it has advantages over other learning
 algorithms
- there is no ‘One size fits all’ approach for applying 
ML methods. Selection of the right algorithm, provided input
 variables and volume, and accuracy of the training datasets are
 critical.</t>
    </r>
  </si>
  <si>
    <t>- ensemble learning: Ensemble methods are meta-algorithms that combine several machine learning techniques into one predictive model in order to decrease variance (bagging), bias (boosting), or improve predictions (stacking).</t>
  </si>
  <si>
    <t>IJMER</t>
  </si>
  <si>
    <t>Prediction of CKD (no details given)</t>
  </si>
  <si>
    <t>- use of MLP, Radial Basis Functions Network (RBF) and logistic regression
- concept of confusion matrix and other performance analysis factors are nicely discussed
- result MLP &gt; RBF &gt; LR</t>
  </si>
  <si>
    <t>- RBF</t>
  </si>
  <si>
    <t>Hindawi Publishing Corporation</t>
  </si>
  <si>
    <t>Use of Adaptive Neurofuzzy Inference System (ANFIS) to predict speed og GFR decrease in CKD patients</t>
  </si>
  <si>
    <t>- GFR (Glomerular filtration rate) is the only reliable parameter of renal function and progression of CKD
- when GFR &lt; 15cc/kg/min/1.73m2, renal replacement therapy including dialysis or kidney transplant is necessary
- used ANFIS network to predict the GFR values to train
- patient parameters were provided: inputs of predictive model were shown (10)
- Pearson correlation coefficients test were used to determine the most significant input variables for ANFIS model (4 selected out of 10)
- Outcomes for 6, 12 and 18 months
- For each input in ANFIS, 10 clusters were considered (based on trial and error)
- For error criteria, Normalized Mean Square Error was selected (NMSE) among Mean Square Error (MSE) and Mean Absolute Error (MAE)
- NMSE rate from 3.8% - 4.7%
- Conclusion: ANFIS could predict the GFR for 6, 12, 18 months with &gt;95% accuracy</t>
  </si>
  <si>
    <t>- ANFIS (type of Neural Network)
- Error criterias (MSE, MAE, NMSE)</t>
  </si>
  <si>
    <t>Detecting CKD at early stage using CS trained NN</t>
  </si>
  <si>
    <t xml:space="preserve">- Cuckoo Search (CS) Optimization tries to minimize the root mean squared error (RMSE) during the training process of MLP-FFN
- Dataset: UCI Machine Learning Repository
- Basic intro of ANN and CS with equations  </t>
  </si>
  <si>
    <t>- Cuckoo Search</t>
  </si>
  <si>
    <t>IJCA</t>
  </si>
  <si>
    <t>Survey of prediction of organ trnsplantation outcomes and survival analysis</t>
  </si>
  <si>
    <t>- For organ transplantation outcomes, two studies on data mining techniques and ANN were surveyed
- For survival outcomes a couple of studies on medical literatures along with Bayes classifier and BBN were surveyed</t>
  </si>
  <si>
    <t>JAMA</t>
  </si>
  <si>
    <t>Use of Cox proportional hazards regression methods to predict kidney failure and need for transplantation</t>
  </si>
  <si>
    <r>
      <t xml:space="preserve">- kidney damage severity determined by level of GFR estimated from createnine level
- patients' subgroups based on age, sex, CKD stage, diabetes status, urine albumin-to-createnine ratio, etc.
- development cohort: patients with CKD stage 3-5 (eGFR &lt;60/mL/min/1.73 m2)
- list of candidate dependent variables provided including demographic, physical examniation and comorbidities
- </t>
    </r>
    <r>
      <rPr>
        <b/>
      </rPr>
      <t>variables preparation methods were described a little bit</t>
    </r>
    <r>
      <t xml:space="preserve"> 
- risk prediction horrizon - 1,3,5 years till initiation of dialysis or transplant</t>
    </r>
  </si>
  <si>
    <t>Diagnosis of Chronic Renal Failure (CFR) using ANN, Naive Bayes and Decision tree</t>
  </si>
  <si>
    <t>- Use of ANN, decision tree, naive bayes
- use of WEKA (open source) for performance comparison and evaluation purpose
- CFR has 5 stages depending on GFR with 5 requires dialysis or transplantation
- GFR measures how much liquid and waste is passing from the blood through the glomureli filters in the kidneys to form urine each minute
- GFR = ((140-Age)*Mass/(72*serum createnine)) * alpha, where alpha = gender correction factor, 1 for male and 0.85 for female
- 102 instances of patients each with 15 attributes
- DT has the most accuracy in various tests 
- Receiver Operating Characteristics (ROC) Curve is used to measure the characteristics of the algorithms</t>
  </si>
  <si>
    <t>- ROC curve
- WEKA</t>
  </si>
  <si>
    <t>IJERT</t>
  </si>
  <si>
    <t>Compare the performance of SVM and KNN classifier for CKD prediction</t>
  </si>
  <si>
    <t xml:space="preserve">- KNN performed better than SVM
- complete list of attributes are provided
</t>
  </si>
  <si>
    <t>Nephrol Dial Transplant</t>
  </si>
  <si>
    <t>ANN (multilayer feed forward perceptron) is used to predict the occurence of DFG and compared with logistic regression</t>
  </si>
  <si>
    <t>NIl</t>
  </si>
  <si>
    <t xml:space="preserve">- Logistic regression was more sensitive to predict no DFG (91 vs 70%)
- Neural network was sensitive to predict yes DFG (56 vs 37%)
- overall performance accuracy of both logistic regression and the neural network was 64 and 63 %
- logistic regression was 36.5% sensitive and 90.7% specific
- ANN was 63.5% sensitive and 64.8% specific
- Delayed graft function is the time taken by the kidney to attain threshold Cockroft calculated createnine clearance of ≥10ml/min
- </t>
  </si>
  <si>
    <t>Science Direct</t>
  </si>
  <si>
    <t>Use of Decision tree and Random forest to predict early transplant rejection (post 30 days)</t>
  </si>
  <si>
    <t>- The DT and RF models identified the key risk factors associated with acute rejection: the levels of the donor specific IgG anti-bodies, the levels of IgG4 subclass and the number of human leucocyte antigen mismatches betweenthe donor and recipient.</t>
  </si>
  <si>
    <t>Research gate</t>
  </si>
  <si>
    <t>Use of ANN for prediction of kidney transplant rejections</t>
  </si>
  <si>
    <t>- Nice analysis of ANN applications in different clinical areas (ex: decision making, medical outcome prediction, transplantation setting)
- Data from 771 successful and 771 unsuccessful transplants
- Features used are discussed
- Best performing ANN: 8 neurons in hidden layer and one neuron in output layer
- Predicted 84.95% successful transplants and 71.7% unsuccessful transplant
- 4 classes of rejection: hyperacute (HA), acute (A), subacute (SA), chronic (C)</t>
  </si>
  <si>
    <t>- classes of kidney rejections</t>
  </si>
  <si>
    <t>NCBI</t>
  </si>
  <si>
    <t>ANN to predict 5 year graft survival of living donor kidney transplant</t>
  </si>
  <si>
    <t xml:space="preserve">- Comparison of the ANN outcome with COX regression based nomogram
- Detailed exclusion criteria of patients
- 1581 patients data
- inputs and features were discussed
- training carried out by conjugate gradient descent optimization algorithm (target: sum squared error of 0.01)
- </t>
  </si>
  <si>
    <t>selection of the optimal parameters values for the SMOTE: search optimisation algorithm for parameter selection for SMOTE</t>
  </si>
  <si>
    <t>- discussed SVM hyperplane and how it is influenced by the minorty sets in training
- two types of sampling strategies: random &amp; special
- The advantages of random sampling are its simplicity, ease of implementation and visualization, and the ability to change the balance in any desired direction.
- over sampling works better than undersampling since no information is getting lost
- The SMOTE algorithm [6] creates the artificial objects of the minority class based on the similarities in the feature space between the existing objects using the k -nearest neighbor algorithm (kNN algorithm) [12].
-  it is necessary to consider different combinations of the parameters values of the SMOTE algorithm with different ways of random generation of new objects.</t>
  </si>
  <si>
    <t>- SMOTE</t>
  </si>
  <si>
    <t>JMLR</t>
  </si>
  <si>
    <t>- Sampling techniques: (i) under-sampling, (ii) over-sampling, (iii) combination of overand under-sampling, and (iv) ensemble learning methods
- Good competitor of SMOTE
- Detailed chart of comparison given for different undersampling and oversampling techniques</t>
  </si>
  <si>
    <t>Springer</t>
  </si>
  <si>
    <t>performance comparison of popular sampling methods</t>
  </si>
  <si>
    <t>- Undersampling techniques: 
1. CNN—Condensed Nearest Neighbour
2. TL—Tomek Links
3. OSS—One-Sided Selection
4. ENN—Edited Nearest Neighbour
5. NCL—Neighbourhood Cleaning Rule
- Oversampling techniques
1. SMOTE: Matching rows according to K-NN are randomly chosen, and their convex combinations are prepared to obtain new samples
2. MWMOTE: It is a modification over SMOTE technique and works better when the quality of input data is low
3. PDFOS—Probability Density Function Estimation-Based Oversampling
4. RWO—Random Walk Oversampling
5. ADASYN—Adaptive Synthetic Sampling</t>
  </si>
  <si>
    <t>Elsevier</t>
  </si>
  <si>
    <t>Systematic review of of rare event de- tection from an imbalanced learning perspective</t>
  </si>
  <si>
    <r>
      <t xml:space="preserve">- 517 papers reviewed
- Resampling
- Feature selection and extraction: Filters, wrappers and embedded methods
</t>
    </r>
    <r>
      <rPr>
        <b/>
      </rPr>
      <t xml:space="preserve">- Feature extraction creates new features from the original features using functional mapping
- Feature selection creates a sub set of the entire feature space
</t>
    </r>
    <r>
      <t>- Techniques for feature extraction: Principal Component Analysis (PCA), Singular Value Decompo- sition (SVD), and f Non-negative Matrix Factorization (NMF)</t>
    </r>
  </si>
  <si>
    <r>
      <t xml:space="preserve">Accurateandfastfeatureselectionworkflowforhigh-dimensionalomicsdata: YassetPerez-Riverol, </t>
    </r>
    <r>
      <rPr>
        <color rgb="FF000000"/>
      </rPr>
      <t>et.al</t>
    </r>
  </si>
  <si>
    <t>Plos one</t>
  </si>
  <si>
    <t>Cover relevant issues regarding feature selection process in medical data
developeda FS workflow and an R package for high-dimensional omics data analysis</t>
  </si>
  <si>
    <t>- good background to write about feature selection
- most common feature engineering approach is univariate filtering where each feature is ranked and eliminated (relationship between features and class label)
- However,correlation filters could prompt some loss of relevant features that are meaningless by themselves but that can be useful in combination.
- to overcome this problem Principal Component Analysis (PCA) and.Linear Discriminant Analysis
- wrapper approaches (e.g.forward selection and backward elimination) canuse the prediction performance of a given ML approach to assess the relative usefulness of different subsets of variables
- used SVM and RF as backward elimination wrapper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</si>
</sst>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8.0"/>
      <color rgb="FFFFFFFF"/>
      <name val="Arial"/>
    </font>
    <font>
      <sz val="11.0"/>
      <color rgb="FFFFFFFF"/>
      <name val="Arial"/>
    </font>
    <font>
      <color theme="1"/>
      <name val="Arial"/>
    </font>
    <font>
      <b/>
      <color theme="1"/>
      <name val="Arial"/>
    </font>
    <font>
      <color rgb="FF000000"/>
      <name val="Arial"/>
    </font>
    <font>
      <b/>
      <color rgb="FF333333"/>
      <name val="Arial"/>
    </font>
    <font/>
    <font>
      <b/>
      <color rgb="FF741B47"/>
      <name val="Arial"/>
    </font>
    <font>
      <u/>
      <color rgb="FF1155CC"/>
      <name val="Arial"/>
    </font>
    <font>
      <u/>
      <color rgb="FF1155CC"/>
      <name val="Arial"/>
    </font>
  </fonts>
  <fills count="7">
    <fill>
      <patternFill patternType="none"/>
    </fill>
    <fill>
      <patternFill patternType="lightGray"/>
    </fill>
    <fill>
      <patternFill patternType="solid">
        <fgColor rgb="FF666666"/>
        <bgColor rgb="FF666666"/>
      </patternFill>
    </fill>
    <fill>
      <patternFill patternType="solid">
        <fgColor rgb="FFEFEFEF"/>
        <bgColor rgb="FFEFEFEF"/>
      </patternFill>
    </fill>
    <fill>
      <patternFill patternType="solid">
        <fgColor rgb="FFFFFFFF"/>
        <bgColor rgb="FFFFFFFF"/>
      </patternFill>
    </fill>
    <fill>
      <patternFill patternType="solid">
        <fgColor rgb="FFF7CB4D"/>
        <bgColor rgb="FFF7CB4D"/>
      </patternFill>
    </fill>
    <fill>
      <patternFill patternType="solid">
        <fgColor rgb="FFFEF8E3"/>
        <bgColor rgb="FFFEF8E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1" fillId="2" fontId="1" numFmtId="0" xfId="0" applyAlignment="1" applyBorder="1" applyFont="1">
      <alignment horizontal="left" readingOrder="0" shrinkToFit="0" wrapText="1"/>
    </xf>
    <xf borderId="0" fillId="2" fontId="2" numFmtId="0" xfId="0" applyFont="1"/>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3" fontId="3" numFmtId="0" xfId="0" applyAlignment="1" applyFill="1" applyFont="1">
      <alignment readingOrder="0" shrinkToFit="0" vertical="center" wrapText="1"/>
    </xf>
    <xf borderId="0" fillId="3" fontId="3" numFmtId="0" xfId="0" applyAlignment="1" applyFont="1">
      <alignment shrinkToFit="0" vertical="center" wrapText="1"/>
    </xf>
    <xf borderId="0" fillId="3" fontId="4" numFmtId="0" xfId="0" applyAlignment="1" applyFont="1">
      <alignment readingOrder="0" shrinkToFit="0" vertical="center" wrapText="1"/>
    </xf>
    <xf borderId="0" fillId="0" fontId="3" numFmtId="0" xfId="0" applyAlignment="1" applyFont="1">
      <alignment readingOrder="0" shrinkToFit="0" vertical="center" wrapText="1"/>
    </xf>
    <xf borderId="0" fillId="4" fontId="5" numFmtId="0" xfId="0" applyAlignment="1" applyFill="1" applyFont="1">
      <alignment horizontal="left" readingOrder="0" shrinkToFit="0" vertical="center" wrapText="1"/>
    </xf>
    <xf borderId="0" fillId="0" fontId="3" numFmtId="3" xfId="0" applyAlignment="1" applyFont="1" applyNumberFormat="1">
      <alignment readingOrder="0" shrinkToFit="0" vertical="center" wrapText="1"/>
    </xf>
    <xf borderId="0" fillId="3" fontId="6" numFmtId="0" xfId="0" applyAlignment="1" applyFont="1">
      <alignment readingOrder="0" shrinkToFit="0" vertical="center" wrapText="1"/>
    </xf>
    <xf borderId="0" fillId="3" fontId="3" numFmtId="3" xfId="0" applyAlignment="1" applyFont="1" applyNumberFormat="1">
      <alignment readingOrder="0" shrinkToFit="0" vertical="center" wrapText="1"/>
    </xf>
    <xf borderId="0" fillId="3" fontId="7" numFmtId="0" xfId="0" applyAlignment="1" applyFont="1">
      <alignment readingOrder="0" shrinkToFit="0" vertical="center" wrapText="1"/>
    </xf>
    <xf borderId="0" fillId="5" fontId="8" numFmtId="0" xfId="0" applyAlignment="1" applyFill="1" applyFont="1">
      <alignment shrinkToFit="0" vertical="bottom" wrapText="1"/>
    </xf>
    <xf borderId="0" fillId="4" fontId="9" numFmtId="0" xfId="0" applyAlignment="1" applyFont="1">
      <alignment shrinkToFit="0" vertical="bottom" wrapText="1"/>
    </xf>
    <xf borderId="0" fillId="4" fontId="3" numFmtId="0" xfId="0" applyAlignment="1" applyFont="1">
      <alignment shrinkToFit="0" vertical="bottom" wrapText="1"/>
    </xf>
    <xf borderId="0" fillId="6" fontId="10" numFmtId="0" xfId="0" applyAlignment="1" applyFill="1" applyFont="1">
      <alignment shrinkToFit="0" vertical="bottom" wrapText="1"/>
    </xf>
    <xf borderId="0" fillId="6" fontId="3" numFmtId="0" xfId="0" applyAlignment="1" applyFont="1">
      <alignment shrinkToFit="0" vertical="bottom" wrapText="1"/>
    </xf>
    <xf borderId="0" fillId="6" fontId="3" numFmtId="0" xfId="0" applyAlignment="1" applyFont="1">
      <alignment vertical="bottom"/>
    </xf>
    <xf borderId="0" fillId="4"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114300</xdr:colOff>
      <xdr:row>4</xdr:row>
      <xdr:rowOff>66675</xdr:rowOff>
    </xdr:from>
    <xdr:ext cx="6286500" cy="25146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57150</xdr:colOff>
      <xdr:row>8</xdr:row>
      <xdr:rowOff>600075</xdr:rowOff>
    </xdr:from>
    <xdr:ext cx="9791700" cy="33147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57150</xdr:colOff>
      <xdr:row>10</xdr:row>
      <xdr:rowOff>19050</xdr:rowOff>
    </xdr:from>
    <xdr:ext cx="3314700" cy="27146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9.0"/>
    <col customWidth="1" min="2" max="2" width="50.0"/>
    <col customWidth="1" min="3" max="3" width="24.29"/>
    <col customWidth="1" min="4" max="4" width="22.86"/>
    <col customWidth="1" min="5" max="5" width="21.0"/>
    <col customWidth="1" min="6" max="6" width="30.57"/>
    <col customWidth="1" min="7" max="7" width="20.86"/>
    <col customWidth="1" min="9" max="9" width="33.29"/>
    <col customWidth="1" min="12" max="12" width="20.86"/>
  </cols>
  <sheetData>
    <row r="1" ht="111.0" customHeight="1">
      <c r="A1" s="1" t="s">
        <v>0</v>
      </c>
      <c r="B1" s="2" t="s">
        <v>1</v>
      </c>
      <c r="C1" s="2" t="s">
        <v>2</v>
      </c>
      <c r="D1" s="2" t="s">
        <v>3</v>
      </c>
      <c r="E1" s="2" t="s">
        <v>4</v>
      </c>
      <c r="F1" s="2" t="s">
        <v>5</v>
      </c>
      <c r="G1" s="2" t="s">
        <v>6</v>
      </c>
      <c r="H1" s="2" t="s">
        <v>7</v>
      </c>
      <c r="I1" s="2" t="s">
        <v>8</v>
      </c>
      <c r="J1" s="1" t="s">
        <v>9</v>
      </c>
      <c r="K1" s="2" t="s">
        <v>10</v>
      </c>
      <c r="L1" s="2" t="s">
        <v>11</v>
      </c>
      <c r="M1" s="2" t="s">
        <v>12</v>
      </c>
      <c r="N1" s="2" t="s">
        <v>13</v>
      </c>
      <c r="O1" s="2" t="s">
        <v>14</v>
      </c>
      <c r="P1" s="3"/>
      <c r="Q1" s="3"/>
      <c r="R1" s="3"/>
      <c r="S1" s="3"/>
      <c r="T1" s="3"/>
      <c r="U1" s="3"/>
      <c r="V1" s="3"/>
      <c r="W1" s="3"/>
      <c r="X1" s="3"/>
      <c r="Y1" s="3"/>
      <c r="Z1" s="3"/>
      <c r="AA1" s="3"/>
    </row>
    <row r="2">
      <c r="A2" s="4"/>
      <c r="B2" s="5" t="s">
        <v>15</v>
      </c>
      <c r="C2" s="4"/>
      <c r="D2" s="4"/>
      <c r="E2" s="4"/>
      <c r="F2" s="5" t="s">
        <v>16</v>
      </c>
      <c r="G2" s="5" t="s">
        <v>17</v>
      </c>
      <c r="H2" s="5" t="s">
        <v>18</v>
      </c>
      <c r="I2" s="4"/>
      <c r="J2" s="4"/>
      <c r="K2" s="4"/>
      <c r="L2" s="4"/>
      <c r="M2" s="4"/>
      <c r="N2" s="4"/>
      <c r="O2" s="5" t="s">
        <v>19</v>
      </c>
      <c r="P2" s="4"/>
      <c r="Q2" s="4"/>
      <c r="R2" s="4"/>
      <c r="S2" s="4"/>
      <c r="T2" s="4"/>
      <c r="U2" s="4"/>
      <c r="V2" s="4"/>
      <c r="W2" s="4"/>
      <c r="X2" s="4"/>
      <c r="Y2" s="4"/>
      <c r="Z2" s="4"/>
      <c r="AA2" s="4"/>
    </row>
    <row r="3">
      <c r="A3" s="5" t="s">
        <v>20</v>
      </c>
      <c r="B3" s="5" t="s">
        <v>21</v>
      </c>
      <c r="C3" s="5" t="s">
        <v>22</v>
      </c>
      <c r="D3" s="4"/>
      <c r="E3" s="4"/>
      <c r="F3" s="4"/>
      <c r="G3" s="4"/>
      <c r="H3" s="5" t="s">
        <v>23</v>
      </c>
      <c r="I3" s="4"/>
      <c r="J3" s="4"/>
      <c r="K3" s="4"/>
      <c r="L3" s="4"/>
      <c r="M3" s="4"/>
      <c r="N3" s="4"/>
      <c r="O3" s="5" t="s">
        <v>19</v>
      </c>
      <c r="P3" s="4"/>
      <c r="Q3" s="4"/>
      <c r="R3" s="4"/>
      <c r="S3" s="4"/>
      <c r="T3" s="4"/>
      <c r="U3" s="4"/>
      <c r="V3" s="4"/>
      <c r="W3" s="4"/>
      <c r="X3" s="4"/>
      <c r="Y3" s="4"/>
      <c r="Z3" s="4"/>
      <c r="AA3" s="4"/>
    </row>
    <row r="4">
      <c r="A4" s="5" t="s">
        <v>24</v>
      </c>
      <c r="B4" s="6" t="s">
        <v>25</v>
      </c>
      <c r="C4" s="5" t="s">
        <v>26</v>
      </c>
      <c r="D4" s="5" t="s">
        <v>27</v>
      </c>
      <c r="E4" s="5" t="s">
        <v>28</v>
      </c>
      <c r="F4" s="5" t="s">
        <v>29</v>
      </c>
      <c r="G4" s="4"/>
      <c r="H4" s="5" t="s">
        <v>30</v>
      </c>
      <c r="I4" s="5" t="s">
        <v>31</v>
      </c>
      <c r="J4" s="5" t="s">
        <v>32</v>
      </c>
      <c r="K4" s="4"/>
      <c r="L4" s="5" t="s">
        <v>33</v>
      </c>
      <c r="M4" s="4"/>
      <c r="N4" s="4"/>
      <c r="O4" s="5" t="s">
        <v>19</v>
      </c>
      <c r="P4" s="4"/>
      <c r="Q4" s="4"/>
      <c r="R4" s="4"/>
      <c r="S4" s="4"/>
      <c r="T4" s="4"/>
      <c r="U4" s="4"/>
      <c r="V4" s="4"/>
      <c r="W4" s="4"/>
      <c r="X4" s="4"/>
      <c r="Y4" s="4"/>
      <c r="Z4" s="4"/>
      <c r="AA4" s="4"/>
    </row>
    <row r="5">
      <c r="A5" s="5" t="s">
        <v>34</v>
      </c>
      <c r="B5" s="5" t="s">
        <v>35</v>
      </c>
      <c r="C5" s="5" t="s">
        <v>36</v>
      </c>
      <c r="D5" s="5" t="s">
        <v>37</v>
      </c>
      <c r="E5" s="5" t="s">
        <v>38</v>
      </c>
      <c r="F5" s="5" t="s">
        <v>39</v>
      </c>
      <c r="G5" s="5"/>
      <c r="H5" s="5" t="s">
        <v>40</v>
      </c>
      <c r="I5" s="5" t="s">
        <v>41</v>
      </c>
      <c r="J5" s="4"/>
      <c r="K5" s="4"/>
      <c r="L5" s="5" t="s">
        <v>42</v>
      </c>
      <c r="M5" s="4"/>
      <c r="N5" s="4"/>
      <c r="O5" s="5" t="s">
        <v>19</v>
      </c>
      <c r="P5" s="4"/>
      <c r="Q5" s="4"/>
      <c r="R5" s="4"/>
      <c r="S5" s="4"/>
      <c r="T5" s="4"/>
      <c r="U5" s="4"/>
      <c r="V5" s="4"/>
      <c r="W5" s="4"/>
      <c r="X5" s="4"/>
      <c r="Y5" s="4"/>
      <c r="Z5" s="4"/>
      <c r="AA5" s="4"/>
    </row>
    <row r="6">
      <c r="A6" s="7" t="s">
        <v>43</v>
      </c>
      <c r="B6" s="7" t="s">
        <v>44</v>
      </c>
      <c r="C6" s="7" t="s">
        <v>45</v>
      </c>
      <c r="D6" s="8"/>
      <c r="E6" s="7" t="s">
        <v>46</v>
      </c>
      <c r="F6" s="7" t="s">
        <v>47</v>
      </c>
      <c r="G6" s="7"/>
      <c r="H6" s="7" t="s">
        <v>48</v>
      </c>
      <c r="I6" s="9" t="s">
        <v>49</v>
      </c>
      <c r="J6" s="8"/>
      <c r="K6" s="8"/>
      <c r="L6" s="7" t="s">
        <v>50</v>
      </c>
      <c r="M6" s="8"/>
      <c r="N6" s="8"/>
      <c r="O6" s="7" t="s">
        <v>19</v>
      </c>
      <c r="P6" s="8"/>
      <c r="Q6" s="8"/>
      <c r="R6" s="8"/>
      <c r="S6" s="8"/>
      <c r="T6" s="8"/>
      <c r="U6" s="8"/>
      <c r="V6" s="8"/>
      <c r="W6" s="8"/>
      <c r="X6" s="8"/>
      <c r="Y6" s="8"/>
      <c r="Z6" s="8"/>
      <c r="AA6" s="8"/>
    </row>
    <row r="7">
      <c r="A7" s="5" t="s">
        <v>51</v>
      </c>
      <c r="B7" s="5" t="s">
        <v>52</v>
      </c>
      <c r="C7" s="5" t="s">
        <v>53</v>
      </c>
      <c r="D7" s="5" t="s">
        <v>54</v>
      </c>
      <c r="E7" s="4"/>
      <c r="F7" s="4"/>
      <c r="G7" s="5" t="s">
        <v>55</v>
      </c>
      <c r="H7" s="5">
        <v>46751.0</v>
      </c>
      <c r="I7" s="4"/>
      <c r="J7" s="4"/>
      <c r="K7" s="4"/>
      <c r="L7" s="5" t="s">
        <v>56</v>
      </c>
      <c r="M7" s="4"/>
      <c r="N7" s="4"/>
      <c r="O7" s="5" t="s">
        <v>19</v>
      </c>
      <c r="P7" s="4"/>
      <c r="Q7" s="4"/>
      <c r="R7" s="4"/>
      <c r="S7" s="4"/>
      <c r="T7" s="4"/>
      <c r="U7" s="4"/>
      <c r="V7" s="4"/>
      <c r="W7" s="4"/>
      <c r="X7" s="4"/>
      <c r="Y7" s="4"/>
      <c r="Z7" s="4"/>
      <c r="AA7" s="4"/>
    </row>
    <row r="8">
      <c r="A8" s="5" t="s">
        <v>57</v>
      </c>
      <c r="B8" s="6" t="s">
        <v>58</v>
      </c>
      <c r="C8" s="10" t="s">
        <v>59</v>
      </c>
      <c r="D8" s="4"/>
      <c r="E8" s="4"/>
      <c r="F8" s="5" t="s">
        <v>60</v>
      </c>
      <c r="G8" s="4"/>
      <c r="H8" s="11" t="s">
        <v>61</v>
      </c>
      <c r="I8" s="4"/>
      <c r="J8" s="4"/>
      <c r="K8" s="4"/>
      <c r="L8" s="4"/>
      <c r="M8" s="4"/>
      <c r="N8" s="4"/>
      <c r="O8" s="5" t="s">
        <v>19</v>
      </c>
      <c r="P8" s="4"/>
      <c r="Q8" s="4"/>
      <c r="R8" s="4"/>
      <c r="S8" s="4"/>
      <c r="T8" s="4"/>
      <c r="U8" s="4"/>
      <c r="V8" s="4"/>
      <c r="W8" s="4"/>
      <c r="X8" s="4"/>
      <c r="Y8" s="4"/>
      <c r="Z8" s="4"/>
      <c r="AA8" s="4"/>
    </row>
    <row r="9">
      <c r="A9" s="5" t="s">
        <v>62</v>
      </c>
      <c r="B9" s="5" t="s">
        <v>63</v>
      </c>
      <c r="C9" s="5" t="s">
        <v>64</v>
      </c>
      <c r="D9" s="5" t="s">
        <v>65</v>
      </c>
      <c r="E9" s="5" t="s">
        <v>66</v>
      </c>
      <c r="F9" s="5" t="s">
        <v>67</v>
      </c>
      <c r="G9" s="4"/>
      <c r="H9" s="12" t="s">
        <v>68</v>
      </c>
      <c r="I9" s="4"/>
      <c r="J9" s="5" t="s">
        <v>69</v>
      </c>
      <c r="K9" s="4"/>
      <c r="L9" s="5" t="s">
        <v>70</v>
      </c>
      <c r="M9" s="11"/>
      <c r="N9" s="11" t="s">
        <v>71</v>
      </c>
      <c r="O9" s="5" t="s">
        <v>19</v>
      </c>
      <c r="P9" s="4"/>
      <c r="Q9" s="4"/>
      <c r="R9" s="4"/>
      <c r="S9" s="4"/>
      <c r="T9" s="4"/>
      <c r="U9" s="4"/>
      <c r="V9" s="4"/>
      <c r="W9" s="4"/>
      <c r="X9" s="4"/>
      <c r="Y9" s="4"/>
      <c r="Z9" s="4"/>
      <c r="AA9" s="4"/>
    </row>
    <row r="10">
      <c r="A10" s="7" t="s">
        <v>72</v>
      </c>
      <c r="B10" s="7" t="s">
        <v>73</v>
      </c>
      <c r="C10" s="7" t="s">
        <v>74</v>
      </c>
      <c r="D10" s="7" t="s">
        <v>75</v>
      </c>
      <c r="E10" s="8"/>
      <c r="F10" s="7" t="s">
        <v>76</v>
      </c>
      <c r="G10" s="8"/>
      <c r="H10" s="8"/>
      <c r="I10" s="8"/>
      <c r="J10" s="8"/>
      <c r="K10" s="8"/>
      <c r="L10" s="8"/>
      <c r="M10" s="8"/>
      <c r="N10" s="8"/>
      <c r="O10" s="7" t="s">
        <v>19</v>
      </c>
      <c r="P10" s="8"/>
      <c r="Q10" s="8"/>
      <c r="R10" s="8"/>
      <c r="S10" s="8"/>
      <c r="T10" s="8"/>
      <c r="U10" s="8"/>
      <c r="V10" s="8"/>
      <c r="W10" s="8"/>
      <c r="X10" s="8"/>
      <c r="Y10" s="8"/>
      <c r="Z10" s="8"/>
      <c r="AA10" s="8"/>
    </row>
    <row r="11">
      <c r="A11" s="7" t="s">
        <v>77</v>
      </c>
      <c r="B11" s="9" t="s">
        <v>78</v>
      </c>
      <c r="C11" s="7" t="s">
        <v>79</v>
      </c>
      <c r="D11" s="8"/>
      <c r="E11" s="7" t="s">
        <v>80</v>
      </c>
      <c r="F11" s="7" t="s">
        <v>81</v>
      </c>
      <c r="G11" s="8"/>
      <c r="H11" s="7" t="s">
        <v>82</v>
      </c>
      <c r="I11" s="7" t="s">
        <v>83</v>
      </c>
      <c r="J11" s="7" t="s">
        <v>84</v>
      </c>
      <c r="K11" s="8"/>
      <c r="L11" s="7" t="s">
        <v>85</v>
      </c>
      <c r="M11" s="8"/>
      <c r="N11" s="8"/>
      <c r="O11" s="7" t="s">
        <v>19</v>
      </c>
      <c r="P11" s="8"/>
      <c r="Q11" s="8"/>
      <c r="R11" s="8"/>
      <c r="S11" s="8"/>
      <c r="T11" s="8"/>
      <c r="U11" s="8"/>
      <c r="V11" s="8"/>
      <c r="W11" s="8"/>
      <c r="X11" s="8"/>
      <c r="Y11" s="8"/>
      <c r="Z11" s="8"/>
      <c r="AA11" s="8"/>
    </row>
    <row r="12">
      <c r="A12" s="7" t="s">
        <v>86</v>
      </c>
      <c r="B12" s="13" t="s">
        <v>87</v>
      </c>
      <c r="C12" s="7" t="s">
        <v>88</v>
      </c>
      <c r="D12" s="7" t="s">
        <v>89</v>
      </c>
      <c r="E12" s="7" t="s">
        <v>90</v>
      </c>
      <c r="F12" s="7" t="s">
        <v>91</v>
      </c>
      <c r="G12" s="8"/>
      <c r="H12" s="14" t="s">
        <v>92</v>
      </c>
      <c r="I12" s="7" t="s">
        <v>93</v>
      </c>
      <c r="J12" s="8"/>
      <c r="K12" s="8"/>
      <c r="L12" s="8"/>
      <c r="M12" s="7" t="s">
        <v>94</v>
      </c>
      <c r="N12" s="8"/>
      <c r="O12" s="7" t="s">
        <v>19</v>
      </c>
      <c r="P12" s="8"/>
      <c r="Q12" s="8"/>
      <c r="R12" s="8"/>
      <c r="S12" s="8"/>
      <c r="T12" s="8"/>
      <c r="U12" s="8"/>
      <c r="V12" s="8"/>
      <c r="W12" s="8"/>
      <c r="X12" s="8"/>
      <c r="Y12" s="8"/>
      <c r="Z12" s="8"/>
      <c r="AA12" s="8"/>
    </row>
    <row r="13">
      <c r="A13" s="7" t="s">
        <v>95</v>
      </c>
      <c r="B13" s="9" t="s">
        <v>96</v>
      </c>
      <c r="C13" s="7" t="s">
        <v>97</v>
      </c>
      <c r="D13" s="8"/>
      <c r="E13" s="8"/>
      <c r="F13" s="7" t="s">
        <v>98</v>
      </c>
      <c r="G13" s="8"/>
      <c r="H13" s="7" t="s">
        <v>99</v>
      </c>
      <c r="I13" s="7" t="s">
        <v>100</v>
      </c>
      <c r="J13" s="8"/>
      <c r="K13" s="8"/>
      <c r="L13" s="8"/>
      <c r="M13" s="8"/>
      <c r="N13" s="8"/>
      <c r="O13" s="7" t="s">
        <v>19</v>
      </c>
      <c r="P13" s="8"/>
      <c r="Q13" s="8"/>
      <c r="R13" s="8"/>
      <c r="S13" s="8"/>
      <c r="T13" s="8"/>
      <c r="U13" s="8"/>
      <c r="V13" s="8"/>
      <c r="W13" s="8"/>
      <c r="X13" s="8"/>
      <c r="Y13" s="8"/>
      <c r="Z13" s="8"/>
      <c r="AA13" s="8"/>
    </row>
    <row r="14">
      <c r="A14" s="7" t="s">
        <v>101</v>
      </c>
      <c r="B14" s="9" t="s">
        <v>102</v>
      </c>
      <c r="C14" s="7" t="s">
        <v>103</v>
      </c>
      <c r="D14" s="7" t="s">
        <v>104</v>
      </c>
      <c r="E14" s="8"/>
      <c r="F14" s="7">
        <v>6.0</v>
      </c>
      <c r="G14" s="8"/>
      <c r="H14" s="7" t="s">
        <v>105</v>
      </c>
      <c r="I14" s="7" t="s">
        <v>106</v>
      </c>
      <c r="J14" s="8"/>
      <c r="K14" s="8"/>
      <c r="L14" s="8"/>
      <c r="M14" s="15" t="s">
        <v>107</v>
      </c>
      <c r="N14" s="7" t="s">
        <v>108</v>
      </c>
      <c r="O14" s="7" t="s">
        <v>19</v>
      </c>
      <c r="P14" s="8"/>
      <c r="Q14" s="8"/>
      <c r="R14" s="8"/>
      <c r="S14" s="8"/>
      <c r="T14" s="8"/>
      <c r="U14" s="8"/>
      <c r="V14" s="8"/>
      <c r="W14" s="8"/>
      <c r="X14" s="8"/>
      <c r="Y14" s="8"/>
      <c r="Z14" s="8"/>
      <c r="AA14" s="8"/>
    </row>
    <row r="15">
      <c r="A15" s="7" t="s">
        <v>109</v>
      </c>
      <c r="B15" s="9" t="s">
        <v>110</v>
      </c>
      <c r="C15" s="7" t="s">
        <v>111</v>
      </c>
      <c r="D15" s="7" t="s">
        <v>112</v>
      </c>
      <c r="E15" s="8"/>
      <c r="F15" s="7">
        <v>22.0</v>
      </c>
      <c r="G15" s="8"/>
      <c r="H15" s="7" t="s">
        <v>113</v>
      </c>
      <c r="I15" s="7" t="s">
        <v>114</v>
      </c>
      <c r="J15" s="8"/>
      <c r="K15" s="8"/>
      <c r="L15" s="8"/>
      <c r="M15" s="7" t="s">
        <v>115</v>
      </c>
      <c r="N15" s="8"/>
      <c r="O15" s="7" t="s">
        <v>19</v>
      </c>
      <c r="P15" s="8"/>
      <c r="Q15" s="8"/>
      <c r="R15" s="8"/>
      <c r="S15" s="8"/>
      <c r="T15" s="8"/>
      <c r="U15" s="8"/>
      <c r="V15" s="8"/>
      <c r="W15" s="8"/>
      <c r="X15" s="8"/>
      <c r="Y15" s="8"/>
      <c r="Z15" s="8"/>
      <c r="AA15" s="8"/>
    </row>
    <row r="16">
      <c r="A16" s="5" t="s">
        <v>116</v>
      </c>
      <c r="B16" s="6" t="s">
        <v>117</v>
      </c>
      <c r="C16" s="5" t="s">
        <v>118</v>
      </c>
      <c r="D16" s="5"/>
      <c r="E16" s="4"/>
      <c r="F16" s="5">
        <v>19.0</v>
      </c>
      <c r="G16" s="4"/>
      <c r="H16" s="5" t="s">
        <v>119</v>
      </c>
      <c r="I16" s="5" t="s">
        <v>120</v>
      </c>
      <c r="J16" s="4"/>
      <c r="K16" s="4"/>
      <c r="L16" s="4"/>
      <c r="M16" s="5"/>
      <c r="N16" s="4"/>
      <c r="O16" s="5" t="s">
        <v>19</v>
      </c>
      <c r="P16" s="4"/>
      <c r="Q16" s="4"/>
      <c r="R16" s="4"/>
      <c r="S16" s="4"/>
      <c r="T16" s="4"/>
      <c r="U16" s="4"/>
      <c r="V16" s="4"/>
      <c r="W16" s="4"/>
      <c r="X16" s="4"/>
      <c r="Y16" s="4"/>
      <c r="Z16" s="4"/>
      <c r="AA16" s="4"/>
    </row>
    <row r="17">
      <c r="A17" s="5" t="s">
        <v>121</v>
      </c>
      <c r="B17" s="5" t="s">
        <v>122</v>
      </c>
      <c r="C17" s="5" t="s">
        <v>123</v>
      </c>
      <c r="D17" s="4"/>
      <c r="E17" s="4"/>
      <c r="F17" s="4"/>
      <c r="G17" s="4"/>
      <c r="H17" s="4"/>
      <c r="I17" s="4"/>
      <c r="J17" s="4"/>
      <c r="K17" s="4"/>
      <c r="L17" s="5" t="s">
        <v>124</v>
      </c>
      <c r="M17" s="5" t="s">
        <v>125</v>
      </c>
      <c r="N17" s="4"/>
      <c r="O17" s="5" t="s">
        <v>19</v>
      </c>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sheetData>
  <autoFilter ref="$A$1:$O$968"/>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 customWidth="1" min="2" max="2" width="21.0"/>
    <col customWidth="1" min="3" max="3" width="25.43"/>
    <col customWidth="1" min="5" max="5" width="71.71"/>
    <col customWidth="1" min="6" max="6" width="51.57"/>
  </cols>
  <sheetData>
    <row r="1">
      <c r="A1" s="16" t="s">
        <v>126</v>
      </c>
      <c r="B1" s="16" t="s">
        <v>127</v>
      </c>
      <c r="C1" s="16" t="s">
        <v>128</v>
      </c>
      <c r="D1" s="16" t="s">
        <v>129</v>
      </c>
      <c r="E1" s="16" t="s">
        <v>130</v>
      </c>
      <c r="F1" s="16" t="s">
        <v>131</v>
      </c>
    </row>
    <row r="2">
      <c r="A2" s="17" t="str">
        <f>HYPERLINK("https://www.biorxiv.org/content/biorxiv/early/2017/10/07/177428.full.pdf","Mapping Patient Trajectories using Longitudinal Extraction and deep learning in the MIMIC 3 Critical care database - Brett K., Patryk Orzechowski, Jason H. Moore")</f>
        <v>Mapping Patient Trajectories using Longitudinal Extraction and deep learning in the MIMIC 3 Critical care database - Brett K., Patryk Orzechowski, Jason H. Moore</v>
      </c>
      <c r="B2" s="18" t="s">
        <v>132</v>
      </c>
      <c r="C2" s="18" t="s">
        <v>133</v>
      </c>
      <c r="D2" s="18" t="s">
        <v>134</v>
      </c>
      <c r="E2" s="18" t="s">
        <v>135</v>
      </c>
      <c r="F2" s="18" t="s">
        <v>136</v>
      </c>
    </row>
    <row r="3">
      <c r="A3" s="19" t="str">
        <f>HYPERLINK("https://www.nature.com/articles/sdata2018178.pdf","Data Descriptor: eICU Collaborative research database - Tom J. Pollard, Alistair E. W. Johnson...")</f>
        <v>Data Descriptor: eICU Collaborative research database - Tom J. Pollard, Alistair E. W. Johnson...</v>
      </c>
      <c r="B3" s="20" t="s">
        <v>137</v>
      </c>
      <c r="C3" s="20" t="s">
        <v>138</v>
      </c>
      <c r="D3" s="20" t="s">
        <v>139</v>
      </c>
      <c r="E3" s="20" t="s">
        <v>140</v>
      </c>
      <c r="F3" s="21"/>
    </row>
    <row r="4">
      <c r="A4" s="17" t="str">
        <f>HYPERLINK("https://atcmeetingabstracts.com/abstract/a-multidimensional-prognostic-score-and-nomogram-to-predict-kidney-transplant-survival-the-integrative-box-ibox-system/","A Multidimensional Prognostic Score and Nomogram to Predict Kidney Transplant Survival : The Integrated Box (iBox) system - A. loupy, O. Aubert, B. Orandi.... ")</f>
        <v>A Multidimensional Prognostic Score and Nomogram to Predict Kidney Transplant Survival : The Integrated Box (iBox) system - A. loupy, O. Aubert, B. Orandi.... </v>
      </c>
      <c r="B4" s="18" t="s">
        <v>141</v>
      </c>
      <c r="C4" s="18" t="s">
        <v>59</v>
      </c>
      <c r="D4" s="18" t="s">
        <v>139</v>
      </c>
      <c r="E4" s="18" t="s">
        <v>142</v>
      </c>
      <c r="F4" s="18" t="s">
        <v>143</v>
      </c>
    </row>
    <row r="5">
      <c r="A5" s="19" t="str">
        <f>HYPERLINK("https://ccforum.biomedcentral.com/track/pdf/10.1186/s13054-019-2411-z","Machine learning for the prediction of volume responsiveness in patients with oliguric acute kidney injury in critical care - Zhongheng Zhang, Kwok M. Ho, Yucai Hong")</f>
        <v>Machine learning for the prediction of volume responsiveness in patients with oliguric acute kidney injury in critical care - Zhongheng Zhang, Kwok M. Ho, Yucai Hong</v>
      </c>
      <c r="B5" s="20" t="s">
        <v>144</v>
      </c>
      <c r="C5" s="20" t="s">
        <v>145</v>
      </c>
      <c r="D5" s="20" t="s">
        <v>134</v>
      </c>
      <c r="E5" s="20" t="s">
        <v>146</v>
      </c>
      <c r="F5" s="20" t="s">
        <v>147</v>
      </c>
    </row>
    <row r="6">
      <c r="A6" s="17" t="str">
        <f>HYPERLINK("https://www.nature.com/articles/s41586-019-1390-1?utm_campaign=the_download.unpaid.engagement&amp;utm_source=hs_email&amp;utm_medium=email&amp;utm_content=75252706&amp;_hsenc=p2ANqtz-8wFIBVirYg9h6a7tH0vtmnHJtUIaoXTRZyOWfUFE6x1HlK4XyDVGtVmX5PDUKifMCGFAc3-s5eKqlFLQUhwOqNwG"&amp;"2R90LnlrbnqGbifi0DuMgRhXE&amp;_hsmi=75252706","A clinical applicable approach to continuous prediction of future accute kidney injury - Nenad Tomasev, Xavier Glorot, ...")</f>
        <v>A clinical applicable approach to continuous prediction of future accute kidney injury - Nenad Tomasev, Xavier Glorot, ...</v>
      </c>
      <c r="B6" s="22" t="s">
        <v>137</v>
      </c>
      <c r="C6" s="18" t="s">
        <v>148</v>
      </c>
      <c r="D6" s="18" t="s">
        <v>134</v>
      </c>
      <c r="E6" s="18" t="s">
        <v>149</v>
      </c>
      <c r="F6" s="18" t="s">
        <v>150</v>
      </c>
    </row>
    <row r="7">
      <c r="A7" s="19" t="str">
        <f>HYPERLINK("https://www.sciencedirect.com/science/article/abs/pii/S1386505619302977","Machine learning in predicting graft failure following kidney transplantation: A systematic review of published predictive models - Sameera Senanayake, Nicole White, Nicholas Graves ....")</f>
        <v>Machine learning in predicting graft failure following kidney transplantation: A systematic review of published predictive models - Sameera Senanayake, Nicole White, Nicholas Graves ....</v>
      </c>
      <c r="B7" s="20" t="s">
        <v>151</v>
      </c>
      <c r="C7" s="20" t="s">
        <v>152</v>
      </c>
      <c r="D7" s="20" t="s">
        <v>134</v>
      </c>
      <c r="E7" s="20" t="s">
        <v>153</v>
      </c>
      <c r="F7" s="21"/>
    </row>
    <row r="8">
      <c r="A8" s="17" t="str">
        <f>HYPERLINK("http://faculty.eng.fau.edu/ankur/files/2017/09/Predictive-Modeling.pdf","Predictive modelling for Organ Trabsplantation Outcomes - Dr. Vinaya Rao, Dr. Ravi S. Behara, Dr, Ankur Agarwal")</f>
        <v>Predictive modelling for Organ Trabsplantation Outcomes - Dr. Vinaya Rao, Dr. Ravi S. Behara, Dr, Ankur Agarwal</v>
      </c>
      <c r="B8" s="18" t="s">
        <v>154</v>
      </c>
      <c r="C8" s="18" t="s">
        <v>155</v>
      </c>
      <c r="D8" s="18" t="s">
        <v>134</v>
      </c>
      <c r="E8" s="18" t="s">
        <v>156</v>
      </c>
      <c r="F8" s="18" t="s">
        <v>157</v>
      </c>
    </row>
    <row r="9">
      <c r="A9" s="19" t="str">
        <f>HYPERLINK("https://www.ncbi.nlm.nih.gov/pmc/articles/PMC5567098/","A Machine Learnign Approach Using Survival Statistics to Predict Graft Survival in Kidney Transplant Recipients: A Multicenter Cohort Study - Kyung Don Yoo, Junhyug Noh, Hajeong Lee....")</f>
        <v>A Machine Learnign Approach Using Survival Statistics to Predict Graft Survival in Kidney Transplant Recipients: A Multicenter Cohort Study - Kyung Don Yoo, Junhyug Noh, Hajeong Lee....</v>
      </c>
      <c r="B9" s="20" t="s">
        <v>137</v>
      </c>
      <c r="C9" s="20" t="s">
        <v>158</v>
      </c>
      <c r="D9" s="20" t="s">
        <v>134</v>
      </c>
      <c r="E9" s="20" t="s">
        <v>159</v>
      </c>
      <c r="F9" s="20" t="s">
        <v>160</v>
      </c>
    </row>
    <row r="10">
      <c r="A10" s="17" t="str">
        <f>HYPERLINK("https://www.bmj.com/content/366/bmj.l4923","Prediction system for risk of allograft loss in patients receiving kidney transplants: internaltional derrivation and validation study - Alexander Loupy, Olivier Aubert, ....")</f>
        <v>Prediction system for risk of allograft loss in patients receiving kidney transplants: internaltional derrivation and validation study - Alexander Loupy, Olivier Aubert, ....</v>
      </c>
      <c r="B10" s="18" t="s">
        <v>161</v>
      </c>
      <c r="C10" s="18" t="s">
        <v>162</v>
      </c>
      <c r="D10" s="18" t="s">
        <v>134</v>
      </c>
      <c r="E10" s="18" t="s">
        <v>163</v>
      </c>
      <c r="F10" s="22"/>
    </row>
    <row r="11">
      <c r="A11" s="19" t="str">
        <f>HYPERLINK("https://www.ncbi.nlm.nih.gov/pubmed/31437875","Graft Rejection Prediction Following Kidney Transplantation Using Machine Learning Techniques: A Systematic Review and Meta-Analysis - Nursetyo, Syed-Abdul, Li")</f>
        <v>Graft Rejection Prediction Following Kidney Transplantation Using Machine Learning Techniques: A Systematic Review and Meta-Analysis - Nursetyo, Syed-Abdul, Li</v>
      </c>
      <c r="B11" s="20" t="s">
        <v>164</v>
      </c>
      <c r="C11" s="20" t="s">
        <v>165</v>
      </c>
      <c r="D11" s="20" t="s">
        <v>134</v>
      </c>
      <c r="E11" s="20" t="s">
        <v>166</v>
      </c>
      <c r="F11" s="20" t="s">
        <v>167</v>
      </c>
    </row>
    <row r="12">
      <c r="A12" s="17" t="str">
        <f>HYPERLINK("https://pdfs.semanticscholar.org/df31/7fb8882cb39c4204cda32be5bd4d8b720ccc.pdf","Generating comparitive analysis of early stageprediction of Chronic Kidney Diseases - Rubini, Eswaran")</f>
        <v>Generating comparitive analysis of early stageprediction of Chronic Kidney Diseases - Rubini, Eswaran</v>
      </c>
      <c r="B12" s="22" t="s">
        <v>168</v>
      </c>
      <c r="C12" s="18" t="s">
        <v>169</v>
      </c>
      <c r="D12" s="18" t="s">
        <v>19</v>
      </c>
      <c r="E12" s="18" t="s">
        <v>170</v>
      </c>
      <c r="F12" s="18" t="s">
        <v>171</v>
      </c>
    </row>
    <row r="13">
      <c r="A13" s="19" t="str">
        <f>HYPERLINK("https://www.researchgate.net/publication/292949518_Predicting_Renal_Failure_Progression_in_Chronic_Kidney_Disease_Using_Integrated_Intelligent_Fuzzy_Expert_System","Predicting Renal Failure Progression in Chronic Kidney Disease Using Integrated Intelligent Fuzzy Expert System - Norouzi, Yadollahpour,...")</f>
        <v>Predicting Renal Failure Progression in Chronic Kidney Disease Using Integrated Intelligent Fuzzy Expert System - Norouzi, Yadollahpour,...</v>
      </c>
      <c r="B13" s="20" t="s">
        <v>172</v>
      </c>
      <c r="C13" s="20" t="s">
        <v>173</v>
      </c>
      <c r="D13" s="20" t="s">
        <v>19</v>
      </c>
      <c r="E13" s="20" t="s">
        <v>174</v>
      </c>
      <c r="F13" s="20" t="s">
        <v>175</v>
      </c>
    </row>
    <row r="14">
      <c r="A14" s="17" t="str">
        <f>HYPERLINK("https://ieeexplore.ieee.org/document/8077016","Cuckoo Search coupled with Artificial Neural Network in the detection of Chronic Kidney Disease - Chatterjee, Sen,....")</f>
        <v>Cuckoo Search coupled with Artificial Neural Network in the detection of Chronic Kidney Disease - Chatterjee, Sen,....</v>
      </c>
      <c r="B14" s="18" t="s">
        <v>154</v>
      </c>
      <c r="C14" s="18" t="s">
        <v>176</v>
      </c>
      <c r="D14" s="18" t="s">
        <v>19</v>
      </c>
      <c r="E14" s="18" t="s">
        <v>177</v>
      </c>
      <c r="F14" s="18" t="s">
        <v>178</v>
      </c>
    </row>
    <row r="15">
      <c r="A15" s="19" t="str">
        <f>HYPERLINK("https://pdfs.semanticscholar.org/0714/2ed396f48142c7a654ee478251b307856c80.pdf","Recent Trends in Computational Prediction of Renal Transplantation Outcomes")</f>
        <v>Recent Trends in Computational Prediction of Renal Transplantation Outcomes</v>
      </c>
      <c r="B15" s="20" t="s">
        <v>179</v>
      </c>
      <c r="C15" s="20" t="s">
        <v>180</v>
      </c>
      <c r="D15" s="20" t="s">
        <v>19</v>
      </c>
      <c r="E15" s="20" t="s">
        <v>181</v>
      </c>
      <c r="F15" s="21"/>
    </row>
    <row r="16">
      <c r="A16" s="17" t="str">
        <f>HYPERLINK("https://www.ncbi.nlm.nih.gov/pubmed/21482743","A predictive model for progression of Chronic Kidney Disease to Kindey failure - Tangri, Stevens, Griffith....")</f>
        <v>A predictive model for progression of Chronic Kidney Disease to Kindey failure - Tangri, Stevens, Griffith....</v>
      </c>
      <c r="B16" s="18" t="s">
        <v>182</v>
      </c>
      <c r="C16" s="18" t="s">
        <v>183</v>
      </c>
      <c r="D16" s="18" t="s">
        <v>19</v>
      </c>
      <c r="E16" s="18" t="s">
        <v>184</v>
      </c>
      <c r="F16" s="22"/>
    </row>
    <row r="17">
      <c r="A17" s="19" t="str">
        <f>HYPERLINK("https://ieeexplore.ieee.org/document/6716440","Climical decision support system for diagnosis and management of chronic renal failure - Al-Hyari, Al-Taee, Al-Taee")</f>
        <v>Climical decision support system for diagnosis and management of chronic renal failure - Al-Hyari, Al-Taee, Al-Taee</v>
      </c>
      <c r="B17" s="20" t="s">
        <v>154</v>
      </c>
      <c r="C17" s="20" t="s">
        <v>185</v>
      </c>
      <c r="D17" s="20" t="s">
        <v>19</v>
      </c>
      <c r="E17" s="20" t="s">
        <v>186</v>
      </c>
      <c r="F17" s="20" t="s">
        <v>187</v>
      </c>
    </row>
    <row r="18">
      <c r="A18" s="17" t="str">
        <f>HYPERLINK("https://pdfs.semanticscholar.org/1b15/8af9aeea3e4eb9f0d13f50fb88887272c38b.pdf","Comparitive study of Chronic Kidney Disease Prediction using KNN and SVM - Sinha")</f>
        <v>Comparitive study of Chronic Kidney Disease Prediction using KNN and SVM - Sinha</v>
      </c>
      <c r="B18" s="18" t="s">
        <v>188</v>
      </c>
      <c r="C18" s="18" t="s">
        <v>189</v>
      </c>
      <c r="D18" s="18" t="s">
        <v>19</v>
      </c>
      <c r="E18" s="18" t="s">
        <v>190</v>
      </c>
      <c r="F18" s="22"/>
    </row>
    <row r="19">
      <c r="A19" s="19" t="str">
        <f>HYPERLINK("https://watermark.silverchair.com/gfg439.pdf?token=AQECAHi208BE49Ooan9kkhW_Ercy7Dm3ZL_9Cf3qfKAc485ysgAAAlgwggJUBgkqhkiG9w0BBwagggJFMIICQQIBADCCAjoGCSqGSIb3DQEHATAeBglghkgBZQMEAS4wEQQM_4R4pBf4VKD9HkDEAgEQgIICC3cxbsC7qGIW-KQohZyYVZLSOEakoCfpOSThRVfAHKlnBOnb"&amp;"D27IuSZjFVLvQcoVGNaxASIhWTb6FQesOhKUwHyt1qyA-6Sx7c7kgilbd9m-A53b4FOufUWqxTnqUp9FiCcCqdXDVQdWtqagYQZTo1IMiJ97A7vOsROsdIUoTfUt79_P08rnnczxWtJw2EtXWH9qvT3ElusfxKPi8HdaFlRuVXEUJhUEmyvzkmi95FemH0c0ZZXkVNqO4-B0PlojzmMfhQXJE9KrqJoItQNxwPJUpdLBgZ0TOy3qNsPd9RKtJLh"&amp;"KPt8lgOVPIC6cBkevZH09w-2P45HYvm59N8NpcSxsH0br8ZNJpbrxPrmbGh8ps_IKmo9428uPUucDcg9GQ-R4gTCqsyHWG9MrSBnzw6ZHzd9OaRdBVbZNqYpTqfwAX45unEguqSeVoloeFA3RyFjMv93EC5eM-u7V8tzIVMivq93Ounpup46h_WrC4cWe2_i9rVJHuBri5tXpANsJbFZeBDo7VC0cGTgcLbwFZmQVtXbEDwkoRAmXXvswrwjvAQ"&amp;"wZMj1tTU-Yhbyc8xDzqLObA2KhZQE6fjlQ1xuOiIt0xa87KKZ7XWd7OezQVPUenb71pANZd7DfaIJghkLnsQFARclhXZzRUkpA74fhTPjl__64cvFHMRaLhDmcTAi1sOAhYKEUYX6pdQ4","Prediction of delayed renal allograft function using an artificial neural network - Brier, Ray, Klein")</f>
        <v>Prediction of delayed renal allograft function using an artificial neural network - Brier, Ray, Klein</v>
      </c>
      <c r="B19" s="20" t="s">
        <v>191</v>
      </c>
      <c r="C19" s="20" t="s">
        <v>192</v>
      </c>
      <c r="D19" s="20" t="s">
        <v>193</v>
      </c>
      <c r="E19" s="20" t="s">
        <v>194</v>
      </c>
      <c r="F19" s="21"/>
    </row>
    <row r="20">
      <c r="A20" s="17" t="str">
        <f>HYPERLINK("https://www.sciencedirect.com/science/article/pii/S1746809417300204","Decision tree and random forest models for outcome prediction inantibody incompatible kidney transplantation - Shaikhina et al")</f>
        <v>Decision tree and random forest models for outcome prediction inantibody incompatible kidney transplantation - Shaikhina et al</v>
      </c>
      <c r="B20" s="18" t="s">
        <v>195</v>
      </c>
      <c r="C20" s="18" t="s">
        <v>196</v>
      </c>
      <c r="D20" s="18" t="s">
        <v>19</v>
      </c>
      <c r="E20" s="18" t="s">
        <v>197</v>
      </c>
      <c r="F20" s="22"/>
    </row>
    <row r="21">
      <c r="A21" s="19" t="str">
        <f>HYPERLINK("https://www.researchgate.net/publication/247903476_Use_of_Artificial_Neural_Networks_in_Improving_Renal_Transplantation_Outcomes","Use of Artificial Neural Networks in Improving Renal Transplantation Outcomes - Petrovsky et. al")</f>
        <v>Use of Artificial Neural Networks in Improving Renal Transplantation Outcomes - Petrovsky et. al</v>
      </c>
      <c r="B21" s="20" t="s">
        <v>198</v>
      </c>
      <c r="C21" s="20" t="s">
        <v>199</v>
      </c>
      <c r="D21" s="20" t="s">
        <v>19</v>
      </c>
      <c r="E21" s="20" t="s">
        <v>200</v>
      </c>
      <c r="F21" s="20" t="s">
        <v>201</v>
      </c>
    </row>
    <row r="22">
      <c r="A22" s="17" t="str">
        <f>HYPERLINK("https://www.ncbi.nlm.nih.gov/pubmed/19034010","Prediction of graft survival of living-donor kidney transplantation: nomograms or artificial neural networks? AKL, A et. al")</f>
        <v>Prediction of graft survival of living-donor kidney transplantation: nomograms or artificial neural networks? AKL, A et. al</v>
      </c>
      <c r="B22" s="18" t="s">
        <v>202</v>
      </c>
      <c r="C22" s="18" t="s">
        <v>203</v>
      </c>
      <c r="D22" s="18" t="s">
        <v>19</v>
      </c>
      <c r="E22" s="18" t="s">
        <v>204</v>
      </c>
      <c r="F22" s="22"/>
    </row>
    <row r="23">
      <c r="A23" s="19" t="str">
        <f>HYPERLINK("https://ieeexplore.ieee.org/abstract/document/7977136","SVM Classification: Optimization with the SMOTE Algorithm for the Class Imbalance Problem, Liliya Demidova")</f>
        <v>SVM Classification: Optimization with the SMOTE Algorithm for the Class Imbalance Problem, Liliya Demidova</v>
      </c>
      <c r="B23" s="20" t="s">
        <v>154</v>
      </c>
      <c r="C23" s="20" t="s">
        <v>205</v>
      </c>
      <c r="D23" s="20" t="s">
        <v>134</v>
      </c>
      <c r="E23" s="20" t="s">
        <v>206</v>
      </c>
      <c r="F23" s="20" t="s">
        <v>207</v>
      </c>
    </row>
    <row r="24">
      <c r="A24" s="17" t="str">
        <f>HYPERLINK("http://www.jmlr.org/papers/volume18/16-365/16-365.pdf","Imbalanced-learn: A Python Toolbox to Tackle the Curse of Imbalanced Datasets in Machine Learning, Guillaume Lemaˆıtre et. al")</f>
        <v>Imbalanced-learn: A Python Toolbox to Tackle the Curse of Imbalanced Datasets in Machine Learning, Guillaume Lemaˆıtre et. al</v>
      </c>
      <c r="B24" s="18" t="s">
        <v>208</v>
      </c>
      <c r="C24" s="17" t="str">
        <f>HYPERLINK(" https://github.com/scikit-learn-contrib/imbalanced-learn","Implementation of Imbalanced Learn python toolbox to deal with imbalanced datasets")</f>
        <v>Implementation of Imbalanced Learn python toolbox to deal with imbalanced datasets</v>
      </c>
      <c r="D24" s="18" t="s">
        <v>134</v>
      </c>
      <c r="E24" s="18" t="s">
        <v>209</v>
      </c>
      <c r="F24" s="22"/>
    </row>
    <row r="25">
      <c r="A25" s="19" t="str">
        <f>HYPERLINK("https://link.springer.com/chapter/10.1007/978-3-030-29407-6_17","Sampling Approaches for Imbalanced Data Classification Problem in Machine Learning - ")</f>
        <v>Sampling Approaches for Imbalanced Data Classification Problem in Machine Learning - </v>
      </c>
      <c r="B25" s="20" t="s">
        <v>210</v>
      </c>
      <c r="C25" s="20" t="s">
        <v>211</v>
      </c>
      <c r="D25" s="20" t="s">
        <v>134</v>
      </c>
      <c r="E25" s="20" t="s">
        <v>212</v>
      </c>
      <c r="F25" s="21"/>
    </row>
    <row r="26">
      <c r="A26" s="17" t="str">
        <f>HYPERLINK("https://www.sciencedirect.com/science/article/pii/S0957417416307175","Learning from class-imbalanced data: Review of methods and applications: GuoHaixiang")</f>
        <v>Learning from class-imbalanced data: Review of methods and applications: GuoHaixiang</v>
      </c>
      <c r="B26" s="18" t="s">
        <v>213</v>
      </c>
      <c r="C26" s="18" t="s">
        <v>214</v>
      </c>
      <c r="D26" s="18" t="s">
        <v>134</v>
      </c>
      <c r="E26" s="18" t="s">
        <v>215</v>
      </c>
      <c r="F26" s="22"/>
    </row>
    <row r="27">
      <c r="A27" s="20" t="s">
        <v>216</v>
      </c>
      <c r="B27" s="20" t="s">
        <v>217</v>
      </c>
      <c r="C27" s="20" t="s">
        <v>218</v>
      </c>
      <c r="D27" s="20" t="s">
        <v>134</v>
      </c>
      <c r="E27" s="20" t="s">
        <v>219</v>
      </c>
      <c r="F27" s="21"/>
    </row>
  </sheetData>
  <drawing r:id="rId1"/>
</worksheet>
</file>