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145" windowHeight="6795"/>
  </bookViews>
  <sheets>
    <sheet name="9" sheetId="4" r:id="rId1"/>
    <sheet name="分摊比例" sheetId="2" r:id="rId2"/>
  </sheets>
  <definedNames>
    <definedName name="_xlnm.Print_Area" localSheetId="0">'9'!$A$1:$X$8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I4" i="2"/>
  <c r="F2" i="2"/>
  <c r="H2" i="2"/>
  <c r="E3" i="2"/>
  <c r="E2" i="2"/>
  <c r="J2" i="2"/>
  <c r="H5" i="2"/>
  <c r="U3" i="4"/>
  <c r="U4" i="4"/>
  <c r="U5" i="4"/>
  <c r="U6" i="4"/>
  <c r="U7" i="4"/>
  <c r="U8" i="4"/>
  <c r="G2" i="2"/>
  <c r="I2" i="2"/>
  <c r="G3" i="2"/>
  <c r="J5" i="2"/>
  <c r="M621" i="2"/>
</calcChain>
</file>

<file path=xl/sharedStrings.xml><?xml version="1.0" encoding="utf-8"?>
<sst xmlns="http://schemas.openxmlformats.org/spreadsheetml/2006/main" count="129" uniqueCount="90">
  <si>
    <t>供电方式</t>
    <phoneticPr fontId="2" type="noConversion"/>
  </si>
  <si>
    <t>站点名称</t>
  </si>
  <si>
    <t>区域</t>
  </si>
  <si>
    <t>电表编号</t>
  </si>
  <si>
    <t>用电周期
起始</t>
  </si>
  <si>
    <t>用电周期
结束</t>
  </si>
  <si>
    <t>上次示数</t>
  </si>
  <si>
    <t>本次示数</t>
  </si>
  <si>
    <t>用电量</t>
  </si>
  <si>
    <t>倍率</t>
  </si>
  <si>
    <t>单价</t>
  </si>
  <si>
    <t>实际支付金额</t>
  </si>
  <si>
    <t>直供电</t>
    <phoneticPr fontId="2" type="noConversion"/>
  </si>
  <si>
    <t>呈贡</t>
  </si>
  <si>
    <t>直供电</t>
    <phoneticPr fontId="2" type="noConversion"/>
  </si>
  <si>
    <t>530114908000000255</t>
  </si>
  <si>
    <t>呈贡百合园会所</t>
  </si>
  <si>
    <t>530114908000000059</t>
  </si>
  <si>
    <t>呈贡区左卫村</t>
  </si>
  <si>
    <t>1702938382</t>
    <phoneticPr fontId="2" type="noConversion"/>
  </si>
  <si>
    <t>2015AD103151</t>
  </si>
  <si>
    <t>530111500000000007</t>
  </si>
  <si>
    <t>春漫大道与林溪路交叉口</t>
  </si>
  <si>
    <t>1702947900</t>
    <phoneticPr fontId="2" type="noConversion"/>
  </si>
  <si>
    <t>2014DR173966</t>
  </si>
  <si>
    <t>53012100000008</t>
  </si>
  <si>
    <t>昆明呈贡_左所2LZHQ</t>
  </si>
  <si>
    <t>1702811090</t>
    <phoneticPr fontId="2" type="noConversion"/>
  </si>
  <si>
    <t>2014DR145646</t>
  </si>
  <si>
    <t>53011401000024</t>
  </si>
  <si>
    <t>呈贡梁峰路4号线灯杆</t>
  </si>
  <si>
    <t>1702938383</t>
    <phoneticPr fontId="2" type="noConversion"/>
  </si>
  <si>
    <t>2015AD103153</t>
  </si>
  <si>
    <t>53012100000007</t>
  </si>
  <si>
    <t>昆明呈贡_三家村2LDHQ</t>
  </si>
  <si>
    <t>1702812228</t>
    <phoneticPr fontId="2" type="noConversion"/>
  </si>
  <si>
    <t>2014DR146032</t>
  </si>
  <si>
    <t>站址共享情况</t>
  </si>
  <si>
    <t>分摊方式
组合</t>
  </si>
  <si>
    <t>逻辑天数</t>
  </si>
  <si>
    <t>移动
需求站名</t>
  </si>
  <si>
    <t>移动
最终金额</t>
  </si>
  <si>
    <t>移动
分摊方式</t>
  </si>
  <si>
    <t>移动
分摊比例</t>
  </si>
  <si>
    <t>移动
起租时间</t>
  </si>
  <si>
    <t>联通
需求站名</t>
  </si>
  <si>
    <t>联通
最终金额</t>
  </si>
  <si>
    <t>联通
分摊方式</t>
  </si>
  <si>
    <t>联通
分摊比例</t>
  </si>
  <si>
    <t>联通
起租时间</t>
  </si>
  <si>
    <t>电信
需求站名</t>
  </si>
  <si>
    <t>电信
最终金额</t>
  </si>
  <si>
    <t>电信
分摊方式</t>
  </si>
  <si>
    <t>电信
分摊比例</t>
  </si>
  <si>
    <t>电信
起租时间</t>
  </si>
  <si>
    <t>是否分摊完毕？？</t>
  </si>
  <si>
    <t>联通+电信</t>
  </si>
  <si>
    <t>移动+电信</t>
  </si>
  <si>
    <t>移动+联通</t>
  </si>
  <si>
    <t>移动+联通+电信</t>
  </si>
  <si>
    <t>电信/联通</t>
  </si>
  <si>
    <t>电信/移动</t>
  </si>
  <si>
    <t>联通/电信</t>
  </si>
  <si>
    <t>联通/移动</t>
  </si>
  <si>
    <t>移动/电信</t>
  </si>
  <si>
    <t>移动/联通</t>
  </si>
  <si>
    <t>电信</t>
  </si>
  <si>
    <t>联通</t>
  </si>
  <si>
    <t>移动</t>
  </si>
  <si>
    <t>周期天数</t>
    <phoneticPr fontId="2" type="noConversion"/>
  </si>
  <si>
    <t>all</t>
  </si>
  <si>
    <t>part</t>
  </si>
  <si>
    <t>no</t>
    <phoneticPr fontId="2" type="noConversion"/>
  </si>
  <si>
    <t>all+no+all</t>
  </si>
  <si>
    <t>all+no+no</t>
  </si>
  <si>
    <t>all+all+all</t>
  </si>
  <si>
    <t>part+no+all</t>
  </si>
  <si>
    <t>no+all+all</t>
  </si>
  <si>
    <t>移动</t>
    <phoneticPr fontId="2" type="noConversion"/>
  </si>
  <si>
    <t>联通</t>
    <phoneticPr fontId="2" type="noConversion"/>
  </si>
  <si>
    <t>电信</t>
    <phoneticPr fontId="2" type="noConversion"/>
  </si>
  <si>
    <t>林溪路与秋景路交叉口</t>
  </si>
  <si>
    <t>呈贡左卫</t>
  </si>
  <si>
    <t>YD20163046呈贡区左卫-LZHQ</t>
  </si>
  <si>
    <t>YD20160029呈贡区梁峰路4号线灯杆-LZHQ</t>
  </si>
  <si>
    <t>YD20162219呈贡区百合园会所灯杆-LZHQ</t>
  </si>
  <si>
    <t>站点编号</t>
    <phoneticPr fontId="2" type="noConversion"/>
  </si>
  <si>
    <t>转供电-扫描件编号
直供电-户号</t>
    <phoneticPr fontId="2" type="noConversion"/>
  </si>
  <si>
    <t>移动本次用电服务费结算金额（含税）</t>
    <phoneticPr fontId="2" type="noConversion"/>
  </si>
  <si>
    <t>用电服务费结算表（2016年9月直供电）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</si>
</sst>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6">
    <xf numFmtId="0" fontId="0" fillId="0" borderId="0" xfId="0">
      <alignment vertical="center"/>
    </xf>
    <xf numFmtId="0" fontId="11" fillId="0" borderId="0" xfId="3" applyFont="1" applyFill="1">
      <alignment vertical="center"/>
    </xf>
    <xf numFmtId="0" fontId="11" fillId="0" borderId="0" xfId="3" applyNumberFormat="1" applyFont="1" applyFill="1">
      <alignment vertical="center"/>
    </xf>
    <xf numFmtId="0" fontId="11" fillId="6" borderId="1" xfId="3" applyNumberFormat="1" applyFont="1" applyFill="1" applyBorder="1">
      <alignment vertical="center"/>
    </xf>
    <xf numFmtId="0" fontId="11" fillId="7" borderId="1" xfId="3" applyNumberFormat="1" applyFont="1" applyFill="1" applyBorder="1">
      <alignment vertical="center"/>
    </xf>
    <xf numFmtId="0" fontId="11" fillId="8" borderId="1" xfId="3" applyNumberFormat="1" applyFont="1" applyFill="1" applyBorder="1">
      <alignment vertical="center"/>
    </xf>
    <xf numFmtId="10" fontId="11" fillId="0" borderId="1" xfId="3" applyNumberFormat="1" applyFont="1" applyFill="1" applyBorder="1" applyAlignment="1">
      <alignment horizontal="center" vertical="center" wrapText="1" readingOrder="1"/>
    </xf>
    <xf numFmtId="0" fontId="11" fillId="0" borderId="1" xfId="3" applyFont="1" applyFill="1" applyBorder="1">
      <alignment vertical="center"/>
    </xf>
    <xf numFmtId="0" fontId="11" fillId="6" borderId="1" xfId="3" applyNumberFormat="1" applyFont="1" applyFill="1" applyBorder="1" applyAlignment="1">
      <alignment horizontal="center" vertical="center"/>
    </xf>
    <xf numFmtId="0" fontId="11" fillId="7" borderId="1" xfId="3" applyNumberFormat="1" applyFont="1" applyFill="1" applyBorder="1" applyAlignment="1">
      <alignment horizontal="center" vertical="center"/>
    </xf>
    <xf numFmtId="0" fontId="11" fillId="8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 readingOrder="1"/>
    </xf>
    <xf numFmtId="0" fontId="11" fillId="0" borderId="1" xfId="3" applyNumberFormat="1" applyFont="1" applyFill="1" applyBorder="1" applyAlignment="1">
      <alignment horizontal="center" vertical="center" wrapText="1" readingOrder="1"/>
    </xf>
    <xf numFmtId="0" fontId="11" fillId="0" borderId="1" xfId="3" applyNumberFormat="1" applyFont="1" applyFill="1" applyBorder="1" applyAlignment="1">
      <alignment horizontal="center" vertical="center" readingOrder="1"/>
    </xf>
    <xf numFmtId="0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8" borderId="1" xfId="0" applyNumberFormat="1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4" fillId="2" borderId="1" xfId="3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/>
    </xf>
    <xf numFmtId="0" fontId="4" fillId="3" borderId="1" xfId="3" applyNumberFormat="1" applyFont="1" applyFill="1" applyBorder="1" applyAlignment="1">
      <alignment horizontal="left" vertical="center" wrapText="1"/>
    </xf>
    <xf numFmtId="14" fontId="4" fillId="3" borderId="1" xfId="3" applyNumberFormat="1" applyFont="1" applyFill="1" applyBorder="1" applyAlignment="1">
      <alignment horizontal="left" vertical="center" wrapText="1"/>
    </xf>
    <xf numFmtId="0" fontId="4" fillId="4" borderId="1" xfId="3" applyNumberFormat="1" applyFont="1" applyFill="1" applyBorder="1" applyAlignment="1">
      <alignment horizontal="left" vertical="center" wrapText="1"/>
    </xf>
    <xf numFmtId="14" fontId="4" fillId="4" borderId="1" xfId="3" applyNumberFormat="1" applyFont="1" applyFill="1" applyBorder="1" applyAlignment="1">
      <alignment horizontal="left" vertical="center" wrapText="1"/>
    </xf>
    <xf numFmtId="0" fontId="4" fillId="5" borderId="1" xfId="3" applyNumberFormat="1" applyFont="1" applyFill="1" applyBorder="1" applyAlignment="1">
      <alignment horizontal="left" vertical="center" wrapText="1"/>
    </xf>
    <xf numFmtId="14" fontId="4" fillId="5" borderId="1" xfId="3" applyNumberFormat="1" applyFont="1" applyFill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8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0">
    <cellStyle name="常规" xfId="0" builtinId="0"/>
    <cellStyle name="常规 16" xfId="1"/>
    <cellStyle name="常规 16 2" xfId="5"/>
    <cellStyle name="常规 2" xfId="2"/>
    <cellStyle name="常规 2 2" xfId="6"/>
    <cellStyle name="常规 3" xfId="8"/>
    <cellStyle name="常规 4" xfId="9"/>
    <cellStyle name="常规 5" xfId="3"/>
    <cellStyle name="常规 6" xfId="7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C14" sqref="C14"/>
    </sheetView>
  </sheetViews>
  <sheetFormatPr defaultRowHeight="13.5"/>
  <cols>
    <col min="2" max="2" width="18" bestFit="1" customWidth="1"/>
    <col min="3" max="3" width="35.875" bestFit="1" customWidth="1"/>
    <col min="4" max="4" width="5.125" customWidth="1"/>
    <col min="5" max="5" width="11" customWidth="1"/>
    <col min="6" max="6" width="28" bestFit="1" customWidth="1"/>
    <col min="9" max="9" width="5.625" customWidth="1"/>
    <col min="19" max="19" width="42.125" bestFit="1" customWidth="1"/>
    <col min="21" max="21" width="11.75" bestFit="1" customWidth="1"/>
  </cols>
  <sheetData>
    <row r="1" spans="1:35" ht="25.5" customHeight="1">
      <c r="A1" s="35" t="s">
        <v>89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35" s="30" customFormat="1" ht="74.25" customHeight="1">
      <c r="A2" s="14" t="s">
        <v>0</v>
      </c>
      <c r="B2" s="14" t="s">
        <v>86</v>
      </c>
      <c r="C2" s="14" t="s">
        <v>1</v>
      </c>
      <c r="D2" s="14" t="s">
        <v>2</v>
      </c>
      <c r="E2" s="14" t="s">
        <v>87</v>
      </c>
      <c r="F2" s="14" t="s">
        <v>3</v>
      </c>
      <c r="G2" s="17" t="s">
        <v>4</v>
      </c>
      <c r="H2" s="17" t="s">
        <v>5</v>
      </c>
      <c r="I2" s="18" t="s">
        <v>69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9" t="s">
        <v>11</v>
      </c>
      <c r="P2" s="20" t="s">
        <v>37</v>
      </c>
      <c r="Q2" s="21" t="s">
        <v>38</v>
      </c>
      <c r="R2" s="22" t="s">
        <v>39</v>
      </c>
      <c r="S2" s="23" t="s">
        <v>40</v>
      </c>
      <c r="T2" s="23" t="s">
        <v>41</v>
      </c>
      <c r="U2" s="23" t="s">
        <v>88</v>
      </c>
      <c r="V2" s="23" t="s">
        <v>42</v>
      </c>
      <c r="W2" s="23" t="s">
        <v>43</v>
      </c>
      <c r="X2" s="24" t="s">
        <v>44</v>
      </c>
      <c r="Y2" s="25" t="s">
        <v>45</v>
      </c>
      <c r="Z2" s="25" t="s">
        <v>46</v>
      </c>
      <c r="AA2" s="25" t="s">
        <v>47</v>
      </c>
      <c r="AB2" s="25" t="s">
        <v>48</v>
      </c>
      <c r="AC2" s="26" t="s">
        <v>49</v>
      </c>
      <c r="AD2" s="27" t="s">
        <v>50</v>
      </c>
      <c r="AE2" s="27" t="s">
        <v>51</v>
      </c>
      <c r="AF2" s="27" t="s">
        <v>52</v>
      </c>
      <c r="AG2" s="27" t="s">
        <v>53</v>
      </c>
      <c r="AH2" s="28" t="s">
        <v>54</v>
      </c>
      <c r="AI2" s="29" t="s">
        <v>55</v>
      </c>
    </row>
    <row r="3" spans="1:35" s="16" customFormat="1">
      <c r="A3" s="15" t="s">
        <v>12</v>
      </c>
      <c r="B3" s="15" t="s">
        <v>15</v>
      </c>
      <c r="C3" s="15" t="s">
        <v>16</v>
      </c>
      <c r="D3" s="15" t="s">
        <v>13</v>
      </c>
      <c r="E3" s="15">
        <v>1731191706</v>
      </c>
      <c r="F3" s="15">
        <v>1731191706</v>
      </c>
      <c r="G3" s="31">
        <v>42524</v>
      </c>
      <c r="H3" s="31">
        <v>42583</v>
      </c>
      <c r="I3" s="32">
        <v>59</v>
      </c>
      <c r="J3" s="15">
        <v>60419</v>
      </c>
      <c r="K3" s="15">
        <v>62209</v>
      </c>
      <c r="L3" s="15">
        <v>1790</v>
      </c>
      <c r="M3" s="15">
        <v>1</v>
      </c>
      <c r="N3" s="15">
        <v>0.66600000000000004</v>
      </c>
      <c r="O3" s="34">
        <v>1192.1400000000001</v>
      </c>
      <c r="P3" s="15" t="s">
        <v>57</v>
      </c>
      <c r="Q3" s="15" t="s">
        <v>73</v>
      </c>
      <c r="R3" s="15"/>
      <c r="S3" s="15" t="s">
        <v>85</v>
      </c>
      <c r="T3" s="15">
        <v>775.36785600000007</v>
      </c>
      <c r="U3" s="15">
        <f>ROUND(T3,2)</f>
        <v>775.37</v>
      </c>
      <c r="V3" s="15" t="s">
        <v>70</v>
      </c>
      <c r="W3" s="15">
        <v>0.65039999999999998</v>
      </c>
      <c r="X3" s="33">
        <v>42494</v>
      </c>
      <c r="Y3" s="15"/>
      <c r="Z3" s="15">
        <v>0</v>
      </c>
      <c r="AA3" s="15" t="s">
        <v>72</v>
      </c>
      <c r="AB3" s="15">
        <v>0</v>
      </c>
      <c r="AC3" s="33"/>
      <c r="AD3" s="15" t="s">
        <v>16</v>
      </c>
      <c r="AE3" s="15">
        <v>416.77214400000008</v>
      </c>
      <c r="AF3" s="15" t="s">
        <v>70</v>
      </c>
      <c r="AG3" s="15">
        <v>0.34960000000000002</v>
      </c>
      <c r="AH3" s="33">
        <v>42309</v>
      </c>
      <c r="AI3" s="15" t="b">
        <v>1</v>
      </c>
    </row>
    <row r="4" spans="1:35" s="16" customFormat="1">
      <c r="A4" s="15" t="s">
        <v>14</v>
      </c>
      <c r="B4" s="15" t="s">
        <v>17</v>
      </c>
      <c r="C4" s="15" t="s">
        <v>18</v>
      </c>
      <c r="D4" s="15" t="s">
        <v>13</v>
      </c>
      <c r="E4" s="15" t="s">
        <v>19</v>
      </c>
      <c r="F4" s="15" t="s">
        <v>20</v>
      </c>
      <c r="G4" s="31">
        <v>42491</v>
      </c>
      <c r="H4" s="31">
        <v>42522</v>
      </c>
      <c r="I4" s="32">
        <v>31</v>
      </c>
      <c r="J4" s="15">
        <v>4725.4799999999996</v>
      </c>
      <c r="K4" s="15">
        <v>5830.91</v>
      </c>
      <c r="L4" s="15">
        <v>1105</v>
      </c>
      <c r="M4" s="15">
        <v>1</v>
      </c>
      <c r="N4" s="15">
        <v>0.66600000000000004</v>
      </c>
      <c r="O4" s="34">
        <v>735.93</v>
      </c>
      <c r="P4" s="15" t="s">
        <v>59</v>
      </c>
      <c r="Q4" s="15" t="s">
        <v>77</v>
      </c>
      <c r="R4" s="15"/>
      <c r="S4" s="15" t="s">
        <v>83</v>
      </c>
      <c r="T4" s="15">
        <v>0</v>
      </c>
      <c r="U4" s="15">
        <f t="shared" ref="U4:U8" si="0">ROUND(T4,2)</f>
        <v>0</v>
      </c>
      <c r="V4" s="15" t="s">
        <v>72</v>
      </c>
      <c r="W4" s="15">
        <v>0</v>
      </c>
      <c r="X4" s="33">
        <v>42656</v>
      </c>
      <c r="Y4" s="15" t="s">
        <v>82</v>
      </c>
      <c r="Z4" s="15">
        <v>428.82641099999995</v>
      </c>
      <c r="AA4" s="15" t="s">
        <v>70</v>
      </c>
      <c r="AB4" s="15">
        <v>0.5827</v>
      </c>
      <c r="AC4" s="33">
        <v>42309</v>
      </c>
      <c r="AD4" s="15" t="s">
        <v>82</v>
      </c>
      <c r="AE4" s="15">
        <v>307.103589</v>
      </c>
      <c r="AF4" s="15" t="s">
        <v>70</v>
      </c>
      <c r="AG4" s="15">
        <v>0.4173</v>
      </c>
      <c r="AH4" s="33">
        <v>42309</v>
      </c>
      <c r="AI4" s="15" t="b">
        <v>1</v>
      </c>
    </row>
    <row r="5" spans="1:35" s="16" customFormat="1">
      <c r="A5" s="15" t="s">
        <v>14</v>
      </c>
      <c r="B5" s="15" t="s">
        <v>21</v>
      </c>
      <c r="C5" s="15" t="s">
        <v>22</v>
      </c>
      <c r="D5" s="15" t="s">
        <v>13</v>
      </c>
      <c r="E5" s="15" t="s">
        <v>23</v>
      </c>
      <c r="F5" s="15" t="s">
        <v>24</v>
      </c>
      <c r="G5" s="31">
        <v>42491</v>
      </c>
      <c r="H5" s="31">
        <v>42522</v>
      </c>
      <c r="I5" s="32">
        <v>31</v>
      </c>
      <c r="J5" s="15">
        <v>8654.76</v>
      </c>
      <c r="K5" s="15">
        <v>11651.25</v>
      </c>
      <c r="L5" s="15">
        <v>2996</v>
      </c>
      <c r="M5" s="15">
        <v>1</v>
      </c>
      <c r="N5" s="15">
        <v>0.66600000000000004</v>
      </c>
      <c r="O5" s="34">
        <v>1995.34</v>
      </c>
      <c r="P5" s="15" t="s">
        <v>59</v>
      </c>
      <c r="Q5" s="15" t="s">
        <v>75</v>
      </c>
      <c r="R5" s="15"/>
      <c r="S5" s="15" t="s">
        <v>81</v>
      </c>
      <c r="T5" s="15">
        <v>1068.7041039999999</v>
      </c>
      <c r="U5" s="15">
        <f t="shared" si="0"/>
        <v>1068.7</v>
      </c>
      <c r="V5" s="15" t="s">
        <v>70</v>
      </c>
      <c r="W5" s="15">
        <v>0.53559999999999997</v>
      </c>
      <c r="X5" s="33">
        <v>42426</v>
      </c>
      <c r="Y5" s="15" t="s">
        <v>22</v>
      </c>
      <c r="Z5" s="15">
        <v>519.58653600000002</v>
      </c>
      <c r="AA5" s="15" t="s">
        <v>70</v>
      </c>
      <c r="AB5" s="15">
        <v>0.26040000000000002</v>
      </c>
      <c r="AC5" s="33">
        <v>42336</v>
      </c>
      <c r="AD5" s="15" t="s">
        <v>22</v>
      </c>
      <c r="AE5" s="15">
        <v>407.04935999999998</v>
      </c>
      <c r="AF5" s="15" t="s">
        <v>70</v>
      </c>
      <c r="AG5" s="15">
        <v>0.20399999999999999</v>
      </c>
      <c r="AH5" s="33">
        <v>42336</v>
      </c>
      <c r="AI5" s="15" t="b">
        <v>1</v>
      </c>
    </row>
    <row r="6" spans="1:35" s="16" customFormat="1">
      <c r="A6" s="15" t="s">
        <v>12</v>
      </c>
      <c r="B6" s="15" t="s">
        <v>25</v>
      </c>
      <c r="C6" s="15" t="s">
        <v>26</v>
      </c>
      <c r="D6" s="15" t="s">
        <v>13</v>
      </c>
      <c r="E6" s="15" t="s">
        <v>27</v>
      </c>
      <c r="F6" s="15" t="s">
        <v>28</v>
      </c>
      <c r="G6" s="31">
        <v>42492</v>
      </c>
      <c r="H6" s="31">
        <v>42523</v>
      </c>
      <c r="I6" s="32">
        <v>31</v>
      </c>
      <c r="J6" s="15">
        <v>7881</v>
      </c>
      <c r="K6" s="15">
        <v>9365</v>
      </c>
      <c r="L6" s="15">
        <v>1484</v>
      </c>
      <c r="M6" s="15">
        <v>1</v>
      </c>
      <c r="N6" s="15">
        <v>0.66600000000000004</v>
      </c>
      <c r="O6" s="34">
        <v>988.34</v>
      </c>
      <c r="P6" s="15" t="s">
        <v>57</v>
      </c>
      <c r="Q6" s="15" t="s">
        <v>73</v>
      </c>
      <c r="R6" s="15"/>
      <c r="S6" s="15" t="s">
        <v>26</v>
      </c>
      <c r="T6" s="15">
        <v>642.81633599999998</v>
      </c>
      <c r="U6" s="15">
        <f t="shared" si="0"/>
        <v>642.82000000000005</v>
      </c>
      <c r="V6" s="15" t="s">
        <v>70</v>
      </c>
      <c r="W6" s="15">
        <v>0.65039999999999998</v>
      </c>
      <c r="X6" s="33">
        <v>42231</v>
      </c>
      <c r="Y6" s="15"/>
      <c r="Z6" s="15">
        <v>0</v>
      </c>
      <c r="AA6" s="15" t="s">
        <v>72</v>
      </c>
      <c r="AB6" s="15">
        <v>0</v>
      </c>
      <c r="AC6" s="33"/>
      <c r="AD6" s="15" t="s">
        <v>26</v>
      </c>
      <c r="AE6" s="15">
        <v>345.52366400000005</v>
      </c>
      <c r="AF6" s="15" t="s">
        <v>70</v>
      </c>
      <c r="AG6" s="15">
        <v>0.34960000000000002</v>
      </c>
      <c r="AH6" s="33">
        <v>42185</v>
      </c>
      <c r="AI6" s="15" t="b">
        <v>1</v>
      </c>
    </row>
    <row r="7" spans="1:35" s="16" customFormat="1">
      <c r="A7" s="15" t="s">
        <v>12</v>
      </c>
      <c r="B7" s="15" t="s">
        <v>29</v>
      </c>
      <c r="C7" s="15" t="s">
        <v>30</v>
      </c>
      <c r="D7" s="15" t="s">
        <v>13</v>
      </c>
      <c r="E7" s="15" t="s">
        <v>31</v>
      </c>
      <c r="F7" s="15" t="s">
        <v>32</v>
      </c>
      <c r="G7" s="31">
        <v>42491</v>
      </c>
      <c r="H7" s="31">
        <v>42523</v>
      </c>
      <c r="I7" s="32">
        <v>32</v>
      </c>
      <c r="J7" s="15">
        <v>860.54</v>
      </c>
      <c r="K7" s="15">
        <v>2336.9</v>
      </c>
      <c r="L7" s="15">
        <v>1476</v>
      </c>
      <c r="M7" s="15">
        <v>1</v>
      </c>
      <c r="N7" s="15">
        <v>0.66600000000000004</v>
      </c>
      <c r="O7" s="34">
        <v>983.02</v>
      </c>
      <c r="P7" s="15" t="s">
        <v>57</v>
      </c>
      <c r="Q7" s="15" t="s">
        <v>76</v>
      </c>
      <c r="R7" s="15">
        <v>85.951945080091534</v>
      </c>
      <c r="S7" s="15" t="s">
        <v>84</v>
      </c>
      <c r="T7" s="15">
        <v>617.04061499960062</v>
      </c>
      <c r="U7" s="15">
        <f t="shared" si="0"/>
        <v>617.04</v>
      </c>
      <c r="V7" s="15" t="s">
        <v>71</v>
      </c>
      <c r="W7" s="15">
        <v>0.65039999999999998</v>
      </c>
      <c r="X7" s="33">
        <v>42494</v>
      </c>
      <c r="Y7" s="15"/>
      <c r="Z7" s="15">
        <v>0</v>
      </c>
      <c r="AA7" s="15" t="s">
        <v>72</v>
      </c>
      <c r="AB7" s="15">
        <v>0</v>
      </c>
      <c r="AC7" s="33"/>
      <c r="AD7" s="15" t="s">
        <v>30</v>
      </c>
      <c r="AE7" s="15">
        <v>365.97938500039936</v>
      </c>
      <c r="AF7" s="15" t="s">
        <v>70</v>
      </c>
      <c r="AG7" s="15">
        <v>0.34960000000000002</v>
      </c>
      <c r="AH7" s="33">
        <v>42479</v>
      </c>
      <c r="AI7" s="15" t="b">
        <v>1</v>
      </c>
    </row>
    <row r="8" spans="1:35" s="16" customFormat="1">
      <c r="A8" s="15" t="s">
        <v>12</v>
      </c>
      <c r="B8" s="15" t="s">
        <v>33</v>
      </c>
      <c r="C8" s="15" t="s">
        <v>34</v>
      </c>
      <c r="D8" s="15" t="s">
        <v>13</v>
      </c>
      <c r="E8" s="15" t="s">
        <v>35</v>
      </c>
      <c r="F8" s="15" t="s">
        <v>36</v>
      </c>
      <c r="G8" s="31">
        <v>42493</v>
      </c>
      <c r="H8" s="31">
        <v>42524</v>
      </c>
      <c r="I8" s="32">
        <v>31</v>
      </c>
      <c r="J8" s="15">
        <v>7979</v>
      </c>
      <c r="K8" s="15">
        <v>8938</v>
      </c>
      <c r="L8" s="15">
        <v>959</v>
      </c>
      <c r="M8" s="15">
        <v>1</v>
      </c>
      <c r="N8" s="15">
        <v>0.66600000000000004</v>
      </c>
      <c r="O8" s="34">
        <v>638.69000000000005</v>
      </c>
      <c r="P8" s="15" t="s">
        <v>68</v>
      </c>
      <c r="Q8" s="15" t="s">
        <v>74</v>
      </c>
      <c r="R8" s="15"/>
      <c r="S8" s="15" t="s">
        <v>34</v>
      </c>
      <c r="T8" s="15">
        <v>638.69000000000005</v>
      </c>
      <c r="U8" s="15">
        <f t="shared" si="0"/>
        <v>638.69000000000005</v>
      </c>
      <c r="V8" s="15" t="s">
        <v>70</v>
      </c>
      <c r="W8" s="15">
        <v>1</v>
      </c>
      <c r="X8" s="33">
        <v>42199</v>
      </c>
      <c r="Y8" s="15"/>
      <c r="Z8" s="15">
        <v>0</v>
      </c>
      <c r="AA8" s="15" t="s">
        <v>72</v>
      </c>
      <c r="AB8" s="15">
        <v>0</v>
      </c>
      <c r="AC8" s="33"/>
      <c r="AD8" s="15"/>
      <c r="AE8" s="15">
        <v>0</v>
      </c>
      <c r="AF8" s="15" t="s">
        <v>72</v>
      </c>
      <c r="AG8" s="15">
        <v>0</v>
      </c>
      <c r="AH8" s="33"/>
      <c r="AI8" s="15" t="b">
        <v>1</v>
      </c>
    </row>
  </sheetData>
  <mergeCells count="1">
    <mergeCell ref="A1:X1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65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621"/>
  <sheetViews>
    <sheetView workbookViewId="0">
      <selection activeCell="D3" sqref="D3"/>
    </sheetView>
  </sheetViews>
  <sheetFormatPr defaultColWidth="9" defaultRowHeight="31.5" customHeight="1"/>
  <cols>
    <col min="1" max="1" width="16.875" style="1" bestFit="1" customWidth="1"/>
    <col min="2" max="4" width="7" style="1" bestFit="1" customWidth="1"/>
    <col min="5" max="10" width="12.75" style="2" bestFit="1" customWidth="1"/>
    <col min="11" max="12" width="9" style="1"/>
    <col min="13" max="13" width="2.5" style="1" bestFit="1" customWidth="1"/>
    <col min="14" max="16384" width="9" style="1"/>
  </cols>
  <sheetData>
    <row r="1" spans="1:10" ht="31.5" customHeight="1">
      <c r="A1" s="7"/>
      <c r="B1" s="11" t="s">
        <v>68</v>
      </c>
      <c r="C1" s="11" t="s">
        <v>67</v>
      </c>
      <c r="D1" s="11" t="s">
        <v>66</v>
      </c>
      <c r="E1" s="10" t="s">
        <v>65</v>
      </c>
      <c r="F1" s="10" t="s">
        <v>64</v>
      </c>
      <c r="G1" s="9" t="s">
        <v>63</v>
      </c>
      <c r="H1" s="9" t="s">
        <v>62</v>
      </c>
      <c r="I1" s="8" t="s">
        <v>61</v>
      </c>
      <c r="J1" s="8" t="s">
        <v>60</v>
      </c>
    </row>
    <row r="2" spans="1:10" ht="31.5" customHeight="1">
      <c r="A2" s="7" t="s">
        <v>59</v>
      </c>
      <c r="B2" s="6">
        <v>0.53559999999999997</v>
      </c>
      <c r="C2" s="6">
        <v>0.26040000000000002</v>
      </c>
      <c r="D2" s="6">
        <v>0.20399999999999999</v>
      </c>
      <c r="E2" s="5">
        <f>B2/C2</f>
        <v>2.0568356374807983</v>
      </c>
      <c r="F2" s="5">
        <f>B2/D2</f>
        <v>2.6254901960784314</v>
      </c>
      <c r="G2" s="4">
        <f>C2/B2</f>
        <v>0.48618371919342801</v>
      </c>
      <c r="H2" s="4">
        <f>C2/D2</f>
        <v>1.2764705882352942</v>
      </c>
      <c r="I2" s="3">
        <f>D2/B2</f>
        <v>0.38088125466766243</v>
      </c>
      <c r="J2" s="3">
        <f>D2/C2</f>
        <v>0.78341013824884786</v>
      </c>
    </row>
    <row r="3" spans="1:10" ht="31.5" customHeight="1">
      <c r="A3" s="7" t="s">
        <v>58</v>
      </c>
      <c r="B3" s="6">
        <v>0.70830000000000004</v>
      </c>
      <c r="C3" s="6">
        <v>0.29170000000000001</v>
      </c>
      <c r="D3" s="7"/>
      <c r="E3" s="5">
        <f>B3/C3</f>
        <v>2.4281796366129584</v>
      </c>
      <c r="F3" s="5"/>
      <c r="G3" s="4">
        <f>C3/B3</f>
        <v>0.41183114499505857</v>
      </c>
      <c r="H3" s="4"/>
      <c r="I3" s="3"/>
      <c r="J3" s="3"/>
    </row>
    <row r="4" spans="1:10" ht="31.5" customHeight="1">
      <c r="A4" s="7" t="s">
        <v>57</v>
      </c>
      <c r="B4" s="6">
        <v>0.65039999999999998</v>
      </c>
      <c r="C4" s="7"/>
      <c r="D4" s="6">
        <v>0.34960000000000002</v>
      </c>
      <c r="E4" s="5"/>
      <c r="F4" s="5">
        <f>B4/D4</f>
        <v>1.860411899313501</v>
      </c>
      <c r="G4" s="4"/>
      <c r="H4" s="4"/>
      <c r="I4" s="3">
        <f>D4/B4</f>
        <v>0.53751537515375158</v>
      </c>
      <c r="J4" s="3"/>
    </row>
    <row r="5" spans="1:10" ht="31.5" customHeight="1">
      <c r="A5" s="7" t="s">
        <v>56</v>
      </c>
      <c r="B5" s="7"/>
      <c r="C5" s="6">
        <v>0.5827</v>
      </c>
      <c r="D5" s="6">
        <v>0.4173</v>
      </c>
      <c r="E5" s="5"/>
      <c r="F5" s="5"/>
      <c r="G5" s="4"/>
      <c r="H5" s="4">
        <f>C5/D5</f>
        <v>1.3963575365444525</v>
      </c>
      <c r="I5" s="3"/>
      <c r="J5" s="3">
        <f>D5/C5</f>
        <v>0.71614896172987819</v>
      </c>
    </row>
    <row r="6" spans="1:10" ht="31.5" customHeight="1">
      <c r="A6" s="7" t="s">
        <v>78</v>
      </c>
      <c r="B6" s="12">
        <v>1</v>
      </c>
      <c r="C6" s="12"/>
      <c r="D6" s="13"/>
    </row>
    <row r="7" spans="1:10" ht="31.5" customHeight="1">
      <c r="A7" s="7" t="s">
        <v>79</v>
      </c>
      <c r="B7" s="12"/>
      <c r="C7" s="13">
        <v>1</v>
      </c>
      <c r="D7" s="12"/>
    </row>
    <row r="8" spans="1:10" ht="31.5" customHeight="1">
      <c r="A8" s="7" t="s">
        <v>80</v>
      </c>
      <c r="B8" s="13"/>
      <c r="C8" s="12"/>
      <c r="D8" s="12">
        <v>1</v>
      </c>
    </row>
    <row r="621" spans="13:13" ht="31.5" customHeight="1">
      <c r="M621" s="1">
        <f>(U621-F621)+(U621-F621)*分摊比例!F4+(H621-U621)+(H621-U621)*分摊比例!F2+(H621-U621)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9</vt:lpstr>
      <vt:lpstr>分摊比例</vt:lpstr>
      <vt:lpstr>'9'!Print_Area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Hu</dc:creator>
  <cp:lastModifiedBy>唐瀚</cp:lastModifiedBy>
  <cp:lastPrinted>2016-11-21T01:33:17Z</cp:lastPrinted>
  <dcterms:created xsi:type="dcterms:W3CDTF">2016-10-22T14:33:31Z</dcterms:created>
  <dcterms:modified xsi:type="dcterms:W3CDTF">2017-02-10T09:24:29Z</dcterms:modified>
</cp:coreProperties>
</file>