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Character" sheetId="1" state="visible" r:id="rId2"/>
    <sheet name="Amaris Shopping List(added)" sheetId="2" state="visible" r:id="rId3"/>
    <sheet name="AssetCalc" sheetId="3" state="visible" r:id="rId4"/>
    <sheet name="where did all the money go(adde" sheetId="4" state="visible" r:id="rId5"/>
    <sheet name="Sheet5" sheetId="5" state="visible" r:id="rId6"/>
    <sheet name="Equipment(added)" sheetId="6" state="visible" r:id="rId7"/>
    <sheet name="Spellbook(MinorArcanis)" sheetId="7" state="visible" r:id="rId8"/>
    <sheet name="Spellbook(Mediarcana)" sheetId="8" state="visible" r:id="rId9"/>
    <sheet name="Sheet9" sheetId="9" state="visible" r:id="rId10"/>
    <sheet name="Level 12 Changes" sheetId="10" state="visible" r:id="rId11"/>
    <sheet name="Spell Selections" sheetId="11" state="visible" r:id="rId12"/>
    <sheet name="Sheet12" sheetId="12" state="visible" r:id="rId13"/>
    <sheet name="Sheet14" sheetId="13" state="visible" r:id="rId14"/>
    <sheet name="LootUpdater(23Oct2021)" sheetId="14" state="visible" r:id="rId15"/>
    <sheet name="Tester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<sst xmlns="http://schemas.openxmlformats.org/spreadsheetml/2006/main" count="1803" uniqueCount="1218">
  <si>
    <t xml:space="preserve">CHARACTER DATA</t>
  </si>
  <si>
    <t xml:space="preserve">BASE SCORES</t>
  </si>
  <si>
    <t xml:space="preserve">DEFENSES</t>
  </si>
  <si>
    <t xml:space="preserve">SKILLS</t>
  </si>
  <si>
    <t xml:space="preserve">arcana fam</t>
  </si>
  <si>
    <t xml:space="preserve">Amaris</t>
  </si>
  <si>
    <t xml:space="preserve">CN</t>
  </si>
  <si>
    <t xml:space="preserve">Madeye</t>
  </si>
  <si>
    <t xml:space="preserve">ABL Score</t>
  </si>
  <si>
    <t xml:space="preserve">ABL Mod</t>
  </si>
  <si>
    <t xml:space="preserve">AC</t>
  </si>
  <si>
    <t xml:space="preserve">Armor</t>
  </si>
  <si>
    <t xml:space="preserve">Shield</t>
  </si>
  <si>
    <t xml:space="preserve">Dex</t>
  </si>
  <si>
    <t xml:space="preserve">Size</t>
  </si>
  <si>
    <t xml:space="preserve">Nat.Armor</t>
  </si>
  <si>
    <t xml:space="preserve">Deflect</t>
  </si>
  <si>
    <t xml:space="preserve">Dodge</t>
  </si>
  <si>
    <t xml:space="preserve">Misc</t>
  </si>
  <si>
    <t xml:space="preserve">type</t>
  </si>
  <si>
    <t xml:space="preserve">Total</t>
  </si>
  <si>
    <t xml:space="preserve">Ability</t>
  </si>
  <si>
    <t xml:space="preserve">Ranks</t>
  </si>
  <si>
    <t xml:space="preserve">Other Bonus</t>
  </si>
  <si>
    <t xml:space="preserve">Character Name</t>
  </si>
  <si>
    <t xml:space="preserve">Alignment</t>
  </si>
  <si>
    <t xml:space="preserve">Player</t>
  </si>
  <si>
    <t xml:space="preserve">STR</t>
  </si>
  <si>
    <t xml:space="preserve">26(30) Normal</t>
  </si>
  <si>
    <t xml:space="preserve">0(4)</t>
  </si>
  <si>
    <t xml:space="preserve">Acrobatics</t>
  </si>
  <si>
    <t xml:space="preserve">L15 points</t>
  </si>
  <si>
    <t xml:space="preserve">L14 points</t>
  </si>
  <si>
    <t xml:space="preserve">l8 pts</t>
  </si>
  <si>
    <t xml:space="preserve">l9 pts</t>
  </si>
  <si>
    <t xml:space="preserve">l10 pts</t>
  </si>
  <si>
    <t xml:space="preserve">l11</t>
  </si>
  <si>
    <t xml:space="preserve">L12</t>
  </si>
  <si>
    <t xml:space="preserve">Level 13</t>
  </si>
  <si>
    <t xml:space="preserve">changed to handle animal</t>
  </si>
  <si>
    <t xml:space="preserve">Hexcrafter(15)</t>
  </si>
  <si>
    <t xml:space="preserve">None</t>
  </si>
  <si>
    <t xml:space="preserve">Varisia</t>
  </si>
  <si>
    <t xml:space="preserve">DEX</t>
  </si>
  <si>
    <t xml:space="preserve">11 Touch</t>
  </si>
  <si>
    <t xml:space="preserve">NA</t>
  </si>
  <si>
    <t xml:space="preserve">Appraise</t>
  </si>
  <si>
    <t xml:space="preserve">Int</t>
  </si>
  <si>
    <t xml:space="preserve">Character Class and Level</t>
  </si>
  <si>
    <t xml:space="preserve">Deity</t>
  </si>
  <si>
    <t xml:space="preserve">Homeland</t>
  </si>
  <si>
    <t xml:space="preserve">CON</t>
  </si>
  <si>
    <t xml:space="preserve">26(30) FlatFoot</t>
  </si>
  <si>
    <t xml:space="preserve">Bluff</t>
  </si>
  <si>
    <t xml:space="preserve">Cha</t>
  </si>
  <si>
    <t xml:space="preserve">Changling – Medium – Female – 21yrs – 5’6” tall – 80lbs – Black hair – Blue/green eyes</t>
  </si>
  <si>
    <t xml:space="preserve">INT</t>
  </si>
  <si>
    <t xml:space="preserve">20(26 once shopping)</t>
  </si>
  <si>
    <t xml:space="preserve">Climb*</t>
  </si>
  <si>
    <t xml:space="preserve">Str</t>
  </si>
  <si>
    <t xml:space="preserve">WIS</t>
  </si>
  <si>
    <t xml:space="preserve">SAVES</t>
  </si>
  <si>
    <t xml:space="preserve">Base</t>
  </si>
  <si>
    <t xml:space="preserve">Resist</t>
  </si>
  <si>
    <t xml:space="preserve">Notes</t>
  </si>
  <si>
    <t xml:space="preserve">Diplomacy</t>
  </si>
  <si>
    <t xml:space="preserve">30ft</t>
  </si>
  <si>
    <t xml:space="preserve">60ft</t>
  </si>
  <si>
    <t xml:space="preserve">CHA</t>
  </si>
  <si>
    <t xml:space="preserve">Fortitude</t>
  </si>
  <si>
    <t xml:space="preserve">+2 vs Abberations</t>
  </si>
  <si>
    <t xml:space="preserve">Disguise</t>
  </si>
  <si>
    <t xml:space="preserve">HP</t>
  </si>
  <si>
    <t xml:space="preserve">DR</t>
  </si>
  <si>
    <t xml:space="preserve">Speed</t>
  </si>
  <si>
    <t xml:space="preserve">Armor Speed</t>
  </si>
  <si>
    <t xml:space="preserve">Fly Speed</t>
  </si>
  <si>
    <t xml:space="preserve">Reflex</t>
  </si>
  <si>
    <t xml:space="preserve">+3 vs fear</t>
  </si>
  <si>
    <t xml:space="preserve">Escape Artist</t>
  </si>
  <si>
    <t xml:space="preserve">Initiative</t>
  </si>
  <si>
    <t xml:space="preserve">Will</t>
  </si>
  <si>
    <t xml:space="preserve">Fly*</t>
  </si>
  <si>
    <t xml:space="preserve">Heal</t>
  </si>
  <si>
    <t xml:space="preserve">Wis</t>
  </si>
  <si>
    <t xml:space="preserve">BAB</t>
  </si>
  <si>
    <t xml:space="preserve">"+11/+6/+1”</t>
  </si>
  <si>
    <t xml:space="preserve">SPELL RESIST</t>
  </si>
  <si>
    <t xml:space="preserve">Intimidate*</t>
  </si>
  <si>
    <t xml:space="preserve">SR = 6 + lvl</t>
  </si>
  <si>
    <t xml:space="preserve">Knowledge(arcana)*</t>
  </si>
  <si>
    <t xml:space="preserve">SR 21</t>
  </si>
  <si>
    <t xml:space="preserve">Knowledge(dugeoneering)*</t>
  </si>
  <si>
    <t xml:space="preserve">Knowledge(planes)*</t>
  </si>
  <si>
    <t xml:space="preserve">Perception</t>
  </si>
  <si>
    <t xml:space="preserve">Perform(dance)</t>
  </si>
  <si>
    <t xml:space="preserve">ItemBonus:4/9</t>
  </si>
  <si>
    <t xml:space="preserve">FEATS(RT=retrained)</t>
  </si>
  <si>
    <t xml:space="preserve">TRAITS</t>
  </si>
  <si>
    <t xml:space="preserve">SPECIAL ABILITIES</t>
  </si>
  <si>
    <t xml:space="preserve">HEXES</t>
  </si>
  <si>
    <t xml:space="preserve">Profession (sailor)</t>
  </si>
  <si>
    <t xml:space="preserve">Armor Proficiency (light)</t>
  </si>
  <si>
    <t xml:space="preserve">Exotic Weapon Proficiancy (Bastard Sword)</t>
  </si>
  <si>
    <t xml:space="preserve">Courageous</t>
  </si>
  <si>
    <t xml:space="preserve">Arcane Pool (7/day)</t>
  </si>
  <si>
    <t xml:space="preserve">Prehensile Hair (su)</t>
  </si>
  <si>
    <t xml:space="preserve">Ride*</t>
  </si>
  <si>
    <t xml:space="preserve">ArmorProficiency (medium)</t>
  </si>
  <si>
    <t xml:space="preserve">Foe Of The Strange</t>
  </si>
  <si>
    <t xml:space="preserve">Darkvision (60ft)</t>
  </si>
  <si>
    <t xml:space="preserve">Flight (su)</t>
  </si>
  <si>
    <t xml:space="preserve">Sense Motive</t>
  </si>
  <si>
    <t xml:space="preserve">ArmorProficiency (heavy)</t>
  </si>
  <si>
    <t xml:space="preserve">Hex Arcana</t>
  </si>
  <si>
    <t xml:space="preserve">Murksight</t>
  </si>
  <si>
    <t xml:space="preserve">Spellcraft*</t>
  </si>
  <si>
    <t xml:space="preserve">Martial Weapon Proficiency – all</t>
  </si>
  <si>
    <t xml:space="preserve">Accursed Strike(sp)</t>
  </si>
  <si>
    <t xml:space="preserve">Evil Eye</t>
  </si>
  <si>
    <t xml:space="preserve">Stealth</t>
  </si>
  <si>
    <t xml:space="preserve">Mothers Gift – Uncanny Resistance (su)</t>
  </si>
  <si>
    <t xml:space="preserve">Sea Lungs (sea hag) (Ex)</t>
  </si>
  <si>
    <t xml:space="preserve">Water Lung</t>
  </si>
  <si>
    <t xml:space="preserve">Survival</t>
  </si>
  <si>
    <t xml:space="preserve">Simple Weapon Proficiency – all</t>
  </si>
  <si>
    <t xml:space="preserve">extra hex</t>
  </si>
  <si>
    <t xml:space="preserve">Spell Combat (Ex)</t>
  </si>
  <si>
    <t xml:space="preserve">Animal Skin</t>
  </si>
  <si>
    <t xml:space="preserve">Swim*</t>
  </si>
  <si>
    <t xml:space="preserve">Power Attack</t>
  </si>
  <si>
    <t xml:space="preserve">(RT)Moonlight Stalker Master</t>
  </si>
  <si>
    <t xml:space="preserve">Improved Spell Combat (ex)</t>
  </si>
  <si>
    <t xml:space="preserve">False Hospitality</t>
  </si>
  <si>
    <t xml:space="preserve">Use Magic Device*</t>
  </si>
  <si>
    <t xml:space="preserve">Combat Expertise</t>
  </si>
  <si>
    <t xml:space="preserve">extra hex – Water lung</t>
  </si>
  <si>
    <t xml:space="preserve">Spellstrike(Su)</t>
  </si>
  <si>
    <t xml:space="preserve">Aura of purity</t>
  </si>
  <si>
    <t xml:space="preserve">Perform(music)(sing)</t>
  </si>
  <si>
    <t xml:space="preserve">Dirty Fighting(RT2)</t>
  </si>
  <si>
    <t xml:space="preserve">extra hex – Aura of Purity</t>
  </si>
  <si>
    <t xml:space="preserve">Familiar</t>
  </si>
  <si>
    <t xml:space="preserve">Charm(RT for Sword)</t>
  </si>
  <si>
    <t xml:space="preserve">Handle Animal</t>
  </si>
  <si>
    <t xml:space="preserve">Improved Initiative</t>
  </si>
  <si>
    <t xml:space="preserve">extra hex – Charm(RT for Sword)</t>
  </si>
  <si>
    <t xml:space="preserve">Greater Spell Combat</t>
  </si>
  <si>
    <t xml:space="preserve">Floating Lotus</t>
  </si>
  <si>
    <t xml:space="preserve">Moonlight Stalker(RT)</t>
  </si>
  <si>
    <t xml:space="preserve">extra hex – Floating Lotus</t>
  </si>
  <si>
    <t xml:space="preserve">Ice Tomb(su)</t>
  </si>
  <si>
    <t xml:space="preserve">Blind Fight(RT2)</t>
  </si>
  <si>
    <t xml:space="preserve">extra hex – Ice Tomb</t>
  </si>
  <si>
    <t xml:space="preserve">Retribution</t>
  </si>
  <si>
    <t xml:space="preserve">Moonlight Stalker Feint(RT)</t>
  </si>
  <si>
    <t xml:space="preserve">Magic Trick – obscuring mist</t>
  </si>
  <si>
    <t xml:space="preserve">Still Spell</t>
  </si>
  <si>
    <t xml:space="preserve">SPELL LISTS</t>
  </si>
  <si>
    <t xml:space="preserve">((Blue highlight = planning to get))</t>
  </si>
  <si>
    <t xml:space="preserve">SPELL LOADOUTS</t>
  </si>
  <si>
    <t xml:space="preserve">Rank 0</t>
  </si>
  <si>
    <t xml:space="preserve">First Arcana</t>
  </si>
  <si>
    <t xml:space="preserve">Second Arcana</t>
  </si>
  <si>
    <t xml:space="preserve">Third Arcana</t>
  </si>
  <si>
    <t xml:space="preserve">Fourth Arcana</t>
  </si>
  <si>
    <t xml:space="preserve">Fifth Arcana</t>
  </si>
  <si>
    <t xml:space="preserve">SPELLSTUFFS</t>
  </si>
  <si>
    <t xml:space="preserve">Acid Splash</t>
  </si>
  <si>
    <t xml:space="preserve">Blade Lash</t>
  </si>
  <si>
    <t xml:space="preserve">Ablative Barrier</t>
  </si>
  <si>
    <t xml:space="preserve">Aqueous Orb</t>
  </si>
  <si>
    <t xml:space="preserve">Runic Overload</t>
  </si>
  <si>
    <t xml:space="preserve">Ether Step</t>
  </si>
  <si>
    <t xml:space="preserve">Spells per day</t>
  </si>
  <si>
    <t xml:space="preserve">Lvl1 (x6+2)</t>
  </si>
  <si>
    <t xml:space="preserve">Dancing Lights</t>
  </si>
  <si>
    <t xml:space="preserve">bloodmoney</t>
  </si>
  <si>
    <t xml:space="preserve">Blur</t>
  </si>
  <si>
    <t xml:space="preserve">Bestow Curse</t>
  </si>
  <si>
    <t xml:space="preserve">Telekinetic Manuver</t>
  </si>
  <si>
    <t xml:space="preserve">Wall of Force</t>
  </si>
  <si>
    <t xml:space="preserve">L1 (6)</t>
  </si>
  <si>
    <t xml:space="preserve">L2 (5)</t>
  </si>
  <si>
    <t xml:space="preserve">L3 (4)</t>
  </si>
  <si>
    <t xml:space="preserve">L4 (2)</t>
  </si>
  <si>
    <t xml:space="preserve">windy escape</t>
  </si>
  <si>
    <t xml:space="preserve">Arcane Mark</t>
  </si>
  <si>
    <t xml:space="preserve">Burning Hands</t>
  </si>
  <si>
    <t xml:space="preserve">Bull’s Strength</t>
  </si>
  <si>
    <t xml:space="preserve">Channel Vigor</t>
  </si>
  <si>
    <t xml:space="preserve">Black Tentacles</t>
  </si>
  <si>
    <t xml:space="preserve">Scripted Hallucination</t>
  </si>
  <si>
    <t xml:space="preserve">Windy Escape</t>
  </si>
  <si>
    <t xml:space="preserve">floating disk</t>
  </si>
  <si>
    <t xml:space="preserve">Daze</t>
  </si>
  <si>
    <t xml:space="preserve">Chill Touch</t>
  </si>
  <si>
    <t xml:space="preserve">Darkness</t>
  </si>
  <si>
    <t xml:space="preserve">force punch</t>
  </si>
  <si>
    <t xml:space="preserve">Tailwind</t>
  </si>
  <si>
    <t xml:space="preserve">Dimensional Blade</t>
  </si>
  <si>
    <t xml:space="preserve">Chill Touch or Frostbite</t>
  </si>
  <si>
    <t xml:space="preserve">gust of wind</t>
  </si>
  <si>
    <t xml:space="preserve">Force Punch</t>
  </si>
  <si>
    <t xml:space="preserve">Detect Magic</t>
  </si>
  <si>
    <t xml:space="preserve">Coin Shot</t>
  </si>
  <si>
    <t xml:space="preserve">monstrous physice</t>
  </si>
  <si>
    <t xml:space="preserve">flaming aura</t>
  </si>
  <si>
    <t xml:space="preserve">silent image</t>
  </si>
  <si>
    <t xml:space="preserve">AB Barrier</t>
  </si>
  <si>
    <t xml:space="preserve">clay skin</t>
  </si>
  <si>
    <t xml:space="preserve">Obscuring Mist</t>
  </si>
  <si>
    <t xml:space="preserve">Disrupt Undead</t>
  </si>
  <si>
    <t xml:space="preserve">corrosive touch</t>
  </si>
  <si>
    <t xml:space="preserve">expeditious retreat</t>
  </si>
  <si>
    <t xml:space="preserve">Clay skin</t>
  </si>
  <si>
    <t xml:space="preserve">frosty aura</t>
  </si>
  <si>
    <t xml:space="preserve">shocking grasp</t>
  </si>
  <si>
    <t xml:space="preserve">Mirror Image</t>
  </si>
  <si>
    <t xml:space="preserve">urban step</t>
  </si>
  <si>
    <t xml:space="preserve">Shocking Grasp</t>
  </si>
  <si>
    <t xml:space="preserve">Flare</t>
  </si>
  <si>
    <t xml:space="preserve">Frostbite</t>
  </si>
  <si>
    <t xml:space="preserve">Fox’s Cunning</t>
  </si>
  <si>
    <t xml:space="preserve">Urban Step</t>
  </si>
  <si>
    <t xml:space="preserve">firefall</t>
  </si>
  <si>
    <t xml:space="preserve">Misty mist</t>
  </si>
  <si>
    <t xml:space="preserve">Ghost Sound</t>
  </si>
  <si>
    <t xml:space="preserve">Hydraulic Push</t>
  </si>
  <si>
    <t xml:space="preserve">Glitterdust</t>
  </si>
  <si>
    <t xml:space="preserve">Siphon Might</t>
  </si>
  <si>
    <t xml:space="preserve">Wall of Brine?</t>
  </si>
  <si>
    <t xml:space="preserve">Skim</t>
  </si>
  <si>
    <t xml:space="preserve">Autowand</t>
  </si>
  <si>
    <t xml:space="preserve">Light</t>
  </si>
  <si>
    <t xml:space="preserve">Mount</t>
  </si>
  <si>
    <t xml:space="preserve">major image</t>
  </si>
  <si>
    <t xml:space="preserve">Mage Hand</t>
  </si>
  <si>
    <t xml:space="preserve">Telekinetic Volley</t>
  </si>
  <si>
    <t xml:space="preserve">grasping tentacles</t>
  </si>
  <si>
    <t xml:space="preserve">Expeditious Retreat</t>
  </si>
  <si>
    <t xml:space="preserve">Open/Close</t>
  </si>
  <si>
    <t xml:space="preserve">Ray of Enfeeblement</t>
  </si>
  <si>
    <t xml:space="preserve">Fire Friend</t>
  </si>
  <si>
    <t xml:space="preserve">Beast shape 1</t>
  </si>
  <si>
    <t xml:space="preserve">L9loadouts</t>
  </si>
  <si>
    <t xml:space="preserve">BATTLE TYPE</t>
  </si>
  <si>
    <t xml:space="preserve">Leaden Blade</t>
  </si>
  <si>
    <t xml:space="preserve">Prestidigitation</t>
  </si>
  <si>
    <t xml:space="preserve">Returning Weapon</t>
  </si>
  <si>
    <t xml:space="preserve">Check: Mediarcana</t>
  </si>
  <si>
    <t xml:space="preserve">Fire Ball</t>
  </si>
  <si>
    <t xml:space="preserve">L1(6)</t>
  </si>
  <si>
    <t xml:space="preserve">L2(5)</t>
  </si>
  <si>
    <t xml:space="preserve">L3(4)</t>
  </si>
  <si>
    <t xml:space="preserve">Ray of Frost</t>
  </si>
  <si>
    <t xml:space="preserve">Secluded Grimoire</t>
  </si>
  <si>
    <t xml:space="preserve">Conjure Carriage</t>
  </si>
  <si>
    <t xml:space="preserve">Lvl2 (x6)</t>
  </si>
  <si>
    <t xml:space="preserve">Read Magic</t>
  </si>
  <si>
    <t xml:space="preserve">Silent Image</t>
  </si>
  <si>
    <t xml:space="preserve">Weaponwand</t>
  </si>
  <si>
    <t xml:space="preserve">mirr img</t>
  </si>
  <si>
    <t xml:space="preserve">????????????????????????????</t>
  </si>
  <si>
    <t xml:space="preserve">Ray of enfeeblement</t>
  </si>
  <si>
    <t xml:space="preserve">blur</t>
  </si>
  <si>
    <t xml:space="preserve">Unseen Servant</t>
  </si>
  <si>
    <t xml:space="preserve">Terrelidars Honor</t>
  </si>
  <si>
    <t xml:space="preserve">Attack Roll</t>
  </si>
  <si>
    <t xml:space="preserve">Enhanced</t>
  </si>
  <si>
    <t xml:space="preserve">Damage</t>
  </si>
  <si>
    <t xml:space="preserve">enhanced</t>
  </si>
  <si>
    <t xml:space="preserve">minor image</t>
  </si>
  <si>
    <t xml:space="preserve">storm of blades</t>
  </si>
  <si>
    <t xml:space="preserve">Vanish</t>
  </si>
  <si>
    <t xml:space="preserve">+2 Bastard Sword</t>
  </si>
  <si>
    <t xml:space="preserve">D20 + BaB + StrMod</t>
  </si>
  <si>
    <t xml:space="preserve">D20 + BaB + str + bonus</t>
  </si>
  <si>
    <t xml:space="preserve">D10 + strMod</t>
  </si>
  <si>
    <t xml:space="preserve">D10 + strmod + bonus</t>
  </si>
  <si>
    <t xml:space="preserve">CASUAL TYPE</t>
  </si>
  <si>
    <t xml:space="preserve">warding weapon</t>
  </si>
  <si>
    <t xml:space="preserve">Abberation Bane +4 2d6</t>
  </si>
  <si>
    <t xml:space="preserve">1-20 + 10 + 3</t>
  </si>
  <si>
    <t xml:space="preserve">1-20 + 10 + 3 + 3</t>
  </si>
  <si>
    <t xml:space="preserve">1-10 + 3</t>
  </si>
  <si>
    <t xml:space="preserve">1-10 + 3 + 3</t>
  </si>
  <si>
    <t xml:space="preserve">Bulls STR</t>
  </si>
  <si>
    <t xml:space="preserve">Lvl3 (x5)</t>
  </si>
  <si>
    <t xml:space="preserve">waterproof</t>
  </si>
  <si>
    <t xml:space="preserve">Spirit of Abiens</t>
  </si>
  <si>
    <t xml:space="preserve">14-33</t>
  </si>
  <si>
    <t xml:space="preserve">17-36</t>
  </si>
  <si>
    <t xml:space="preserve">(4-13)</t>
  </si>
  <si>
    <t xml:space="preserve">(7-16)</t>
  </si>
  <si>
    <t xml:space="preserve">Fox Cunning</t>
  </si>
  <si>
    <t xml:space="preserve">channel vigor</t>
  </si>
  <si>
    <t xml:space="preserve">weaponwand</t>
  </si>
  <si>
    <t xml:space="preserve">Abberation 60ft</t>
  </si>
  <si>
    <t xml:space="preserve">Base weapon</t>
  </si>
  <si>
    <t xml:space="preserve">x3 vs abberations</t>
  </si>
  <si>
    <t xml:space="preserve">16-35</t>
  </si>
  <si>
    <t xml:space="preserve">19-38</t>
  </si>
  <si>
    <t xml:space="preserve">(6-15)</t>
  </si>
  <si>
    <t xml:space="preserve">(9-18)</t>
  </si>
  <si>
    <t xml:space="preserve">appianshi knowledge dungeoneering</t>
  </si>
  <si>
    <t xml:space="preserve">Bane</t>
  </si>
  <si>
    <t xml:space="preserve">18-37</t>
  </si>
  <si>
    <t xml:space="preserve">21-40</t>
  </si>
  <si>
    <t xml:space="preserve">(8-17)</t>
  </si>
  <si>
    <t xml:space="preserve">(11-20)</t>
  </si>
  <si>
    <t xml:space="preserve">Darkvision + read magic</t>
  </si>
  <si>
    <t xml:space="preserve">UNDEAD TYPE</t>
  </si>
  <si>
    <t xml:space="preserve">Seeded = abberation</t>
  </si>
  <si>
    <t xml:space="preserve">LvL4 (x4)</t>
  </si>
  <si>
    <t xml:space="preserve">Check: MinorArcana</t>
  </si>
  <si>
    <t xml:space="preserve">fire aura</t>
  </si>
  <si>
    <t xml:space="preserve">Frost Aura</t>
  </si>
  <si>
    <t xml:space="preserve">LVL5 (2)</t>
  </si>
  <si>
    <t xml:space="preserve">ether step</t>
  </si>
  <si>
    <t xml:space="preserve">wall of force</t>
  </si>
  <si>
    <t xml:space="preserve">Item</t>
  </si>
  <si>
    <t xml:space="preserve">Cost</t>
  </si>
  <si>
    <t xml:space="preserve">Slot</t>
  </si>
  <si>
    <t xml:space="preserve">Particulars</t>
  </si>
  <si>
    <t xml:space="preserve">Pirates Eye Patch</t>
  </si>
  <si>
    <t xml:space="preserve">eyes</t>
  </si>
  <si>
    <t xml:space="preserve">Yarr!</t>
  </si>
  <si>
    <t xml:space="preserve">Scarf of the suggestive dance</t>
  </si>
  <si>
    <t xml:space="preserve">Belt</t>
  </si>
  <si>
    <t xml:space="preserve">+5 dance</t>
  </si>
  <si>
    <t xml:space="preserve">Y</t>
  </si>
  <si>
    <t xml:space="preserve">Festival Garment</t>
  </si>
  <si>
    <t xml:space="preserve">Body</t>
  </si>
  <si>
    <t xml:space="preserve">Dance in place of diplomacy</t>
  </si>
  <si>
    <t xml:space="preserve">Loot</t>
  </si>
  <si>
    <t xml:space="preserve">sell cloak of resist</t>
  </si>
  <si>
    <t xml:space="preserve">Corset of delicate moves</t>
  </si>
  <si>
    <t xml:space="preserve">Chest</t>
  </si>
  <si>
    <t xml:space="preserve">additional swift action</t>
  </si>
  <si>
    <t xml:space="preserve">Bardiche</t>
  </si>
  <si>
    <t xml:space="preserve">ring of protection</t>
  </si>
  <si>
    <t xml:space="preserve">Leather armor</t>
  </si>
  <si>
    <t xml:space="preserve">10+magicbonus</t>
  </si>
  <si>
    <t xml:space="preserve">highest no penalty ac</t>
  </si>
  <si>
    <t xml:space="preserve">Magic Armor</t>
  </si>
  <si>
    <t xml:space="preserve">silver kukri</t>
  </si>
  <si>
    <t xml:space="preserve">Dancing scarves</t>
  </si>
  <si>
    <t xml:space="preserve">+2 ac while moving 10+ft and +2 bluff in combat</t>
  </si>
  <si>
    <t xml:space="preserve">cash on hand</t>
  </si>
  <si>
    <t xml:space="preserve">Boots of the eternal rose</t>
  </si>
  <si>
    <t xml:space="preserve">Boots</t>
  </si>
  <si>
    <t xml:space="preserve">+2 dance stealth and other fun things</t>
  </si>
  <si>
    <t xml:space="preserve">Boots of the cat</t>
  </si>
  <si>
    <t xml:space="preserve">Falling damage reduced to 1 per 10 ft instead of 1d6 (also max fall damage of 20d6 means survive from fall of any height)</t>
  </si>
  <si>
    <t xml:space="preserve">upgrade nat armor amulet to +2</t>
  </si>
  <si>
    <t xml:space="preserve">Necklace</t>
  </si>
  <si>
    <t xml:space="preserve">hexing runes</t>
  </si>
  <si>
    <t xml:space="preserve">extra hex Ward and save DC for one hex +1</t>
  </si>
  <si>
    <t xml:space="preserve">Leather Armor</t>
  </si>
  <si>
    <t xml:space="preserve">cape of free will +2/+3</t>
  </si>
  <si>
    <t xml:space="preserve">shoulders</t>
  </si>
  <si>
    <t xml:space="preserve">Ring of Eloquence</t>
  </si>
  <si>
    <t xml:space="preserve">ring</t>
  </si>
  <si>
    <t xml:space="preserve">Coat of the Dancing Fox(leather armor)</t>
  </si>
  <si>
    <t xml:space="preserve">+4 dance</t>
  </si>
  <si>
    <t xml:space="preserve">4 ranks squared is 16 x 100gp = 1600gp</t>
  </si>
  <si>
    <t xml:space="preserve">total gp</t>
  </si>
  <si>
    <t xml:space="preserve">+4 bluff</t>
  </si>
  <si>
    <t xml:space="preserve">Bought items</t>
  </si>
  <si>
    <t xml:space="preserve">Duster of the Dancing Fox</t>
  </si>
  <si>
    <t xml:space="preserve">This leather coat shifts and moves with the wearer, concealing the true direction of her movements.</t>
  </si>
  <si>
    <t xml:space="preserve">boots of the cat</t>
  </si>
  <si>
    <t xml:space="preserve">Griffon mane</t>
  </si>
  <si>
    <t xml:space="preserve">festival garment</t>
  </si>
  <si>
    <t xml:space="preserve">200gp</t>
  </si>
  <si>
    <t xml:space="preserve">+2 fly</t>
  </si>
  <si>
    <t xml:space="preserve">sellmore stuff</t>
  </si>
  <si>
    <t xml:space="preserve">Duster of the Grinning Fox</t>
  </si>
  <si>
    <t xml:space="preserve">ring of eloquence</t>
  </si>
  <si>
    <t xml:space="preserve">Lamellar (Leather)</t>
  </si>
  <si>
    <t xml:space="preserve">+3ac</t>
  </si>
  <si>
    <t xml:space="preserve">learn beast form spell</t>
  </si>
  <si>
    <t xml:space="preserve">Leaf Armor</t>
  </si>
  <si>
    <t xml:space="preserve">learn clay skin spell</t>
  </si>
  <si>
    <t xml:space="preserve">Sell 2 wands for 750gp</t>
  </si>
  <si>
    <t xml:space="preserve">shield and command</t>
  </si>
  <si>
    <t xml:space="preserve">Studded leather?</t>
  </si>
  <si>
    <t xml:space="preserve">learn wave shield</t>
  </si>
  <si>
    <t xml:space="preserve">some potions</t>
  </si>
  <si>
    <t xml:space="preserve">pot of invisibility 200gp</t>
  </si>
  <si>
    <t xml:space="preserve">moneys from additional sellings</t>
  </si>
  <si>
    <t xml:space="preserve">3pots mage armor 75gp</t>
  </si>
  <si>
    <t xml:space="preserve">Alchemical Silver Guisarm</t>
  </si>
  <si>
    <t xml:space="preserve">Explorers Outfit?</t>
  </si>
  <si>
    <t xml:space="preserve">use mage armor for defense AC</t>
  </si>
  <si>
    <t xml:space="preserve">Shoanti War Paint (black)</t>
  </si>
  <si>
    <t xml:space="preserve">pearl of power</t>
  </si>
  <si>
    <t xml:space="preserve">dancers garb</t>
  </si>
  <si>
    <t xml:space="preserve">+2 dance</t>
  </si>
  <si>
    <t xml:space="preserve">Sell off Loot</t>
  </si>
  <si>
    <t xml:space="preserve">100gp</t>
  </si>
  <si>
    <t xml:space="preserve">Bag of holding 1</t>
  </si>
  <si>
    <t xml:space="preserve">current cash</t>
  </si>
  <si>
    <t xml:space="preserve">Rank 1 spells</t>
  </si>
  <si>
    <t xml:space="preserve">Rank 2 spells</t>
  </si>
  <si>
    <t xml:space="preserve">Wand of mage armor</t>
  </si>
  <si>
    <t xml:space="preserve">Duster of the dancing fox</t>
  </si>
  <si>
    <t xml:space="preserve">dreamlands</t>
  </si>
  <si>
    <t xml:space="preserve">Sunblade</t>
  </si>
  <si>
    <t xml:space="preserve">Headband of vast intelligence +2</t>
  </si>
  <si>
    <t xml:space="preserve">cloak of resist +1</t>
  </si>
  <si>
    <t xml:space="preserve">Amulet of natural armor +1</t>
  </si>
  <si>
    <t xml:space="preserve">Silver dagger</t>
  </si>
  <si>
    <t xml:space="preserve">Alchemical Silver Kukri</t>
  </si>
  <si>
    <t xml:space="preserve">Cold Iron Kukri</t>
  </si>
  <si>
    <t xml:space="preserve">4 wands\</t>
  </si>
  <si>
    <t xml:space="preserve">another wand</t>
  </si>
  <si>
    <t xml:space="preserve">sell dance belt (vicky full price)</t>
  </si>
  <si>
    <t xml:space="preserve">estimate loot</t>
  </si>
  <si>
    <t xml:space="preserve">broad rudder</t>
  </si>
  <si>
    <t xml:space="preserve">extended keel</t>
  </si>
  <si>
    <t xml:space="preserve">glass bottom</t>
  </si>
  <si>
    <t xml:space="preserve">narrow hull</t>
  </si>
  <si>
    <t xml:space="preserve">rapid sails</t>
  </si>
  <si>
    <t xml:space="preserve">silk sails</t>
  </si>
  <si>
    <t xml:space="preserve">smuggling compartments x2</t>
  </si>
  <si>
    <t xml:space="preserve">buy a glider</t>
  </si>
  <si>
    <t xml:space="preserve">loot sell off after leaving cassomir</t>
  </si>
  <si>
    <t xml:space="preserve">wand of restoration</t>
  </si>
  <si>
    <t xml:space="preserve">Adamantine +1 Rapier</t>
  </si>
  <si>
    <t xml:space="preserve">diamond dust</t>
  </si>
  <si>
    <t xml:space="preserve">loot sell Mysterium</t>
  </si>
  <si>
    <t xml:space="preserve">diamond dust communal cast stoneskin</t>
  </si>
  <si>
    <t xml:space="preserve">retrain</t>
  </si>
  <si>
    <t xml:space="preserve">lyre</t>
  </si>
  <si>
    <t xml:space="preserve">learn fireball</t>
  </si>
  <si>
    <t xml:space="preserve">learn firefall</t>
  </si>
  <si>
    <t xml:space="preserve">est 33k</t>
  </si>
  <si>
    <t xml:space="preserve">Loot 21 Nov</t>
  </si>
  <si>
    <t xml:space="preserve">Wand hold person 11 charges</t>
  </si>
  <si>
    <t xml:space="preserve">magic looots!!!!</t>
  </si>
  <si>
    <t xml:space="preserve">strange hat – allows you to disguise yourself</t>
  </si>
  <si>
    <t xml:space="preserve">bracer of armor +1</t>
  </si>
  <si>
    <t xml:space="preserve">Gloves +5 sleight of hand check ‘gloves of larceny’</t>
  </si>
  <si>
    <t xml:space="preserve">pair of glasses, golden teeth green lenses – eye bite 11 times per day</t>
  </si>
  <si>
    <t xml:space="preserve">small purse</t>
  </si>
  <si>
    <t xml:space="preserve">waterlogged book - </t>
  </si>
  <si>
    <t xml:space="preserve">Search – mother – destiny</t>
  </si>
  <si>
    <t xml:space="preserve">Loot 28 NOV</t>
  </si>
  <si>
    <t xml:space="preserve">mummified shrunken hand</t>
  </si>
  <si>
    <t xml:space="preserve">hand of the honest man</t>
  </si>
  <si>
    <t xml:space="preserve">once belongs to an honest man for a crime he didnt commit</t>
  </si>
  <si>
    <t xml:space="preserve">blouse</t>
  </si>
  <si>
    <t xml:space="preserve">loose fitting wierd fetishes +2 intimidate, gain cackle hex</t>
  </si>
  <si>
    <t xml:space="preserve">cackling hags blouse</t>
  </si>
  <si>
    <r>
      <rPr>
        <sz val="10"/>
        <rFont val="Arial"/>
        <family val="2"/>
        <charset val="1"/>
      </rPr>
      <t xml:space="preserve">loot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december</t>
    </r>
  </si>
  <si>
    <t xml:space="preserve">20x</t>
  </si>
  <si>
    <t xml:space="preserve">healer</t>
  </si>
  <si>
    <t xml:space="preserve">capt</t>
  </si>
  <si>
    <t xml:space="preserve">MW cutlass</t>
  </si>
  <si>
    <t xml:space="preserve">MW morningstar</t>
  </si>
  <si>
    <t xml:space="preserve">+1 rapier</t>
  </si>
  <si>
    <t xml:space="preserve">heavy crossbow</t>
  </si>
  <si>
    <t xml:space="preserve">mythral chainmail</t>
  </si>
  <si>
    <t xml:space="preserve">MW showrtbow</t>
  </si>
  <si>
    <t xml:space="preserve">20bolts</t>
  </si>
  <si>
    <t xml:space="preserve">20arrows</t>
  </si>
  <si>
    <t xml:space="preserve">+1 buckler</t>
  </si>
  <si>
    <t xml:space="preserve">+1 studded leather armor</t>
  </si>
  <si>
    <t xml:space="preserve">+1 sutdded leather armor</t>
  </si>
  <si>
    <t xml:space="preserve">fine diamond ring 600gp</t>
  </si>
  <si>
    <t xml:space="preserve">furthermore in the hold</t>
  </si>
  <si>
    <t xml:space="preserve">pirate loot</t>
  </si>
  <si>
    <t xml:space="preserve">trade goods same value</t>
  </si>
  <si>
    <t xml:space="preserve">3200gp</t>
  </si>
  <si>
    <t xml:space="preserve">stolen from other ships</t>
  </si>
  <si>
    <r>
      <rPr>
        <sz val="10"/>
        <rFont val="Arial"/>
        <family val="2"/>
        <charset val="1"/>
      </rPr>
      <t xml:space="preserve">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December 2020</t>
    </r>
  </si>
  <si>
    <t xml:space="preserve">1000gp</t>
  </si>
  <si>
    <t xml:space="preserve">6 blank spellbooks</t>
  </si>
  <si>
    <t xml:space="preserve">brand new alchemist lab</t>
  </si>
  <si>
    <t xml:space="preserve">6 vials of holy water</t>
  </si>
  <si>
    <t xml:space="preserve">20 spent wands</t>
  </si>
  <si>
    <t xml:space="preserve">large cauldron</t>
  </si>
  <si>
    <t xml:space="preserve">dozen scroll cases made of bone</t>
  </si>
  <si>
    <t xml:space="preserve">quills inks and stone tablets</t>
  </si>
  <si>
    <t xml:space="preserve">ivory scrollcase carved with images of swallows 200gp</t>
  </si>
  <si>
    <t xml:space="preserve">2x</t>
  </si>
  <si>
    <t xml:space="preserve">scroll remove disease</t>
  </si>
  <si>
    <t xml:space="preserve">3x</t>
  </si>
  <si>
    <t xml:space="preserve">Scroll of restoration</t>
  </si>
  <si>
    <t xml:space="preserve">used by edwin</t>
  </si>
  <si>
    <t xml:space="preserve">tiny ornate music box – hummingbird – kelishite song 3000gp</t>
  </si>
  <si>
    <t xml:space="preserve">19DecLoot</t>
  </si>
  <si>
    <t xml:space="preserve">healers kit</t>
  </si>
  <si>
    <t xml:space="preserve">1 taken by me</t>
  </si>
  <si>
    <t xml:space="preserve">2 potions of cure ligth wounds</t>
  </si>
  <si>
    <t xml:space="preserve">1 scroll restoration</t>
  </si>
  <si>
    <t xml:space="preserve">+1 shortspear</t>
  </si>
  <si>
    <t xml:space="preserve">MW brestplate with dent and slime</t>
  </si>
  <si>
    <t xml:space="preserve">+1 quarterstaff</t>
  </si>
  <si>
    <t xml:space="preserve">leather armor scraps</t>
  </si>
  <si>
    <t xml:space="preserve">potion of CSW</t>
  </si>
  <si>
    <t xml:space="preserve">24x +3 crossbow bolts</t>
  </si>
  <si>
    <t xml:space="preserve">single boot with a foot</t>
  </si>
  <si>
    <t xml:space="preserve">4 gold teeth</t>
  </si>
  <si>
    <t xml:space="preserve">silver hip flask – inscription ‘to mm from your friends fromt he esteric knights of involvement’</t>
  </si>
  <si>
    <t xml:space="preserve">oil of shrink item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</si>
  <si>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jan 2021</t>
    </r>
  </si>
  <si>
    <t xml:space="preserve">Alchemist lab portable</t>
  </si>
  <si>
    <t xml:space="preserve">Alchemist book miacnium mun</t>
  </si>
  <si>
    <r>
      <rPr>
        <sz val="10"/>
        <rFont val="Arial"/>
        <family val="2"/>
        <charset val="1"/>
      </rPr>
      <t xml:space="preserve">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 2021</t>
    </r>
  </si>
  <si>
    <t xml:space="preserve">spellbook/summon hell creatures manual</t>
  </si>
  <si>
    <t xml:space="preserve">1500gp</t>
  </si>
  <si>
    <t xml:space="preserve">Alyx</t>
  </si>
  <si>
    <t xml:space="preserve">books</t>
  </si>
  <si>
    <t xml:space="preserve">chamber of creation</t>
  </si>
  <si>
    <t xml:space="preserve">engineering and materials</t>
  </si>
  <si>
    <t xml:space="preserve">90$ 22karat</t>
  </si>
  <si>
    <t xml:space="preserve">golems and constructs</t>
  </si>
  <si>
    <t xml:space="preserve">9gp</t>
  </si>
  <si>
    <t xml:space="preserve">wooden cases of tools – miniatures</t>
  </si>
  <si>
    <t xml:space="preserve">interesting bizzaer</t>
  </si>
  <si>
    <t xml:space="preserve">leather sachel</t>
  </si>
  <si>
    <t xml:space="preserve">hand of glory</t>
  </si>
  <si>
    <t xml:space="preserve">Ring – of maniacle devices</t>
  </si>
  <si>
    <t xml:space="preserve">design of </t>
  </si>
  <si>
    <t xml:space="preserve">+5 bonus on craft traps and disable device checks</t>
  </si>
  <si>
    <t xml:space="preserve">small serpentine statue medusa eating rats</t>
  </si>
  <si>
    <t xml:space="preserve">stuffed dodo wearing boots</t>
  </si>
  <si>
    <t xml:space="preserve">boots of friendly terrain dessert</t>
  </si>
  <si>
    <t xml:space="preserve">withered bridal bouquet – gemstone</t>
  </si>
  <si>
    <t xml:space="preserve">750gp</t>
  </si>
  <si>
    <t xml:space="preserve">scroll of hold person</t>
  </si>
  <si>
    <t xml:space="preserve">Description</t>
  </si>
  <si>
    <t xml:space="preserve">Hat of Disguise</t>
  </si>
  <si>
    <t xml:space="preserve">Head</t>
  </si>
  <si>
    <t xml:space="preserve">Normal Looking headwear that can change into any hat</t>
  </si>
  <si>
    <t xml:space="preserve">Headband of intelligence +2</t>
  </si>
  <si>
    <t xml:space="preserve">Headband</t>
  </si>
  <si>
    <t xml:space="preserve">Eyes</t>
  </si>
  <si>
    <t xml:space="preserve">Cloak of Resist +2</t>
  </si>
  <si>
    <t xml:space="preserve">Shoulders</t>
  </si>
  <si>
    <t xml:space="preserve">Amulet of nat +1</t>
  </si>
  <si>
    <t xml:space="preserve">Neck</t>
  </si>
  <si>
    <t xml:space="preserve">extra swift action</t>
  </si>
  <si>
    <t xml:space="preserve">dance in place of diplomacy</t>
  </si>
  <si>
    <t xml:space="preserve">+4 dance +4 bluff</t>
  </si>
  <si>
    <t xml:space="preserve">Belt of constitution +4</t>
  </si>
  <si>
    <t xml:space="preserve">+4 CON]))</t>
  </si>
  <si>
    <t xml:space="preserve">Quickdraw Wrist Sheaths</t>
  </si>
  <si>
    <t xml:space="preserve">Wrists</t>
  </si>
  <si>
    <t xml:space="preserve">Spellstrike Gloves</t>
  </si>
  <si>
    <t xml:space="preserve">Hands</t>
  </si>
  <si>
    <t xml:space="preserve">RingLeft</t>
  </si>
  <si>
    <t xml:space="preserve">Ring of the Sea Strider</t>
  </si>
  <si>
    <t xml:space="preserve">RingRight</t>
  </si>
  <si>
    <t xml:space="preserve">Boots of the Cat</t>
  </si>
  <si>
    <t xml:space="preserve">Feet</t>
  </si>
  <si>
    <t xml:space="preserve">always land on feet, 1 damage only from falling each segment</t>
  </si>
  <si>
    <t xml:space="preserve">Unslotted/Free</t>
  </si>
  <si>
    <t xml:space="preserve">Pearl of Power lvl 1</t>
  </si>
  <si>
    <t xml:space="preserve">Spell Name</t>
  </si>
  <si>
    <t xml:space="preserve">Comp.</t>
  </si>
  <si>
    <t xml:space="preserve">Source</t>
  </si>
  <si>
    <t xml:space="preserve">Abjuring Step</t>
  </si>
  <si>
    <t xml:space="preserve"> </t>
  </si>
  <si>
    <t xml:space="preserve">You can move slowly and safely and still cast spells, until you move quickly, make an attack, or cast a harmful spell.</t>
  </si>
  <si>
    <t xml:space="preserve">PZO1118</t>
  </si>
  <si>
    <t xml:space="preserve">Auditory Hallucination</t>
  </si>
  <si>
    <t xml:space="preserve">Create a phantasm with auditory effects.</t>
  </si>
  <si>
    <t xml:space="preserve">PZO1134</t>
  </si>
  <si>
    <t xml:space="preserve">Bed of Iron</t>
  </si>
  <si>
    <t xml:space="preserve">This spell makes even the clunkiest armor feel soft as silk to the wearer.</t>
  </si>
  <si>
    <t xml:space="preserve">PZO9426</t>
  </si>
  <si>
    <t xml:space="preserve">Bestow Planar Infusion I</t>
  </si>
  <si>
    <t xml:space="preserve">Grant a target the effects of a planar infusion.</t>
  </si>
  <si>
    <t xml:space="preserve">PRG:PA</t>
  </si>
  <si>
    <r>
      <rPr>
        <sz val="10"/>
        <rFont val="Times New Roman"/>
        <family val="1"/>
        <charset val="1"/>
      </rPr>
      <t xml:space="preserve">Use your weapon like a </t>
    </r>
    <r>
      <rPr>
        <sz val="10"/>
        <color rgb="FF0000FF"/>
        <rFont val="Times New Roman"/>
        <family val="1"/>
        <charset val="1"/>
      </rPr>
      <t xml:space="preserve">whip</t>
    </r>
    <r>
      <rPr>
        <sz val="10"/>
        <rFont val="Times New Roman"/>
        <family val="1"/>
        <charset val="1"/>
      </rPr>
      <t xml:space="preserve"> to </t>
    </r>
    <r>
      <rPr>
        <sz val="10"/>
        <color rgb="FF0000FF"/>
        <rFont val="Times New Roman"/>
        <family val="1"/>
        <charset val="1"/>
      </rPr>
      <t xml:space="preserve">trip</t>
    </r>
    <r>
      <rPr>
        <sz val="10"/>
        <rFont val="Times New Roman"/>
        <family val="1"/>
        <charset val="1"/>
      </rPr>
      <t xml:space="preserve"> an opponent.</t>
    </r>
  </si>
  <si>
    <t xml:space="preserve">PZO1129</t>
  </si>
  <si>
    <t xml:space="preserve">Blade Tutor’s Spirit</t>
  </si>
  <si>
    <t xml:space="preserve">Attack penalties you choose to suffer are reduced.</t>
  </si>
  <si>
    <t xml:space="preserve">PZO9468</t>
  </si>
  <si>
    <t xml:space="preserve">Blend</t>
  </si>
  <si>
    <r>
      <rPr>
        <sz val="10"/>
        <rFont val="Times New Roman"/>
        <family val="1"/>
        <charset val="1"/>
      </rPr>
      <t xml:space="preserve">Gain a bonus to </t>
    </r>
    <r>
      <rPr>
        <sz val="10"/>
        <color rgb="FF0000FF"/>
        <rFont val="Times New Roman"/>
        <family val="1"/>
        <charset val="1"/>
      </rPr>
      <t xml:space="preserve">Stealth</t>
    </r>
    <r>
      <rPr>
        <sz val="10"/>
        <rFont val="Times New Roman"/>
        <family val="1"/>
        <charset val="1"/>
      </rPr>
      <t xml:space="preserve"> and make checks without </t>
    </r>
    <r>
      <rPr>
        <sz val="10"/>
        <color rgb="FF0000FF"/>
        <rFont val="Times New Roman"/>
        <family val="1"/>
        <charset val="1"/>
      </rPr>
      <t xml:space="preserve">cover</t>
    </r>
    <r>
      <rPr>
        <sz val="10"/>
        <rFont val="Times New Roman"/>
        <family val="1"/>
        <charset val="1"/>
      </rPr>
      <t xml:space="preserve"> or </t>
    </r>
    <r>
      <rPr>
        <sz val="10"/>
        <color rgb="FF0000FF"/>
        <rFont val="Times New Roman"/>
        <family val="1"/>
        <charset val="1"/>
      </rPr>
      <t xml:space="preserve">concealment</t>
    </r>
    <r>
      <rPr>
        <sz val="10"/>
        <rFont val="Times New Roman"/>
        <family val="1"/>
        <charset val="1"/>
      </rPr>
      <t xml:space="preserve">. </t>
    </r>
    <r>
      <rPr>
        <sz val="10"/>
        <color rgb="FF0000FF"/>
        <rFont val="Times New Roman"/>
        <family val="1"/>
        <charset val="1"/>
      </rPr>
      <t xml:space="preserve">Elf</t>
    </r>
    <r>
      <rPr>
        <sz val="10"/>
        <rFont val="Times New Roman"/>
        <family val="1"/>
        <charset val="1"/>
      </rPr>
      <t xml:space="preserve"> only.</t>
    </r>
  </si>
  <si>
    <t xml:space="preserve">PZO1121</t>
  </si>
  <si>
    <t xml:space="preserve">Blood Money</t>
  </si>
  <si>
    <t xml:space="preserve">Use your blood as material component for casting spells.</t>
  </si>
  <si>
    <t xml:space="preserve">RoRLAE</t>
  </si>
  <si>
    <t xml:space="preserve">Blurred Movement</t>
  </si>
  <si>
    <t xml:space="preserve">As blur, but only while you are moving.</t>
  </si>
  <si>
    <t xml:space="preserve">1d4/level fire damage (max 5d4).</t>
  </si>
  <si>
    <t xml:space="preserve">PZO1110</t>
  </si>
  <si>
    <t xml:space="preserve">Call Weapon</t>
  </si>
  <si>
    <t xml:space="preserve">Telekinetically summon a weapon from an ally’s possession.</t>
  </si>
  <si>
    <t xml:space="preserve">PCS:ISM</t>
  </si>
  <si>
    <t xml:space="preserve">Celestial Healing</t>
  </si>
  <si>
    <r>
      <rPr>
        <sz val="10"/>
        <rFont val="Times New Roman"/>
        <family val="1"/>
        <charset val="1"/>
      </rPr>
      <t xml:space="preserve">You anoint a wounded creature with the blood of a </t>
    </r>
    <r>
      <rPr>
        <sz val="10"/>
        <color rgb="FF0000FF"/>
        <rFont val="Times New Roman"/>
        <family val="1"/>
        <charset val="1"/>
      </rPr>
      <t xml:space="preserve">good</t>
    </r>
    <r>
      <rPr>
        <sz val="10"/>
        <rFont val="Times New Roman"/>
        <family val="1"/>
        <charset val="1"/>
      </rPr>
      <t xml:space="preserve"> </t>
    </r>
    <r>
      <rPr>
        <sz val="10"/>
        <color rgb="FF0000FF"/>
        <rFont val="Times New Roman"/>
        <family val="1"/>
        <charset val="1"/>
      </rPr>
      <t xml:space="preserve">outsider</t>
    </r>
    <r>
      <rPr>
        <sz val="10"/>
        <rFont val="Times New Roman"/>
        <family val="1"/>
        <charset val="1"/>
      </rPr>
      <t xml:space="preserve">.</t>
    </r>
  </si>
  <si>
    <t xml:space="preserve">PPZO9410</t>
  </si>
  <si>
    <t xml:space="preserve">One touch/level deals 1d6 damage and possibly 1 Str damage.</t>
  </si>
  <si>
    <t xml:space="preserve">Clarion Call</t>
  </si>
  <si>
    <t xml:space="preserve">Affected creature gains the ability to create a sound like the blast of a mighty horn or trumpet and can speak easily over great distances, lowering the DC of any check to hear what is said by –15.</t>
  </si>
  <si>
    <t xml:space="preserve">Turn coins into deadly projectiles.</t>
  </si>
  <si>
    <t xml:space="preserve">SOURCE</t>
  </si>
  <si>
    <t xml:space="preserve">Color Spray</t>
  </si>
  <si>
    <r>
      <rPr>
        <sz val="10"/>
        <rFont val="Times New Roman"/>
        <family val="1"/>
        <charset val="1"/>
      </rPr>
      <t xml:space="preserve">Knocks </t>
    </r>
    <r>
      <rPr>
        <sz val="10"/>
        <color rgb="FF0000FF"/>
        <rFont val="Times New Roman"/>
        <family val="1"/>
        <charset val="1"/>
      </rPr>
      <t xml:space="preserve">unconscious</t>
    </r>
    <r>
      <rPr>
        <sz val="10"/>
        <rFont val="Times New Roman"/>
        <family val="1"/>
        <charset val="1"/>
      </rPr>
      <t xml:space="preserve">, </t>
    </r>
    <r>
      <rPr>
        <sz val="10"/>
        <color rgb="FF0000FF"/>
        <rFont val="Times New Roman"/>
        <family val="1"/>
        <charset val="1"/>
      </rPr>
      <t xml:space="preserve">blinds</t>
    </r>
    <r>
      <rPr>
        <sz val="10"/>
        <rFont val="Times New Roman"/>
        <family val="1"/>
        <charset val="1"/>
      </rPr>
      <t xml:space="preserve">, and/or </t>
    </r>
    <r>
      <rPr>
        <sz val="10"/>
        <color rgb="FF0000FF"/>
        <rFont val="Times New Roman"/>
        <family val="1"/>
        <charset val="1"/>
      </rPr>
      <t xml:space="preserve">stuns</t>
    </r>
    <r>
      <rPr>
        <sz val="10"/>
        <rFont val="Times New Roman"/>
        <family val="1"/>
        <charset val="1"/>
      </rPr>
      <t xml:space="preserve"> weak creatures.</t>
    </r>
  </si>
  <si>
    <t xml:space="preserve">Corrosive Touch</t>
  </si>
  <si>
    <t xml:space="preserve">Touch attack deals 1d4 acid/level.</t>
  </si>
  <si>
    <t xml:space="preserve">PZO1117</t>
  </si>
  <si>
    <t xml:space="preserve">Dancing Darkness</t>
  </si>
  <si>
    <r>
      <rPr>
        <sz val="10"/>
        <rFont val="Times New Roman"/>
        <family val="1"/>
        <charset val="1"/>
      </rPr>
      <t xml:space="preserve">You create either up to four spheres of darkness that each reduce the illumination level by one step within a 20-foot-radius, or one dimly lit, vaguely </t>
    </r>
    <r>
      <rPr>
        <sz val="10"/>
        <color rgb="FF0000FF"/>
        <rFont val="Times New Roman"/>
        <family val="1"/>
        <charset val="1"/>
      </rPr>
      <t xml:space="preserve">humanoid</t>
    </r>
    <r>
      <rPr>
        <sz val="10"/>
        <rFont val="Times New Roman"/>
        <family val="1"/>
        <charset val="1"/>
      </rPr>
      <t xml:space="preserve"> shape. Each sphere of </t>
    </r>
    <r>
      <rPr>
        <sz val="10"/>
        <color rgb="FF0000FF"/>
        <rFont val="Times New Roman"/>
        <family val="1"/>
        <charset val="1"/>
      </rPr>
      <t xml:space="preserve">dancing</t>
    </r>
    <r>
      <rPr>
        <sz val="10"/>
        <rFont val="Times New Roman"/>
        <family val="1"/>
        <charset val="1"/>
      </rPr>
      <t xml:space="preserve"> darkness must stay within a 10-foot-radius area of one another but can otherwise move as you desire (no </t>
    </r>
    <r>
      <rPr>
        <sz val="10"/>
        <color rgb="FF0000FF"/>
        <rFont val="Times New Roman"/>
        <family val="1"/>
        <charset val="1"/>
      </rPr>
      <t xml:space="preserve">concentration</t>
    </r>
    <r>
      <rPr>
        <sz val="10"/>
        <rFont val="Times New Roman"/>
        <family val="1"/>
        <charset val="1"/>
      </rPr>
      <t xml:space="preserve"> required): forward or back, up or down, straight or turning corners, or the like.</t>
    </r>
  </si>
  <si>
    <t xml:space="preserve">PZO9466</t>
  </si>
  <si>
    <t xml:space="preserve">Darting Duplicate</t>
  </si>
  <si>
    <t xml:space="preserve">You create an illusory duplicate of yourself that opponents might waste an attack of opportunity on.</t>
  </si>
  <si>
    <t xml:space="preserve">Deadeye’s Arrow</t>
  </si>
  <si>
    <t xml:space="preserve">Create an arrow of crackling electricity to harm your enemies or alert your allies.</t>
  </si>
  <si>
    <t xml:space="preserve">Desperate Weapon</t>
  </si>
  <si>
    <t xml:space="preserve">Create an improvised weapon.</t>
  </si>
  <si>
    <t xml:space="preserve">Disguise Weapon</t>
  </si>
  <si>
    <t xml:space="preserve">Changes one weapon’s appearance.</t>
  </si>
  <si>
    <t xml:space="preserve">Duelist’s Parry</t>
  </si>
  <si>
    <t xml:space="preserve">Parry an incoming melee attack.</t>
  </si>
  <si>
    <t xml:space="preserve">PZO1138</t>
  </si>
  <si>
    <t xml:space="preserve">Emblazon Crest</t>
  </si>
  <si>
    <t xml:space="preserve">This spell ensures the subject touched is always able to display her proper crest and coat of arms.</t>
  </si>
  <si>
    <t xml:space="preserve">Enlarge Person</t>
  </si>
  <si>
    <t xml:space="preserve">Humanoid creature doubles in size.</t>
  </si>
  <si>
    <t xml:space="preserve">Enlarge Tail</t>
  </si>
  <si>
    <t xml:space="preserve">Increase the reach and power of your tail.</t>
  </si>
  <si>
    <t xml:space="preserve">Your base speed increases by 30 ft.</t>
  </si>
  <si>
    <t xml:space="preserve">Fallback Strategy</t>
  </si>
  <si>
    <t xml:space="preserve">Gain a free re-roll while this spell is active.</t>
  </si>
  <si>
    <t xml:space="preserve">Feather Fall</t>
  </si>
  <si>
    <t xml:space="preserve">Objects or creatures fall slowly.</t>
  </si>
  <si>
    <t xml:space="preserve">Flare Burst</t>
  </si>
  <si>
    <t xml:space="preserve">As flare, but affects all creatures in 10 ft.</t>
  </si>
  <si>
    <t xml:space="preserve">PZO1115</t>
  </si>
  <si>
    <t xml:space="preserve">Floating Disk</t>
  </si>
  <si>
    <t xml:space="preserve">Creates 3-ft.-diameter horizontal disk that holds 100 lbs./level.</t>
  </si>
  <si>
    <t xml:space="preserve">Target takes cold damage and is fatigued.</t>
  </si>
  <si>
    <t xml:space="preserve">Glue Seal</t>
  </si>
  <si>
    <t xml:space="preserve">Makes one 5-ft. square or one object sticky.</t>
  </si>
  <si>
    <t xml:space="preserve">Grease</t>
  </si>
  <si>
    <t xml:space="preserve">Makes 10-ft. square or one object slippery.</t>
  </si>
  <si>
    <t xml:space="preserve">Guardian Armor</t>
  </si>
  <si>
    <t xml:space="preserve">Teleport armor you are wearing off of you and onto an ally within range.</t>
  </si>
  <si>
    <t xml:space="preserve">PZO9467</t>
  </si>
  <si>
    <t xml:space="preserve">Hidden Diplomacy</t>
  </si>
  <si>
    <t xml:space="preserve">Attempt a Intimidate check to make a target act friendly toward you but not remember why after the spell ends.</t>
  </si>
  <si>
    <t xml:space="preserve">PPC:SpyHB</t>
  </si>
  <si>
    <t xml:space="preserve">Hide Weapon</t>
  </si>
  <si>
    <t xml:space="preserve">Hide a weapon within your own arm.</t>
  </si>
  <si>
    <t xml:space="preserve">Hobble</t>
  </si>
  <si>
    <t xml:space="preserve">Reduce creature’s speed</t>
  </si>
  <si>
    <t xml:space="preserve">Wave of water bull rushes an enemy.</t>
  </si>
  <si>
    <t xml:space="preserve">Illusion of Calm</t>
  </si>
  <si>
    <t xml:space="preserve">You appear to be standing still, even when you take some actions.</t>
  </si>
  <si>
    <t xml:space="preserve">Infernal Healing</t>
  </si>
  <si>
    <t xml:space="preserve">You anoint a wounded creature with devil’s blood or unholy water, giving it fast healing 1.</t>
  </si>
  <si>
    <t xml:space="preserve">ISWG</t>
  </si>
  <si>
    <t xml:space="preserve">Ironbeard</t>
  </si>
  <si>
    <t xml:space="preserve">Target gains a beard of cold iron that increases AC and can be used to attack enemies.</t>
  </si>
  <si>
    <t xml:space="preserve">Jump</t>
  </si>
  <si>
    <t xml:space="preserve">Subject gets bonus on Acrobatics checks.</t>
  </si>
  <si>
    <t xml:space="preserve">Jury-Rig</t>
  </si>
  <si>
    <t xml:space="preserve">Removes the broken condition from the targeted object.</t>
  </si>
  <si>
    <t xml:space="preserve">Keep Watch</t>
  </si>
  <si>
    <t xml:space="preserve">This spell enables the subjects to stand watch or keep vigil throughout the night without any ill effects.</t>
  </si>
  <si>
    <t xml:space="preserve">Keif Vigor</t>
  </si>
  <si>
    <t xml:space="preserve">M</t>
  </si>
  <si>
    <t xml:space="preserve">Increase target’s strength with consumption of keif.</t>
  </si>
  <si>
    <t xml:space="preserve">PPC:BM</t>
  </si>
  <si>
    <t xml:space="preserve">Lighten Object</t>
  </si>
  <si>
    <t xml:space="preserve">Decrease the target’s weight by half or reduce the armor check penalty of armor.</t>
  </si>
  <si>
    <t xml:space="preserve">Linebreaker</t>
  </si>
  <si>
    <r>
      <rPr>
        <sz val="10"/>
        <rFont val="Times New Roman"/>
        <family val="1"/>
        <charset val="1"/>
      </rPr>
      <t xml:space="preserve">Gain +20 foot bonus to speed when charging and a +2 bonus to </t>
    </r>
    <r>
      <rPr>
        <sz val="10"/>
        <color rgb="FF0000FF"/>
        <rFont val="Times New Roman"/>
        <family val="1"/>
        <charset val="1"/>
      </rPr>
      <t xml:space="preserve">bull rush</t>
    </r>
    <r>
      <rPr>
        <sz val="10"/>
        <rFont val="Times New Roman"/>
        <family val="1"/>
        <charset val="1"/>
      </rPr>
      <t xml:space="preserve"> or </t>
    </r>
    <r>
      <rPr>
        <sz val="10"/>
        <color rgb="FF0000FF"/>
        <rFont val="Times New Roman"/>
        <family val="1"/>
        <charset val="1"/>
      </rPr>
      <t xml:space="preserve">overrun</t>
    </r>
    <r>
      <rPr>
        <sz val="10"/>
        <rFont val="Times New Roman"/>
        <family val="1"/>
        <charset val="1"/>
      </rPr>
      <t xml:space="preserve">.</t>
    </r>
  </si>
  <si>
    <t xml:space="preserve">Line in the Sand</t>
  </si>
  <si>
    <t xml:space="preserve">Increase your attacks of opportunity per round.</t>
  </si>
  <si>
    <t xml:space="preserve">Lock Gaze</t>
  </si>
  <si>
    <t xml:space="preserve">Compels the target to look only at you for the duration of the spell.</t>
  </si>
  <si>
    <t xml:space="preserve">Long Arm</t>
  </si>
  <si>
    <t xml:space="preserve">Your arms lengthen, giving you extra reach.</t>
  </si>
  <si>
    <t xml:space="preserve">Longshot</t>
  </si>
  <si>
    <t xml:space="preserve">Grants a +10-foot bonus to the range increment for any ranged weapon fired.</t>
  </si>
  <si>
    <t xml:space="preserve">Mage’s Perusal</t>
  </si>
  <si>
    <t xml:space="preserve">Gain a brief understanding from a book as if you had read it for 1 hour.</t>
  </si>
  <si>
    <t xml:space="preserve">Magic Missile</t>
  </si>
  <si>
    <t xml:space="preserve">1d4+1 damage; +1 missile per two levels above 1st (max 5).</t>
  </si>
  <si>
    <t xml:space="preserve">Magic Weapon</t>
  </si>
  <si>
    <t xml:space="preserve">Weapon gains +1 bonus.</t>
  </si>
  <si>
    <t xml:space="preserve">Mirror Strike</t>
  </si>
  <si>
    <t xml:space="preserve">You may strike multiple opponents with a single attack.</t>
  </si>
  <si>
    <t xml:space="preserve">Monkey Fish</t>
  </si>
  <si>
    <t xml:space="preserve">Gain a climb speed and a swim speed of 10 ft. for a time.</t>
  </si>
  <si>
    <t xml:space="preserve">Summons riding horse for 2 hours/level.</t>
  </si>
  <si>
    <t xml:space="preserve">Mud ball</t>
  </si>
  <si>
    <r>
      <rPr>
        <sz val="10"/>
        <rFont val="Times New Roman"/>
        <family val="1"/>
        <charset val="1"/>
      </rPr>
      <t xml:space="preserve">Range </t>
    </r>
    <r>
      <rPr>
        <sz val="10"/>
        <color rgb="FF0000FF"/>
        <rFont val="Times New Roman"/>
        <family val="1"/>
        <charset val="1"/>
      </rPr>
      <t xml:space="preserve">touch attack</t>
    </r>
    <r>
      <rPr>
        <sz val="10"/>
        <rFont val="Times New Roman"/>
        <family val="1"/>
        <charset val="1"/>
      </rPr>
      <t xml:space="preserve"> that cause the target to be </t>
    </r>
    <r>
      <rPr>
        <sz val="10"/>
        <color rgb="FF0000FF"/>
        <rFont val="Times New Roman"/>
        <family val="1"/>
        <charset val="1"/>
      </rPr>
      <t xml:space="preserve">blinded</t>
    </r>
    <r>
      <rPr>
        <sz val="10"/>
        <rFont val="Times New Roman"/>
        <family val="1"/>
        <charset val="1"/>
      </rPr>
      <t xml:space="preserve">.</t>
    </r>
  </si>
  <si>
    <t xml:space="preserve">Negative Reaction</t>
  </si>
  <si>
    <t xml:space="preserve">Targeted creature may not positively influence anyone.</t>
  </si>
  <si>
    <t xml:space="preserve">Fog surrounds you.</t>
  </si>
  <si>
    <t xml:space="preserve">Phantom Blood</t>
  </si>
  <si>
    <r>
      <rPr>
        <sz val="10"/>
        <rFont val="Times New Roman"/>
        <family val="1"/>
        <charset val="1"/>
      </rPr>
      <t xml:space="preserve">Gain </t>
    </r>
    <r>
      <rPr>
        <sz val="10"/>
        <color rgb="FF0000FF"/>
        <rFont val="Times New Roman"/>
        <family val="1"/>
        <charset val="1"/>
      </rPr>
      <t xml:space="preserve">temporary hp</t>
    </r>
    <r>
      <rPr>
        <sz val="10"/>
        <rFont val="Times New Roman"/>
        <family val="1"/>
        <charset val="1"/>
      </rPr>
      <t xml:space="preserve"> if </t>
    </r>
    <r>
      <rPr>
        <sz val="10"/>
        <color rgb="FF0000FF"/>
        <rFont val="Times New Roman"/>
        <family val="1"/>
        <charset val="1"/>
      </rPr>
      <t xml:space="preserve">Con</t>
    </r>
    <r>
      <rPr>
        <sz val="10"/>
        <rFont val="Times New Roman"/>
        <family val="1"/>
        <charset val="1"/>
      </rPr>
      <t xml:space="preserve"> loss would knock you out or kill you.</t>
    </r>
  </si>
  <si>
    <t xml:space="preserve">Poisoned Egg</t>
  </si>
  <si>
    <r>
      <rPr>
        <sz val="10"/>
        <rFont val="Times New Roman"/>
        <family val="1"/>
        <charset val="1"/>
      </rPr>
      <t xml:space="preserve">You transform the contents of a normal egg into a single dose of small </t>
    </r>
    <r>
      <rPr>
        <sz val="10"/>
        <color rgb="FF0000FF"/>
        <rFont val="Times New Roman"/>
        <family val="1"/>
        <charset val="1"/>
      </rPr>
      <t xml:space="preserve">centipede</t>
    </r>
    <r>
      <rPr>
        <sz val="10"/>
        <rFont val="Times New Roman"/>
        <family val="1"/>
        <charset val="1"/>
      </rPr>
      <t xml:space="preserve"> </t>
    </r>
    <r>
      <rPr>
        <sz val="10"/>
        <color rgb="FF0000FF"/>
        <rFont val="Times New Roman"/>
        <family val="1"/>
        <charset val="1"/>
      </rPr>
      <t xml:space="preserve">poison</t>
    </r>
    <r>
      <rPr>
        <sz val="10"/>
        <rFont val="Times New Roman"/>
        <family val="1"/>
        <charset val="1"/>
      </rPr>
      <t xml:space="preserve"> (injury; save DC 11; frequency 1/round for 4 rounds; effect 1 </t>
    </r>
    <r>
      <rPr>
        <sz val="10"/>
        <color rgb="FF0000FF"/>
        <rFont val="Times New Roman"/>
        <family val="1"/>
        <charset val="1"/>
      </rPr>
      <t xml:space="preserve">Dex</t>
    </r>
    <r>
      <rPr>
        <sz val="10"/>
        <rFont val="Times New Roman"/>
        <family val="1"/>
        <charset val="1"/>
      </rPr>
      <t xml:space="preserve">; cure 1 save).</t>
    </r>
  </si>
  <si>
    <t xml:space="preserve">PZO9267</t>
  </si>
  <si>
    <t xml:space="preserve">Punishing Armor</t>
  </si>
  <si>
    <t xml:space="preserve">Coat yourself with a thin layer of energy that turns back nonlethal damage on your attacker.</t>
  </si>
  <si>
    <t xml:space="preserve">Ray causes 1d6 Str penalty + 1 per 2 levels.</t>
  </si>
  <si>
    <t xml:space="preserve">Recharge Innate Magic</t>
  </si>
  <si>
    <t xml:space="preserve">Regain one use of all 0 and 1st-level spell-like abilities of a racial trait.</t>
  </si>
  <si>
    <t xml:space="preserve">Reduce Person</t>
  </si>
  <si>
    <t xml:space="preserve">Humanoid creature halves in size.</t>
  </si>
  <si>
    <t xml:space="preserve">Reinforce Armaments</t>
  </si>
  <si>
    <t xml:space="preserve">Temporarily mitigates the fragile quality in targeted weapon or armor.</t>
  </si>
  <si>
    <t xml:space="preserve">Grants a weapon the returning special weapon quality.</t>
  </si>
  <si>
    <r>
      <rPr>
        <sz val="10"/>
        <rFont val="Times New Roman"/>
        <family val="1"/>
        <charset val="1"/>
      </rPr>
      <t xml:space="preserve">Send a spellbook into a random but safe location on the </t>
    </r>
    <r>
      <rPr>
        <sz val="10"/>
        <color rgb="FF0000FF"/>
        <rFont val="Times New Roman"/>
        <family val="1"/>
        <charset val="1"/>
      </rPr>
      <t xml:space="preserve">Ethereal Plane</t>
    </r>
    <r>
      <rPr>
        <sz val="10"/>
        <rFont val="Times New Roman"/>
        <family val="1"/>
        <charset val="1"/>
      </rPr>
      <t xml:space="preserve">, where it remains indefinitely. You can retrieve it later by concentrating as a </t>
    </r>
    <r>
      <rPr>
        <sz val="10"/>
        <color rgb="FF0000FF"/>
        <rFont val="Times New Roman"/>
        <family val="1"/>
        <charset val="1"/>
      </rPr>
      <t xml:space="preserve">standard action</t>
    </r>
    <r>
      <rPr>
        <sz val="10"/>
        <rFont val="Times New Roman"/>
        <family val="1"/>
        <charset val="1"/>
      </rPr>
      <t xml:space="preserve">, causing it to reappear in your hands.</t>
    </r>
  </si>
  <si>
    <t xml:space="preserve">PPC:MaTT</t>
  </si>
  <si>
    <r>
      <rPr>
        <sz val="10"/>
        <rFont val="Times New Roman"/>
        <family val="1"/>
        <charset val="1"/>
      </rPr>
      <t xml:space="preserve">Invisible disc gives +4 to </t>
    </r>
    <r>
      <rPr>
        <sz val="10"/>
        <color rgb="FF0000FF"/>
        <rFont val="Times New Roman"/>
        <family val="1"/>
        <charset val="1"/>
      </rPr>
      <t xml:space="preserve">AC</t>
    </r>
    <r>
      <rPr>
        <sz val="10"/>
        <rFont val="Times New Roman"/>
        <family val="1"/>
        <charset val="1"/>
      </rPr>
      <t xml:space="preserve">, blocks </t>
    </r>
    <r>
      <rPr>
        <sz val="10"/>
        <color rgb="FF0000FF"/>
        <rFont val="Times New Roman"/>
        <family val="1"/>
        <charset val="1"/>
      </rPr>
      <t xml:space="preserve">magic missiles</t>
    </r>
  </si>
  <si>
    <t xml:space="preserve">Touch delivers 1d6/level electricity damage (max 5d6).</t>
  </si>
  <si>
    <t xml:space="preserve">Shock Shield</t>
  </si>
  <si>
    <t xml:space="preserve">A shield of force protects you until you dismiss it in an explosion of electricity.</t>
  </si>
  <si>
    <t xml:space="preserve">Creates minor illusion of your design.</t>
  </si>
  <si>
    <t xml:space="preserve">Read four times faster than normal</t>
  </si>
  <si>
    <t xml:space="preserve">Snowball</t>
  </si>
  <si>
    <t xml:space="preserve">Throw a conjured ball of snow at a target.</t>
  </si>
  <si>
    <t xml:space="preserve">PZO1140</t>
  </si>
  <si>
    <t xml:space="preserve">Stone Fist</t>
  </si>
  <si>
    <t xml:space="preserve">Your unarmed strikes are lethal.</t>
  </si>
  <si>
    <t xml:space="preserve">Sunder Breaker</t>
  </si>
  <si>
    <t xml:space="preserve">The next weapon that sunders an item belonging to the target takes damage.</t>
  </si>
  <si>
    <t xml:space="preserve">Sundering Shards</t>
  </si>
  <si>
    <t xml:space="preserve">Sundered item explodes, dealing 1d6 damage to adjacent creatures.</t>
  </si>
  <si>
    <t xml:space="preserve">Swift Girding</t>
  </si>
  <si>
    <t xml:space="preserve">Targets instantly don the armor you point to.</t>
  </si>
  <si>
    <t xml:space="preserve">Tamer’s Lash</t>
  </si>
  <si>
    <r>
      <rPr>
        <sz val="10"/>
        <rFont val="Times New Roman"/>
        <family val="1"/>
        <charset val="1"/>
      </rPr>
      <t xml:space="preserve">Create a </t>
    </r>
    <r>
      <rPr>
        <sz val="10"/>
        <color rgb="FF0000FF"/>
        <rFont val="Times New Roman"/>
        <family val="1"/>
        <charset val="1"/>
      </rPr>
      <t xml:space="preserve">whip</t>
    </r>
    <r>
      <rPr>
        <sz val="10"/>
        <rFont val="Times New Roman"/>
        <family val="1"/>
        <charset val="1"/>
      </rPr>
      <t xml:space="preserve"> made of sound that damages foes and can frighten </t>
    </r>
    <r>
      <rPr>
        <sz val="10"/>
        <color rgb="FF0000FF"/>
        <rFont val="Times New Roman"/>
        <family val="1"/>
        <charset val="1"/>
      </rPr>
      <t xml:space="preserve">animals</t>
    </r>
    <r>
      <rPr>
        <sz val="10"/>
        <rFont val="Times New Roman"/>
        <family val="1"/>
        <charset val="1"/>
      </rPr>
      <t xml:space="preserve">.</t>
    </r>
  </si>
  <si>
    <t xml:space="preserve">Thunderstomp</t>
  </si>
  <si>
    <t xml:space="preserve">Trip one creature within range.</t>
  </si>
  <si>
    <t xml:space="preserve">Touch of Combustion</t>
  </si>
  <si>
    <t xml:space="preserve">Cause someone to combust with a touch.</t>
  </si>
  <si>
    <t xml:space="preserve">True Skill</t>
  </si>
  <si>
    <t xml:space="preserve">Gain an insight bonus equal to half your caster level on one skill check</t>
  </si>
  <si>
    <t xml:space="preserve">True Strike</t>
  </si>
  <si>
    <t xml:space="preserve">+20 on your next attack roll.</t>
  </si>
  <si>
    <t xml:space="preserve">Unerring Weapon</t>
  </si>
  <si>
    <r>
      <rPr>
        <sz val="10"/>
        <rFont val="Times New Roman"/>
        <family val="1"/>
        <charset val="1"/>
      </rPr>
      <t xml:space="preserve">Grants a +2 bonus, +1 per four caster levels, on </t>
    </r>
    <r>
      <rPr>
        <sz val="10"/>
        <color rgb="FF0000FF"/>
        <rFont val="Times New Roman"/>
        <family val="1"/>
        <charset val="1"/>
      </rPr>
      <t xml:space="preserve">attack rolls</t>
    </r>
    <r>
      <rPr>
        <sz val="10"/>
        <rFont val="Times New Roman"/>
        <family val="1"/>
        <charset val="1"/>
      </rPr>
      <t xml:space="preserve"> to confirm a </t>
    </r>
    <r>
      <rPr>
        <sz val="10"/>
        <color rgb="FF0000FF"/>
        <rFont val="Times New Roman"/>
        <family val="1"/>
        <charset val="1"/>
      </rPr>
      <t xml:space="preserve">critical hit</t>
    </r>
    <r>
      <rPr>
        <sz val="10"/>
        <rFont val="Times New Roman"/>
        <family val="1"/>
        <charset val="1"/>
      </rPr>
      <t xml:space="preserve">.</t>
    </r>
  </si>
  <si>
    <t xml:space="preserve">Invisible force obeys your commands.</t>
  </si>
  <si>
    <t xml:space="preserve">As invisibility for 1 round/level (5 max).</t>
  </si>
  <si>
    <t xml:space="preserve">Waterproof</t>
  </si>
  <si>
    <t xml:space="preserve">Target becomes waterproof for the spells duration</t>
  </si>
  <si>
    <t xml:space="preserve">Wave Shield</t>
  </si>
  <si>
    <t xml:space="preserve">Water blunts one incoming attack or fire effect.</t>
  </si>
  <si>
    <t xml:space="preserve">F</t>
  </si>
  <si>
    <t xml:space="preserve">Place a wand inside your weapon to wield it along with the weapon</t>
  </si>
  <si>
    <t xml:space="preserve">Web Bolt</t>
  </si>
  <si>
    <t xml:space="preserve">You launch a ball of webbing at a target, causes target to be affected as if by a web spell.</t>
  </si>
  <si>
    <t xml:space="preserve">Warding Weapon</t>
  </si>
  <si>
    <t xml:space="preserve">The weapon you use for the focus of this spell defends you, allowing you to cast spells without provoking attacks of opportunity.</t>
  </si>
  <si>
    <t xml:space="preserve">You respond to an attack by briefly becoming vaporous and insubstantial.</t>
  </si>
  <si>
    <t xml:space="preserve">gp needed to finish</t>
  </si>
  <si>
    <t xml:space="preserve">Surrounds the target with layers of force.</t>
  </si>
  <si>
    <t xml:space="preserve">Acid Arrow</t>
  </si>
  <si>
    <t xml:space="preserve">Ranged touch attack; 2d4 damage for 1 round + 1 round/three levels.</t>
  </si>
  <si>
    <t xml:space="preserve">Aggressive Thundercloud</t>
  </si>
  <si>
    <t xml:space="preserve">Flying storm cloud deals 3d6 electricity damage.</t>
  </si>
  <si>
    <t xml:space="preserve">Alacrity</t>
  </si>
  <si>
    <t xml:space="preserve">Gain a +10 ft. bonus to speed and a +1 dodge bonus to AC</t>
  </si>
  <si>
    <t xml:space="preserve">Alter Self</t>
  </si>
  <si>
    <t xml:space="preserve">Assume form of a Small or Medium humanoid.</t>
  </si>
  <si>
    <t xml:space="preserve">Animal Aspect</t>
  </si>
  <si>
    <t xml:space="preserve">You gain some of the beneficial qualities of an animal.</t>
  </si>
  <si>
    <t xml:space="preserve">Anticipate Thoughts</t>
  </si>
  <si>
    <t xml:space="preserve">Gain increasing bonuses to AC and on attack rolls and damage rolls against one creature.</t>
  </si>
  <si>
    <t xml:space="preserve">Arcane Disruption</t>
  </si>
  <si>
    <t xml:space="preserve">This spell makes it difficult for the subject to cast arcane spells, use spell-like abilities, and use some abilities granted by arcane spellcasting classes.</t>
  </si>
  <si>
    <t xml:space="preserve">PPC:ACO</t>
  </si>
  <si>
    <t xml:space="preserve">Aristocrat’s Nightmare</t>
  </si>
  <si>
    <t xml:space="preserve">Temporarily curse a creature so its touch lessens the value of coins it touches.</t>
  </si>
  <si>
    <t xml:space="preserve">Armor Lock</t>
  </si>
  <si>
    <t xml:space="preserve">Upon pointing at an armored foe, you cause all of the joints of the target’s armor to stiffen as otherworldly chains wrap around the target.</t>
  </si>
  <si>
    <t xml:space="preserve">Assumed Likeness</t>
  </si>
  <si>
    <t xml:space="preserve">Cloak yourself in a phantasm that ellicits certain emotions from observing creatures</t>
  </si>
  <si>
    <t xml:space="preserve">Bear’s Endurance</t>
  </si>
  <si>
    <t xml:space="preserve">Subject gains +4 to Con for 1 min./level.</t>
  </si>
  <si>
    <t xml:space="preserve">Bestow Weapon Proficiency</t>
  </si>
  <si>
    <t xml:space="preserve">Grants a creature proficiency in a single weapon for short period of time.</t>
  </si>
  <si>
    <t xml:space="preserve">Bladed Dash</t>
  </si>
  <si>
    <t xml:space="preserve">Move up to 30 feet in a straight line, attacking once at any time during the movement.</t>
  </si>
  <si>
    <t xml:space="preserve">Blood Blaze</t>
  </si>
  <si>
    <t xml:space="preserve">Aura that makes injured creatures spray burning blood.</t>
  </si>
  <si>
    <t xml:space="preserve">Blood Transcription</t>
  </si>
  <si>
    <t xml:space="preserve">Learn a spell from the target’s blood.</t>
  </si>
  <si>
    <t xml:space="preserve">Attacks miss subject 20% of the time.</t>
  </si>
  <si>
    <t xml:space="preserve">Body Double</t>
  </si>
  <si>
    <t xml:space="preserve">Change one creature to look and act like another.</t>
  </si>
  <si>
    <t xml:space="preserve">Brow Gasher</t>
  </si>
  <si>
    <t xml:space="preserve">Slashing weapon deals bleed damage to an opponent’s head.</t>
  </si>
  <si>
    <t xml:space="preserve">Subject gains +4 to Str for 1 min./level.</t>
  </si>
  <si>
    <t xml:space="preserve">Burning Gaze</t>
  </si>
  <si>
    <t xml:space="preserve">Inflict 1d6 fire damage to creature by looking at it.</t>
  </si>
  <si>
    <t xml:space="preserve">Cat’s Grace</t>
  </si>
  <si>
    <t xml:space="preserve">Subject gains +4 to Dex for 1 min./level.</t>
  </si>
  <si>
    <t xml:space="preserve">Cauterizing Weapon</t>
  </si>
  <si>
    <t xml:space="preserve">Infuse a weapon with just enough energy to negate regeneration.</t>
  </si>
  <si>
    <t xml:space="preserve">Contest of Skill</t>
  </si>
  <si>
    <t xml:space="preserve">Cause two creatures to automatically fail to confirm critical hits</t>
  </si>
  <si>
    <t xml:space="preserve">20-ft. radius of supernatural shadow.</t>
  </si>
  <si>
    <t xml:space="preserve">Defending Bone</t>
  </si>
  <si>
    <t xml:space="preserve">Animate a bone to float near you and block physical attacks.</t>
  </si>
  <si>
    <t xml:space="preserve">Defensive Shock</t>
  </si>
  <si>
    <t xml:space="preserve">Electricity damages your attackers.</t>
  </si>
  <si>
    <t xml:space="preserve">Detect Magic, Greater</t>
  </si>
  <si>
    <t xml:space="preserve">As detect magic, but learn more information.</t>
  </si>
  <si>
    <t xml:space="preserve">Diminish Resistance</t>
  </si>
  <si>
    <t xml:space="preserve">Weaken a creature’s resistance to one type of energy.</t>
  </si>
  <si>
    <t xml:space="preserve">Effortless Armor</t>
  </si>
  <si>
    <t xml:space="preserve">Armor you wear no longer slows your speed.</t>
  </si>
  <si>
    <t xml:space="preserve">Elemental Touch</t>
  </si>
  <si>
    <t xml:space="preserve">Gain energy damage touch attack.</t>
  </si>
  <si>
    <t xml:space="preserve">Erode Defenses</t>
  </si>
  <si>
    <t xml:space="preserve">Eat away at the damage reduction and natural armor of your opponent.</t>
  </si>
  <si>
    <t xml:space="preserve">Escaping Ward</t>
  </si>
  <si>
    <t xml:space="preserve">Move 5 feet away from a larger attacking creature as an immediate action.</t>
  </si>
  <si>
    <t xml:space="preserve">Euphoric Cloud</t>
  </si>
  <si>
    <t xml:space="preserve">Fog obscures vision and fascinates living creatures.</t>
  </si>
  <si>
    <t xml:space="preserve">Extreme Flexibility</t>
  </si>
  <si>
    <r>
      <rPr>
        <sz val="10"/>
        <rFont val="Times New Roman"/>
        <family val="1"/>
        <charset val="1"/>
      </rPr>
      <t xml:space="preserve">Gain a bonus to AC, on </t>
    </r>
    <r>
      <rPr>
        <sz val="10"/>
        <color rgb="FF0000FF"/>
        <rFont val="Times New Roman"/>
        <family val="1"/>
        <charset val="1"/>
      </rPr>
      <t xml:space="preserve">Escape Artist</t>
    </r>
    <r>
      <rPr>
        <sz val="10"/>
        <rFont val="Times New Roman"/>
        <family val="1"/>
        <charset val="1"/>
      </rPr>
      <t xml:space="preserve"> checks, and when </t>
    </r>
    <r>
      <rPr>
        <sz val="10"/>
        <color rgb="FF0000FF"/>
        <rFont val="Times New Roman"/>
        <family val="1"/>
        <charset val="1"/>
      </rPr>
      <t xml:space="preserve">grappling</t>
    </r>
    <r>
      <rPr>
        <sz val="10"/>
        <rFont val="Times New Roman"/>
        <family val="1"/>
        <charset val="1"/>
      </rPr>
      <t xml:space="preserve">.</t>
    </r>
  </si>
  <si>
    <t xml:space="preserve">Fiery Runes</t>
  </si>
  <si>
    <t xml:space="preserve">You charge a weapon with a magic rune of fire.</t>
  </si>
  <si>
    <t xml:space="preserve">Fire Breath</t>
  </si>
  <si>
    <t xml:space="preserve">Exhale a cone of flame at will.</t>
  </si>
  <si>
    <t xml:space="preserve">Fire’s Friend</t>
  </si>
  <si>
    <t xml:space="preserve">Cloak yourself in flames that harm nearby enemies.</t>
  </si>
  <si>
    <t xml:space="preserve">Flaming Sphere</t>
  </si>
  <si>
    <t xml:space="preserve">Rolling ball of fire deals 3d6 fire damage.</t>
  </si>
  <si>
    <t xml:space="preserve">Fleeting Defect</t>
  </si>
  <si>
    <t xml:space="preserve">Cause a single object to become broken. Can also disrupt a construct’s animating force.</t>
  </si>
  <si>
    <t xml:space="preserve">Flickering Lights</t>
  </si>
  <si>
    <t xml:space="preserve">Create an area of inconsistent lighting.</t>
  </si>
  <si>
    <t xml:space="preserve">PZO1135</t>
  </si>
  <si>
    <t xml:space="preserve">Flurry of Snowballs</t>
  </si>
  <si>
    <t xml:space="preserve">Cone-shaped blast of snowballs deals 4d6 cold damage.</t>
  </si>
  <si>
    <t xml:space="preserve">Fog Cloud</t>
  </si>
  <si>
    <t xml:space="preserve">Fog obscures vision.</t>
  </si>
  <si>
    <t xml:space="preserve">Force Anchor</t>
  </si>
  <si>
    <t xml:space="preserve">Ranged touch attack deals a target 1d4 points of force damage per 2 caster levels (max 5d4) and becomes lodged in the target limiting it’s movement.</t>
  </si>
  <si>
    <t xml:space="preserve">PZO9444</t>
  </si>
  <si>
    <t xml:space="preserve">Force Sword</t>
  </si>
  <si>
    <t xml:space="preserve">You create a longsword of pure force sized appropriately for you that you can wield or give to another creature.</t>
  </si>
  <si>
    <t xml:space="preserve">Frigid Touch</t>
  </si>
  <si>
    <t xml:space="preserve">Target takes cold damage and is staggered.</t>
  </si>
  <si>
    <t xml:space="preserve">Ghost Whip</t>
  </si>
  <si>
    <t xml:space="preserve">Create a ghost touch whip that passes through objects.</t>
  </si>
  <si>
    <r>
      <rPr>
        <sz val="10"/>
        <color rgb="FF0000FF"/>
        <rFont val="Times New Roman"/>
        <family val="1"/>
        <charset val="1"/>
      </rPr>
      <t xml:space="preserve">Blinds</t>
    </r>
    <r>
      <rPr>
        <sz val="10"/>
        <rFont val="Times New Roman"/>
        <family val="1"/>
        <charset val="1"/>
      </rPr>
      <t xml:space="preserve"> creatures, outlines </t>
    </r>
    <r>
      <rPr>
        <sz val="10"/>
        <color rgb="FF0000FF"/>
        <rFont val="Times New Roman"/>
        <family val="1"/>
        <charset val="1"/>
      </rPr>
      <t xml:space="preserve">invisible</t>
    </r>
    <r>
      <rPr>
        <sz val="10"/>
        <rFont val="Times New Roman"/>
        <family val="1"/>
        <charset val="1"/>
      </rPr>
      <t xml:space="preserve"> creatures.</t>
    </r>
  </si>
  <si>
    <t xml:space="preserve">Groundswell</t>
  </si>
  <si>
    <t xml:space="preserve">Enable target to raise the ground he’s standing on five feet, which negates flanking bonuses.</t>
  </si>
  <si>
    <t xml:space="preserve">Gust of Wind</t>
  </si>
  <si>
    <t xml:space="preserve">Blows away or knocks down smaller creatures.</t>
  </si>
  <si>
    <t xml:space="preserve">Gusting Sphere</t>
  </si>
  <si>
    <r>
      <rPr>
        <sz val="10"/>
        <rFont val="Times New Roman"/>
        <family val="1"/>
        <charset val="1"/>
      </rPr>
      <t xml:space="preserve">Ball of wind can </t>
    </r>
    <r>
      <rPr>
        <sz val="10"/>
        <color rgb="FF0000FF"/>
        <rFont val="Times New Roman"/>
        <family val="1"/>
        <charset val="1"/>
      </rPr>
      <t xml:space="preserve">bull rush</t>
    </r>
    <r>
      <rPr>
        <sz val="10"/>
        <rFont val="Times New Roman"/>
        <family val="1"/>
        <charset val="1"/>
      </rPr>
      <t xml:space="preserve"> creatures inflicting 1d6 </t>
    </r>
    <r>
      <rPr>
        <sz val="10"/>
        <color rgb="FF0000FF"/>
        <rFont val="Times New Roman"/>
        <family val="1"/>
        <charset val="1"/>
      </rPr>
      <t xml:space="preserve">nonlethal damage</t>
    </r>
    <r>
      <rPr>
        <sz val="10"/>
        <rFont val="Times New Roman"/>
        <family val="1"/>
        <charset val="1"/>
      </rPr>
      <t xml:space="preserve">.</t>
    </r>
  </si>
  <si>
    <t xml:space="preserve">Hidden Blades</t>
  </si>
  <si>
    <r>
      <rPr>
        <sz val="10"/>
        <rFont val="Times New Roman"/>
        <family val="1"/>
        <charset val="1"/>
      </rPr>
      <t xml:space="preserve">Render a target weapon or up to 50 pieces of ammo invisible, granting the wielder a bonus on </t>
    </r>
    <r>
      <rPr>
        <sz val="10"/>
        <color rgb="FF0000FF"/>
        <rFont val="Times New Roman"/>
        <family val="1"/>
        <charset val="1"/>
      </rPr>
      <t xml:space="preserve">Sleight of Hand</t>
    </r>
    <r>
      <rPr>
        <sz val="10"/>
        <rFont val="Times New Roman"/>
        <family val="1"/>
        <charset val="1"/>
      </rPr>
      <t xml:space="preserve"> checks made to conceal the weapon or ammunition and to </t>
    </r>
    <r>
      <rPr>
        <sz val="10"/>
        <color rgb="FF0000FF"/>
        <rFont val="Times New Roman"/>
        <family val="1"/>
        <charset val="1"/>
      </rPr>
      <t xml:space="preserve">Bluff</t>
    </r>
    <r>
      <rPr>
        <sz val="10"/>
        <rFont val="Times New Roman"/>
        <family val="1"/>
        <charset val="1"/>
      </rPr>
      <t xml:space="preserve"> checks to </t>
    </r>
    <r>
      <rPr>
        <sz val="10"/>
        <color rgb="FF0000FF"/>
        <rFont val="Times New Roman"/>
        <family val="1"/>
        <charset val="1"/>
      </rPr>
      <t xml:space="preserve">feint</t>
    </r>
    <r>
      <rPr>
        <sz val="10"/>
        <rFont val="Times New Roman"/>
        <family val="1"/>
        <charset val="1"/>
      </rPr>
      <t xml:space="preserve"> with the weapon or ammo.</t>
    </r>
  </si>
  <si>
    <t xml:space="preserve">Hollow Blades</t>
  </si>
  <si>
    <t xml:space="preserve">Target creature’s melee and natural attacks deal damage as if it were one size category smaller.</t>
  </si>
  <si>
    <t xml:space="preserve">PCS:GHH</t>
  </si>
  <si>
    <t xml:space="preserve">Huntmaster’s Spear</t>
  </si>
  <si>
    <t xml:space="preserve">Enhance a spear to be especially deadly against a certain creature type</t>
  </si>
  <si>
    <t xml:space="preserve">Ice Slick</t>
  </si>
  <si>
    <t xml:space="preserve">You create a blast of intense cold, coating all solid surfaces in the area with a thin coating of ice.</t>
  </si>
  <si>
    <t xml:space="preserve">PRG:MC</t>
  </si>
  <si>
    <t xml:space="preserve">Imbue with Elemental Might</t>
  </si>
  <si>
    <t xml:space="preserve">As imbue with spell ability except it transfers the use of elemental assault ability.</t>
  </si>
  <si>
    <t xml:space="preserve">Instant Weapon</t>
  </si>
  <si>
    <t xml:space="preserve">You create a masterwork melee weapon sized appropriately for you from opaque force. As a force effect, it can strike and damage incorporeal creatures.</t>
  </si>
  <si>
    <t xml:space="preserve">Invisibility</t>
  </si>
  <si>
    <t xml:space="preserve">Subject is invisible for 1 min./level or until it attacks.</t>
  </si>
  <si>
    <t xml:space="preserve">Invisibility Bubble</t>
  </si>
  <si>
    <t xml:space="preserve">As invisibility, but altered to work better underwater</t>
  </si>
  <si>
    <t xml:space="preserve">Knell of the Depths</t>
  </si>
  <si>
    <t xml:space="preserve">Imbue someone with a curse that causes them to sink quickly in water and suffer a -10 penalty to Swim checks.</t>
  </si>
  <si>
    <t xml:space="preserve">Levitate</t>
  </si>
  <si>
    <t xml:space="preserve">Subject moves up and down at your direction.</t>
  </si>
  <si>
    <t xml:space="preserve">Light Prison</t>
  </si>
  <si>
    <t xml:space="preserve">Surround a creature with a light prison, damaging and blinding it if it attempts to escape.</t>
  </si>
  <si>
    <t xml:space="preserve">Minor Image</t>
  </si>
  <si>
    <t xml:space="preserve">As silent image, plus some sound.</t>
  </si>
  <si>
    <t xml:space="preserve">Creates decoy duplicates of you (1d4 + 1 per three levels, max 8).</t>
  </si>
  <si>
    <t xml:space="preserve">Molten Orb</t>
  </si>
  <si>
    <t xml:space="preserve">Molten metal splash weapon deals 2d6 fire damage plus ongoing damage.</t>
  </si>
  <si>
    <t xml:space="preserve">Mount, Communal</t>
  </si>
  <si>
    <t xml:space="preserve">As mount, but you may divide the duration among creatures touched.</t>
  </si>
  <si>
    <t xml:space="preserve">Page-Bound Epiphany</t>
  </si>
  <si>
    <t xml:space="preserve">Fill an empty book with knowledge on a topic from around the world.</t>
  </si>
  <si>
    <t xml:space="preserve">Pilfering Hand</t>
  </si>
  <si>
    <t xml:space="preserve">You may seize an object or manipulate it from afar.</t>
  </si>
  <si>
    <t xml:space="preserve">Pouncing Fury</t>
  </si>
  <si>
    <t xml:space="preserve">Make a full attack with your claws after a charge.</t>
  </si>
  <si>
    <t xml:space="preserve">Pyrotechnics</t>
  </si>
  <si>
    <t xml:space="preserve">Turns fire into blinding light or choking smoke.</t>
  </si>
  <si>
    <t xml:space="preserve">Quick Change</t>
  </si>
  <si>
    <r>
      <rPr>
        <sz val="10"/>
        <rFont val="Times New Roman"/>
        <family val="1"/>
        <charset val="1"/>
      </rPr>
      <t xml:space="preserve">Use </t>
    </r>
    <r>
      <rPr>
        <sz val="10"/>
        <color rgb="FF0000FF"/>
        <rFont val="Times New Roman"/>
        <family val="1"/>
        <charset val="1"/>
      </rPr>
      <t xml:space="preserve">change shape</t>
    </r>
    <r>
      <rPr>
        <sz val="10"/>
        <rFont val="Times New Roman"/>
        <family val="1"/>
        <charset val="1"/>
      </rPr>
      <t xml:space="preserve"> as a </t>
    </r>
    <r>
      <rPr>
        <sz val="10"/>
        <color rgb="FF0000FF"/>
        <rFont val="Times New Roman"/>
        <family val="1"/>
        <charset val="1"/>
      </rPr>
      <t xml:space="preserve">swift action</t>
    </r>
    <r>
      <rPr>
        <sz val="10"/>
        <rFont val="Times New Roman"/>
        <family val="1"/>
        <charset val="1"/>
      </rPr>
      <t xml:space="preserve"> and surprise foes.</t>
    </r>
  </si>
  <si>
    <t xml:space="preserve">Quick Throwing</t>
  </si>
  <si>
    <t xml:space="preserve">Draw thrown weapons faster, gaining full attacks with such weapons.</t>
  </si>
  <si>
    <t xml:space="preserve">Raven’s Flight</t>
  </si>
  <si>
    <t xml:space="preserve">You can cast this spell only if it is the first action you take on your turn. In a burst of shadowy feathers, you turn into a Tiny blurred shape reminiscent of a black raven until the beginning of your next turn.</t>
  </si>
  <si>
    <t xml:space="preserve">PZO9456</t>
  </si>
  <si>
    <t xml:space="preserve">Reloading Hands</t>
  </si>
  <si>
    <t xml:space="preserve">Loads a single shot into your weapon every round.</t>
  </si>
  <si>
    <t xml:space="preserve">Reinforce Armaments, Communal</t>
  </si>
  <si>
    <t xml:space="preserve">As reinforce armaments, but you may divide the duration among objects touched.</t>
  </si>
  <si>
    <t xml:space="preserve">Returning weapon. Communal</t>
  </si>
  <si>
    <t xml:space="preserve">As returning weapon, but you may divide the duration among weapons touched.</t>
  </si>
  <si>
    <t xml:space="preserve">River Whip</t>
  </si>
  <si>
    <t xml:space="preserve">Create a whip of water that you wield as a weapon.</t>
  </si>
  <si>
    <t xml:space="preserve">Rock Whip</t>
  </si>
  <si>
    <t xml:space="preserve">Create a whip that passes through unworked stone</t>
  </si>
  <si>
    <t xml:space="preserve">Savage Maw</t>
  </si>
  <si>
    <t xml:space="preserve">Gain a bite attack.</t>
  </si>
  <si>
    <t xml:space="preserve">Scorching Ray</t>
  </si>
  <si>
    <t xml:space="preserve">Ranged touch attack deals 4d6 fire damage, + 1 ray/four levels (max 3).</t>
  </si>
  <si>
    <t xml:space="preserve">Shadow Claws</t>
  </si>
  <si>
    <t xml:space="preserve">Claws of shadow deal slashing damage and Strength damage</t>
  </si>
  <si>
    <t xml:space="preserve">Shared Training</t>
  </si>
  <si>
    <t xml:space="preserve">Share your teamwork feats with allies</t>
  </si>
  <si>
    <t xml:space="preserve">Slick Walls</t>
  </si>
  <si>
    <t xml:space="preserve">Increase the DC of Climb checks in the area</t>
  </si>
  <si>
    <t xml:space="preserve">Shatter</t>
  </si>
  <si>
    <t xml:space="preserve">Sonic vibration damages objects or crystalline creatures.</t>
  </si>
  <si>
    <t xml:space="preserve">Shield of Shards</t>
  </si>
  <si>
    <t xml:space="preserve">This defensive spell must be cast on a shield you are currently wielding, and fractures the shield into two shards. You lose the shield bonus to AC but you can direct the shards to attack adjacent opponents.</t>
  </si>
  <si>
    <t xml:space="preserve">Shifted Steps</t>
  </si>
  <si>
    <t xml:space="preserve">Make a target sound as if elsewhere.</t>
  </si>
  <si>
    <t xml:space="preserve">Sonic Scream</t>
  </si>
  <si>
    <t xml:space="preserve">Create a cone of damaging sound at will.</t>
  </si>
  <si>
    <t xml:space="preserve">Spider Climb</t>
  </si>
  <si>
    <t xml:space="preserve">Grants ability to walk on walls and ceilings.</t>
  </si>
  <si>
    <t xml:space="preserve">Splinter Spell Resistance</t>
  </si>
  <si>
    <t xml:space="preserve">You create an aura around the target weapon that weakens a foe’s spell resistance with each successful attack.</t>
  </si>
  <si>
    <t xml:space="preserve">Stone Call</t>
  </si>
  <si>
    <t xml:space="preserve">2d6 damage to all creatures in area.</t>
  </si>
  <si>
    <t xml:space="preserve">Stone Discus</t>
  </si>
  <si>
    <t xml:space="preserve">Flying discus deals bludgeoning or slashing damage.</t>
  </si>
  <si>
    <t xml:space="preserve">Stone Shield</t>
  </si>
  <si>
    <t xml:space="preserve">1-inch-thick slab of stone springs up from the ground, shielding you.</t>
  </si>
  <si>
    <t xml:space="preserve">Stone Throwing</t>
  </si>
  <si>
    <r>
      <rPr>
        <sz val="10"/>
        <rFont val="Times New Roman"/>
        <family val="1"/>
        <charset val="1"/>
      </rPr>
      <t xml:space="preserve">The subject gains the </t>
    </r>
    <r>
      <rPr>
        <sz val="10"/>
        <color rgb="FF0000FF"/>
        <rFont val="Times New Roman"/>
        <family val="1"/>
        <charset val="1"/>
      </rPr>
      <t xml:space="preserve">rock throwing</t>
    </r>
    <r>
      <rPr>
        <sz val="10"/>
        <rFont val="Times New Roman"/>
        <family val="1"/>
        <charset val="1"/>
      </rPr>
      <t xml:space="preserve"> and </t>
    </r>
    <r>
      <rPr>
        <sz val="10"/>
        <color rgb="FF0000FF"/>
        <rFont val="Times New Roman"/>
        <family val="1"/>
        <charset val="1"/>
      </rPr>
      <t xml:space="preserve">rock catching</t>
    </r>
    <r>
      <rPr>
        <sz val="10"/>
        <rFont val="Times New Roman"/>
        <family val="1"/>
        <charset val="1"/>
      </rPr>
      <t xml:space="preserve"> abilities usable with solid, inflexible objects with </t>
    </r>
    <r>
      <rPr>
        <sz val="10"/>
        <color rgb="FF0000FF"/>
        <rFont val="Times New Roman"/>
        <family val="1"/>
        <charset val="1"/>
      </rPr>
      <t xml:space="preserve">hardness</t>
    </r>
    <r>
      <rPr>
        <sz val="10"/>
        <rFont val="Times New Roman"/>
        <family val="1"/>
        <charset val="1"/>
      </rPr>
      <t xml:space="preserve"> of at least 5.</t>
    </r>
  </si>
  <si>
    <t xml:space="preserve">PPC:GHH</t>
  </si>
  <si>
    <t xml:space="preserve">Storm of Blades</t>
  </si>
  <si>
    <t xml:space="preserve">Create swords and propel them towards your target.</t>
  </si>
  <si>
    <t xml:space="preserve">Tactical Acumen</t>
  </si>
  <si>
    <t xml:space="preserve">You gain an additional +1 on attack rolls or to AC due to battlefield positioning.</t>
  </si>
  <si>
    <t xml:space="preserve">Telekinetic Assembly</t>
  </si>
  <si>
    <t xml:space="preserve">Assembles a siege engine using 1 fewer worker for every two caster levels.</t>
  </si>
  <si>
    <t xml:space="preserve">Telekinetic Strikes</t>
  </si>
  <si>
    <t xml:space="preserve">Imbue a creature’s limbs with force, adding damage to unarmed strikes</t>
  </si>
  <si>
    <t xml:space="preserve">Up to one touched object per level weighing up to 5 lbs. each levitates in your space and you can attack with them.</t>
  </si>
  <si>
    <t xml:space="preserve">PPC:RTT</t>
  </si>
  <si>
    <t xml:space="preserve">Time Shudder</t>
  </si>
  <si>
    <r>
      <rPr>
        <sz val="10"/>
        <rFont val="Times New Roman"/>
        <family val="1"/>
        <charset val="1"/>
      </rPr>
      <t xml:space="preserve">Nearby creatures are affected by </t>
    </r>
    <r>
      <rPr>
        <sz val="10"/>
        <color rgb="FF0000FF"/>
        <rFont val="Times New Roman"/>
        <family val="1"/>
        <charset val="1"/>
      </rPr>
      <t xml:space="preserve">haste</t>
    </r>
    <r>
      <rPr>
        <sz val="10"/>
        <rFont val="Times New Roman"/>
        <family val="1"/>
        <charset val="1"/>
      </rPr>
      <t xml:space="preserve"> or </t>
    </r>
    <r>
      <rPr>
        <sz val="10"/>
        <color rgb="FF0000FF"/>
        <rFont val="Times New Roman"/>
        <family val="1"/>
        <charset val="1"/>
      </rPr>
      <t xml:space="preserve">slow</t>
    </r>
    <r>
      <rPr>
        <sz val="10"/>
        <rFont val="Times New Roman"/>
        <family val="1"/>
        <charset val="1"/>
      </rPr>
      <t xml:space="preserve"> each round.</t>
    </r>
  </si>
  <si>
    <t xml:space="preserve">Twisted Space</t>
  </si>
  <si>
    <t xml:space="preserve">Targeted creature’s attacks target a random square instead of the intended target.</t>
  </si>
  <si>
    <t xml:space="preserve">Umbral Weapon</t>
  </si>
  <si>
    <t xml:space="preserve">1/rnd wielder of target touched melee weapon can reroll a failed attack roll. If reroll hits, the attacked creature suffers 1d8 cold damage, plus 1 per 2 caster levels (maximum 1d8+10).</t>
  </si>
  <si>
    <t xml:space="preserve">Visualization of the Body</t>
  </si>
  <si>
    <t xml:space="preserve">You focus your mind on one aspect of your body, aligning the energies within your body to enhance that element.</t>
  </si>
  <si>
    <t xml:space="preserve">PPC:DA</t>
  </si>
  <si>
    <t xml:space="preserve">Web</t>
  </si>
  <si>
    <t xml:space="preserve">Fills 20-ft.-radius spread with sticky spiderwebs that can grapple foes and impair movement.</t>
  </si>
  <si>
    <t xml:space="preserve">Winged Sword</t>
  </si>
  <si>
    <t xml:space="preserve">Target weapon grows small feathered wings and acts as if it had the throwing weapon special ability.</t>
  </si>
  <si>
    <t xml:space="preserve">With the Wind</t>
  </si>
  <si>
    <t xml:space="preserve">Protect a target from being blown away by wind of less than windstorm force.</t>
  </si>
  <si>
    <t xml:space="preserve">Cat Enhancement Idea</t>
  </si>
  <si>
    <t xml:space="preserve">Teleklinetic Strikes</t>
  </si>
  <si>
    <t xml:space="preserve">VS</t>
  </si>
  <si>
    <t xml:space="preserve">LOOTS 23 Jan 2021</t>
  </si>
  <si>
    <t xml:space="preserve">Yellow city</t>
  </si>
  <si>
    <t xml:space="preserve">dimension door</t>
  </si>
  <si>
    <t xml:space="preserve">670miles</t>
  </si>
  <si>
    <t xml:space="preserve">Okanoe(evil)</t>
  </si>
  <si>
    <t xml:space="preserve">no law – Moreo Medasi</t>
  </si>
  <si>
    <t xml:space="preserve">planar adaption</t>
  </si>
  <si>
    <t xml:space="preserve">Kellish</t>
  </si>
  <si>
    <t xml:space="preserve">largest slave markets</t>
  </si>
  <si>
    <t xml:space="preserve">teleport</t>
  </si>
  <si>
    <t xml:space="preserve">Katapesh</t>
  </si>
  <si>
    <t xml:space="preserve">Pop: 15000</t>
  </si>
  <si>
    <t xml:space="preserve">30Jan 2021</t>
  </si>
  <si>
    <t xml:space="preserve">laughing flesh fair (gnoll)</t>
  </si>
  <si>
    <t xml:space="preserve">+3 flaming longsword</t>
  </si>
  <si>
    <t xml:space="preserve">d6 fire dmg</t>
  </si>
  <si>
    <t xml:space="preserve">Princess Meano (hyena princess)</t>
  </si>
  <si>
    <t xml:space="preserve">loot </t>
  </si>
  <si>
    <t xml:space="preserve">5harpys</t>
  </si>
  <si>
    <t xml:space="preserve">masterwork composite longbow +4</t>
  </si>
  <si>
    <t xml:space="preserve">morningstar</t>
  </si>
  <si>
    <t xml:space="preserve">leather armor</t>
  </si>
  <si>
    <t xml:space="preserve">sirenx2</t>
  </si>
  <si>
    <t xml:space="preserve">nothing</t>
  </si>
  <si>
    <t xml:space="preserve">box</t>
  </si>
  <si>
    <t xml:space="preserve">coinage</t>
  </si>
  <si>
    <t xml:space="preserve">235000cp</t>
  </si>
  <si>
    <t xml:space="preserve">56310sp</t>
  </si>
  <si>
    <t xml:space="preserve">7890gp</t>
  </si>
  <si>
    <t xml:space="preserve">red and orange silk robe – blazing robe fire resist 5, caster level +1 fire spells</t>
  </si>
  <si>
    <t xml:space="preserve">stone mask – stone staue +10 bluff checks to lie +5 to feint</t>
  </si>
  <si>
    <t xml:space="preserve">4000gp</t>
  </si>
  <si>
    <t xml:space="preserve">robe elegant and dark purple gold stitching</t>
  </si>
  <si>
    <t xml:space="preserve">Sorcerer – robe of arcane heritage</t>
  </si>
  <si>
    <t xml:space="preserve">Fynn</t>
  </si>
  <si>
    <t xml:space="preserve">elixer of dragon breath (black dragoin)</t>
  </si>
  <si>
    <t xml:space="preserve">party fund</t>
  </si>
  <si>
    <t xml:space="preserve">candle of truth</t>
  </si>
  <si>
    <t xml:space="preserve">Kyrin</t>
  </si>
  <si>
    <t xml:space="preserve">volatile vaporiser – green pill 10ft radius cloud</t>
  </si>
  <si>
    <t xml:space="preserve">Edwin</t>
  </si>
  <si>
    <t xml:space="preserve">4in square pocket, hidden pockets</t>
  </si>
  <si>
    <t xml:space="preserve">red gem – fire elemental gem fire elemental shows summon natures ally</t>
  </si>
  <si>
    <t xml:space="preserve">Moray</t>
  </si>
  <si>
    <t xml:space="preserve">small black sphere – 60ft explodes 5d6 force damage</t>
  </si>
  <si>
    <t xml:space="preserve">Loot 20 Feb</t>
  </si>
  <si>
    <t xml:space="preserve">9x</t>
  </si>
  <si>
    <t xml:space="preserve">+1 hunam bane falcion</t>
  </si>
  <si>
    <t xml:space="preserve">+1 full plate</t>
  </si>
  <si>
    <t xml:space="preserve">x2</t>
  </si>
  <si>
    <t xml:space="preserve">mithral chainmail</t>
  </si>
  <si>
    <t xml:space="preserve">heavy steel shield</t>
  </si>
  <si>
    <t xml:space="preserve">11 constants</t>
  </si>
  <si>
    <t xml:space="preserve">Aukturn</t>
  </si>
  <si>
    <t xml:space="preserve">furthest planet fromt he sun</t>
  </si>
  <si>
    <t xml:space="preserve">x1</t>
  </si>
  <si>
    <t xml:space="preserve">wand of cure mod wounds 20 chartges</t>
  </si>
  <si>
    <t xml:space="preserve">equations</t>
  </si>
  <si>
    <t xml:space="preserve">text: The Final Theorum</t>
  </si>
  <si>
    <t xml:space="preserve">Pharoe – seond age of orision</t>
  </si>
  <si>
    <t xml:space="preserve">+2 daggers</t>
  </si>
  <si>
    <t xml:space="preserve">Pharoe of Numbers</t>
  </si>
  <si>
    <t xml:space="preserve">wand of lightning bolt 20 charges</t>
  </si>
  <si>
    <t xml:space="preserve">Ramlock – priest of desna that was driven mad</t>
  </si>
  <si>
    <t xml:space="preserve">5d6 DC 14</t>
  </si>
  <si>
    <t xml:space="preserve">MW rapier</t>
  </si>
  <si>
    <t xml:space="preserve">buckler</t>
  </si>
  <si>
    <t xml:space="preserve">black tricorn hat – pattern of a ship</t>
  </si>
  <si>
    <t xml:space="preserve">hat of the seven winds</t>
  </si>
  <si>
    <t xml:space="preserve">Loot 27 Feb</t>
  </si>
  <si>
    <t xml:space="preserve">6 barrels of grog</t>
  </si>
  <si>
    <t xml:space="preserve">crates of dubious jerked meat</t>
  </si>
  <si>
    <t xml:space="preserve">spare sail – yellow</t>
  </si>
  <si>
    <t xml:space="preserve">ropes</t>
  </si>
  <si>
    <t xml:space="preserve">buckets</t>
  </si>
  <si>
    <t xml:space="preserve">ballista bolts</t>
  </si>
  <si>
    <t xml:space="preserve">scroll case of holding</t>
  </si>
  <si>
    <t xml:space="preserve">scrolls</t>
  </si>
  <si>
    <t xml:space="preserve">parchment</t>
  </si>
  <si>
    <t xml:space="preserve">aklo</t>
  </si>
  <si>
    <t xml:space="preserve">organisation or place</t>
  </si>
  <si>
    <t xml:space="preserve">dominion of the black</t>
  </si>
  <si>
    <t xml:space="preserve">paperwork references the dark tapestry</t>
  </si>
  <si>
    <t xml:space="preserve">one paper: alliance group of netal gu and group of denelo</t>
  </si>
  <si>
    <t xml:space="preserve">the five who speak as one</t>
  </si>
  <si>
    <t xml:space="preserve">grandchild of enternities despair</t>
  </si>
  <si>
    <t xml:space="preserve">scar of the spider</t>
  </si>
  <si>
    <t xml:space="preserve">Loot 6 mar 2021</t>
  </si>
  <si>
    <t xml:space="preserve">273gp</t>
  </si>
  <si>
    <t xml:space="preserve">tourmaline sphere (ioun stone)</t>
  </si>
  <si>
    <t xml:space="preserve">Change</t>
  </si>
  <si>
    <t xml:space="preserve">Where from</t>
  </si>
  <si>
    <t xml:space="preserve">what chosen</t>
  </si>
  <si>
    <t xml:space="preserve">Feat</t>
  </si>
  <si>
    <t xml:space="preserve">unchosen from least level</t>
  </si>
  <si>
    <t xml:space="preserve">false hospitality</t>
  </si>
  <si>
    <t xml:space="preserve">Ability score</t>
  </si>
  <si>
    <t xml:space="preserve">Base character advancement</t>
  </si>
  <si>
    <t xml:space="preserve">CHA +1</t>
  </si>
  <si>
    <t xml:space="preserve">Bab +1</t>
  </si>
  <si>
    <t xml:space="preserve">magus level</t>
  </si>
  <si>
    <t xml:space="preserve">added</t>
  </si>
  <si>
    <t xml:space="preserve">all save +1</t>
  </si>
  <si>
    <t xml:space="preserve">Magus arcana</t>
  </si>
  <si>
    <t xml:space="preserve">Hex Arcana – Animal Skin</t>
  </si>
  <si>
    <t xml:space="preserve">Spell 2 extra slot</t>
  </si>
  <si>
    <t xml:space="preserve">Spell 4 extra slot</t>
  </si>
  <si>
    <t xml:space="preserve">9 skill ranks</t>
  </si>
  <si>
    <t xml:space="preserve">Level + int mod + house rules</t>
  </si>
  <si>
    <t xml:space="preserve">SR increase</t>
  </si>
  <si>
    <t xml:space="preserve">leveling</t>
  </si>
  <si>
    <t xml:space="preserve">Spell 1</t>
  </si>
  <si>
    <t xml:space="preserve">learning level</t>
  </si>
  <si>
    <t xml:space="preserve">Spell 2</t>
  </si>
  <si>
    <t xml:space="preserve">3 noncombat skills</t>
  </si>
  <si>
    <t xml:space="preserve">house rules</t>
  </si>
  <si>
    <t xml:space="preserve">2sing 1dance</t>
  </si>
  <si>
    <t xml:space="preserve">add hp</t>
  </si>
  <si>
    <t xml:space="preserve">8 rolled 3 from con 1 from prefered class</t>
  </si>
  <si>
    <t xml:space="preserve">potential retrianing</t>
  </si>
  <si>
    <t xml:space="preserve">5 feats (moonlight stalker path</t>
  </si>
  <si>
    <t xml:space="preserve">5 days each at 120gp a day</t>
  </si>
  <si>
    <t xml:space="preserve">total: 3000gp</t>
  </si>
  <si>
    <t xml:space="preserve">floating lotus</t>
  </si>
  <si>
    <t xml:space="preserve">aura of purity</t>
  </si>
  <si>
    <t xml:space="preserve">charm</t>
  </si>
  <si>
    <t xml:space="preserve">Metamagic – still spell</t>
  </si>
  <si>
    <t xml:space="preserve">magic trick – obscuring mist</t>
  </si>
  <si>
    <t xml:space="preserve">8+15</t>
  </si>
  <si>
    <t xml:space="preserve">12+5</t>
  </si>
  <si>
    <t xml:space="preserve">18-23</t>
  </si>
  <si>
    <t xml:space="preserve">24-37</t>
  </si>
  <si>
    <t xml:space="preserve">7-20</t>
  </si>
  <si>
    <t xml:space="preserve">Level 1</t>
  </si>
  <si>
    <t xml:space="preserve">6 slots + 2</t>
  </si>
  <si>
    <t xml:space="preserve">Level 2</t>
  </si>
  <si>
    <t xml:space="preserve">6 slots</t>
  </si>
  <si>
    <t xml:space="preserve">Level 3</t>
  </si>
  <si>
    <t xml:space="preserve">Level 4</t>
  </si>
  <si>
    <t xml:space="preserve">4 slots</t>
  </si>
  <si>
    <t xml:space="preserve">Hexes</t>
  </si>
  <si>
    <t xml:space="preserve">Spell</t>
  </si>
  <si>
    <t xml:space="preserve">Used?</t>
  </si>
  <si>
    <t xml:space="preserve">Spooky hair (min/level)</t>
  </si>
  <si>
    <t xml:space="preserve">Ablative Barrier (Kyrin)</t>
  </si>
  <si>
    <t xml:space="preserve">Always</t>
  </si>
  <si>
    <t xml:space="preserve">y</t>
  </si>
  <si>
    <t xml:space="preserve">As spell fly (min/level)</t>
  </si>
  <si>
    <t xml:space="preserve">Quick change</t>
  </si>
  <si>
    <t xml:space="preserve">See through all fog, mist, darkness (natural: unlimited sight Magic 15ft sight)</t>
  </si>
  <si>
    <t xml:space="preserve">bestow curse</t>
  </si>
  <si>
    <t xml:space="preserve">Hex: Curses a creature (mind effect) for various debuffs</t>
  </si>
  <si>
    <t xml:space="preserve">Chilling Touch</t>
  </si>
  <si>
    <t xml:space="preserve">conjure carriage</t>
  </si>
  <si>
    <t xml:space="preserve">wall of brine</t>
  </si>
  <si>
    <t xml:space="preserve">can breath air or water as needed. Can be maintained while asleep</t>
  </si>
  <si>
    <t xml:space="preserve">clay skin (Amaris)</t>
  </si>
  <si>
    <t xml:space="preserve">35/50</t>
  </si>
  <si>
    <t xml:space="preserve">turn into animal using its skin  (essentially beast shape II) unlimited duration</t>
  </si>
  <si>
    <t xml:space="preserve">SP(Obscuring Mist)</t>
  </si>
  <si>
    <t xml:space="preserve">gain effects of glibness(spell) +20 to bluff when lying – evade magical truth forcers and effects with a DC (15+level)</t>
  </si>
  <si>
    <t xml:space="preserve">?</t>
  </si>
  <si>
    <t xml:space="preserve">used mount</t>
  </si>
  <si>
    <t xml:space="preserve">summon lotus flowers (min/level) grants Water Walk - +30 (at current level) to acrobatics checks</t>
  </si>
  <si>
    <t xml:space="preserve">Level 5</t>
  </si>
  <si>
    <t xml:space="preserve">3 slots</t>
  </si>
  <si>
    <t xml:space="preserve">AbBOVE: change to SP/Thunderstomp when you can</t>
  </si>
  <si>
    <t xml:space="preserve">Aura of Purity</t>
  </si>
  <si>
    <t xml:space="preserve">Negates gas effects in 10ft radius (min/level) – effects from spells more than half level are unnaffected (currently level 7 spells and higher)</t>
  </si>
  <si>
    <t xml:space="preserve">Charm</t>
  </si>
  <si>
    <t xml:space="preserve">Mind effecting charm effect – improve attitude by 2 steps for targeted creature</t>
  </si>
  <si>
    <t xml:space="preserve">Ice Tomb (Niflheim)</t>
  </si>
  <si>
    <t xml:space="preserve">Ice encasing (doesn’t kill, unless by cold damage) like freezing in carbonite. Stun after being freed</t>
  </si>
  <si>
    <t xml:space="preserve">Naga x3</t>
  </si>
  <si>
    <t xml:space="preserve">in the room</t>
  </si>
  <si>
    <t xml:space="preserve">Staff of Heaven and Earth 7 charges</t>
  </si>
  <si>
    <t xml:space="preserve">Pouch of lithomancy stones</t>
  </si>
  <si>
    <t xml:space="preserve">occult item</t>
  </si>
  <si>
    <t xml:space="preserve">Scroll of sunburst</t>
  </si>
  <si>
    <t xml:space="preserve">n9x sappires 1000gp ea</t>
  </si>
  <si>
    <t xml:space="preserve">mythril spyglass 1500gp</t>
  </si>
  <si>
    <t xml:space="preserve">7430gp</t>
  </si>
  <si>
    <t xml:space="preserve">Kaleshi</t>
  </si>
  <si>
    <t xml:space="preserve">Belt – 11platinum disk</t>
  </si>
  <si>
    <r>
      <rPr>
        <sz val="10"/>
        <rFont val="Arial"/>
        <family val="2"/>
        <charset val="1"/>
      </rPr>
      <t xml:space="preserve">2d4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level huiman fighters</t>
    </r>
  </si>
  <si>
    <t xml:space="preserve">Scroll of Heal</t>
  </si>
  <si>
    <t xml:space="preserve">Haushbach</t>
  </si>
  <si>
    <t xml:space="preserve">1650gp</t>
  </si>
  <si>
    <t xml:space="preserve">Amaris Scrolls</t>
  </si>
  <si>
    <t xml:space="preserve">Wall of iron</t>
  </si>
  <si>
    <t xml:space="preserve">got it</t>
  </si>
  <si>
    <t xml:space="preserve">Crown</t>
  </si>
  <si>
    <t xml:space="preserve">treasure</t>
  </si>
  <si>
    <t xml:space="preserve">Stone to flesh</t>
  </si>
  <si>
    <t xml:space="preserve">nope</t>
  </si>
  <si>
    <t xml:space="preserve">Robes of awesome</t>
  </si>
  <si>
    <t xml:space="preserve">body slot</t>
  </si>
  <si>
    <t xml:space="preserve">Mislead</t>
  </si>
  <si>
    <t xml:space="preserve">Robe of stars with +4 armor bonus</t>
  </si>
  <si>
    <t xml:space="preserve">Grants +4 armor bonus</t>
  </si>
  <si>
    <t xml:space="preserve">Dispel magis, greater</t>
  </si>
  <si>
    <t xml:space="preserve">Restos update</t>
  </si>
  <si>
    <t xml:space="preserve">*update Amaris cash -7650gp</t>
  </si>
  <si>
    <t xml:space="preserve">update restoration -1000gp</t>
  </si>
  <si>
    <t xml:space="preserve">longarm bracers</t>
  </si>
  <si>
    <t xml:space="preserve">7200gp</t>
  </si>
  <si>
    <t xml:space="preserve">dust of appearance</t>
  </si>
  <si>
    <t xml:space="preserve">mantle of glistening metal – grow a set of copper wings</t>
  </si>
  <si>
    <t xml:space="preserve">set of 21 silvery disks – 1 foot wide each: speak the command word, protect</t>
  </si>
  <si>
    <t xml:space="preserve">set of full plate armor made of mythril – speed enchantment(Mythral full plate of speed +1)</t>
  </si>
  <si>
    <t xml:space="preserve">device: accordion made of metal alloy: lightning gun 10d12 120ftrange 4charges</t>
  </si>
  <si>
    <t xml:space="preserve">18 december 2021 LOOT TO ADD</t>
  </si>
  <si>
    <t xml:space="preserve">platinum pendant 2.5 kgp</t>
  </si>
  <si>
    <t xml:space="preserve">scroll of dimensional anchor</t>
  </si>
  <si>
    <t xml:space="preserve">scroll of locate creature</t>
  </si>
  <si>
    <t xml:space="preserve">gold scepter 5140gp</t>
  </si>
  <si>
    <t xml:space="preserve">coins: 19040gp</t>
  </si>
  <si>
    <t xml:space="preserve">handy haversack</t>
  </si>
  <si>
    <t xml:space="preserve">staff of healing</t>
  </si>
  <si>
    <t xml:space="preserve">9 charges</t>
  </si>
  <si>
    <t xml:space="preserve">Warden of the Woods</t>
  </si>
  <si>
    <t xml:space="preserve">tasty cache</t>
  </si>
  <si>
    <t xml:space="preserve">pile of skeles</t>
  </si>
  <si>
    <t xml:space="preserve">luck blade 1 wish remaining</t>
  </si>
  <si>
    <t xml:space="preserve">cauldron of ressurection</t>
  </si>
  <si>
    <t xml:space="preserve">white kinetisists diadem</t>
  </si>
  <si>
    <t xml:space="preserve">2 pots CSW</t>
  </si>
  <si>
    <t xml:space="preserve">sealed container 10000gp (used with cauldron) material components</t>
  </si>
  <si>
    <t xml:space="preserve">platinum ring 3300gp</t>
  </si>
  <si>
    <t xml:space="preserve">diamond earrings 2290gp</t>
  </si>
  <si>
    <t xml:space="preserve">pair of silver armbands 340gp set</t>
  </si>
  <si>
    <t xml:space="preserve">4900gp in gems</t>
  </si>
  <si>
    <t xml:space="preserve">17080gp cash</t>
  </si>
  <si>
    <t xml:space="preserve">cash total</t>
  </si>
  <si>
    <t xml:space="preserve">XXXXXXXXXXXXXXXXXXXXXXXXXXXXXXXXXXXXXXXXXXXXXXXXXXXXXXXXXXXXXXXXX</t>
  </si>
  <si>
    <t xml:space="preserve">Ioun stone +2 strength (Rhomboid)</t>
  </si>
  <si>
    <t xml:space="preserve">Ruby Artemisia Vintage Red Wine</t>
  </si>
  <si>
    <t xml:space="preserve">Violet Prism Ioun Stone</t>
  </si>
  <si>
    <t xml:space="preserve">magical aura item</t>
  </si>
  <si>
    <t xml:space="preserve">Boro Bead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</si>
  <si>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level</t>
    </r>
  </si>
  <si>
    <t xml:space="preserve">9000/4500</t>
  </si>
  <si>
    <t xml:space="preserve">diamond dust – 5000gp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</si>
</sst>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2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450"/>
        <bgColor rgb="FFFFFF00"/>
      </patternFill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11111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d20pfsrd.com/magic/all-spells/a/abjuring-step" TargetMode="External"/><Relationship Id="rId2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3" Type="http://schemas.openxmlformats.org/officeDocument/2006/relationships/hyperlink" Target="https://www.d20pfsrd.com/magic/all-spells/a/auditory-hallucination" TargetMode="External"/><Relationship Id="rId4" Type="http://schemas.openxmlformats.org/officeDocument/2006/relationships/hyperlink" Target="http://www.opengamingstore.com/collections/all-products/products/ultimate-intrigue-pathfinder-rpg" TargetMode="External"/><Relationship Id="rId5" Type="http://schemas.openxmlformats.org/officeDocument/2006/relationships/hyperlink" Target="https://www.d20pfsrd.com/magic/all-spells/b/bed-of-iron" TargetMode="External"/><Relationship Id="rId6" Type="http://schemas.openxmlformats.org/officeDocument/2006/relationships/hyperlink" Target="https://www.d20pfsrd.com/magic/all-spells/b/bestow-planar-infusion" TargetMode="External"/><Relationship Id="rId7" Type="http://schemas.openxmlformats.org/officeDocument/2006/relationships/hyperlink" Target="https://amzn.to/2K0LTdJ" TargetMode="External"/><Relationship Id="rId8" Type="http://schemas.openxmlformats.org/officeDocument/2006/relationships/hyperlink" Target="https://www.d20pfsrd.com/magic/all-spells/b/blade-lash" TargetMode="External"/><Relationship Id="rId9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0" Type="http://schemas.openxmlformats.org/officeDocument/2006/relationships/hyperlink" Target="https://www.d20pfsrd.com/magic/all-spells/b/blade-tutor-s-spirit" TargetMode="External"/><Relationship Id="rId11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12" Type="http://schemas.openxmlformats.org/officeDocument/2006/relationships/hyperlink" Target="https://www.d20pfsrd.com/magic/all-spells/b/blend" TargetMode="External"/><Relationship Id="rId13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4" Type="http://schemas.openxmlformats.org/officeDocument/2006/relationships/hyperlink" Target="https://www.d20pfsrd.com/magic/all-spells/b/blood-money" TargetMode="External"/><Relationship Id="rId15" Type="http://schemas.openxmlformats.org/officeDocument/2006/relationships/hyperlink" Target="http://www.amazon.com/gp/product/1601254369/ref=as_li_qf_sp_asin_il_tl?ie=UTF8&amp;camp=1789&amp;creative=9325&amp;creativeASIN=1601254369&amp;linkCode=as2&amp;tag=httpwwwd20pfs-20" TargetMode="External"/><Relationship Id="rId16" Type="http://schemas.openxmlformats.org/officeDocument/2006/relationships/hyperlink" Target="https://www.d20pfsrd.com/magic/all-spells/b/blurred-movement" TargetMode="External"/><Relationship Id="rId17" Type="http://schemas.openxmlformats.org/officeDocument/2006/relationships/hyperlink" Target="https://www.d20pfsrd.com/magic/all-spells/b/blur" TargetMode="External"/><Relationship Id="rId18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9" Type="http://schemas.openxmlformats.org/officeDocument/2006/relationships/hyperlink" Target="https://www.d20pfsrd.com/magic/all-spells/b/burning-hands" TargetMode="External"/><Relationship Id="rId2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1" Type="http://schemas.openxmlformats.org/officeDocument/2006/relationships/hyperlink" Target="https://www.d20pfsrd.com/magic/all-spells/c/call-weapon" TargetMode="External"/><Relationship Id="rId22"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/><Relationship Id="rId23" Type="http://schemas.openxmlformats.org/officeDocument/2006/relationships/hyperlink" Target="https://www.d20pfsrd.com/magic/all-spells/c/celestial-healing" TargetMode="External"/><Relationship Id="rId24" Type="http://schemas.openxmlformats.org/officeDocument/2006/relationships/hyperlink" Target="http://www.opengamingstore.com/products/pathfinder-player-companion-arcane-anthology" TargetMode="External"/><Relationship Id="rId25" Type="http://schemas.openxmlformats.org/officeDocument/2006/relationships/hyperlink" Target="https://www.d20pfsrd.com/magic/all-spells/c/chill-touch" TargetMode="External"/><Relationship Id="rId26" Type="http://schemas.openxmlformats.org/officeDocument/2006/relationships/hyperlink" Target="https://www.d20pfsrd.com/basics-ability-scores/ability-scores" TargetMode="External"/><Relationship Id="rId2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8" Type="http://schemas.openxmlformats.org/officeDocument/2006/relationships/hyperlink" Target="https://www.d20pfsrd.com/magic/all-spells/c/clarion-call" TargetMode="External"/><Relationship Id="rId29" Type="http://schemas.openxmlformats.org/officeDocument/2006/relationships/hyperlink" Target="http://www.amazon.com/gp/product/1601254601/ref=as_li_qf_sp_asin_il_tl?ie=UTF8&amp;camp=1789&amp;creative=9325&amp;creativeASIN=1601254601&amp;linkCode=as2&amp;tag=httpwwwd20pfs-20" TargetMode="External"/><Relationship Id="rId30" Type="http://schemas.openxmlformats.org/officeDocument/2006/relationships/hyperlink" Target="https://www.d20pfsrd.com/magic/all-spells/c/coin-shot/" TargetMode="External"/><Relationship Id="rId31" Type="http://schemas.openxmlformats.org/officeDocument/2006/relationships/hyperlink" Target="https://www.d20pfsrd.com/magic/all-spells/c/color-spray" TargetMode="External"/><Relationship Id="rId3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3" Type="http://schemas.openxmlformats.org/officeDocument/2006/relationships/hyperlink" Target="https://www.d20pfsrd.com/magic/all-spells/c/corrosive-touch" TargetMode="External"/><Relationship Id="rId34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35" Type="http://schemas.openxmlformats.org/officeDocument/2006/relationships/hyperlink" Target="https://www.d20pfsrd.com/magic/all-spells/d/dancing-darkness" TargetMode="External"/><Relationship Id="rId36" Type="http://schemas.openxmlformats.org/officeDocument/2006/relationships/hyperlink" Target="http://www.opengamingstore.com/products/pathfinder-player-companion-blood-of-shadows-pfrpg" TargetMode="External"/><Relationship Id="rId37" Type="http://schemas.openxmlformats.org/officeDocument/2006/relationships/hyperlink" Target="https://www.d20pfsrd.com/magic/all-spells/d/darting-duplicate" TargetMode="External"/><Relationship Id="rId38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39" Type="http://schemas.openxmlformats.org/officeDocument/2006/relationships/hyperlink" Target="https://www.d20pfsrd.com/magic/all-spells/d/deadeye-s-arrow/" TargetMode="External"/><Relationship Id="rId40" Type="http://schemas.openxmlformats.org/officeDocument/2006/relationships/hyperlink" Target="https://www.d20pfsrd.com/magic/all-spells/d/desperate-weapon" TargetMode="External"/><Relationship Id="rId41" Type="http://schemas.openxmlformats.org/officeDocument/2006/relationships/hyperlink" Target="http://www.opengamingstore.com/collections/all-products/products/ultimate-intrigue-pathfinder-rpg" TargetMode="External"/><Relationship Id="rId42" Type="http://schemas.openxmlformats.org/officeDocument/2006/relationships/hyperlink" Target="https://www.d20pfsrd.com/magic/all-spells/d/disguise-weapon" TargetMode="External"/><Relationship Id="rId4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44" Type="http://schemas.openxmlformats.org/officeDocument/2006/relationships/hyperlink" Target="https://www.d20pfsrd.com/magic/all-spells/d/duelists-parry/" TargetMode="External"/><Relationship Id="rId45" Type="http://schemas.openxmlformats.org/officeDocument/2006/relationships/hyperlink" Target="https://www.amazon.com/gp/product/1601259387/ref=as_li_qf_sp_asin_il_tl?ie=UTF8&amp;tag=httpwwwd20pfs-20&amp;camp=1789&amp;creative=9325&amp;linkCode=as2&amp;creativeASIN=1601259387&amp;linkId=9cf9aa5a09117af5c3aa0578d5f9119f" TargetMode="External"/><Relationship Id="rId46" Type="http://schemas.openxmlformats.org/officeDocument/2006/relationships/hyperlink" Target="https://www.d20pfsrd.com/magic/all-spells/e/emblazon-crest" TargetMode="External"/><Relationship Id="rId47" Type="http://schemas.openxmlformats.org/officeDocument/2006/relationships/hyperlink" Target="https://www.d20pfsrd.com/magic/all-spells/e/enlarge-person" TargetMode="External"/><Relationship Id="rId48" Type="http://schemas.openxmlformats.org/officeDocument/2006/relationships/hyperlink" Target="https://www.d20pfsrd.com/bestiary/rules-for-monsters/creature-types" TargetMode="External"/><Relationship Id="rId49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0" Type="http://schemas.openxmlformats.org/officeDocument/2006/relationships/hyperlink" Target="https://www.d20pfsrd.com/magic/all-spells/e/enlarge-tail/" TargetMode="External"/><Relationship Id="rId51" Type="http://schemas.openxmlformats.org/officeDocument/2006/relationships/hyperlink" Target="https://www.d20pfsrd.com/magic/all-spells/e/expeditious-retreat" TargetMode="External"/><Relationship Id="rId5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3" Type="http://schemas.openxmlformats.org/officeDocument/2006/relationships/hyperlink" Target="https://www.d20pfsrd.com/magic/all-spells/f/fallback-strategy/" TargetMode="External"/><Relationship Id="rId54" Type="http://schemas.openxmlformats.org/officeDocument/2006/relationships/hyperlink" Target="https://www.d20pfsrd.com/magic/all-spells/f/feather-fall" TargetMode="External"/><Relationship Id="rId5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6" Type="http://schemas.openxmlformats.org/officeDocument/2006/relationships/hyperlink" Target="https://www.d20pfsrd.com/magic/all-spells/f/flare-burst" TargetMode="External"/><Relationship Id="rId57" Type="http://schemas.openxmlformats.org/officeDocument/2006/relationships/hyperlink" Target="https://www.d20pfsrd.com/magic/all-spells/f/flare" TargetMode="External"/><Relationship Id="rId58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59" Type="http://schemas.openxmlformats.org/officeDocument/2006/relationships/hyperlink" Target="https://www.d20pfsrd.com/magic/all-spells/f/floating-disk" TargetMode="External"/><Relationship Id="rId6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1" Type="http://schemas.openxmlformats.org/officeDocument/2006/relationships/hyperlink" Target="https://www.d20pfsrd.com/magic/all-spells/f/frostbite" TargetMode="External"/><Relationship Id="rId62" Type="http://schemas.openxmlformats.org/officeDocument/2006/relationships/hyperlink" Target="https://www.d20pfsrd.com/gamemastering/conditions" TargetMode="External"/><Relationship Id="rId63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64" Type="http://schemas.openxmlformats.org/officeDocument/2006/relationships/hyperlink" Target="https://www.d20pfsrd.com/magic/all-spells/g/glue-seal" TargetMode="External"/><Relationship Id="rId65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66" Type="http://schemas.openxmlformats.org/officeDocument/2006/relationships/hyperlink" Target="https://www.d20pfsrd.com/magic/all-spells/g/grease" TargetMode="External"/><Relationship Id="rId6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8" Type="http://schemas.openxmlformats.org/officeDocument/2006/relationships/hyperlink" Target="https://www.d20pfsrd.com/magic/all-spells/g/guardian-armor" TargetMode="External"/><Relationship Id="rId69" Type="http://schemas.openxmlformats.org/officeDocument/2006/relationships/hyperlink" Target="http://www.opengamingstore.com/products/armor-masters-handbook-pathfinder-player-companion" TargetMode="External"/><Relationship Id="rId70" Type="http://schemas.openxmlformats.org/officeDocument/2006/relationships/hyperlink" Target="https://www.d20pfsrd.com/magic/all-spells/h/hidden-diplomacy" TargetMode="External"/><Relationship Id="rId71" Type="http://schemas.openxmlformats.org/officeDocument/2006/relationships/hyperlink" Target="https://www.d20pfsrd.com/skills/intimidate" TargetMode="External"/><Relationship Id="rId72" Type="http://schemas.openxmlformats.org/officeDocument/2006/relationships/hyperlink" Target="https://www.amazon.com/gp/product/1601258445/ref=as_li_tl?ie=UTF8&amp;tag=httpwwwd20pfs-20&amp;camp=1789&amp;creative=9325&amp;linkCode=as2&amp;creativeASIN=1601258445&amp;linkId=6ed72bcd2ace3e794050b798e0c8346e" TargetMode="External"/><Relationship Id="rId73" Type="http://schemas.openxmlformats.org/officeDocument/2006/relationships/hyperlink" Target="https://www.d20pfsrd.com/magic/all-spells/h/hide-weapon/" TargetMode="External"/><Relationship Id="rId74" Type="http://schemas.openxmlformats.org/officeDocument/2006/relationships/hyperlink" Target="https://www.d20pfsrd.com/magic/3rd-party-spells/kobold-press-open-design/hobble-mount/" TargetMode="External"/><Relationship Id="rId75" Type="http://schemas.openxmlformats.org/officeDocument/2006/relationships/hyperlink" Target="https://www.d20pfsrd.com/magic/all-spells/h/hydraulic-push" TargetMode="External"/><Relationship Id="rId76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77" Type="http://schemas.openxmlformats.org/officeDocument/2006/relationships/hyperlink" Target="https://www.d20pfsrd.com/magic/all-spells/i/illusion-of-calm" TargetMode="External"/><Relationship Id="rId78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79" Type="http://schemas.openxmlformats.org/officeDocument/2006/relationships/hyperlink" Target="https://www.d20pfsrd.com/magic/all-spells/i/infernal-healing" TargetMode="External"/><Relationship Id="rId80" Type="http://schemas.openxmlformats.org/officeDocument/2006/relationships/hyperlink" Target="https://www.d20pfsrd.com/bestiary/rules-for-monsters/universal-monster-rules" TargetMode="External"/><Relationship Id="rId81" Type="http://schemas.openxmlformats.org/officeDocument/2006/relationships/hyperlink" Target="https://www.d20pfsrd.com/magic/all-spells/i/ironbeard" TargetMode="External"/><Relationship Id="rId82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83" Type="http://schemas.openxmlformats.org/officeDocument/2006/relationships/hyperlink" Target="https://www.d20pfsrd.com/magic/all-spells/j/jump" TargetMode="External"/><Relationship Id="rId84" Type="http://schemas.openxmlformats.org/officeDocument/2006/relationships/hyperlink" Target="https://www.d20pfsrd.com/skills/acrobatics" TargetMode="External"/><Relationship Id="rId8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6" Type="http://schemas.openxmlformats.org/officeDocument/2006/relationships/hyperlink" Target="https://www.d20pfsrd.com/magic/all-spells/j/jury-rig" TargetMode="External"/><Relationship Id="rId87" Type="http://schemas.openxmlformats.org/officeDocument/2006/relationships/hyperlink" Target="https://www.d20pfsrd.com/gamemastering/conditions" TargetMode="External"/><Relationship Id="rId88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89" Type="http://schemas.openxmlformats.org/officeDocument/2006/relationships/hyperlink" Target="https://www.d20pfsrd.com/magic/all-spells/k/keep-watch" TargetMode="External"/><Relationship Id="rId90" Type="http://schemas.openxmlformats.org/officeDocument/2006/relationships/hyperlink" Target="https://www.d20pfsrd.com/magic/all-spells/k/keif-vigor/" TargetMode="External"/><Relationship Id="rId91" Type="http://schemas.openxmlformats.org/officeDocument/2006/relationships/hyperlink" Target="http://www.amazon.com/gp/product/1601257899/ref=as_li_qf_sp_asin_il_tl?ie=UTF8&amp;camp=1789&amp;creative=9325&amp;creativeASIN=1601257899&amp;linkCode=as2&amp;tag=httpwwwd20pfs-20&amp;linkId=5NWYBPWFWPNG2D7P" TargetMode="External"/><Relationship Id="rId92" Type="http://schemas.openxmlformats.org/officeDocument/2006/relationships/hyperlink" Target="https://www.d20pfsrd.com/magic/all-spells/l/lighten-object/" TargetMode="External"/><Relationship Id="rId93" Type="http://schemas.openxmlformats.org/officeDocument/2006/relationships/hyperlink" Target="https://www.d20pfsrd.com/magic/all-spells/l/linebreaker" TargetMode="External"/><Relationship Id="rId94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95" Type="http://schemas.openxmlformats.org/officeDocument/2006/relationships/hyperlink" Target="https://www.d20pfsrd.com/magic/all-spells/l/line-in-the-sand" TargetMode="External"/><Relationship Id="rId96" Type="http://schemas.openxmlformats.org/officeDocument/2006/relationships/hyperlink" Target="https://www.d20pfsrd.com/gamemastering/combat" TargetMode="External"/><Relationship Id="rId97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98" Type="http://schemas.openxmlformats.org/officeDocument/2006/relationships/hyperlink" Target="https://www.d20pfsrd.com/magic/all-spells/l/lock-gaze" TargetMode="External"/><Relationship Id="rId99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00" Type="http://schemas.openxmlformats.org/officeDocument/2006/relationships/hyperlink" Target="https://www.d20pfsrd.com/magic/all-spells/l/long-arm" TargetMode="External"/><Relationship Id="rId101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02" Type="http://schemas.openxmlformats.org/officeDocument/2006/relationships/hyperlink" Target="https://www.d20pfsrd.com/magic/all-spells/l/longshot" TargetMode="External"/><Relationship Id="rId103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04" Type="http://schemas.openxmlformats.org/officeDocument/2006/relationships/hyperlink" Target="https://www.d20pfsrd.com/magic/all-spells/m/mage-s-perusal/" TargetMode="External"/><Relationship Id="rId105" Type="http://schemas.openxmlformats.org/officeDocument/2006/relationships/hyperlink" Target="https://www.d20pfsrd.com/magic/all-spells/m/magic-missile" TargetMode="External"/><Relationship Id="rId10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07" Type="http://schemas.openxmlformats.org/officeDocument/2006/relationships/hyperlink" Target="https://www.d20pfsrd.com/magic/all-spells/m/magic-weapon" TargetMode="External"/><Relationship Id="rId10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09" Type="http://schemas.openxmlformats.org/officeDocument/2006/relationships/hyperlink" Target="https://www.d20pfsrd.com/magic/all-spells/m/mirror-strike" TargetMode="External"/><Relationship Id="rId11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11" Type="http://schemas.openxmlformats.org/officeDocument/2006/relationships/hyperlink" Target="https://www.d20pfsrd.com/magic/all-spells/m/monkey-fish" TargetMode="External"/><Relationship Id="rId112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13" Type="http://schemas.openxmlformats.org/officeDocument/2006/relationships/hyperlink" Target="https://www.d20pfsrd.com/magic/all-spells/m/mount" TargetMode="External"/><Relationship Id="rId114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5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16" Type="http://schemas.openxmlformats.org/officeDocument/2006/relationships/hyperlink" Target="https://www.d20pfsrd.com/magic/all-spells/n/negative-reaction" TargetMode="External"/><Relationship Id="rId117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18" Type="http://schemas.openxmlformats.org/officeDocument/2006/relationships/hyperlink" Target="https://www.d20pfsrd.com/magic/all-spells/o/obscuring-mist" TargetMode="External"/><Relationship Id="rId119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0" Type="http://schemas.openxmlformats.org/officeDocument/2006/relationships/hyperlink" Target="https://www.d20pfsrd.com/magic/all-spells/p/phantom-blood" TargetMode="External"/><Relationship Id="rId121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22" Type="http://schemas.openxmlformats.org/officeDocument/2006/relationships/hyperlink" Target="https://www.d20pfsrd.com/magic/all-spells/p/poisoned-egg" TargetMode="External"/><Relationship Id="rId123" Type="http://schemas.openxmlformats.org/officeDocument/2006/relationships/hyperlink" Target="http://www.amazon.com/gp/product/1601255977/ref=as_li_qf_sp_asin_il_tl?ie=UTF8&amp;amp;camp=1789&amp;amp;creative=9325&amp;amp;creativeASIN=1601255977&amp;amp;linkCode=as2&amp;amp;tag=httpwwwd20pfs-20" TargetMode="External"/><Relationship Id="rId124" Type="http://schemas.openxmlformats.org/officeDocument/2006/relationships/hyperlink" Target="https://www.d20pfsrd.com/magic/all-spells/p/punishing-armor/" TargetMode="External"/><Relationship Id="rId125" Type="http://schemas.openxmlformats.org/officeDocument/2006/relationships/hyperlink" Target="https://www.d20pfsrd.com/magic/all-spells/r/ray-of-enfeeblement" TargetMode="External"/><Relationship Id="rId126" Type="http://schemas.openxmlformats.org/officeDocument/2006/relationships/hyperlink" Target="https://www.d20pfsrd.com/basics-ability-scores/ability-scores" TargetMode="External"/><Relationship Id="rId12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8" Type="http://schemas.openxmlformats.org/officeDocument/2006/relationships/hyperlink" Target="https://www.d20pfsrd.com/magic/all-spells/r/recharge-innate-magic" TargetMode="External"/><Relationship Id="rId129" Type="http://schemas.openxmlformats.org/officeDocument/2006/relationships/hyperlink" Target="https://www.d20pfsrd.com/magic" TargetMode="External"/><Relationship Id="rId130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31" Type="http://schemas.openxmlformats.org/officeDocument/2006/relationships/hyperlink" Target="https://www.d20pfsrd.com/magic/all-spells/r/reduce-person" TargetMode="External"/><Relationship Id="rId132" Type="http://schemas.openxmlformats.org/officeDocument/2006/relationships/hyperlink" Target="https://www.d20pfsrd.com/bestiary/rules-for-monsters/creature-types" TargetMode="External"/><Relationship Id="rId13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34" Type="http://schemas.openxmlformats.org/officeDocument/2006/relationships/hyperlink" Target="https://www.d20pfsrd.com/magic/all-spells/r/reinforce-armaments" TargetMode="External"/><Relationship Id="rId135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36" Type="http://schemas.openxmlformats.org/officeDocument/2006/relationships/hyperlink" Target="https://www.d20pfsrd.com/magic/all-spells/r/returning-weapon" TargetMode="External"/><Relationship Id="rId137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38" Type="http://schemas.openxmlformats.org/officeDocument/2006/relationships/hyperlink" Target="https://www.d20pfsrd.com/magic/all-spells/s/secluded-grimoire" TargetMode="External"/><Relationship Id="rId139"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/><Relationship Id="rId140" Type="http://schemas.openxmlformats.org/officeDocument/2006/relationships/hyperlink" Target="https://www.d20pfsrd.com/magic/all-spells/s/shield" TargetMode="External"/><Relationship Id="rId141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2" Type="http://schemas.openxmlformats.org/officeDocument/2006/relationships/hyperlink" Target="https://www.d20pfsrd.com/magic/all-spells/s/shocking-grasp" TargetMode="External"/><Relationship Id="rId14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4" Type="http://schemas.openxmlformats.org/officeDocument/2006/relationships/hyperlink" Target="https://www.d20pfsrd.com/magic/all-spells/s/shock-shield" TargetMode="External"/><Relationship Id="rId145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46" Type="http://schemas.openxmlformats.org/officeDocument/2006/relationships/hyperlink" Target="https://www.d20pfsrd.com/magic/all-spells/s/silent-image" TargetMode="External"/><Relationship Id="rId147" Type="http://schemas.openxmlformats.org/officeDocument/2006/relationships/hyperlink" Target="https://www.d20pfsrd.com/magic" TargetMode="External"/><Relationship Id="rId14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9" Type="http://schemas.openxmlformats.org/officeDocument/2006/relationships/hyperlink" Target="https://www.d20pfsrd.com/magic/all-spells/s/skim/" TargetMode="External"/><Relationship Id="rId150" Type="http://schemas.openxmlformats.org/officeDocument/2006/relationships/hyperlink" Target="https://www.d20pfsrd.com/magic/all-spells/s/snowball" TargetMode="External"/><Relationship Id="rId151" Type="http://schemas.openxmlformats.org/officeDocument/2006/relationships/hyperlink" Target="http://amzn.to/2z71S07" TargetMode="External"/><Relationship Id="rId152" Type="http://schemas.openxmlformats.org/officeDocument/2006/relationships/hyperlink" Target="https://www.d20pfsrd.com/magic/all-spells/s/stone-fist" TargetMode="External"/><Relationship Id="rId153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54" Type="http://schemas.openxmlformats.org/officeDocument/2006/relationships/hyperlink" Target="https://www.d20pfsrd.com/magic/all-spells/s/sunder-breaker" TargetMode="External"/><Relationship Id="rId155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56" Type="http://schemas.openxmlformats.org/officeDocument/2006/relationships/hyperlink" Target="https://www.d20pfsrd.com/magic/all-spells/s/sundering-shards" TargetMode="External"/><Relationship Id="rId157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58" Type="http://schemas.openxmlformats.org/officeDocument/2006/relationships/hyperlink" Target="https://www.d20pfsrd.com/magic/all-spells/s/swift-girding" TargetMode="External"/><Relationship Id="rId159" Type="http://schemas.openxmlformats.org/officeDocument/2006/relationships/hyperlink" Target="https://www.d20pfsrd.com/magic/all-spells/t/tamer-s-lash" TargetMode="External"/><Relationship Id="rId160" Type="http://schemas.openxmlformats.org/officeDocument/2006/relationships/hyperlink" Target="http://amzn.to/2z71S07" TargetMode="External"/><Relationship Id="rId161" Type="http://schemas.openxmlformats.org/officeDocument/2006/relationships/hyperlink" Target="https://www.d20pfsrd.com/magic/all-spells/t/thunderstomp" TargetMode="External"/><Relationship Id="rId162" Type="http://schemas.openxmlformats.org/officeDocument/2006/relationships/hyperlink" Target="https://www.d20pfsrd.com/gamemastering/combat" TargetMode="External"/><Relationship Id="rId16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64" Type="http://schemas.openxmlformats.org/officeDocument/2006/relationships/hyperlink" Target="https://www.d20pfsrd.com/magic/all-spells/t/touch-of-combustion/" TargetMode="External"/><Relationship Id="rId165" Type="http://schemas.openxmlformats.org/officeDocument/2006/relationships/hyperlink" Target="https://www.d20pfsrd.com/magic/all-spells/t/true-skill/" TargetMode="External"/><Relationship Id="rId166" Type="http://schemas.openxmlformats.org/officeDocument/2006/relationships/hyperlink" Target="https://www.d20pfsrd.com/magic/all-spells/t/true-strike" TargetMode="External"/><Relationship Id="rId167" Type="http://schemas.openxmlformats.org/officeDocument/2006/relationships/hyperlink" Target="https://www.d20pfsrd.com/gamemastering/combat" TargetMode="External"/><Relationship Id="rId16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69" Type="http://schemas.openxmlformats.org/officeDocument/2006/relationships/hyperlink" Target="https://www.d20pfsrd.com/magic/all-spells/u/unerring-weapon" TargetMode="External"/><Relationship Id="rId17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71" Type="http://schemas.openxmlformats.org/officeDocument/2006/relationships/hyperlink" Target="https://www.d20pfsrd.com/magic/all-spells/u/unseen-servant" TargetMode="External"/><Relationship Id="rId17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73" Type="http://schemas.openxmlformats.org/officeDocument/2006/relationships/hyperlink" Target="https://www.d20pfsrd.com/magic/all-spells/v/vanish" TargetMode="External"/><Relationship Id="rId174" Type="http://schemas.openxmlformats.org/officeDocument/2006/relationships/hyperlink" Target="https://www.d20pfsrd.com/magic/all-spells/i/invisibility" TargetMode="External"/><Relationship Id="rId175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76" Type="http://schemas.openxmlformats.org/officeDocument/2006/relationships/hyperlink" Target="https://www.d20pfsrd.com/magic/all-spells/w/waterproof/" TargetMode="External"/><Relationship Id="rId177" Type="http://schemas.openxmlformats.org/officeDocument/2006/relationships/hyperlink" Target="https://www.d20pfsrd.com/magic/all-spells/w/wave-shield" TargetMode="External"/><Relationship Id="rId178" Type="http://schemas.openxmlformats.org/officeDocument/2006/relationships/hyperlink" Target="https://www.d20pfsrd.com/bestiary/rules-for-monsters/creature-types" TargetMode="External"/><Relationship Id="rId179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80" Type="http://schemas.openxmlformats.org/officeDocument/2006/relationships/hyperlink" Target="https://www.d20pfsrd.com/magic/all-spells/w/weaponwand" TargetMode="External"/><Relationship Id="rId181"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/><Relationship Id="rId182" Type="http://schemas.openxmlformats.org/officeDocument/2006/relationships/hyperlink" Target="https://www.d20pfsrd.com/magic/all-spells/w/web-bolt/" TargetMode="External"/><Relationship Id="rId183" Type="http://schemas.openxmlformats.org/officeDocument/2006/relationships/hyperlink" Target="https://www.d20pfsrd.com/magic/all-spells/w/warding-weapon" TargetMode="External"/><Relationship Id="rId184" Type="http://schemas.openxmlformats.org/officeDocument/2006/relationships/hyperlink" Target="https://www.d20pfsrd.com/gamemastering/combat" TargetMode="External"/><Relationship Id="rId185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86" Type="http://schemas.openxmlformats.org/officeDocument/2006/relationships/hyperlink" Target="https://www.d20pfsrd.com/magic/all-spells/w/windy-escape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d20pfsrd.com/magic/all-spells/a/ablative-barrier" TargetMode="External"/><Relationship Id="rId2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3" Type="http://schemas.openxmlformats.org/officeDocument/2006/relationships/hyperlink" Target="https://www.d20pfsrd.com/magic/all-spells/a/acid-arrow" TargetMode="External"/><Relationship Id="rId4" Type="http://schemas.openxmlformats.org/officeDocument/2006/relationships/hyperlink" Target="https://www.d20pfsrd.com/gamemastering/combat" TargetMode="External"/><Relationship Id="rId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" Type="http://schemas.openxmlformats.org/officeDocument/2006/relationships/hyperlink" Target="https://www.d20pfsrd.com/magic/all-spells/a/aggressive-thundercloud" TargetMode="External"/><Relationship Id="rId7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8" Type="http://schemas.openxmlformats.org/officeDocument/2006/relationships/hyperlink" Target="https://www.d20pfsrd.com/magic/all-spells/a/alacrity/" TargetMode="External"/><Relationship Id="rId9" Type="http://schemas.openxmlformats.org/officeDocument/2006/relationships/hyperlink" Target="https://www.d20pfsrd.com/magic/all-spells/a/alter-self" TargetMode="External"/><Relationship Id="rId10" Type="http://schemas.openxmlformats.org/officeDocument/2006/relationships/hyperlink" Target="https://www.d20pfsrd.com/bestiary/rules-for-monsters/creature-types" TargetMode="External"/><Relationship Id="rId11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" Type="http://schemas.openxmlformats.org/officeDocument/2006/relationships/hyperlink" Target="https://www.d20pfsrd.com/magic/all-spells/a/animal-aspect" TargetMode="External"/><Relationship Id="rId13" Type="http://schemas.openxmlformats.org/officeDocument/2006/relationships/hyperlink" Target="https://www.d20pfsrd.com/bestiary/rules-for-monsters/creature-types" TargetMode="External"/><Relationship Id="rId14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" Type="http://schemas.openxmlformats.org/officeDocument/2006/relationships/hyperlink" Target="https://www.d20pfsrd.com/magic/all-spells/a/anticipate-thoughts/" TargetMode="External"/><Relationship Id="rId16" Type="http://schemas.openxmlformats.org/officeDocument/2006/relationships/hyperlink" Target="https://www.d20pfsrd.com/magic/all-spells/a/arcane-disruption" TargetMode="External"/><Relationship Id="rId17" Type="http://schemas.openxmlformats.org/officeDocument/2006/relationships/hyperlink" Target="https://www.d20pfsrd.com/magic" TargetMode="External"/><Relationship Id="rId18" Type="http://schemas.openxmlformats.org/officeDocument/2006/relationships/hyperlink" Target="http://www.amazon.com/gp/product/1601256892/ref=as_li_qf_sp_asin_il_tl?ie=UTF8&amp;camp=1789&amp;creative=9325&amp;creativeASIN=1601256892&amp;linkCode=as2&amp;tag=httpwwwd20pfs-20&amp;linkId=L7RPMODDPTJ24FG4" TargetMode="External"/><Relationship Id="rId19" Type="http://schemas.openxmlformats.org/officeDocument/2006/relationships/hyperlink" Target="https://www.d20pfsrd.com/magic/all-spells/a/aristocrat-s-nightmare" TargetMode="External"/><Relationship Id="rId20"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/><Relationship Id="rId21" Type="http://schemas.openxmlformats.org/officeDocument/2006/relationships/hyperlink" Target="https://www.d20pfsrd.com/magic/all-spells/a/armor-lock" TargetMode="External"/><Relationship Id="rId22" Type="http://schemas.openxmlformats.org/officeDocument/2006/relationships/hyperlink" Target="https://www.d20pfsrd.com/magic/all-spells/a/assumed-likeness/" TargetMode="External"/><Relationship Id="rId23" Type="http://schemas.openxmlformats.org/officeDocument/2006/relationships/hyperlink" Target="https://www.d20pfsrd.com/magic/all-spells/b/bear-s-endurance" TargetMode="External"/><Relationship Id="rId24" Type="http://schemas.openxmlformats.org/officeDocument/2006/relationships/hyperlink" Target="https://www.d20pfsrd.com/basics-ability-scores/ability-scores" TargetMode="External"/><Relationship Id="rId2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6" Type="http://schemas.openxmlformats.org/officeDocument/2006/relationships/hyperlink" Target="https://www.d20pfsrd.com/magic/all-spells/b/bestow-weapon-proficiency" TargetMode="External"/><Relationship Id="rId27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28" Type="http://schemas.openxmlformats.org/officeDocument/2006/relationships/hyperlink" Target="https://www.d20pfsrd.com/magic/all-spells/b/bladed-dash" TargetMode="External"/><Relationship Id="rId29"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/><Relationship Id="rId30" Type="http://schemas.openxmlformats.org/officeDocument/2006/relationships/hyperlink" Target="https://www.d20pfsrd.com/magic/all-spells/b/blood-blaze" TargetMode="External"/><Relationship Id="rId31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32" Type="http://schemas.openxmlformats.org/officeDocument/2006/relationships/hyperlink" Target="https://www.d20pfsrd.com/magic/all-spells/b/blood-transcription" TargetMode="External"/><Relationship Id="rId33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34" Type="http://schemas.openxmlformats.org/officeDocument/2006/relationships/hyperlink" Target="https://www.d20pfsrd.com/magic/all-spells/b/blur" TargetMode="External"/><Relationship Id="rId3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6" Type="http://schemas.openxmlformats.org/officeDocument/2006/relationships/hyperlink" Target="https://www.d20pfsrd.com/magic/all-spells/b/body-double/" TargetMode="External"/><Relationship Id="rId37" Type="http://schemas.openxmlformats.org/officeDocument/2006/relationships/hyperlink" Target="https://www.d20pfsrd.com/magic/all-spells/b/brow-gasher" TargetMode="External"/><Relationship Id="rId38" Type="http://schemas.openxmlformats.org/officeDocument/2006/relationships/hyperlink" Target="https://www.d20pfsrd.com/magic/all-spells/b/bleed" TargetMode="External"/><Relationship Id="rId39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40" Type="http://schemas.openxmlformats.org/officeDocument/2006/relationships/hyperlink" Target="https://www.d20pfsrd.com/magic/all-spells/b/bull-s-strength" TargetMode="External"/><Relationship Id="rId41" Type="http://schemas.openxmlformats.org/officeDocument/2006/relationships/hyperlink" Target="https://www.d20pfsrd.com/basics-ability-scores/ability-scores" TargetMode="External"/><Relationship Id="rId4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43" Type="http://schemas.openxmlformats.org/officeDocument/2006/relationships/hyperlink" Target="https://www.d20pfsrd.com/magic/all-spells/b/burning-gaze" TargetMode="External"/><Relationship Id="rId44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45" Type="http://schemas.openxmlformats.org/officeDocument/2006/relationships/hyperlink" Target="https://www.d20pfsrd.com/magic/all-spells/c/cat-s-grace" TargetMode="External"/><Relationship Id="rId46" Type="http://schemas.openxmlformats.org/officeDocument/2006/relationships/hyperlink" Target="https://www.d20pfsrd.com/basics-ability-scores/ability-scores" TargetMode="External"/><Relationship Id="rId4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48" Type="http://schemas.openxmlformats.org/officeDocument/2006/relationships/hyperlink" Target="https://www.d20pfsrd.com/magic/all-spells/c/cauterizing-weapon/" TargetMode="External"/><Relationship Id="rId49" Type="http://schemas.openxmlformats.org/officeDocument/2006/relationships/hyperlink" Target="https://www.d20pfsrd.com/magic/all-spells/c/contest-of-skill/" TargetMode="External"/><Relationship Id="rId50" Type="http://schemas.openxmlformats.org/officeDocument/2006/relationships/hyperlink" Target="https://www.d20pfsrd.com/magic/all-spells/d/darkness" TargetMode="External"/><Relationship Id="rId51" Type="http://schemas.openxmlformats.org/officeDocument/2006/relationships/hyperlink" Target="https://www.d20pfsrd.com/magic" TargetMode="External"/><Relationship Id="rId5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3" Type="http://schemas.openxmlformats.org/officeDocument/2006/relationships/hyperlink" Target="https://www.d20pfsrd.com/magic/all-spells/d/defending-bone/" TargetMode="External"/><Relationship Id="rId54" Type="http://schemas.openxmlformats.org/officeDocument/2006/relationships/hyperlink" Target="https://www.d20pfsrd.com/magic/all-spells/d/defensive-shock" TargetMode="External"/><Relationship Id="rId55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56" Type="http://schemas.openxmlformats.org/officeDocument/2006/relationships/hyperlink" Target="https://www.d20pfsrd.com/magic/all-spells/d/detect-magic" TargetMode="External"/><Relationship Id="rId57" Type="http://schemas.openxmlformats.org/officeDocument/2006/relationships/hyperlink" Target="https://www.d20pfsrd.com/magic/all-spells/d/detect-magic" TargetMode="External"/><Relationship Id="rId58" Type="http://schemas.openxmlformats.org/officeDocument/2006/relationships/hyperlink" Target="http://www.opengamingstore.com/collections/all-products/products/ultimate-intrigue-pathfinder-rpg" TargetMode="External"/><Relationship Id="rId59" Type="http://schemas.openxmlformats.org/officeDocument/2006/relationships/hyperlink" Target="https://www.d20pfsrd.com/magic/all-spells/d/diminish-resistance" TargetMode="External"/><Relationship Id="rId60" Type="http://schemas.openxmlformats.org/officeDocument/2006/relationships/hyperlink" Target="https://amzn.to/2K0LTdJ" TargetMode="External"/><Relationship Id="rId61" Type="http://schemas.openxmlformats.org/officeDocument/2006/relationships/hyperlink" Target="https://www.d20pfsrd.com/magic/all-spells/e/effortless-armor" TargetMode="External"/><Relationship Id="rId62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63" Type="http://schemas.openxmlformats.org/officeDocument/2006/relationships/hyperlink" Target="https://www.d20pfsrd.com/magic/all-spells/e/elemental-touch" TargetMode="External"/><Relationship Id="rId64" Type="http://schemas.openxmlformats.org/officeDocument/2006/relationships/hyperlink" Target="https://www.d20pfsrd.com/gamemastering/combat" TargetMode="External"/><Relationship Id="rId65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66" Type="http://schemas.openxmlformats.org/officeDocument/2006/relationships/hyperlink" Target="https://www.d20pfsrd.com/magic/all-spells/e/erode-defenses/" TargetMode="External"/><Relationship Id="rId67" Type="http://schemas.openxmlformats.org/officeDocument/2006/relationships/hyperlink" Target="https://www.d20pfsrd.com/magic/all-spells/e/escaping-ward" TargetMode="External"/><Relationship Id="rId68" Type="http://schemas.openxmlformats.org/officeDocument/2006/relationships/hyperlink" Target="https://www.d20pfsrd.com/gamemastering/combat" TargetMode="External"/><Relationship Id="rId69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70" Type="http://schemas.openxmlformats.org/officeDocument/2006/relationships/hyperlink" Target="https://www.d20pfsrd.com/magic/all-spells/e/euphoric-cloud" TargetMode="External"/><Relationship Id="rId71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72" Type="http://schemas.openxmlformats.org/officeDocument/2006/relationships/hyperlink" Target="https://www.d20pfsrd.com/magic/all-spells/e/extreme-flexibility" TargetMode="External"/><Relationship Id="rId7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74" Type="http://schemas.openxmlformats.org/officeDocument/2006/relationships/hyperlink" Target="https://www.d20pfsrd.com/magic/all-spells/f/fiery-runes" TargetMode="External"/><Relationship Id="rId75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76" Type="http://schemas.openxmlformats.org/officeDocument/2006/relationships/hyperlink" Target="https://www.d20pfsrd.com/magic/all-spells/f/fire-breath" TargetMode="External"/><Relationship Id="rId77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78" Type="http://schemas.openxmlformats.org/officeDocument/2006/relationships/hyperlink" Target="https://www.d20pfsrd.com/magic/all-spells/f/fire-s-friend/" TargetMode="External"/><Relationship Id="rId79" Type="http://schemas.openxmlformats.org/officeDocument/2006/relationships/hyperlink" Target="https://www.d20pfsrd.com/magic/all-spells/f/flaming-sphere" TargetMode="External"/><Relationship Id="rId8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1" Type="http://schemas.openxmlformats.org/officeDocument/2006/relationships/hyperlink" Target="https://www.d20pfsrd.com/magic/all-spells/f/fleeting-defect/" TargetMode="External"/><Relationship Id="rId82" Type="http://schemas.openxmlformats.org/officeDocument/2006/relationships/hyperlink" Target="https://www.d20pfsrd.com/magic/all-spells/f/flickering-lights" TargetMode="External"/><Relationship Id="rId83" Type="http://schemas.openxmlformats.org/officeDocument/2006/relationships/hyperlink" Target="http://amzn.to/2chJpnf" TargetMode="External"/><Relationship Id="rId84" Type="http://schemas.openxmlformats.org/officeDocument/2006/relationships/hyperlink" Target="https://www.d20pfsrd.com/magic/all-spells/f/flurry-of-snowballs/" TargetMode="External"/><Relationship Id="rId85" Type="http://schemas.openxmlformats.org/officeDocument/2006/relationships/hyperlink" Target="https://www.d20pfsrd.com/magic/all-spells/f/fog-cloud" TargetMode="External"/><Relationship Id="rId8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7" Type="http://schemas.openxmlformats.org/officeDocument/2006/relationships/hyperlink" Target="https://www.d20pfsrd.com/magic/all-spells/f/force-anchor" TargetMode="External"/><Relationship Id="rId88" Type="http://schemas.openxmlformats.org/officeDocument/2006/relationships/hyperlink" Target="https://www.d20pfsrd.com/gamemastering/combat" TargetMode="External"/><Relationship Id="rId89" Type="http://schemas.openxmlformats.org/officeDocument/2006/relationships/hyperlink" Target="http://www.amazon.com/gp/product/1601256043/ref=as_li_qf_sp_asin_il_tl?ie=UTF8&amp;camp=1789&amp;creative=9325&amp;creativeASIN=1601256043&amp;linkCode=as2&amp;tag=httpwwwd20pfs-20&amp;linkId=M6UIR7UJPK6PM4Q6" TargetMode="External"/><Relationship Id="rId90" Type="http://schemas.openxmlformats.org/officeDocument/2006/relationships/hyperlink" Target="https://www.d20pfsrd.com/magic/all-spells/f/force-sword" TargetMode="External"/><Relationship Id="rId91" Type="http://schemas.openxmlformats.org/officeDocument/2006/relationships/hyperlink" Target="https://www.d20pfsrd.com/equipment/weapons/weapon-descriptions/longsword" TargetMode="External"/><Relationship Id="rId92" Type="http://schemas.openxmlformats.org/officeDocument/2006/relationships/hyperlink" Target="http://www.opengamingstore.com/products/pathfinder-player-companion-arcane-anthology" TargetMode="External"/><Relationship Id="rId93" Type="http://schemas.openxmlformats.org/officeDocument/2006/relationships/hyperlink" Target="https://www.d20pfsrd.com/magic/all-spells/f/frigid-touch" TargetMode="External"/><Relationship Id="rId94" Type="http://schemas.openxmlformats.org/officeDocument/2006/relationships/hyperlink" Target="https://www.d20pfsrd.com/gamemastering/conditions" TargetMode="External"/><Relationship Id="rId95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96" Type="http://schemas.openxmlformats.org/officeDocument/2006/relationships/hyperlink" Target="https://www.d20pfsrd.com/magic/all-spells/g/ghost-whip/" TargetMode="External"/><Relationship Id="rId97" Type="http://schemas.openxmlformats.org/officeDocument/2006/relationships/hyperlink" Target="https://www.d20pfsrd.com/magic/all-spells/g/glitterdust" TargetMode="External"/><Relationship Id="rId9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99" Type="http://schemas.openxmlformats.org/officeDocument/2006/relationships/hyperlink" Target="https://www.d20pfsrd.com/magic/all-spells/g/groundswell" TargetMode="External"/><Relationship Id="rId100" Type="http://schemas.openxmlformats.org/officeDocument/2006/relationships/hyperlink" Target="https://www.d20pfsrd.com/gamemastering/combat" TargetMode="External"/><Relationship Id="rId101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02" Type="http://schemas.openxmlformats.org/officeDocument/2006/relationships/hyperlink" Target="https://www.d20pfsrd.com/magic/all-spells/g/gust-of-wind" TargetMode="External"/><Relationship Id="rId10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04" Type="http://schemas.openxmlformats.org/officeDocument/2006/relationships/hyperlink" Target="https://www.d20pfsrd.com/magic/all-spells/g/gusting-sphere" TargetMode="External"/><Relationship Id="rId105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06" Type="http://schemas.openxmlformats.org/officeDocument/2006/relationships/hyperlink" Target="https://www.d20pfsrd.com/magic/all-spells/h/hidden-blades" TargetMode="External"/><Relationship Id="rId107"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/><Relationship Id="rId108" Type="http://schemas.openxmlformats.org/officeDocument/2006/relationships/hyperlink" Target="https://www.d20pfsrd.com/magic/all-spells/h/hollow-blades" TargetMode="External"/><Relationship Id="rId109"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/><Relationship Id="rId110" Type="http://schemas.openxmlformats.org/officeDocument/2006/relationships/hyperlink" Target="https://www.d20pfsrd.com/magic/all-spells/h/huntmaster-s-spear/" TargetMode="External"/><Relationship Id="rId111" Type="http://schemas.openxmlformats.org/officeDocument/2006/relationships/hyperlink" Target="https://www.d20pfsrd.com/magic/all-spells/i/ice-slick" TargetMode="External"/><Relationship Id="rId112" Type="http://schemas.openxmlformats.org/officeDocument/2006/relationships/hyperlink" Target="http://www.amazon.com/gp/product/1601256868/ref=as_li_qf_sp_asin_il_tl?ie=UTF8&amp;camp=1789&amp;creative=9325&amp;creativeASIN=1601256868&amp;linkCode=as2&amp;tag=httpwwwd20pfs-20&amp;linkId=CDA4IAAWY4NL7IBT" TargetMode="External"/><Relationship Id="rId113" Type="http://schemas.openxmlformats.org/officeDocument/2006/relationships/hyperlink" Target="https://www.d20pfsrd.com/magic/all-spells/i/imbue-with-elemental-might" TargetMode="External"/><Relationship Id="rId114" Type="http://schemas.openxmlformats.org/officeDocument/2006/relationships/hyperlink" Target="https://www.d20pfsrd.com/magic/all-spells/i/imbue-with-spell-ability" TargetMode="External"/><Relationship Id="rId115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16" Type="http://schemas.openxmlformats.org/officeDocument/2006/relationships/hyperlink" Target="https://www.d20pfsrd.com/magic/all-spells/i/instant-weapon" TargetMode="External"/><Relationship Id="rId117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118" Type="http://schemas.openxmlformats.org/officeDocument/2006/relationships/hyperlink" Target="https://www.d20pfsrd.com/magic/all-spells/i/invisibility" TargetMode="External"/><Relationship Id="rId119" Type="http://schemas.openxmlformats.org/officeDocument/2006/relationships/hyperlink" Target="https://www.d20pfsrd.com/gamemastering/conditions" TargetMode="External"/><Relationship Id="rId12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1" Type="http://schemas.openxmlformats.org/officeDocument/2006/relationships/hyperlink" Target="https://www.d20pfsrd.com/magic/all-spells/i/invisibility-bubble/" TargetMode="External"/><Relationship Id="rId122" Type="http://schemas.openxmlformats.org/officeDocument/2006/relationships/hyperlink" Target="https://www.d20pfsrd.com/magic/all-spells/k/knell-of-the-depths/" TargetMode="External"/><Relationship Id="rId123" Type="http://schemas.openxmlformats.org/officeDocument/2006/relationships/hyperlink" Target="https://www.d20pfsrd.com/magic/all-spells/l/levitate" TargetMode="External"/><Relationship Id="rId124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5" Type="http://schemas.openxmlformats.org/officeDocument/2006/relationships/hyperlink" Target="https://www.d20pfsrd.com/magic/all-spells/l/light-prison/" TargetMode="External"/><Relationship Id="rId126" Type="http://schemas.openxmlformats.org/officeDocument/2006/relationships/hyperlink" Target="https://www.d20pfsrd.com/magic/all-spells/m/minor-image" TargetMode="External"/><Relationship Id="rId127" Type="http://schemas.openxmlformats.org/officeDocument/2006/relationships/hyperlink" Target="https://www.d20pfsrd.com/magic/all-spells/s/silent-image" TargetMode="External"/><Relationship Id="rId12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9" Type="http://schemas.openxmlformats.org/officeDocument/2006/relationships/hyperlink" Target="https://www.d20pfsrd.com/magic/all-spells/m/mirror-image" TargetMode="External"/><Relationship Id="rId13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31" Type="http://schemas.openxmlformats.org/officeDocument/2006/relationships/hyperlink" Target="https://www.d20pfsrd.com/magic/all-spells/m/molten-orb" TargetMode="External"/><Relationship Id="rId132" Type="http://schemas.openxmlformats.org/officeDocument/2006/relationships/hyperlink" Target="https://www.d20pfsrd.com/gamemastering/combat" TargetMode="External"/><Relationship Id="rId13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34" Type="http://schemas.openxmlformats.org/officeDocument/2006/relationships/hyperlink" Target="https://www.d20pfsrd.com/magic/all-spells/m/mount" TargetMode="External"/><Relationship Id="rId135" Type="http://schemas.openxmlformats.org/officeDocument/2006/relationships/hyperlink" Target="https://www.d20pfsrd.com/magic/all-spells/m/mount" TargetMode="External"/><Relationship Id="rId136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37" Type="http://schemas.openxmlformats.org/officeDocument/2006/relationships/hyperlink" Target="https://www.d20pfsrd.com/magic/all-spells/p/page-bound-epiphany/" TargetMode="External"/><Relationship Id="rId138" Type="http://schemas.openxmlformats.org/officeDocument/2006/relationships/hyperlink" Target="https://www.d20pfsrd.com/magic/all-spells/p/pilfering-hand" TargetMode="External"/><Relationship Id="rId139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40" Type="http://schemas.openxmlformats.org/officeDocument/2006/relationships/hyperlink" Target="https://www.d20pfsrd.com/magic/all-spells/p/pouncing-fury" TargetMode="External"/><Relationship Id="rId141" Type="http://schemas.openxmlformats.org/officeDocument/2006/relationships/hyperlink" Target="http://amzn.to/2z71S07" TargetMode="External"/><Relationship Id="rId142" Type="http://schemas.openxmlformats.org/officeDocument/2006/relationships/hyperlink" Target="https://www.d20pfsrd.com/magic/all-spells/p/pyrotechnics" TargetMode="External"/><Relationship Id="rId14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4" Type="http://schemas.openxmlformats.org/officeDocument/2006/relationships/hyperlink" Target="https://www.d20pfsrd.com/magic/all-spells/q/quick-change" TargetMode="External"/><Relationship Id="rId145" Type="http://schemas.openxmlformats.org/officeDocument/2006/relationships/hyperlink" Target="http://amzn.to/2chJpnf" TargetMode="External"/><Relationship Id="rId146" Type="http://schemas.openxmlformats.org/officeDocument/2006/relationships/hyperlink" Target="https://www.d20pfsrd.com/magic/all-spells/q/quick-throwing/" TargetMode="External"/><Relationship Id="rId147" Type="http://schemas.openxmlformats.org/officeDocument/2006/relationships/hyperlink" Target="https://www.d20pfsrd.com/magic/all-spells/r/raven-s-flight" TargetMode="External"/><Relationship Id="rId148" Type="http://schemas.openxmlformats.org/officeDocument/2006/relationships/hyperlink" Target="https://www.d20pfsrd.com/magic/spell-lists-and-domains/magus-spell-list/w.amazon.com/gp/product/1601257333/ref%3Das_li_qf_sp_asin_il_tlc5a7?ie=UTF8&amp;camp=1789&amp;creative=9325&amp;creativeASIN=1601257333&amp;linkCode=as2&amp;tag=httpwwwd20pfs-20&amp;linkId=WZYATLHD5OTE6DCI" TargetMode="External"/><Relationship Id="rId149" Type="http://schemas.openxmlformats.org/officeDocument/2006/relationships/hyperlink" Target="https://www.d20pfsrd.com/magic/all-spells/r/reloading-hands" TargetMode="External"/><Relationship Id="rId15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1" Type="http://schemas.openxmlformats.org/officeDocument/2006/relationships/hyperlink" Target="https://www.d20pfsrd.com/magic/all-spells/r/reinforce-armaments" TargetMode="External"/><Relationship Id="rId152" Type="http://schemas.openxmlformats.org/officeDocument/2006/relationships/hyperlink" Target="https://www.d20pfsrd.com/magic/all-spells/r/reinforce-armaments" TargetMode="External"/><Relationship Id="rId153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4" Type="http://schemas.openxmlformats.org/officeDocument/2006/relationships/hyperlink" Target="https://www.d20pfsrd.com/magic/all-spells/r/returning-weapon" TargetMode="External"/><Relationship Id="rId155" Type="http://schemas.openxmlformats.org/officeDocument/2006/relationships/hyperlink" Target="https://www.d20pfsrd.com/magic/all-spells/r/returning-weapon" TargetMode="External"/><Relationship Id="rId156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7" Type="http://schemas.openxmlformats.org/officeDocument/2006/relationships/hyperlink" Target="https://www.d20pfsrd.com/magic/all-spells/r/river-whip" TargetMode="External"/><Relationship Id="rId158" Type="http://schemas.openxmlformats.org/officeDocument/2006/relationships/hyperlink" Target="https://www.d20pfsrd.com/equipment/weapons/weapon-descriptions/whip" TargetMode="External"/><Relationship Id="rId159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60" Type="http://schemas.openxmlformats.org/officeDocument/2006/relationships/hyperlink" Target="https://www.d20pfsrd.com/magic/all-spells/r/rock-whip/" TargetMode="External"/><Relationship Id="rId161" Type="http://schemas.openxmlformats.org/officeDocument/2006/relationships/hyperlink" Target="https://www.d20pfsrd.com/magic/all-spells/s/savage-maw" TargetMode="External"/><Relationship Id="rId162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63" Type="http://schemas.openxmlformats.org/officeDocument/2006/relationships/hyperlink" Target="https://www.d20pfsrd.com/magic/all-spells/s/scorching-ray" TargetMode="External"/><Relationship Id="rId164" Type="http://schemas.openxmlformats.org/officeDocument/2006/relationships/hyperlink" Target="https://www.d20pfsrd.com/gamemastering/combat" TargetMode="External"/><Relationship Id="rId16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66" Type="http://schemas.openxmlformats.org/officeDocument/2006/relationships/hyperlink" Target="https://www.d20pfsrd.com/magic/all-spells/s/shadow-claws/" TargetMode="External"/><Relationship Id="rId167" Type="http://schemas.openxmlformats.org/officeDocument/2006/relationships/hyperlink" Target="https://www.d20pfsrd.com/magic/all-spells/s/shared-training/" TargetMode="External"/><Relationship Id="rId168" Type="http://schemas.openxmlformats.org/officeDocument/2006/relationships/hyperlink" Target="https://www.d20pfsrd.com/magic/all-spells/s/slick-walls/" TargetMode="External"/><Relationship Id="rId169" Type="http://schemas.openxmlformats.org/officeDocument/2006/relationships/hyperlink" Target="https://www.d20pfsrd.com/magic/all-spells/s/shatter" TargetMode="External"/><Relationship Id="rId17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71" Type="http://schemas.openxmlformats.org/officeDocument/2006/relationships/hyperlink" Target="https://www.d20pfsrd.com/magic/all-spells/s/shield-of-shards" TargetMode="External"/><Relationship Id="rId172" Type="http://schemas.openxmlformats.org/officeDocument/2006/relationships/hyperlink" Target="http://www.opengamingstore.com/products/armor-masters-handbook-pathfinder-player-companion" TargetMode="External"/><Relationship Id="rId173" Type="http://schemas.openxmlformats.org/officeDocument/2006/relationships/hyperlink" Target="https://www.d20pfsrd.com/magic/all-spells/s/shifted-steps" TargetMode="External"/><Relationship Id="rId174" Type="http://schemas.openxmlformats.org/officeDocument/2006/relationships/hyperlink" Target="http://www.opengamingstore.com/collections/all-products/products/ultimate-intrigue-pathfinder-rpg" TargetMode="External"/><Relationship Id="rId175" Type="http://schemas.openxmlformats.org/officeDocument/2006/relationships/hyperlink" Target="https://www.d20pfsrd.com/magic/all-spells/s/sonic-scream" TargetMode="External"/><Relationship Id="rId176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77" Type="http://schemas.openxmlformats.org/officeDocument/2006/relationships/hyperlink" Target="https://www.d20pfsrd.com/magic/all-spells/s/spider-climb" TargetMode="External"/><Relationship Id="rId17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79" Type="http://schemas.openxmlformats.org/officeDocument/2006/relationships/hyperlink" Target="https://www.d20pfsrd.com/magic/all-spells/s/splinter-spell-resistance" TargetMode="External"/><Relationship Id="rId180" Type="http://schemas.openxmlformats.org/officeDocument/2006/relationships/hyperlink" Target="http://www.opengamingstore.com/products/pathfinder-player-companion-arcane-anthology" TargetMode="External"/><Relationship Id="rId181" Type="http://schemas.openxmlformats.org/officeDocument/2006/relationships/hyperlink" Target="https://www.d20pfsrd.com/magic/all-spells/s/stone-call" TargetMode="External"/><Relationship Id="rId182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83" Type="http://schemas.openxmlformats.org/officeDocument/2006/relationships/hyperlink" Target="https://www.d20pfsrd.com/magic/all-spells/s/stone-discus" TargetMode="External"/><Relationship Id="rId184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85" Type="http://schemas.openxmlformats.org/officeDocument/2006/relationships/hyperlink" Target="https://www.d20pfsrd.com/magic/all-spells/s/stone-shield/" TargetMode="External"/><Relationship Id="rId186" Type="http://schemas.openxmlformats.org/officeDocument/2006/relationships/hyperlink" Target="https://www.d20pfsrd.com/magic/all-spells/s/stone-throwing" TargetMode="External"/><Relationship Id="rId187"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/><Relationship Id="rId188" Type="http://schemas.openxmlformats.org/officeDocument/2006/relationships/hyperlink" Target="https://www.d20pfsrd.com/magic/all-spells/s/storm-of-blades/" TargetMode="External"/><Relationship Id="rId189" Type="http://schemas.openxmlformats.org/officeDocument/2006/relationships/hyperlink" Target="https://www.d20pfsrd.com/magic/all-spells/t/tactical-acumen" TargetMode="External"/><Relationship Id="rId190" Type="http://schemas.openxmlformats.org/officeDocument/2006/relationships/hyperlink" Target="https://www.d20pfsrd.com/gamemastering/combat" TargetMode="External"/><Relationship Id="rId191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92" Type="http://schemas.openxmlformats.org/officeDocument/2006/relationships/hyperlink" Target="https://www.d20pfsrd.com/magic/all-spells/t/telekinetic-assembly" TargetMode="External"/><Relationship Id="rId193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94" Type="http://schemas.openxmlformats.org/officeDocument/2006/relationships/hyperlink" Target="https://www.d20pfsrd.com/magic/all-spells/t/telekinetic-strikes/" TargetMode="External"/><Relationship Id="rId195" Type="http://schemas.openxmlformats.org/officeDocument/2006/relationships/hyperlink" Target="https://www.d20pfsrd.com/magic/all-spells/t/telekinetic-volley" TargetMode="External"/><Relationship Id="rId196" Type="http://schemas.openxmlformats.org/officeDocument/2006/relationships/hyperlink" Target="http://www.amazon.com/gp/product/1601257058/ref=as_li_qf_sp_asin_il_tl?ie=UTF8&amp;camp=1789&amp;creative=9325&amp;creativeASIN=1601257058&amp;linkCode=as2&amp;tag=httpwwwd20pfs-20&amp;linkId=V4MPT7V4ZID3IOBU" TargetMode="External"/><Relationship Id="rId197" Type="http://schemas.openxmlformats.org/officeDocument/2006/relationships/hyperlink" Target="https://www.d20pfsrd.com/magic/all-spells/t/time-shudder" TargetMode="External"/><Relationship Id="rId198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99" Type="http://schemas.openxmlformats.org/officeDocument/2006/relationships/hyperlink" Target="https://www.d20pfsrd.com/magic/all-spells/t/twisted-space" TargetMode="External"/><Relationship Id="rId20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201" Type="http://schemas.openxmlformats.org/officeDocument/2006/relationships/hyperlink" Target="https://www.d20pfsrd.com/magic/all-spells/u/umbral-weapon" TargetMode="External"/><Relationship Id="rId202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203" Type="http://schemas.openxmlformats.org/officeDocument/2006/relationships/hyperlink" Target="https://www.d20pfsrd.com/magic/all-spells/v/visualization-of-the-body" TargetMode="External"/><Relationship Id="rId204" Type="http://schemas.openxmlformats.org/officeDocument/2006/relationships/hyperlink" Target="http://amzn.to/2dotgkW" TargetMode="External"/><Relationship Id="rId205" Type="http://schemas.openxmlformats.org/officeDocument/2006/relationships/hyperlink" Target="https://www.d20pfsrd.com/magic/all-spells/w/web" TargetMode="External"/><Relationship Id="rId206" Type="http://schemas.openxmlformats.org/officeDocument/2006/relationships/hyperlink" Target="https://www.d20pfsrd.com/gamemastering/combat" TargetMode="External"/><Relationship Id="rId20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08" Type="http://schemas.openxmlformats.org/officeDocument/2006/relationships/hyperlink" Target="https://www.d20pfsrd.com/magic/all-spells/w/winged-sword" TargetMode="External"/><Relationship Id="rId209" Type="http://schemas.openxmlformats.org/officeDocument/2006/relationships/hyperlink" Target="http://www.opengamingstore.com/products/pathfinder-player-companion-arcane-anthology" TargetMode="External"/><Relationship Id="rId210" Type="http://schemas.openxmlformats.org/officeDocument/2006/relationships/hyperlink" Target="https://www.d20pfsrd.com/magic/all-spells/w/with-the-win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2.81"/>
    <col collapsed="false" customWidth="true" hidden="false" outlineLevel="0" max="5" min="5" style="0" width="19.57"/>
    <col collapsed="false" customWidth="true" hidden="false" outlineLevel="0" max="6" min="6" style="0" width="3.89"/>
    <col collapsed="false" customWidth="true" hidden="false" outlineLevel="0" max="8" min="8" style="0" width="10.31"/>
    <col collapsed="false" customWidth="true" hidden="false" outlineLevel="0" max="9" min="9" style="0" width="9.07"/>
    <col collapsed="false" customWidth="true" hidden="false" outlineLevel="0" max="10" min="10" style="0" width="3.74"/>
    <col collapsed="false" customWidth="true" hidden="false" outlineLevel="0" max="20" min="20" style="0" width="4.02"/>
    <col collapsed="false" customWidth="true" hidden="false" outlineLevel="0" max="21" min="21" style="0" width="22.81"/>
    <col collapsed="false" customWidth="true" hidden="false" outlineLevel="0" max="23" min="23" style="0" width="6.57"/>
    <col collapsed="false" customWidth="true" hidden="false" outlineLevel="0" max="24" min="24" style="0" width="9.0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1"/>
      <c r="J1" s="2"/>
      <c r="K1" s="1" t="s">
        <v>2</v>
      </c>
      <c r="L1" s="1"/>
      <c r="M1" s="1"/>
      <c r="N1" s="1"/>
      <c r="O1" s="1"/>
      <c r="P1" s="1"/>
      <c r="Q1" s="1"/>
      <c r="R1" s="1"/>
      <c r="S1" s="1"/>
      <c r="T1" s="2"/>
      <c r="U1" s="1" t="s">
        <v>3</v>
      </c>
      <c r="V1" s="1"/>
      <c r="W1" s="1"/>
      <c r="X1" s="1"/>
      <c r="Y1" s="1"/>
      <c r="Z1" s="1"/>
      <c r="AK1" s="0" t="s">
        <v>4</v>
      </c>
    </row>
    <row r="2" customFormat="false" ht="12.8" hidden="false" customHeight="false" outlineLevel="0" collapsed="false">
      <c r="C2" s="3" t="s">
        <v>5</v>
      </c>
      <c r="D2" s="3" t="s">
        <v>6</v>
      </c>
      <c r="E2" s="3" t="s">
        <v>7</v>
      </c>
      <c r="F2" s="2"/>
      <c r="H2" s="0" t="s">
        <v>8</v>
      </c>
      <c r="I2" s="0" t="s">
        <v>9</v>
      </c>
      <c r="J2" s="2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2"/>
      <c r="U2" s="0" t="s">
        <v>19</v>
      </c>
      <c r="V2" s="0" t="s">
        <v>20</v>
      </c>
      <c r="W2" s="0" t="s">
        <v>21</v>
      </c>
      <c r="X2" s="0" t="s">
        <v>9</v>
      </c>
      <c r="Y2" s="0" t="s">
        <v>22</v>
      </c>
      <c r="Z2" s="0" t="s">
        <v>23</v>
      </c>
    </row>
    <row r="3" customFormat="false" ht="12.8" hidden="false" customHeight="false" outlineLevel="0" collapsed="false">
      <c r="C3" s="4" t="s">
        <v>24</v>
      </c>
      <c r="D3" s="4" t="s">
        <v>25</v>
      </c>
      <c r="E3" s="4" t="s">
        <v>26</v>
      </c>
      <c r="F3" s="2"/>
      <c r="G3" s="5" t="s">
        <v>27</v>
      </c>
      <c r="H3" s="6" t="n">
        <v>16</v>
      </c>
      <c r="I3" s="6" t="n">
        <v>3</v>
      </c>
      <c r="J3" s="2"/>
      <c r="K3" s="2" t="s">
        <v>28</v>
      </c>
      <c r="L3" s="6" t="n">
        <v>13</v>
      </c>
      <c r="M3" s="6" t="s">
        <v>29</v>
      </c>
      <c r="N3" s="6" t="n">
        <v>0</v>
      </c>
      <c r="O3" s="6" t="n">
        <v>0</v>
      </c>
      <c r="P3" s="6" t="n">
        <v>2</v>
      </c>
      <c r="Q3" s="6" t="n">
        <v>1</v>
      </c>
      <c r="R3" s="6" t="n">
        <v>0</v>
      </c>
      <c r="T3" s="2"/>
      <c r="U3" s="7" t="s">
        <v>30</v>
      </c>
      <c r="V3" s="6" t="n">
        <v>0</v>
      </c>
      <c r="W3" s="0" t="s">
        <v>13</v>
      </c>
      <c r="X3" s="0" t="n">
        <v>0</v>
      </c>
      <c r="AA3" s="0" t="s">
        <v>31</v>
      </c>
      <c r="AB3" s="0" t="s">
        <v>32</v>
      </c>
      <c r="AD3" s="0" t="s">
        <v>33</v>
      </c>
      <c r="AF3" s="0" t="s">
        <v>34</v>
      </c>
      <c r="AI3" s="0" t="s">
        <v>35</v>
      </c>
      <c r="AK3" s="0" t="s">
        <v>36</v>
      </c>
      <c r="AM3" s="0" t="s">
        <v>37</v>
      </c>
      <c r="AO3" s="0" t="s">
        <v>38</v>
      </c>
      <c r="AQ3" s="0" t="s">
        <v>39</v>
      </c>
    </row>
    <row r="4" customFormat="false" ht="12.8" hidden="false" customHeight="false" outlineLevel="0" collapsed="false">
      <c r="C4" s="3" t="s">
        <v>40</v>
      </c>
      <c r="D4" s="3" t="s">
        <v>41</v>
      </c>
      <c r="E4" s="3" t="s">
        <v>42</v>
      </c>
      <c r="F4" s="2"/>
      <c r="G4" s="5" t="s">
        <v>43</v>
      </c>
      <c r="H4" s="6" t="n">
        <v>10</v>
      </c>
      <c r="I4" s="6" t="n">
        <v>0</v>
      </c>
      <c r="J4" s="2"/>
      <c r="K4" s="2" t="s">
        <v>44</v>
      </c>
      <c r="L4" s="6" t="s">
        <v>45</v>
      </c>
      <c r="M4" s="6" t="s">
        <v>45</v>
      </c>
      <c r="N4" s="6" t="n">
        <v>0</v>
      </c>
      <c r="O4" s="6" t="n">
        <v>0</v>
      </c>
      <c r="P4" s="6" t="s">
        <v>45</v>
      </c>
      <c r="Q4" s="6" t="n">
        <v>1</v>
      </c>
      <c r="R4" s="6" t="n">
        <v>0</v>
      </c>
      <c r="T4" s="2"/>
      <c r="U4" s="7" t="s">
        <v>46</v>
      </c>
      <c r="V4" s="6" t="n">
        <v>6</v>
      </c>
      <c r="W4" s="0" t="s">
        <v>47</v>
      </c>
      <c r="X4" s="0" t="n">
        <v>5</v>
      </c>
      <c r="Y4" s="0" t="n">
        <v>1</v>
      </c>
    </row>
    <row r="5" customFormat="false" ht="12.8" hidden="false" customHeight="false" outlineLevel="0" collapsed="false">
      <c r="C5" s="4" t="s">
        <v>48</v>
      </c>
      <c r="D5" s="4" t="s">
        <v>49</v>
      </c>
      <c r="E5" s="4" t="s">
        <v>50</v>
      </c>
      <c r="F5" s="2"/>
      <c r="G5" s="5" t="s">
        <v>51</v>
      </c>
      <c r="H5" s="6" t="n">
        <v>16</v>
      </c>
      <c r="I5" s="6" t="n">
        <v>3</v>
      </c>
      <c r="J5" s="2" t="n">
        <v>-1</v>
      </c>
      <c r="K5" s="2" t="s">
        <v>52</v>
      </c>
      <c r="L5" s="6" t="n">
        <v>13</v>
      </c>
      <c r="M5" s="6" t="s">
        <v>29</v>
      </c>
      <c r="N5" s="6" t="n">
        <v>0</v>
      </c>
      <c r="O5" s="6" t="n">
        <v>0</v>
      </c>
      <c r="P5" s="6" t="n">
        <v>2</v>
      </c>
      <c r="Q5" s="6" t="n">
        <v>1</v>
      </c>
      <c r="R5" s="6" t="n">
        <v>0</v>
      </c>
      <c r="T5" s="2"/>
      <c r="U5" s="7" t="s">
        <v>53</v>
      </c>
      <c r="V5" s="6" t="n">
        <v>23</v>
      </c>
      <c r="W5" s="0" t="s">
        <v>54</v>
      </c>
      <c r="X5" s="0" t="n">
        <v>2</v>
      </c>
      <c r="Y5" s="0" t="n">
        <v>15</v>
      </c>
      <c r="Z5" s="0" t="n">
        <v>6</v>
      </c>
      <c r="AA5" s="0" t="n">
        <v>3</v>
      </c>
      <c r="AD5" s="0" t="n">
        <v>1</v>
      </c>
      <c r="AF5" s="0" t="n">
        <v>1</v>
      </c>
      <c r="AI5" s="0" t="n">
        <v>1</v>
      </c>
      <c r="AK5" s="0" t="n">
        <v>1</v>
      </c>
      <c r="AM5" s="0" t="n">
        <v>1</v>
      </c>
    </row>
    <row r="6" customFormat="false" ht="12.8" hidden="false" customHeight="false" outlineLevel="0" collapsed="false">
      <c r="A6" s="3" t="s">
        <v>55</v>
      </c>
      <c r="F6" s="2"/>
      <c r="G6" s="5" t="s">
        <v>56</v>
      </c>
      <c r="H6" s="8" t="s">
        <v>57</v>
      </c>
      <c r="I6" s="6" t="n">
        <v>5</v>
      </c>
      <c r="J6" s="2"/>
      <c r="T6" s="2"/>
      <c r="U6" s="7" t="s">
        <v>58</v>
      </c>
      <c r="V6" s="6" t="n">
        <v>5</v>
      </c>
      <c r="W6" s="0" t="s">
        <v>59</v>
      </c>
      <c r="X6" s="0" t="n">
        <v>3</v>
      </c>
      <c r="Y6" s="0" t="n">
        <v>2</v>
      </c>
    </row>
    <row r="7" customFormat="false" ht="12.8" hidden="false" customHeight="false" outlineLevel="0" collapsed="false">
      <c r="F7" s="2"/>
      <c r="G7" s="5" t="s">
        <v>60</v>
      </c>
      <c r="H7" s="6" t="n">
        <v>12</v>
      </c>
      <c r="I7" s="6" t="n">
        <v>1</v>
      </c>
      <c r="J7" s="2"/>
      <c r="K7" s="4" t="s">
        <v>61</v>
      </c>
      <c r="L7" s="4" t="s">
        <v>20</v>
      </c>
      <c r="M7" s="4" t="s">
        <v>62</v>
      </c>
      <c r="N7" s="4" t="s">
        <v>21</v>
      </c>
      <c r="O7" s="4" t="s">
        <v>63</v>
      </c>
      <c r="P7" s="4" t="s">
        <v>18</v>
      </c>
      <c r="Q7" s="4" t="s">
        <v>64</v>
      </c>
      <c r="T7" s="2"/>
      <c r="U7" s="7" t="s">
        <v>65</v>
      </c>
      <c r="V7" s="6" t="n">
        <v>4</v>
      </c>
      <c r="W7" s="0" t="s">
        <v>54</v>
      </c>
      <c r="X7" s="0" t="n">
        <v>2</v>
      </c>
      <c r="Z7" s="0" t="n">
        <v>2</v>
      </c>
    </row>
    <row r="8" customFormat="false" ht="12.8" hidden="false" customHeight="false" outlineLevel="0" collapsed="false">
      <c r="A8" s="9" t="n">
        <v>143</v>
      </c>
      <c r="B8" s="9" t="n">
        <v>0</v>
      </c>
      <c r="C8" s="9" t="s">
        <v>66</v>
      </c>
      <c r="D8" s="9" t="s">
        <v>66</v>
      </c>
      <c r="E8" s="9" t="s">
        <v>67</v>
      </c>
      <c r="F8" s="2"/>
      <c r="G8" s="5" t="s">
        <v>68</v>
      </c>
      <c r="H8" s="6" t="n">
        <v>15</v>
      </c>
      <c r="I8" s="6" t="n">
        <v>2</v>
      </c>
      <c r="J8" s="2"/>
      <c r="K8" s="5" t="s">
        <v>69</v>
      </c>
      <c r="L8" s="6" t="n">
        <f aca="false">M8+N8+O8+P8</f>
        <v>19</v>
      </c>
      <c r="M8" s="6" t="n">
        <v>11</v>
      </c>
      <c r="N8" s="6" t="n">
        <f aca="false">I5</f>
        <v>3</v>
      </c>
      <c r="O8" s="6" t="n">
        <v>5</v>
      </c>
      <c r="P8" s="6"/>
      <c r="Q8" s="10" t="s">
        <v>70</v>
      </c>
      <c r="T8" s="2"/>
      <c r="U8" s="7" t="s">
        <v>71</v>
      </c>
      <c r="V8" s="6" t="n">
        <v>3</v>
      </c>
      <c r="W8" s="0" t="s">
        <v>54</v>
      </c>
      <c r="X8" s="0" t="n">
        <v>2</v>
      </c>
      <c r="Y8" s="0" t="n">
        <v>1</v>
      </c>
    </row>
    <row r="9" customFormat="false" ht="12.8" hidden="false" customHeight="false" outlineLevel="0" collapsed="false">
      <c r="A9" s="11" t="s">
        <v>72</v>
      </c>
      <c r="B9" s="11" t="s">
        <v>73</v>
      </c>
      <c r="C9" s="11" t="s">
        <v>74</v>
      </c>
      <c r="D9" s="11" t="s">
        <v>75</v>
      </c>
      <c r="E9" s="11" t="s">
        <v>76</v>
      </c>
      <c r="F9" s="2"/>
      <c r="G9" s="5"/>
      <c r="J9" s="2"/>
      <c r="K9" s="5" t="s">
        <v>77</v>
      </c>
      <c r="L9" s="6" t="n">
        <f aca="false">M9+N9+O9+P9</f>
        <v>10</v>
      </c>
      <c r="M9" s="6" t="n">
        <v>5</v>
      </c>
      <c r="N9" s="6" t="n">
        <f aca="false">I4</f>
        <v>0</v>
      </c>
      <c r="O9" s="6" t="n">
        <v>5</v>
      </c>
      <c r="P9" s="6"/>
      <c r="Q9" s="10" t="s">
        <v>78</v>
      </c>
      <c r="T9" s="2"/>
      <c r="U9" s="7" t="s">
        <v>79</v>
      </c>
      <c r="V9" s="6" t="n">
        <v>5</v>
      </c>
      <c r="W9" s="0" t="s">
        <v>13</v>
      </c>
      <c r="X9" s="0" t="n">
        <v>0</v>
      </c>
      <c r="Z9" s="0" t="n">
        <v>5</v>
      </c>
    </row>
    <row r="10" customFormat="false" ht="12.8" hidden="false" customHeight="false" outlineLevel="0" collapsed="false">
      <c r="F10" s="2"/>
      <c r="G10" s="5" t="s">
        <v>80</v>
      </c>
      <c r="H10" s="6" t="n">
        <v>4</v>
      </c>
      <c r="J10" s="2"/>
      <c r="K10" s="5" t="s">
        <v>81</v>
      </c>
      <c r="L10" s="6" t="n">
        <f aca="false">M10+N10+O10+P10</f>
        <v>17</v>
      </c>
      <c r="M10" s="6" t="n">
        <v>11</v>
      </c>
      <c r="N10" s="6" t="n">
        <f aca="false">I7</f>
        <v>1</v>
      </c>
      <c r="O10" s="6" t="n">
        <v>5</v>
      </c>
      <c r="P10" s="6"/>
      <c r="T10" s="2"/>
      <c r="U10" s="7" t="s">
        <v>82</v>
      </c>
      <c r="V10" s="6" t="n">
        <v>12</v>
      </c>
      <c r="W10" s="0" t="s">
        <v>13</v>
      </c>
      <c r="X10" s="0" t="n">
        <v>0</v>
      </c>
      <c r="Y10" s="0" t="n">
        <v>12</v>
      </c>
      <c r="AD10" s="0" t="n">
        <v>2</v>
      </c>
      <c r="AF10" s="0" t="n">
        <v>1</v>
      </c>
      <c r="AI10" s="0" t="n">
        <v>1</v>
      </c>
      <c r="AK10" s="0" t="n">
        <v>1</v>
      </c>
      <c r="AM10" s="0" t="n">
        <v>1</v>
      </c>
      <c r="AO10" s="0" t="n">
        <v>1</v>
      </c>
      <c r="AQ10" s="0" t="n">
        <v>1</v>
      </c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6"/>
      <c r="J11" s="2"/>
      <c r="T11" s="2"/>
      <c r="U11" s="7" t="s">
        <v>83</v>
      </c>
      <c r="V11" s="6" t="n">
        <v>1</v>
      </c>
      <c r="W11" s="0" t="s">
        <v>84</v>
      </c>
      <c r="X11" s="0" t="n">
        <v>1</v>
      </c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5" t="s">
        <v>85</v>
      </c>
      <c r="H12" s="6" t="s">
        <v>86</v>
      </c>
      <c r="J12" s="2"/>
      <c r="K12" s="0" t="s">
        <v>87</v>
      </c>
      <c r="T12" s="2"/>
      <c r="U12" s="7" t="s">
        <v>88</v>
      </c>
      <c r="V12" s="6" t="n">
        <v>8</v>
      </c>
      <c r="W12" s="0" t="s">
        <v>54</v>
      </c>
      <c r="X12" s="0" t="n">
        <v>2</v>
      </c>
      <c r="Y12" s="0" t="n">
        <v>4</v>
      </c>
      <c r="Z12" s="0" t="n">
        <v>2</v>
      </c>
      <c r="AF12" s="0" t="n">
        <v>2</v>
      </c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J13" s="2"/>
      <c r="K13" s="0" t="s">
        <v>89</v>
      </c>
      <c r="T13" s="2"/>
      <c r="U13" s="7" t="s">
        <v>90</v>
      </c>
      <c r="V13" s="6" t="n">
        <v>17</v>
      </c>
      <c r="W13" s="0" t="s">
        <v>47</v>
      </c>
      <c r="X13" s="0" t="n">
        <v>5</v>
      </c>
      <c r="Y13" s="0" t="n">
        <v>12</v>
      </c>
      <c r="AD13" s="0" t="n">
        <v>2</v>
      </c>
      <c r="AF13" s="0" t="n">
        <v>1</v>
      </c>
      <c r="AI13" s="0" t="n">
        <v>2</v>
      </c>
      <c r="AK13" s="0" t="n">
        <v>1</v>
      </c>
      <c r="AM13" s="0" t="n">
        <v>1</v>
      </c>
      <c r="AO13" s="0" t="n">
        <v>1</v>
      </c>
      <c r="AQ13" s="0" t="n">
        <v>1</v>
      </c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J14" s="2"/>
      <c r="K14" s="3" t="s">
        <v>91</v>
      </c>
      <c r="T14" s="2"/>
      <c r="U14" s="7" t="s">
        <v>92</v>
      </c>
      <c r="V14" s="6" t="n">
        <v>6</v>
      </c>
      <c r="W14" s="0" t="s">
        <v>47</v>
      </c>
      <c r="X14" s="0" t="n">
        <v>5</v>
      </c>
      <c r="Y14" s="0" t="n">
        <v>1</v>
      </c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J15" s="2"/>
      <c r="T15" s="2"/>
      <c r="U15" s="7" t="s">
        <v>93</v>
      </c>
      <c r="V15" s="6" t="n">
        <v>9</v>
      </c>
      <c r="W15" s="0" t="s">
        <v>47</v>
      </c>
      <c r="X15" s="0" t="n">
        <v>5</v>
      </c>
      <c r="Y15" s="0" t="n">
        <v>4</v>
      </c>
      <c r="AA15" s="0" t="n">
        <v>2</v>
      </c>
      <c r="AI15" s="0" t="n">
        <v>1</v>
      </c>
      <c r="AO15" s="0" t="n">
        <v>1</v>
      </c>
      <c r="AQ15" s="0" t="n">
        <v>1</v>
      </c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7" t="s">
        <v>94</v>
      </c>
      <c r="V16" s="6" t="n">
        <v>11</v>
      </c>
      <c r="W16" s="0" t="s">
        <v>84</v>
      </c>
      <c r="X16" s="0" t="n">
        <v>1</v>
      </c>
      <c r="Y16" s="0" t="n">
        <v>10</v>
      </c>
      <c r="AD16" s="0" t="n">
        <v>1</v>
      </c>
      <c r="AF16" s="0" t="n">
        <v>1</v>
      </c>
      <c r="AI16" s="0" t="n">
        <v>1</v>
      </c>
      <c r="AK16" s="0" t="n">
        <v>0</v>
      </c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7" t="s">
        <v>95</v>
      </c>
      <c r="V17" s="6" t="n">
        <v>22</v>
      </c>
      <c r="W17" s="0" t="s">
        <v>54</v>
      </c>
      <c r="X17" s="0" t="n">
        <v>2</v>
      </c>
      <c r="Y17" s="0" t="n">
        <v>15</v>
      </c>
      <c r="Z17" s="0" t="n">
        <v>5</v>
      </c>
      <c r="AA17" s="0" t="n">
        <v>1</v>
      </c>
      <c r="AB17" s="0" t="n">
        <v>1</v>
      </c>
      <c r="AE17" s="0" t="n">
        <v>1</v>
      </c>
      <c r="AG17" s="0" t="n">
        <v>1</v>
      </c>
      <c r="AH17" s="0" t="s">
        <v>96</v>
      </c>
      <c r="AJ17" s="0" t="n">
        <v>1</v>
      </c>
      <c r="AL17" s="0" t="n">
        <v>1</v>
      </c>
      <c r="AN17" s="0" t="n">
        <v>1</v>
      </c>
      <c r="AP17" s="0" t="n">
        <v>1</v>
      </c>
    </row>
    <row r="18" customFormat="false" ht="12.8" hidden="false" customHeight="false" outlineLevel="0" collapsed="false">
      <c r="A18" s="3" t="s">
        <v>97</v>
      </c>
      <c r="D18" s="3" t="s">
        <v>98</v>
      </c>
      <c r="G18" s="3" t="s">
        <v>99</v>
      </c>
      <c r="K18" s="3" t="s">
        <v>100</v>
      </c>
      <c r="T18" s="2"/>
      <c r="U18" s="7" t="s">
        <v>101</v>
      </c>
      <c r="V18" s="6" t="n">
        <v>11</v>
      </c>
      <c r="W18" s="0" t="s">
        <v>84</v>
      </c>
      <c r="X18" s="0" t="n">
        <v>1</v>
      </c>
      <c r="Y18" s="0" t="n">
        <v>6</v>
      </c>
      <c r="AG18" s="0" t="n">
        <v>1</v>
      </c>
    </row>
    <row r="19" customFormat="false" ht="12.8" hidden="false" customHeight="false" outlineLevel="0" collapsed="false">
      <c r="A19" s="0" t="s">
        <v>102</v>
      </c>
      <c r="C19" s="0" t="s">
        <v>103</v>
      </c>
      <c r="D19" s="0" t="s">
        <v>104</v>
      </c>
      <c r="G19" s="0" t="s">
        <v>105</v>
      </c>
      <c r="K19" s="0" t="s">
        <v>106</v>
      </c>
      <c r="T19" s="2"/>
      <c r="U19" s="7" t="s">
        <v>107</v>
      </c>
      <c r="V19" s="6" t="n">
        <v>1</v>
      </c>
      <c r="W19" s="0" t="s">
        <v>13</v>
      </c>
      <c r="X19" s="0" t="n">
        <v>0</v>
      </c>
      <c r="Y19" s="0" t="n">
        <v>1</v>
      </c>
    </row>
    <row r="20" customFormat="false" ht="12.8" hidden="false" customHeight="false" outlineLevel="0" collapsed="false">
      <c r="A20" s="0" t="s">
        <v>108</v>
      </c>
      <c r="D20" s="0" t="s">
        <v>109</v>
      </c>
      <c r="G20" s="0" t="s">
        <v>110</v>
      </c>
      <c r="K20" s="0" t="s">
        <v>111</v>
      </c>
      <c r="T20" s="2"/>
      <c r="U20" s="7" t="s">
        <v>112</v>
      </c>
      <c r="V20" s="6" t="n">
        <v>1</v>
      </c>
      <c r="W20" s="0" t="s">
        <v>84</v>
      </c>
      <c r="X20" s="0" t="n">
        <v>1</v>
      </c>
    </row>
    <row r="21" customFormat="false" ht="12.8" hidden="false" customHeight="false" outlineLevel="0" collapsed="false">
      <c r="A21" s="0" t="s">
        <v>113</v>
      </c>
      <c r="G21" s="0" t="s">
        <v>114</v>
      </c>
      <c r="K21" s="0" t="s">
        <v>115</v>
      </c>
      <c r="T21" s="2"/>
      <c r="U21" s="7" t="s">
        <v>116</v>
      </c>
      <c r="V21" s="6" t="n">
        <v>17</v>
      </c>
      <c r="W21" s="0" t="s">
        <v>47</v>
      </c>
      <c r="X21" s="0" t="n">
        <v>5</v>
      </c>
      <c r="Y21" s="0" t="n">
        <v>12</v>
      </c>
      <c r="AD21" s="0" t="n">
        <v>1</v>
      </c>
      <c r="AF21" s="0" t="n">
        <v>1</v>
      </c>
      <c r="AI21" s="0" t="n">
        <v>1</v>
      </c>
      <c r="AK21" s="0" t="n">
        <v>1</v>
      </c>
      <c r="AM21" s="0" t="n">
        <v>1</v>
      </c>
      <c r="AO21" s="0" t="n">
        <v>1</v>
      </c>
      <c r="AQ21" s="0" t="n">
        <v>1</v>
      </c>
    </row>
    <row r="22" customFormat="false" ht="12.8" hidden="false" customHeight="false" outlineLevel="0" collapsed="false">
      <c r="A22" s="0" t="s">
        <v>117</v>
      </c>
      <c r="G22" s="0" t="s">
        <v>118</v>
      </c>
      <c r="K22" s="0" t="s">
        <v>119</v>
      </c>
      <c r="T22" s="2"/>
      <c r="U22" s="7" t="s">
        <v>120</v>
      </c>
      <c r="V22" s="6" t="n">
        <v>18</v>
      </c>
      <c r="W22" s="0" t="s">
        <v>13</v>
      </c>
      <c r="X22" s="0" t="n">
        <v>0</v>
      </c>
      <c r="Y22" s="0" t="n">
        <v>15</v>
      </c>
      <c r="Z22" s="0" t="n">
        <v>3</v>
      </c>
      <c r="AA22" s="0" t="n">
        <v>1</v>
      </c>
      <c r="AB22" s="0" t="n">
        <v>5</v>
      </c>
      <c r="AK22" s="0" t="n">
        <v>3</v>
      </c>
      <c r="AM22" s="0" t="n">
        <v>3</v>
      </c>
      <c r="AO22" s="0" t="n">
        <v>3</v>
      </c>
    </row>
    <row r="23" customFormat="false" ht="12.8" hidden="false" customHeight="false" outlineLevel="0" collapsed="false">
      <c r="A23" s="0" t="s">
        <v>121</v>
      </c>
      <c r="G23" s="0" t="s">
        <v>122</v>
      </c>
      <c r="K23" s="0" t="s">
        <v>123</v>
      </c>
      <c r="T23" s="2"/>
      <c r="U23" s="7" t="s">
        <v>124</v>
      </c>
      <c r="V23" s="6" t="n">
        <v>7</v>
      </c>
      <c r="W23" s="0" t="s">
        <v>84</v>
      </c>
      <c r="X23" s="0" t="n">
        <v>1</v>
      </c>
      <c r="Z23" s="0" t="n">
        <v>6</v>
      </c>
    </row>
    <row r="24" customFormat="false" ht="12.8" hidden="false" customHeight="false" outlineLevel="0" collapsed="false">
      <c r="A24" s="0" t="s">
        <v>125</v>
      </c>
      <c r="C24" s="0" t="s">
        <v>126</v>
      </c>
      <c r="G24" s="0" t="s">
        <v>127</v>
      </c>
      <c r="K24" s="0" t="s">
        <v>128</v>
      </c>
      <c r="T24" s="2"/>
      <c r="U24" s="7" t="s">
        <v>129</v>
      </c>
      <c r="V24" s="6" t="n">
        <v>19</v>
      </c>
      <c r="W24" s="0" t="s">
        <v>59</v>
      </c>
      <c r="X24" s="0" t="n">
        <v>3</v>
      </c>
      <c r="Y24" s="0" t="n">
        <v>12</v>
      </c>
      <c r="Z24" s="0" t="n">
        <v>4</v>
      </c>
      <c r="AD24" s="0" t="n">
        <v>1</v>
      </c>
      <c r="AF24" s="0" t="n">
        <v>1</v>
      </c>
      <c r="AI24" s="0" t="n">
        <v>1</v>
      </c>
      <c r="AK24" s="0" t="n">
        <v>1</v>
      </c>
      <c r="AM24" s="0" t="n">
        <v>1</v>
      </c>
      <c r="AO24" s="0" t="n">
        <v>1</v>
      </c>
      <c r="AQ24" s="0" t="n">
        <v>1</v>
      </c>
    </row>
    <row r="25" customFormat="false" ht="12.8" hidden="false" customHeight="false" outlineLevel="0" collapsed="false">
      <c r="A25" s="0" t="s">
        <v>130</v>
      </c>
      <c r="C25" s="2" t="s">
        <v>131</v>
      </c>
      <c r="G25" s="0" t="s">
        <v>132</v>
      </c>
      <c r="K25" s="0" t="s">
        <v>133</v>
      </c>
      <c r="T25" s="2"/>
      <c r="U25" s="7" t="s">
        <v>134</v>
      </c>
      <c r="V25" s="6" t="n">
        <v>15</v>
      </c>
      <c r="W25" s="0" t="s">
        <v>54</v>
      </c>
      <c r="X25" s="0" t="n">
        <v>2</v>
      </c>
      <c r="Y25" s="0" t="n">
        <v>13</v>
      </c>
      <c r="AD25" s="0" t="n">
        <v>1</v>
      </c>
      <c r="AF25" s="0" t="n">
        <v>1</v>
      </c>
      <c r="AI25" s="0" t="n">
        <v>1</v>
      </c>
      <c r="AK25" s="0" t="n">
        <v>1</v>
      </c>
      <c r="AM25" s="0" t="n">
        <v>1</v>
      </c>
      <c r="AO25" s="0" t="n">
        <v>1</v>
      </c>
    </row>
    <row r="26" customFormat="false" ht="12.8" hidden="false" customHeight="false" outlineLevel="0" collapsed="false">
      <c r="A26" s="0" t="s">
        <v>135</v>
      </c>
      <c r="C26" s="0" t="s">
        <v>136</v>
      </c>
      <c r="G26" s="0" t="s">
        <v>137</v>
      </c>
      <c r="K26" s="0" t="s">
        <v>138</v>
      </c>
      <c r="T26" s="2"/>
      <c r="U26" s="0" t="s">
        <v>139</v>
      </c>
      <c r="V26" s="6" t="n">
        <v>17</v>
      </c>
      <c r="W26" s="0" t="s">
        <v>54</v>
      </c>
      <c r="X26" s="0" t="n">
        <v>2</v>
      </c>
      <c r="Y26" s="0" t="n">
        <v>13</v>
      </c>
      <c r="Z26" s="0" t="n">
        <v>2</v>
      </c>
      <c r="AA26" s="0" t="n">
        <v>2</v>
      </c>
      <c r="AB26" s="0" t="n">
        <v>2</v>
      </c>
      <c r="AE26" s="0" t="n">
        <v>1</v>
      </c>
      <c r="AJ26" s="0" t="n">
        <v>2</v>
      </c>
      <c r="AL26" s="0" t="n">
        <v>2</v>
      </c>
      <c r="AN26" s="0" t="n">
        <v>2</v>
      </c>
      <c r="AP26" s="0" t="n">
        <v>2</v>
      </c>
    </row>
    <row r="27" customFormat="false" ht="12.8" hidden="false" customHeight="false" outlineLevel="0" collapsed="false">
      <c r="A27" s="0" t="s">
        <v>140</v>
      </c>
      <c r="C27" s="0" t="s">
        <v>141</v>
      </c>
      <c r="G27" s="0" t="s">
        <v>142</v>
      </c>
      <c r="K27" s="0" t="s">
        <v>143</v>
      </c>
      <c r="T27" s="2"/>
      <c r="U27" s="0" t="s">
        <v>144</v>
      </c>
      <c r="V27" s="12" t="n">
        <v>13</v>
      </c>
      <c r="W27" s="0" t="s">
        <v>54</v>
      </c>
      <c r="X27" s="0" t="n">
        <v>2</v>
      </c>
      <c r="Y27" s="0" t="n">
        <v>11</v>
      </c>
      <c r="AA27" s="0" t="n">
        <v>2</v>
      </c>
      <c r="AB27" s="0" t="n">
        <v>4</v>
      </c>
    </row>
    <row r="28" customFormat="false" ht="12.8" hidden="false" customHeight="false" outlineLevel="0" collapsed="false">
      <c r="A28" s="0" t="s">
        <v>145</v>
      </c>
      <c r="C28" s="0" t="s">
        <v>146</v>
      </c>
      <c r="G28" s="0" t="s">
        <v>147</v>
      </c>
      <c r="K28" s="0" t="s">
        <v>148</v>
      </c>
      <c r="T28" s="2"/>
    </row>
    <row r="29" customFormat="false" ht="12.8" hidden="false" customHeight="false" outlineLevel="0" collapsed="false">
      <c r="A29" s="0" t="s">
        <v>149</v>
      </c>
      <c r="C29" s="0" t="s">
        <v>150</v>
      </c>
      <c r="K29" s="0" t="s">
        <v>151</v>
      </c>
      <c r="T29" s="2"/>
    </row>
    <row r="30" customFormat="false" ht="12.8" hidden="false" customHeight="false" outlineLevel="0" collapsed="false">
      <c r="A30" s="0" t="s">
        <v>152</v>
      </c>
      <c r="C30" s="0" t="s">
        <v>153</v>
      </c>
      <c r="K30" s="0" t="s">
        <v>154</v>
      </c>
      <c r="T30" s="2"/>
    </row>
    <row r="31" customFormat="false" ht="12.8" hidden="false" customHeight="false" outlineLevel="0" collapsed="false">
      <c r="A31" s="0" t="s">
        <v>155</v>
      </c>
      <c r="C31" s="0" t="s">
        <v>156</v>
      </c>
      <c r="T31" s="2"/>
    </row>
    <row r="32" customFormat="false" ht="12.8" hidden="false" customHeight="false" outlineLevel="0" collapsed="false">
      <c r="A32" s="2" t="s">
        <v>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2.8" hidden="false" customHeight="false" outlineLevel="0" collapsed="false">
      <c r="A36" s="3" t="s">
        <v>158</v>
      </c>
      <c r="C36" s="2" t="s">
        <v>159</v>
      </c>
      <c r="O36" s="0" t="s">
        <v>160</v>
      </c>
    </row>
    <row r="37" customFormat="false" ht="12.8" hidden="false" customHeight="false" outlineLevel="0" collapsed="false">
      <c r="A37" s="10" t="s">
        <v>161</v>
      </c>
      <c r="C37" s="10" t="s">
        <v>162</v>
      </c>
      <c r="E37" s="10" t="s">
        <v>163</v>
      </c>
      <c r="G37" s="10" t="s">
        <v>164</v>
      </c>
      <c r="I37" s="10" t="s">
        <v>165</v>
      </c>
      <c r="L37" s="13" t="s">
        <v>166</v>
      </c>
      <c r="O37" s="0" t="n">
        <v>5</v>
      </c>
      <c r="P37" s="0" t="n">
        <v>4</v>
      </c>
      <c r="Q37" s="0" t="n">
        <v>3</v>
      </c>
      <c r="R37" s="0" t="n">
        <v>1</v>
      </c>
      <c r="U37" s="0" t="s">
        <v>167</v>
      </c>
    </row>
    <row r="38" customFormat="false" ht="12.8" hidden="false" customHeight="false" outlineLevel="0" collapsed="false">
      <c r="A38" s="0" t="s">
        <v>168</v>
      </c>
      <c r="C38" s="0" t="s">
        <v>169</v>
      </c>
      <c r="E38" s="0" t="s">
        <v>170</v>
      </c>
      <c r="G38" s="0" t="s">
        <v>171</v>
      </c>
      <c r="I38" s="0" t="s">
        <v>172</v>
      </c>
      <c r="K38" s="2"/>
      <c r="L38" s="0" t="s">
        <v>173</v>
      </c>
      <c r="O38" s="0" t="s">
        <v>174</v>
      </c>
      <c r="U38" s="0" t="s">
        <v>175</v>
      </c>
    </row>
    <row r="39" customFormat="false" ht="12.8" hidden="false" customHeight="false" outlineLevel="0" collapsed="false">
      <c r="A39" s="0" t="s">
        <v>176</v>
      </c>
      <c r="C39" s="0" t="s">
        <v>177</v>
      </c>
      <c r="E39" s="0" t="s">
        <v>178</v>
      </c>
      <c r="G39" s="0" t="s">
        <v>179</v>
      </c>
      <c r="I39" s="0" t="s">
        <v>180</v>
      </c>
      <c r="L39" s="0" t="s">
        <v>181</v>
      </c>
      <c r="O39" s="0" t="s">
        <v>182</v>
      </c>
      <c r="P39" s="0" t="s">
        <v>183</v>
      </c>
      <c r="Q39" s="0" t="s">
        <v>184</v>
      </c>
      <c r="R39" s="0" t="s">
        <v>185</v>
      </c>
      <c r="U39" s="0" t="s">
        <v>186</v>
      </c>
    </row>
    <row r="40" customFormat="false" ht="12.8" hidden="false" customHeight="false" outlineLevel="0" collapsed="false">
      <c r="A40" s="0" t="s">
        <v>187</v>
      </c>
      <c r="C40" s="2" t="s">
        <v>188</v>
      </c>
      <c r="E40" s="0" t="s">
        <v>189</v>
      </c>
      <c r="G40" s="0" t="s">
        <v>190</v>
      </c>
      <c r="I40" s="0" t="s">
        <v>191</v>
      </c>
      <c r="K40" s="14"/>
      <c r="L40" s="0" t="s">
        <v>192</v>
      </c>
      <c r="O40" s="14" t="s">
        <v>193</v>
      </c>
      <c r="P40" s="14" t="s">
        <v>178</v>
      </c>
      <c r="Q40" s="14" t="s">
        <v>179</v>
      </c>
      <c r="R40" s="0" t="s">
        <v>191</v>
      </c>
      <c r="U40" s="0" t="s">
        <v>194</v>
      </c>
    </row>
    <row r="41" customFormat="false" ht="12.8" hidden="false" customHeight="false" outlineLevel="0" collapsed="false">
      <c r="A41" s="0" t="s">
        <v>195</v>
      </c>
      <c r="C41" s="0" t="s">
        <v>196</v>
      </c>
      <c r="E41" s="0" t="s">
        <v>197</v>
      </c>
      <c r="G41" s="0" t="s">
        <v>198</v>
      </c>
      <c r="I41" s="0" t="s">
        <v>199</v>
      </c>
      <c r="K41" s="14"/>
      <c r="L41" s="0" t="s">
        <v>200</v>
      </c>
      <c r="O41" s="14" t="s">
        <v>201</v>
      </c>
      <c r="P41" s="14" t="s">
        <v>202</v>
      </c>
      <c r="Q41" s="14" t="s">
        <v>203</v>
      </c>
      <c r="R41" s="0" t="s">
        <v>180</v>
      </c>
      <c r="U41" s="0" t="s">
        <v>12</v>
      </c>
    </row>
    <row r="42" customFormat="false" ht="12.8" hidden="false" customHeight="false" outlineLevel="0" collapsed="false">
      <c r="A42" s="0" t="s">
        <v>204</v>
      </c>
      <c r="C42" s="2" t="s">
        <v>205</v>
      </c>
      <c r="E42" s="0" t="s">
        <v>197</v>
      </c>
      <c r="H42" s="14" t="s">
        <v>206</v>
      </c>
      <c r="I42" s="0" t="s">
        <v>207</v>
      </c>
      <c r="O42" s="14" t="s">
        <v>208</v>
      </c>
      <c r="P42" s="14" t="s">
        <v>209</v>
      </c>
      <c r="Q42" s="15" t="s">
        <v>210</v>
      </c>
      <c r="U42" s="0" t="s">
        <v>211</v>
      </c>
    </row>
    <row r="43" customFormat="false" ht="12.8" hidden="false" customHeight="false" outlineLevel="0" collapsed="false">
      <c r="A43" s="0" t="s">
        <v>212</v>
      </c>
      <c r="C43" s="2" t="s">
        <v>213</v>
      </c>
      <c r="E43" s="0" t="s">
        <v>214</v>
      </c>
      <c r="G43" s="0" t="s">
        <v>215</v>
      </c>
      <c r="I43" s="0" t="s">
        <v>216</v>
      </c>
      <c r="O43" s="14" t="s">
        <v>217</v>
      </c>
      <c r="P43" s="14" t="s">
        <v>218</v>
      </c>
      <c r="Q43" s="14" t="s">
        <v>219</v>
      </c>
      <c r="T43" s="0" t="n">
        <v>1</v>
      </c>
      <c r="U43" s="0" t="s">
        <v>220</v>
      </c>
    </row>
    <row r="44" customFormat="false" ht="12.8" hidden="false" customHeight="false" outlineLevel="0" collapsed="false">
      <c r="A44" s="0" t="s">
        <v>221</v>
      </c>
      <c r="C44" s="0" t="s">
        <v>222</v>
      </c>
      <c r="E44" s="0" t="s">
        <v>223</v>
      </c>
      <c r="G44" s="0" t="s">
        <v>224</v>
      </c>
      <c r="I44" s="0" t="s">
        <v>225</v>
      </c>
      <c r="O44" s="14" t="s">
        <v>226</v>
      </c>
      <c r="P44" s="15" t="s">
        <v>209</v>
      </c>
      <c r="Q44" s="14"/>
      <c r="T44" s="0" t="n">
        <v>1</v>
      </c>
      <c r="U44" s="0" t="s">
        <v>169</v>
      </c>
    </row>
    <row r="45" customFormat="false" ht="12.8" hidden="false" customHeight="false" outlineLevel="0" collapsed="false">
      <c r="A45" s="0" t="s">
        <v>227</v>
      </c>
      <c r="C45" s="0" t="s">
        <v>228</v>
      </c>
      <c r="E45" s="0" t="s">
        <v>229</v>
      </c>
      <c r="G45" s="0" t="s">
        <v>230</v>
      </c>
      <c r="I45" s="0" t="s">
        <v>231</v>
      </c>
      <c r="O45" s="15" t="s">
        <v>232</v>
      </c>
      <c r="P45" s="14"/>
      <c r="Q45" s="14"/>
      <c r="U45" s="16" t="s">
        <v>233</v>
      </c>
    </row>
    <row r="46" customFormat="false" ht="12.8" hidden="false" customHeight="false" outlineLevel="0" collapsed="false">
      <c r="A46" s="0" t="s">
        <v>234</v>
      </c>
      <c r="C46" s="2" t="s">
        <v>235</v>
      </c>
      <c r="E46" s="0" t="s">
        <v>218</v>
      </c>
      <c r="H46" s="14" t="s">
        <v>236</v>
      </c>
      <c r="O46" s="14"/>
      <c r="P46" s="14"/>
      <c r="Q46" s="14"/>
      <c r="U46" s="0" t="s">
        <v>12</v>
      </c>
      <c r="V46" s="0" t="n">
        <v>1</v>
      </c>
    </row>
    <row r="47" customFormat="false" ht="12.8" hidden="false" customHeight="false" outlineLevel="0" collapsed="false">
      <c r="A47" s="0" t="s">
        <v>237</v>
      </c>
      <c r="C47" s="0" t="s">
        <v>211</v>
      </c>
      <c r="E47" s="0" t="s">
        <v>238</v>
      </c>
      <c r="H47" s="14" t="s">
        <v>239</v>
      </c>
      <c r="U47" s="0" t="s">
        <v>240</v>
      </c>
    </row>
    <row r="48" customFormat="false" ht="12.8" hidden="false" customHeight="false" outlineLevel="0" collapsed="false">
      <c r="A48" s="0" t="s">
        <v>241</v>
      </c>
      <c r="C48" s="0" t="s">
        <v>242</v>
      </c>
      <c r="E48" s="0" t="s">
        <v>243</v>
      </c>
      <c r="G48" s="0" t="s">
        <v>244</v>
      </c>
      <c r="O48" s="0" t="s">
        <v>245</v>
      </c>
      <c r="P48" s="0" t="s">
        <v>246</v>
      </c>
      <c r="U48" s="0" t="s">
        <v>247</v>
      </c>
    </row>
    <row r="49" customFormat="false" ht="12.8" hidden="false" customHeight="false" outlineLevel="0" collapsed="false">
      <c r="A49" s="0" t="s">
        <v>248</v>
      </c>
      <c r="C49" s="0" t="s">
        <v>249</v>
      </c>
      <c r="E49" s="17" t="s">
        <v>250</v>
      </c>
      <c r="G49" s="0" t="s">
        <v>251</v>
      </c>
      <c r="O49" s="0" t="s">
        <v>252</v>
      </c>
      <c r="P49" s="0" t="s">
        <v>253</v>
      </c>
      <c r="Q49" s="0" t="s">
        <v>254</v>
      </c>
    </row>
    <row r="50" customFormat="false" ht="12.8" hidden="false" customHeight="false" outlineLevel="0" collapsed="false">
      <c r="A50" s="0" t="s">
        <v>255</v>
      </c>
      <c r="C50" s="0" t="s">
        <v>256</v>
      </c>
      <c r="G50" s="0" t="s">
        <v>257</v>
      </c>
      <c r="O50" s="14" t="s">
        <v>193</v>
      </c>
      <c r="P50" s="18" t="s">
        <v>170</v>
      </c>
      <c r="Q50" s="14" t="s">
        <v>224</v>
      </c>
      <c r="U50" s="0" t="s">
        <v>258</v>
      </c>
    </row>
    <row r="51" customFormat="false" ht="12.8" hidden="false" customHeight="false" outlineLevel="0" collapsed="false">
      <c r="A51" s="0" t="s">
        <v>259</v>
      </c>
      <c r="C51" s="0" t="s">
        <v>12</v>
      </c>
      <c r="O51" s="14" t="s">
        <v>220</v>
      </c>
      <c r="P51" s="18" t="s">
        <v>209</v>
      </c>
      <c r="Q51" s="14" t="s">
        <v>179</v>
      </c>
      <c r="U51" s="0" t="s">
        <v>170</v>
      </c>
    </row>
    <row r="52" customFormat="false" ht="12.8" hidden="false" customHeight="false" outlineLevel="0" collapsed="false">
      <c r="C52" s="0" t="s">
        <v>220</v>
      </c>
      <c r="O52" s="14" t="s">
        <v>220</v>
      </c>
      <c r="P52" s="14" t="s">
        <v>178</v>
      </c>
      <c r="Q52" s="14" t="s">
        <v>190</v>
      </c>
      <c r="U52" s="0" t="s">
        <v>170</v>
      </c>
    </row>
    <row r="53" customFormat="false" ht="12.8" hidden="false" customHeight="false" outlineLevel="0" collapsed="false">
      <c r="C53" s="2" t="s">
        <v>260</v>
      </c>
      <c r="O53" s="14" t="s">
        <v>261</v>
      </c>
      <c r="P53" s="14" t="s">
        <v>178</v>
      </c>
      <c r="Q53" s="14" t="s">
        <v>171</v>
      </c>
      <c r="U53" s="0" t="s">
        <v>262</v>
      </c>
    </row>
    <row r="54" customFormat="false" ht="12.8" hidden="false" customHeight="false" outlineLevel="0" collapsed="false">
      <c r="C54" s="0" t="s">
        <v>232</v>
      </c>
      <c r="G54" s="0" t="s">
        <v>263</v>
      </c>
      <c r="O54" s="14" t="s">
        <v>264</v>
      </c>
      <c r="P54" s="14" t="s">
        <v>218</v>
      </c>
      <c r="Q54" s="14"/>
      <c r="U54" s="0" t="s">
        <v>265</v>
      </c>
    </row>
    <row r="55" customFormat="false" ht="12.8" hidden="false" customHeight="false" outlineLevel="0" collapsed="false">
      <c r="C55" s="0" t="s">
        <v>266</v>
      </c>
      <c r="E55" s="0" t="s">
        <v>267</v>
      </c>
      <c r="G55" s="0" t="s">
        <v>268</v>
      </c>
      <c r="H55" s="0" t="s">
        <v>269</v>
      </c>
      <c r="I55" s="0" t="s">
        <v>270</v>
      </c>
      <c r="K55" s="0" t="s">
        <v>271</v>
      </c>
      <c r="O55" s="18" t="s">
        <v>272</v>
      </c>
      <c r="P55" s="14"/>
      <c r="Q55" s="14"/>
      <c r="U55" s="0" t="s">
        <v>273</v>
      </c>
    </row>
    <row r="56" customFormat="false" ht="12.8" hidden="false" customHeight="false" outlineLevel="0" collapsed="false">
      <c r="C56" s="0" t="s">
        <v>274</v>
      </c>
      <c r="E56" s="0" t="s">
        <v>275</v>
      </c>
      <c r="G56" s="0" t="s">
        <v>276</v>
      </c>
      <c r="H56" s="0" t="s">
        <v>277</v>
      </c>
      <c r="I56" s="0" t="s">
        <v>278</v>
      </c>
      <c r="K56" s="0" t="s">
        <v>279</v>
      </c>
      <c r="P56" s="0" t="s">
        <v>280</v>
      </c>
      <c r="U56" s="19" t="s">
        <v>218</v>
      </c>
    </row>
    <row r="57" customFormat="false" ht="12.8" hidden="false" customHeight="false" outlineLevel="0" collapsed="false">
      <c r="C57" s="2" t="s">
        <v>281</v>
      </c>
      <c r="E57" s="0" t="s">
        <v>282</v>
      </c>
      <c r="G57" s="0" t="s">
        <v>283</v>
      </c>
      <c r="H57" s="0" t="s">
        <v>284</v>
      </c>
      <c r="I57" s="0" t="s">
        <v>285</v>
      </c>
      <c r="K57" s="0" t="s">
        <v>286</v>
      </c>
      <c r="O57" s="0" t="s">
        <v>205</v>
      </c>
      <c r="P57" s="0" t="s">
        <v>287</v>
      </c>
      <c r="Q57" s="0" t="s">
        <v>179</v>
      </c>
      <c r="U57" s="0" t="s">
        <v>288</v>
      </c>
    </row>
    <row r="58" customFormat="false" ht="12.8" hidden="false" customHeight="false" outlineLevel="0" collapsed="false">
      <c r="C58" s="2" t="s">
        <v>289</v>
      </c>
      <c r="E58" s="0" t="s">
        <v>290</v>
      </c>
      <c r="G58" s="0" t="s">
        <v>291</v>
      </c>
      <c r="H58" s="0" t="s">
        <v>292</v>
      </c>
      <c r="I58" s="20" t="s">
        <v>293</v>
      </c>
      <c r="K58" s="0" t="s">
        <v>294</v>
      </c>
      <c r="O58" s="0" t="s">
        <v>228</v>
      </c>
      <c r="P58" s="0" t="s">
        <v>295</v>
      </c>
      <c r="Q58" s="0" t="s">
        <v>224</v>
      </c>
      <c r="U58" s="0" t="s">
        <v>296</v>
      </c>
    </row>
    <row r="59" customFormat="false" ht="12.8" hidden="false" customHeight="false" outlineLevel="0" collapsed="false">
      <c r="C59" s="2" t="s">
        <v>297</v>
      </c>
      <c r="E59" s="0" t="s">
        <v>298</v>
      </c>
      <c r="G59" s="0" t="s">
        <v>299</v>
      </c>
      <c r="O59" s="0" t="s">
        <v>211</v>
      </c>
      <c r="P59" s="0" t="s">
        <v>178</v>
      </c>
      <c r="Q59" s="0" t="s">
        <v>224</v>
      </c>
      <c r="U59" s="0" t="s">
        <v>224</v>
      </c>
    </row>
    <row r="60" customFormat="false" ht="12.8" hidden="false" customHeight="false" outlineLevel="0" collapsed="false">
      <c r="C60" s="0" t="s">
        <v>193</v>
      </c>
      <c r="E60" s="0" t="s">
        <v>300</v>
      </c>
      <c r="G60" s="0" t="s">
        <v>301</v>
      </c>
      <c r="H60" s="0" t="s">
        <v>302</v>
      </c>
      <c r="I60" s="20" t="s">
        <v>303</v>
      </c>
      <c r="K60" s="0" t="s">
        <v>304</v>
      </c>
      <c r="O60" s="0" t="s">
        <v>260</v>
      </c>
      <c r="P60" s="0" t="s">
        <v>178</v>
      </c>
      <c r="Q60" s="0" t="s">
        <v>190</v>
      </c>
      <c r="U60" s="0" t="s">
        <v>179</v>
      </c>
    </row>
    <row r="61" customFormat="false" ht="12.8" hidden="false" customHeight="false" outlineLevel="0" collapsed="false">
      <c r="C61" s="14"/>
      <c r="E61" s="0" t="s">
        <v>305</v>
      </c>
      <c r="G61" s="0" t="s">
        <v>306</v>
      </c>
      <c r="O61" s="0" t="s">
        <v>232</v>
      </c>
      <c r="P61" s="0" t="s">
        <v>218</v>
      </c>
      <c r="U61" s="19" t="s">
        <v>210</v>
      </c>
    </row>
    <row r="62" customFormat="false" ht="12.8" hidden="false" customHeight="false" outlineLevel="0" collapsed="false">
      <c r="C62" s="14"/>
      <c r="G62" s="0" t="s">
        <v>307</v>
      </c>
      <c r="H62" s="0" t="s">
        <v>308</v>
      </c>
      <c r="I62" s="0" t="s">
        <v>309</v>
      </c>
      <c r="K62" s="0" t="s">
        <v>310</v>
      </c>
      <c r="O62" s="0" t="s">
        <v>193</v>
      </c>
      <c r="U62" s="0" t="s">
        <v>179</v>
      </c>
    </row>
    <row r="63" customFormat="false" ht="12.8" hidden="false" customHeight="false" outlineLevel="0" collapsed="false">
      <c r="C63" s="14"/>
      <c r="E63" s="0" t="s">
        <v>311</v>
      </c>
      <c r="P63" s="0" t="s">
        <v>312</v>
      </c>
    </row>
    <row r="64" customFormat="false" ht="12.8" hidden="false" customHeight="false" outlineLevel="0" collapsed="false">
      <c r="C64" s="14"/>
      <c r="E64" s="0" t="s">
        <v>313</v>
      </c>
      <c r="O64" s="0" t="s">
        <v>193</v>
      </c>
      <c r="P64" s="0" t="s">
        <v>209</v>
      </c>
      <c r="Q64" s="0" t="s">
        <v>203</v>
      </c>
    </row>
    <row r="65" customFormat="false" ht="12.8" hidden="false" customHeight="false" outlineLevel="0" collapsed="false">
      <c r="C65" s="14"/>
      <c r="O65" s="0" t="s">
        <v>193</v>
      </c>
      <c r="P65" s="0" t="s">
        <v>209</v>
      </c>
      <c r="Q65" s="0" t="s">
        <v>203</v>
      </c>
      <c r="U65" s="0" t="s">
        <v>314</v>
      </c>
    </row>
    <row r="66" customFormat="false" ht="12.8" hidden="false" customHeight="false" outlineLevel="0" collapsed="false">
      <c r="C66" s="17" t="s">
        <v>315</v>
      </c>
      <c r="O66" s="0" t="s">
        <v>196</v>
      </c>
      <c r="P66" s="0" t="s">
        <v>178</v>
      </c>
      <c r="Q66" s="0" t="s">
        <v>190</v>
      </c>
      <c r="U66" s="0" t="s">
        <v>191</v>
      </c>
    </row>
    <row r="67" customFormat="false" ht="12.8" hidden="false" customHeight="false" outlineLevel="0" collapsed="false">
      <c r="O67" s="0" t="s">
        <v>196</v>
      </c>
      <c r="P67" s="0" t="s">
        <v>178</v>
      </c>
      <c r="Q67" s="0" t="s">
        <v>190</v>
      </c>
      <c r="U67" s="0" t="s">
        <v>316</v>
      </c>
    </row>
    <row r="68" customFormat="false" ht="12.8" hidden="false" customHeight="false" outlineLevel="0" collapsed="false">
      <c r="O68" s="0" t="s">
        <v>169</v>
      </c>
      <c r="P68" s="0" t="s">
        <v>218</v>
      </c>
      <c r="U68" s="0" t="s">
        <v>317</v>
      </c>
    </row>
    <row r="69" customFormat="false" ht="12.8" hidden="false" customHeight="false" outlineLevel="0" collapsed="false">
      <c r="O69" s="0" t="s">
        <v>228</v>
      </c>
      <c r="U69" s="0" t="s">
        <v>191</v>
      </c>
    </row>
    <row r="70" customFormat="false" ht="12.8" hidden="false" customHeight="false" outlineLevel="0" collapsed="false">
      <c r="I70" s="0" t="n">
        <f aca="false">7*11</f>
        <v>77</v>
      </c>
    </row>
    <row r="71" customFormat="false" ht="12.8" hidden="false" customHeight="false" outlineLevel="0" collapsed="false">
      <c r="U71" s="0" t="s">
        <v>318</v>
      </c>
    </row>
    <row r="72" customFormat="false" ht="12.8" hidden="false" customHeight="false" outlineLevel="0" collapsed="false">
      <c r="U72" s="0" t="s">
        <v>319</v>
      </c>
    </row>
    <row r="73" customFormat="false" ht="12.8" hidden="false" customHeight="false" outlineLevel="0" collapsed="false">
      <c r="U73" s="0" t="s">
        <v>320</v>
      </c>
    </row>
  </sheetData>
  <mergeCells count="4">
    <mergeCell ref="A1:E1"/>
    <mergeCell ref="G1:I1"/>
    <mergeCell ref="K1:S1"/>
    <mergeCell ref="U1:Z1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2.28"/>
  </cols>
  <sheetData>
    <row r="1" customFormat="false" ht="12.8" hidden="false" customHeight="false" outlineLevel="0" collapsed="false">
      <c r="A1" s="21" t="s">
        <v>1065</v>
      </c>
      <c r="B1" s="21" t="s">
        <v>1066</v>
      </c>
      <c r="C1" s="21" t="s">
        <v>1067</v>
      </c>
    </row>
    <row r="2" customFormat="false" ht="12.8" hidden="false" customHeight="false" outlineLevel="0" collapsed="false">
      <c r="A2" s="0" t="s">
        <v>1068</v>
      </c>
      <c r="B2" s="0" t="s">
        <v>1069</v>
      </c>
      <c r="C2" s="0" t="s">
        <v>126</v>
      </c>
      <c r="D2" s="0" t="s">
        <v>1070</v>
      </c>
    </row>
    <row r="3" customFormat="false" ht="12.8" hidden="false" customHeight="false" outlineLevel="0" collapsed="false">
      <c r="A3" s="0" t="s">
        <v>1071</v>
      </c>
      <c r="B3" s="0" t="s">
        <v>1072</v>
      </c>
      <c r="C3" s="0" t="s">
        <v>1073</v>
      </c>
    </row>
    <row r="4" customFormat="false" ht="12.8" hidden="false" customHeight="false" outlineLevel="0" collapsed="false">
      <c r="A4" s="0" t="s">
        <v>1074</v>
      </c>
      <c r="B4" s="0" t="s">
        <v>1075</v>
      </c>
      <c r="C4" s="0" t="s">
        <v>1076</v>
      </c>
    </row>
    <row r="5" customFormat="false" ht="12.8" hidden="false" customHeight="false" outlineLevel="0" collapsed="false">
      <c r="A5" s="0" t="s">
        <v>1077</v>
      </c>
      <c r="B5" s="0" t="s">
        <v>1075</v>
      </c>
      <c r="C5" s="0" t="s">
        <v>1076</v>
      </c>
    </row>
    <row r="6" customFormat="false" ht="12.8" hidden="false" customHeight="false" outlineLevel="0" collapsed="false">
      <c r="A6" s="0" t="s">
        <v>1078</v>
      </c>
      <c r="B6" s="0" t="s">
        <v>1075</v>
      </c>
      <c r="C6" s="0" t="s">
        <v>1079</v>
      </c>
    </row>
    <row r="7" customFormat="false" ht="12.8" hidden="false" customHeight="false" outlineLevel="0" collapsed="false">
      <c r="A7" s="0" t="s">
        <v>1080</v>
      </c>
      <c r="B7" s="0" t="s">
        <v>1075</v>
      </c>
    </row>
    <row r="8" customFormat="false" ht="12.8" hidden="false" customHeight="false" outlineLevel="0" collapsed="false">
      <c r="A8" s="0" t="s">
        <v>1081</v>
      </c>
      <c r="B8" s="0" t="s">
        <v>1075</v>
      </c>
    </row>
    <row r="9" customFormat="false" ht="12.8" hidden="false" customHeight="false" outlineLevel="0" collapsed="false">
      <c r="A9" s="0" t="s">
        <v>1082</v>
      </c>
      <c r="B9" s="0" t="s">
        <v>1083</v>
      </c>
    </row>
    <row r="10" customFormat="false" ht="12.8" hidden="false" customHeight="false" outlineLevel="0" collapsed="false">
      <c r="A10" s="0" t="s">
        <v>1084</v>
      </c>
      <c r="B10" s="0" t="s">
        <v>1085</v>
      </c>
    </row>
    <row r="11" customFormat="false" ht="12.8" hidden="false" customHeight="false" outlineLevel="0" collapsed="false">
      <c r="A11" s="0" t="s">
        <v>1086</v>
      </c>
      <c r="B11" s="0" t="s">
        <v>1087</v>
      </c>
      <c r="C11" s="0" t="s">
        <v>207</v>
      </c>
    </row>
    <row r="12" customFormat="false" ht="12.8" hidden="false" customHeight="false" outlineLevel="0" collapsed="false">
      <c r="A12" s="0" t="s">
        <v>1088</v>
      </c>
      <c r="B12" s="0" t="s">
        <v>1087</v>
      </c>
      <c r="C12" s="0" t="s">
        <v>216</v>
      </c>
    </row>
    <row r="13" customFormat="false" ht="12.8" hidden="false" customHeight="false" outlineLevel="0" collapsed="false">
      <c r="A13" s="0" t="s">
        <v>1089</v>
      </c>
      <c r="B13" s="0" t="s">
        <v>1090</v>
      </c>
      <c r="C13" s="0" t="s">
        <v>1091</v>
      </c>
    </row>
    <row r="14" customFormat="false" ht="12.8" hidden="false" customHeight="false" outlineLevel="0" collapsed="false">
      <c r="A14" s="0" t="s">
        <v>1092</v>
      </c>
      <c r="B14" s="0" t="s">
        <v>1085</v>
      </c>
      <c r="C14" s="0" t="s">
        <v>1093</v>
      </c>
    </row>
    <row r="17" customFormat="false" ht="12.8" hidden="false" customHeight="false" outlineLevel="0" collapsed="false">
      <c r="B17" s="0" t="s">
        <v>1094</v>
      </c>
    </row>
    <row r="18" customFormat="false" ht="12.8" hidden="false" customHeight="false" outlineLevel="0" collapsed="false">
      <c r="B18" s="0" t="s">
        <v>1095</v>
      </c>
    </row>
    <row r="19" customFormat="false" ht="12.8" hidden="false" customHeight="false" outlineLevel="0" collapsed="false">
      <c r="B19" s="0" t="s">
        <v>1096</v>
      </c>
      <c r="C19" s="0" t="s">
        <v>1097</v>
      </c>
    </row>
    <row r="20" customFormat="false" ht="12.8" hidden="false" customHeight="false" outlineLevel="0" collapsed="false">
      <c r="B20" s="0" t="s">
        <v>1098</v>
      </c>
    </row>
    <row r="21" customFormat="false" ht="12.8" hidden="false" customHeight="false" outlineLevel="0" collapsed="false">
      <c r="B21" s="0" t="s">
        <v>1099</v>
      </c>
    </row>
    <row r="22" customFormat="false" ht="12.8" hidden="false" customHeight="false" outlineLevel="0" collapsed="false">
      <c r="B22" s="0" t="s">
        <v>1100</v>
      </c>
    </row>
    <row r="23" customFormat="false" ht="12.8" hidden="false" customHeight="false" outlineLevel="0" collapsed="false">
      <c r="B23" s="0" t="s">
        <v>1101</v>
      </c>
    </row>
    <row r="24" customFormat="false" ht="12.8" hidden="false" customHeight="false" outlineLevel="0" collapsed="false">
      <c r="B24" s="0" t="s">
        <v>1102</v>
      </c>
    </row>
    <row r="28" customFormat="false" ht="12.8" hidden="false" customHeight="false" outlineLevel="0" collapsed="false">
      <c r="F28" s="0" t="s">
        <v>1103</v>
      </c>
      <c r="H28" s="0" t="n">
        <v>3</v>
      </c>
      <c r="J28" s="0" t="n">
        <v>5</v>
      </c>
    </row>
    <row r="29" customFormat="false" ht="12.8" hidden="false" customHeight="false" outlineLevel="0" collapsed="false">
      <c r="F29" s="0" t="n">
        <v>23</v>
      </c>
      <c r="H29" s="0" t="n">
        <v>21</v>
      </c>
      <c r="J29" s="0" t="n">
        <v>25</v>
      </c>
    </row>
    <row r="30" customFormat="false" ht="12.8" hidden="false" customHeight="false" outlineLevel="0" collapsed="false">
      <c r="F30" s="0" t="s">
        <v>1104</v>
      </c>
    </row>
    <row r="31" customFormat="false" ht="12.8" hidden="false" customHeight="false" outlineLevel="0" collapsed="false">
      <c r="F31" s="0" t="n">
        <v>17</v>
      </c>
    </row>
    <row r="32" customFormat="false" ht="12.8" hidden="false" customHeight="false" outlineLevel="0" collapsed="false">
      <c r="F32" s="0" t="s">
        <v>1105</v>
      </c>
      <c r="G32" s="0" t="n">
        <v>6</v>
      </c>
    </row>
    <row r="33" customFormat="false" ht="12.8" hidden="false" customHeight="false" outlineLevel="0" collapsed="false">
      <c r="F33" s="0" t="s">
        <v>1106</v>
      </c>
      <c r="G33" s="20" t="s">
        <v>1107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39.7" zeroHeight="false" outlineLevelRow="0" outlineLevelCol="0"/>
  <cols>
    <col collapsed="false" customWidth="true" hidden="false" outlineLevel="0" max="1" min="1" style="28" width="20.7"/>
    <col collapsed="false" customWidth="false" hidden="false" outlineLevel="0" max="2" min="2" style="28" width="11.52"/>
    <col collapsed="false" customWidth="true" hidden="false" outlineLevel="0" max="3" min="3" style="29" width="5.42"/>
    <col collapsed="false" customWidth="true" hidden="false" outlineLevel="0" max="4" min="4" style="28" width="19.04"/>
    <col collapsed="false" customWidth="false" hidden="false" outlineLevel="0" max="5" min="5" style="28" width="11.52"/>
    <col collapsed="false" customWidth="false" hidden="false" outlineLevel="0" max="6" min="6" style="29" width="11.52"/>
    <col collapsed="false" customWidth="true" hidden="false" outlineLevel="0" max="7" min="7" style="28" width="18.61"/>
    <col collapsed="false" customWidth="false" hidden="false" outlineLevel="0" max="8" min="8" style="28" width="11.52"/>
    <col collapsed="false" customWidth="false" hidden="false" outlineLevel="0" max="9" min="9" style="29" width="11.52"/>
    <col collapsed="false" customWidth="true" hidden="false" outlineLevel="0" max="10" min="10" style="28" width="16.53"/>
    <col collapsed="false" customWidth="false" hidden="false" outlineLevel="0" max="11" min="11" style="28" width="11.52"/>
    <col collapsed="false" customWidth="false" hidden="false" outlineLevel="0" max="12" min="12" style="29" width="11.52"/>
    <col collapsed="false" customWidth="true" hidden="false" outlineLevel="0" max="13" min="13" style="28" width="19.31"/>
    <col collapsed="false" customWidth="true" hidden="false" outlineLevel="0" max="14" min="14" style="28" width="98.23"/>
    <col collapsed="false" customWidth="false" hidden="false" outlineLevel="0" max="64" min="15" style="28" width="11.52"/>
  </cols>
  <sheetData>
    <row r="1" customFormat="false" ht="39.7" hidden="false" customHeight="true" outlineLevel="0" collapsed="false">
      <c r="A1" s="30" t="s">
        <v>1108</v>
      </c>
      <c r="B1" s="30" t="s">
        <v>1109</v>
      </c>
      <c r="C1" s="31"/>
      <c r="D1" s="30" t="s">
        <v>1110</v>
      </c>
      <c r="E1" s="30" t="s">
        <v>1111</v>
      </c>
      <c r="F1" s="31"/>
      <c r="G1" s="30" t="s">
        <v>1112</v>
      </c>
      <c r="H1" s="30" t="s">
        <v>1111</v>
      </c>
      <c r="I1" s="31"/>
      <c r="J1" s="30" t="s">
        <v>1113</v>
      </c>
      <c r="K1" s="30" t="s">
        <v>1114</v>
      </c>
      <c r="M1" s="30" t="s">
        <v>1115</v>
      </c>
    </row>
    <row r="2" customFormat="false" ht="39.7" hidden="false" customHeight="true" outlineLevel="0" collapsed="false">
      <c r="A2" s="32" t="s">
        <v>1116</v>
      </c>
      <c r="B2" s="32" t="s">
        <v>1117</v>
      </c>
      <c r="D2" s="32" t="s">
        <v>1116</v>
      </c>
      <c r="E2" s="32" t="s">
        <v>1117</v>
      </c>
      <c r="G2" s="32" t="s">
        <v>1116</v>
      </c>
      <c r="H2" s="32" t="s">
        <v>1117</v>
      </c>
      <c r="J2" s="32" t="s">
        <v>1116</v>
      </c>
      <c r="K2" s="32" t="s">
        <v>1117</v>
      </c>
      <c r="M2" s="28" t="s">
        <v>106</v>
      </c>
      <c r="N2" s="28" t="s">
        <v>1118</v>
      </c>
    </row>
    <row r="3" customFormat="false" ht="39.7" hidden="false" customHeight="true" outlineLevel="0" collapsed="false">
      <c r="A3" s="28" t="s">
        <v>242</v>
      </c>
      <c r="D3" s="28" t="s">
        <v>1119</v>
      </c>
      <c r="E3" s="33" t="s">
        <v>1120</v>
      </c>
      <c r="G3" s="28" t="s">
        <v>257</v>
      </c>
      <c r="H3" s="28" t="s">
        <v>1121</v>
      </c>
      <c r="J3" s="28" t="s">
        <v>191</v>
      </c>
      <c r="M3" s="28" t="s">
        <v>111</v>
      </c>
      <c r="N3" s="28" t="s">
        <v>1122</v>
      </c>
    </row>
    <row r="4" customFormat="false" ht="39.7" hidden="false" customHeight="true" outlineLevel="0" collapsed="false">
      <c r="A4" s="28" t="s">
        <v>222</v>
      </c>
      <c r="D4" s="28" t="s">
        <v>1123</v>
      </c>
      <c r="E4" s="33" t="s">
        <v>1120</v>
      </c>
      <c r="G4" s="28" t="s">
        <v>296</v>
      </c>
      <c r="H4" s="28" t="s">
        <v>1121</v>
      </c>
      <c r="J4" s="28" t="s">
        <v>316</v>
      </c>
      <c r="M4" s="28" t="s">
        <v>115</v>
      </c>
      <c r="N4" s="28" t="s">
        <v>1124</v>
      </c>
    </row>
    <row r="5" customFormat="false" ht="39.7" hidden="false" customHeight="true" outlineLevel="0" collapsed="false">
      <c r="A5" s="28" t="s">
        <v>211</v>
      </c>
      <c r="B5" s="28" t="n">
        <v>1</v>
      </c>
      <c r="D5" s="28" t="s">
        <v>218</v>
      </c>
      <c r="E5" s="28" t="s">
        <v>1121</v>
      </c>
      <c r="G5" s="28" t="s">
        <v>1125</v>
      </c>
      <c r="H5" s="28" t="s">
        <v>1121</v>
      </c>
      <c r="J5" s="28" t="s">
        <v>317</v>
      </c>
      <c r="M5" s="28" t="s">
        <v>119</v>
      </c>
      <c r="N5" s="28" t="s">
        <v>1126</v>
      </c>
    </row>
    <row r="6" customFormat="false" ht="39.7" hidden="false" customHeight="true" outlineLevel="0" collapsed="false">
      <c r="A6" s="28" t="s">
        <v>1127</v>
      </c>
      <c r="D6" s="34" t="s">
        <v>884</v>
      </c>
      <c r="G6" s="28" t="s">
        <v>1128</v>
      </c>
      <c r="J6" s="28" t="s">
        <v>1129</v>
      </c>
      <c r="K6" s="28" t="s">
        <v>1121</v>
      </c>
      <c r="M6" s="28" t="s">
        <v>123</v>
      </c>
      <c r="N6" s="28" t="s">
        <v>1130</v>
      </c>
    </row>
    <row r="7" customFormat="false" ht="39.7" hidden="false" customHeight="true" outlineLevel="0" collapsed="false">
      <c r="A7" s="28" t="s">
        <v>193</v>
      </c>
      <c r="D7" s="28" t="s">
        <v>229</v>
      </c>
      <c r="G7" s="28" t="s">
        <v>1131</v>
      </c>
      <c r="H7" s="33" t="s">
        <v>1132</v>
      </c>
      <c r="M7" s="28" t="s">
        <v>128</v>
      </c>
      <c r="N7" s="28" t="s">
        <v>1133</v>
      </c>
    </row>
    <row r="8" customFormat="false" ht="39.7" hidden="false" customHeight="true" outlineLevel="0" collapsed="false">
      <c r="A8" s="28" t="s">
        <v>260</v>
      </c>
      <c r="B8" s="28" t="s">
        <v>1121</v>
      </c>
      <c r="D8" s="28" t="s">
        <v>1134</v>
      </c>
      <c r="G8" s="28" t="s">
        <v>296</v>
      </c>
      <c r="M8" s="28" t="s">
        <v>133</v>
      </c>
      <c r="N8" s="28" t="s">
        <v>1135</v>
      </c>
    </row>
    <row r="9" customFormat="false" ht="39.7" hidden="false" customHeight="true" outlineLevel="0" collapsed="false">
      <c r="A9" s="28" t="s">
        <v>1136</v>
      </c>
      <c r="B9" s="28" t="s">
        <v>1137</v>
      </c>
      <c r="D9" s="0"/>
    </row>
    <row r="10" customFormat="false" ht="39.7" hidden="false" customHeight="true" outlineLevel="0" collapsed="false">
      <c r="A10" s="29"/>
      <c r="B10" s="29"/>
      <c r="D10" s="29"/>
      <c r="E10" s="29"/>
      <c r="G10" s="29"/>
      <c r="H10" s="29"/>
      <c r="J10" s="29"/>
      <c r="K10" s="29"/>
      <c r="M10" s="28" t="s">
        <v>148</v>
      </c>
      <c r="N10" s="28" t="s">
        <v>1138</v>
      </c>
    </row>
    <row r="11" customFormat="false" ht="39.7" hidden="false" customHeight="true" outlineLevel="0" collapsed="false">
      <c r="A11" s="30" t="s">
        <v>1139</v>
      </c>
      <c r="B11" s="30" t="s">
        <v>1140</v>
      </c>
      <c r="C11" s="35"/>
      <c r="D11" s="28" t="s">
        <v>1141</v>
      </c>
      <c r="F11" s="28"/>
      <c r="I11" s="28"/>
      <c r="L11" s="28"/>
      <c r="M11" s="28" t="s">
        <v>1142</v>
      </c>
      <c r="N11" s="34" t="s">
        <v>1143</v>
      </c>
    </row>
    <row r="12" customFormat="false" ht="39.7" hidden="false" customHeight="true" outlineLevel="0" collapsed="false">
      <c r="A12" s="28" t="s">
        <v>173</v>
      </c>
      <c r="C12" s="35"/>
      <c r="F12" s="28"/>
      <c r="I12" s="28"/>
      <c r="L12" s="28"/>
      <c r="M12" s="28" t="s">
        <v>1144</v>
      </c>
      <c r="N12" s="28" t="s">
        <v>1145</v>
      </c>
    </row>
    <row r="13" customFormat="false" ht="39.7" hidden="false" customHeight="true" outlineLevel="0" collapsed="false">
      <c r="A13" s="28" t="s">
        <v>181</v>
      </c>
      <c r="C13" s="35"/>
      <c r="F13" s="28"/>
      <c r="I13" s="28"/>
      <c r="L13" s="28"/>
      <c r="M13" s="28" t="s">
        <v>1146</v>
      </c>
      <c r="N13" s="28" t="s">
        <v>1147</v>
      </c>
    </row>
    <row r="14" customFormat="false" ht="39.7" hidden="false" customHeight="true" outlineLevel="0" collapsed="false">
      <c r="A14" s="28" t="s">
        <v>192</v>
      </c>
      <c r="C14" s="35"/>
      <c r="F14" s="28"/>
      <c r="I14" s="28"/>
      <c r="L14" s="28"/>
    </row>
    <row r="15" customFormat="false" ht="39.7" hidden="false" customHeight="true" outlineLevel="0" collapsed="false">
      <c r="A15" s="28" t="s">
        <v>200</v>
      </c>
      <c r="B15" s="28" t="s">
        <v>1121</v>
      </c>
      <c r="C15" s="35"/>
      <c r="F15" s="28"/>
      <c r="I15" s="28"/>
      <c r="L15" s="28"/>
    </row>
    <row r="16" customFormat="false" ht="39.7" hidden="false" customHeight="true" outlineLevel="0" collapsed="false">
      <c r="C16" s="35"/>
      <c r="F16" s="28"/>
      <c r="I16" s="28"/>
      <c r="L16" s="28"/>
    </row>
    <row r="17" customFormat="false" ht="39.7" hidden="false" customHeight="true" outlineLevel="0" collapsed="false">
      <c r="A17" s="35"/>
      <c r="B17" s="35"/>
      <c r="C17" s="35"/>
      <c r="F17" s="28"/>
      <c r="I17" s="28"/>
      <c r="L17" s="28"/>
    </row>
    <row r="18" customFormat="false" ht="39.7" hidden="false" customHeight="true" outlineLevel="0" collapsed="false">
      <c r="C18" s="28"/>
      <c r="F18" s="28"/>
      <c r="I18" s="28"/>
      <c r="L18" s="28"/>
    </row>
    <row r="19" customFormat="false" ht="39.7" hidden="false" customHeight="true" outlineLevel="0" collapsed="false">
      <c r="C19" s="28"/>
      <c r="F19" s="28"/>
      <c r="I19" s="28"/>
      <c r="L19" s="28"/>
    </row>
    <row r="20" customFormat="false" ht="39.7" hidden="false" customHeight="true" outlineLevel="0" collapsed="false">
      <c r="C20" s="28"/>
      <c r="F20" s="28"/>
      <c r="I20" s="28"/>
      <c r="L20" s="28"/>
    </row>
    <row r="21" customFormat="false" ht="39.7" hidden="false" customHeight="true" outlineLevel="0" collapsed="false">
      <c r="C21" s="28"/>
      <c r="F21" s="28"/>
      <c r="I21" s="28"/>
      <c r="L21" s="28"/>
    </row>
    <row r="22" customFormat="false" ht="39.7" hidden="false" customHeight="true" outlineLevel="0" collapsed="false">
      <c r="C22" s="28"/>
      <c r="F22" s="28"/>
      <c r="I22" s="28"/>
      <c r="L22" s="28"/>
    </row>
    <row r="23" customFormat="false" ht="39.7" hidden="false" customHeight="true" outlineLevel="0" collapsed="false">
      <c r="C23" s="28"/>
      <c r="F23" s="28"/>
      <c r="I23" s="28"/>
      <c r="L23" s="28"/>
    </row>
    <row r="24" customFormat="false" ht="39.7" hidden="false" customHeight="true" outlineLevel="0" collapsed="false">
      <c r="C24" s="28"/>
      <c r="F24" s="28"/>
      <c r="I24" s="28"/>
      <c r="L24" s="28"/>
    </row>
    <row r="25" customFormat="false" ht="39.7" hidden="false" customHeight="true" outlineLevel="0" collapsed="false">
      <c r="C25" s="28"/>
      <c r="F25" s="28"/>
      <c r="I25" s="28"/>
      <c r="L25" s="28"/>
    </row>
    <row r="26" customFormat="false" ht="39.7" hidden="false" customHeight="true" outlineLevel="0" collapsed="false">
      <c r="C26" s="28"/>
      <c r="F26" s="28"/>
      <c r="I26" s="28"/>
      <c r="L26" s="28"/>
    </row>
    <row r="27" customFormat="false" ht="39.7" hidden="false" customHeight="true" outlineLevel="0" collapsed="false">
      <c r="C27" s="28"/>
      <c r="F27" s="28"/>
      <c r="I27" s="28"/>
      <c r="L27" s="28"/>
    </row>
    <row r="28" customFormat="false" ht="39.7" hidden="false" customHeight="true" outlineLevel="0" collapsed="false">
      <c r="C28" s="28"/>
      <c r="F28" s="28"/>
      <c r="I28" s="28"/>
      <c r="L28" s="28"/>
    </row>
    <row r="29" customFormat="false" ht="39.7" hidden="false" customHeight="true" outlineLevel="0" collapsed="false">
      <c r="C29" s="28"/>
      <c r="F29" s="28"/>
      <c r="I29" s="28"/>
      <c r="L29" s="28"/>
    </row>
    <row r="30" customFormat="false" ht="39.7" hidden="false" customHeight="true" outlineLevel="0" collapsed="false">
      <c r="C30" s="28"/>
      <c r="F30" s="28"/>
      <c r="I30" s="28"/>
      <c r="L30" s="28"/>
    </row>
    <row r="31" customFormat="false" ht="39.7" hidden="false" customHeight="true" outlineLevel="0" collapsed="false">
      <c r="C31" s="28"/>
      <c r="F31" s="28"/>
      <c r="I31" s="28"/>
      <c r="L31" s="28"/>
    </row>
    <row r="32" customFormat="false" ht="39.7" hidden="false" customHeight="true" outlineLevel="0" collapsed="false">
      <c r="C32" s="28"/>
      <c r="F32" s="28"/>
      <c r="I32" s="28"/>
      <c r="L32" s="28"/>
    </row>
    <row r="33" customFormat="false" ht="39.7" hidden="false" customHeight="true" outlineLevel="0" collapsed="false">
      <c r="C33" s="28"/>
      <c r="F33" s="28"/>
      <c r="I33" s="28"/>
      <c r="L33" s="28"/>
    </row>
    <row r="34" customFormat="false" ht="39.7" hidden="false" customHeight="true" outlineLevel="0" collapsed="false">
      <c r="C34" s="28"/>
      <c r="F34" s="28"/>
      <c r="I34" s="28"/>
      <c r="L34" s="28"/>
    </row>
    <row r="35" customFormat="false" ht="39.7" hidden="false" customHeight="true" outlineLevel="0" collapsed="false">
      <c r="C35" s="28"/>
      <c r="F35" s="28"/>
      <c r="I35" s="28"/>
      <c r="L35" s="28"/>
    </row>
    <row r="36" customFormat="false" ht="39.7" hidden="false" customHeight="true" outlineLevel="0" collapsed="false">
      <c r="C36" s="28"/>
      <c r="F36" s="28"/>
      <c r="I36" s="28"/>
      <c r="L36" s="28"/>
    </row>
    <row r="37" customFormat="false" ht="39.7" hidden="false" customHeight="true" outlineLevel="0" collapsed="false">
      <c r="C37" s="28"/>
      <c r="F37" s="28"/>
      <c r="I37" s="28"/>
      <c r="L37" s="28"/>
    </row>
    <row r="38" customFormat="false" ht="39.7" hidden="false" customHeight="true" outlineLevel="0" collapsed="false">
      <c r="C38" s="28"/>
      <c r="F38" s="28"/>
      <c r="I38" s="28"/>
      <c r="L38" s="28"/>
    </row>
    <row r="39" customFormat="false" ht="39.7" hidden="false" customHeight="true" outlineLevel="0" collapsed="false">
      <c r="C39" s="28"/>
      <c r="F39" s="28"/>
      <c r="I39" s="28"/>
      <c r="L39" s="28"/>
    </row>
    <row r="40" customFormat="false" ht="39.7" hidden="false" customHeight="true" outlineLevel="0" collapsed="false">
      <c r="C40" s="28"/>
      <c r="F40" s="28"/>
      <c r="I40" s="28"/>
      <c r="L40" s="28"/>
    </row>
    <row r="41" customFormat="false" ht="39.7" hidden="false" customHeight="true" outlineLevel="0" collapsed="false">
      <c r="C41" s="28"/>
      <c r="F41" s="28"/>
      <c r="I41" s="28"/>
      <c r="L41" s="28"/>
    </row>
    <row r="42" customFormat="false" ht="39.7" hidden="false" customHeight="true" outlineLevel="0" collapsed="false">
      <c r="C42" s="28"/>
      <c r="F42" s="28"/>
      <c r="I42" s="28"/>
      <c r="L42" s="28"/>
    </row>
    <row r="43" customFormat="false" ht="39.7" hidden="false" customHeight="true" outlineLevel="0" collapsed="false">
      <c r="C43" s="28"/>
      <c r="F43" s="28"/>
      <c r="I43" s="28"/>
      <c r="L43" s="28"/>
    </row>
    <row r="44" customFormat="false" ht="39.7" hidden="false" customHeight="true" outlineLevel="0" collapsed="false">
      <c r="C44" s="28"/>
      <c r="F44" s="28"/>
      <c r="I44" s="28"/>
      <c r="L44" s="28"/>
    </row>
    <row r="45" customFormat="false" ht="39.7" hidden="false" customHeight="true" outlineLevel="0" collapsed="false">
      <c r="C45" s="28"/>
      <c r="F45" s="28"/>
      <c r="I45" s="28"/>
      <c r="L45" s="28"/>
    </row>
    <row r="46" customFormat="false" ht="39.7" hidden="false" customHeight="true" outlineLevel="0" collapsed="false">
      <c r="C46" s="28"/>
      <c r="F46" s="28"/>
      <c r="I46" s="28"/>
      <c r="L46" s="28"/>
    </row>
    <row r="47" customFormat="false" ht="39.7" hidden="false" customHeight="true" outlineLevel="0" collapsed="false">
      <c r="C47" s="28"/>
      <c r="F47" s="28"/>
      <c r="I47" s="28"/>
      <c r="L47" s="28"/>
    </row>
    <row r="48" customFormat="false" ht="39.7" hidden="false" customHeight="true" outlineLevel="0" collapsed="false">
      <c r="C48" s="28"/>
      <c r="F48" s="28"/>
      <c r="I48" s="28"/>
      <c r="L48" s="28"/>
    </row>
    <row r="49" customFormat="false" ht="39.7" hidden="false" customHeight="true" outlineLevel="0" collapsed="false">
      <c r="C49" s="28"/>
      <c r="F49" s="28"/>
      <c r="I49" s="28"/>
      <c r="L49" s="28"/>
    </row>
    <row r="50" customFormat="false" ht="39.7" hidden="false" customHeight="true" outlineLevel="0" collapsed="false">
      <c r="C50" s="28"/>
      <c r="F50" s="28"/>
      <c r="I50" s="28"/>
      <c r="L50" s="28"/>
    </row>
    <row r="51" customFormat="false" ht="39.7" hidden="false" customHeight="true" outlineLevel="0" collapsed="false">
      <c r="C51" s="28"/>
      <c r="F51" s="28"/>
      <c r="I51" s="28"/>
      <c r="L51" s="28"/>
    </row>
    <row r="52" customFormat="false" ht="39.7" hidden="false" customHeight="true" outlineLevel="0" collapsed="false">
      <c r="C52" s="28"/>
      <c r="F52" s="28"/>
      <c r="I52" s="28"/>
      <c r="L52" s="28"/>
    </row>
    <row r="53" customFormat="false" ht="39.7" hidden="false" customHeight="true" outlineLevel="0" collapsed="false">
      <c r="C53" s="28"/>
      <c r="F53" s="28"/>
      <c r="I53" s="28"/>
      <c r="L53" s="28"/>
    </row>
    <row r="54" customFormat="false" ht="39.7" hidden="false" customHeight="true" outlineLevel="0" collapsed="false">
      <c r="C54" s="28"/>
      <c r="F54" s="28"/>
      <c r="I54" s="28"/>
      <c r="L54" s="28"/>
    </row>
    <row r="55" customFormat="false" ht="39.7" hidden="false" customHeight="true" outlineLevel="0" collapsed="false">
      <c r="C55" s="28"/>
      <c r="F55" s="28"/>
      <c r="I55" s="28"/>
      <c r="L55" s="28"/>
    </row>
    <row r="56" customFormat="false" ht="39.7" hidden="false" customHeight="true" outlineLevel="0" collapsed="false">
      <c r="C56" s="28"/>
      <c r="F56" s="28"/>
      <c r="I56" s="28"/>
      <c r="L56" s="28"/>
    </row>
    <row r="57" customFormat="false" ht="39.7" hidden="false" customHeight="true" outlineLevel="0" collapsed="false">
      <c r="C57" s="28"/>
      <c r="F57" s="28"/>
      <c r="I57" s="28"/>
      <c r="L57" s="28"/>
    </row>
    <row r="58" customFormat="false" ht="39.7" hidden="false" customHeight="true" outlineLevel="0" collapsed="false">
      <c r="C58" s="28"/>
      <c r="F58" s="28"/>
      <c r="I58" s="28"/>
      <c r="L58" s="28"/>
    </row>
    <row r="59" customFormat="false" ht="39.7" hidden="false" customHeight="true" outlineLevel="0" collapsed="false">
      <c r="C59" s="28"/>
      <c r="F59" s="28"/>
      <c r="I59" s="28"/>
      <c r="L59" s="28"/>
    </row>
    <row r="60" customFormat="false" ht="39.7" hidden="false" customHeight="true" outlineLevel="0" collapsed="false">
      <c r="C60" s="28"/>
      <c r="F60" s="28"/>
      <c r="I60" s="28"/>
      <c r="L60" s="28"/>
    </row>
    <row r="61" customFormat="false" ht="39.7" hidden="false" customHeight="true" outlineLevel="0" collapsed="false">
      <c r="C61" s="28"/>
      <c r="F61" s="28"/>
      <c r="I61" s="28"/>
      <c r="L61" s="28"/>
    </row>
    <row r="62" customFormat="false" ht="39.7" hidden="false" customHeight="true" outlineLevel="0" collapsed="false">
      <c r="C62" s="28"/>
      <c r="F62" s="28"/>
      <c r="I62" s="28"/>
      <c r="L62" s="28"/>
    </row>
    <row r="63" customFormat="false" ht="39.7" hidden="false" customHeight="true" outlineLevel="0" collapsed="false">
      <c r="C63" s="28"/>
      <c r="F63" s="28"/>
      <c r="I63" s="28"/>
      <c r="L63" s="28"/>
    </row>
    <row r="64" customFormat="false" ht="39.7" hidden="false" customHeight="true" outlineLevel="0" collapsed="false">
      <c r="C64" s="28"/>
      <c r="F64" s="28"/>
      <c r="I64" s="28"/>
      <c r="L64" s="28"/>
    </row>
    <row r="65" customFormat="false" ht="39.7" hidden="false" customHeight="true" outlineLevel="0" collapsed="false">
      <c r="C65" s="28"/>
      <c r="F65" s="28"/>
      <c r="I65" s="28"/>
      <c r="L65" s="28"/>
    </row>
    <row r="66" customFormat="false" ht="39.7" hidden="false" customHeight="true" outlineLevel="0" collapsed="false">
      <c r="C66" s="28"/>
      <c r="F66" s="28"/>
      <c r="I66" s="28"/>
      <c r="L66" s="28"/>
    </row>
    <row r="67" customFormat="false" ht="39.7" hidden="false" customHeight="true" outlineLevel="0" collapsed="false">
      <c r="C67" s="28"/>
      <c r="F67" s="28"/>
      <c r="I67" s="28"/>
      <c r="L67" s="28"/>
    </row>
    <row r="68" customFormat="false" ht="39.7" hidden="false" customHeight="true" outlineLevel="0" collapsed="false">
      <c r="C68" s="28"/>
      <c r="F68" s="28"/>
      <c r="I68" s="28"/>
      <c r="L68" s="28"/>
    </row>
    <row r="69" customFormat="false" ht="39.7" hidden="false" customHeight="true" outlineLevel="0" collapsed="false">
      <c r="C69" s="28"/>
      <c r="F69" s="28"/>
      <c r="I69" s="28"/>
      <c r="L69" s="28"/>
    </row>
    <row r="70" customFormat="false" ht="39.7" hidden="false" customHeight="true" outlineLevel="0" collapsed="false">
      <c r="C70" s="28"/>
      <c r="F70" s="28"/>
      <c r="I70" s="28"/>
      <c r="L70" s="28"/>
    </row>
    <row r="71" customFormat="false" ht="39.7" hidden="false" customHeight="true" outlineLevel="0" collapsed="false">
      <c r="C71" s="28"/>
      <c r="F71" s="28"/>
      <c r="I71" s="28"/>
      <c r="L71" s="28"/>
    </row>
    <row r="72" customFormat="false" ht="39.7" hidden="false" customHeight="true" outlineLevel="0" collapsed="false">
      <c r="C72" s="28"/>
      <c r="F72" s="28"/>
      <c r="I72" s="28"/>
      <c r="L72" s="28"/>
    </row>
    <row r="73" customFormat="false" ht="39.7" hidden="false" customHeight="true" outlineLevel="0" collapsed="false">
      <c r="C73" s="28"/>
      <c r="F73" s="28"/>
      <c r="I73" s="28"/>
      <c r="L73" s="28"/>
    </row>
    <row r="74" customFormat="false" ht="39.7" hidden="false" customHeight="true" outlineLevel="0" collapsed="false">
      <c r="C74" s="28"/>
      <c r="F74" s="28"/>
      <c r="I74" s="28"/>
      <c r="L74" s="28"/>
    </row>
    <row r="75" customFormat="false" ht="39.7" hidden="false" customHeight="true" outlineLevel="0" collapsed="false">
      <c r="C75" s="28"/>
      <c r="F75" s="28"/>
      <c r="I75" s="28"/>
      <c r="L75" s="28"/>
    </row>
    <row r="76" customFormat="false" ht="39.7" hidden="false" customHeight="true" outlineLevel="0" collapsed="false">
      <c r="C76" s="28"/>
      <c r="F76" s="28"/>
      <c r="I76" s="28"/>
      <c r="L76" s="2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335</v>
      </c>
    </row>
    <row r="2" customFormat="false" ht="12.8" hidden="false" customHeight="false" outlineLevel="0" collapsed="false">
      <c r="A2" s="0" t="s">
        <v>1148</v>
      </c>
    </row>
    <row r="5" customFormat="false" ht="12.8" hidden="false" customHeight="false" outlineLevel="0" collapsed="false">
      <c r="A5" s="0" t="s">
        <v>1149</v>
      </c>
    </row>
    <row r="6" customFormat="false" ht="12.8" hidden="false" customHeight="false" outlineLevel="0" collapsed="false">
      <c r="A6" s="0" t="s">
        <v>1150</v>
      </c>
    </row>
    <row r="7" customFormat="false" ht="12.8" hidden="false" customHeight="false" outlineLevel="0" collapsed="false">
      <c r="A7" s="0" t="s">
        <v>1151</v>
      </c>
      <c r="C7" s="0" t="s">
        <v>1152</v>
      </c>
    </row>
    <row r="8" customFormat="false" ht="12.8" hidden="false" customHeight="false" outlineLevel="0" collapsed="false">
      <c r="A8" s="0" t="s">
        <v>1153</v>
      </c>
    </row>
    <row r="9" customFormat="false" ht="12.8" hidden="false" customHeight="false" outlineLevel="0" collapsed="false">
      <c r="A9" s="0" t="s">
        <v>1154</v>
      </c>
    </row>
    <row r="10" customFormat="false" ht="12.8" hidden="false" customHeight="false" outlineLevel="0" collapsed="false">
      <c r="A10" s="0" t="s">
        <v>1155</v>
      </c>
    </row>
    <row r="11" customFormat="false" ht="12.8" hidden="false" customHeight="false" outlineLevel="0" collapsed="false">
      <c r="A11" s="0" t="s">
        <v>1156</v>
      </c>
      <c r="B11" s="0" t="s">
        <v>1157</v>
      </c>
    </row>
    <row r="12" customFormat="false" ht="12.8" hidden="false" customHeight="false" outlineLevel="0" collapsed="false">
      <c r="A12" s="0" t="s">
        <v>1158</v>
      </c>
      <c r="B12" s="0" t="s">
        <v>1006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sheetData>
    <row r="1" customFormat="false" ht="13.4" hidden="false" customHeight="false" outlineLevel="0" collapsed="false">
      <c r="A1" s="0" t="s">
        <v>1159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1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72" activeCellId="0" sqref="A7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1160</v>
      </c>
      <c r="B1" s="0" t="s">
        <v>1161</v>
      </c>
      <c r="C1" s="0" t="s">
        <v>1162</v>
      </c>
      <c r="F1" s="0" t="s">
        <v>1163</v>
      </c>
      <c r="I1" s="0" t="n">
        <v>1650</v>
      </c>
    </row>
    <row r="2" customFormat="false" ht="12.8" hidden="false" customHeight="false" outlineLevel="0" collapsed="false">
      <c r="F2" s="0" t="s">
        <v>1164</v>
      </c>
      <c r="I2" s="0" t="n">
        <v>5000</v>
      </c>
      <c r="J2" s="0" t="s">
        <v>1165</v>
      </c>
    </row>
    <row r="3" customFormat="false" ht="12.8" hidden="false" customHeight="false" outlineLevel="0" collapsed="false">
      <c r="A3" s="0" t="s">
        <v>1166</v>
      </c>
      <c r="C3" s="0" t="s">
        <v>1006</v>
      </c>
      <c r="D3" s="0" t="s">
        <v>1167</v>
      </c>
      <c r="F3" s="0" t="s">
        <v>1168</v>
      </c>
      <c r="J3" s="0" t="s">
        <v>1169</v>
      </c>
    </row>
    <row r="4" customFormat="false" ht="12.8" hidden="false" customHeight="false" outlineLevel="0" collapsed="false">
      <c r="A4" s="0" t="s">
        <v>1170</v>
      </c>
      <c r="C4" s="0" t="n">
        <v>58000</v>
      </c>
      <c r="D4" s="0" t="s">
        <v>1171</v>
      </c>
      <c r="F4" s="0" t="s">
        <v>1172</v>
      </c>
      <c r="J4" s="0" t="s">
        <v>1169</v>
      </c>
    </row>
    <row r="5" customFormat="false" ht="12.8" hidden="false" customHeight="false" outlineLevel="0" collapsed="false">
      <c r="A5" s="0" t="s">
        <v>1173</v>
      </c>
      <c r="B5" s="0" t="s">
        <v>1174</v>
      </c>
      <c r="F5" s="0" t="s">
        <v>1175</v>
      </c>
      <c r="J5" s="0" t="s">
        <v>1165</v>
      </c>
    </row>
    <row r="6" customFormat="false" ht="12.8" hidden="false" customHeight="false" outlineLevel="0" collapsed="false">
      <c r="N6" s="0" t="n">
        <f aca="false">1650+15000+1000</f>
        <v>17650</v>
      </c>
    </row>
    <row r="7" customFormat="false" ht="12.8" hidden="false" customHeight="false" outlineLevel="0" collapsed="false">
      <c r="A7" s="0" t="s">
        <v>1176</v>
      </c>
      <c r="C7" s="0" t="n">
        <v>-15000</v>
      </c>
    </row>
    <row r="10" customFormat="false" ht="12.8" hidden="false" customHeight="false" outlineLevel="0" collapsed="false">
      <c r="A10" s="0" t="s">
        <v>1177</v>
      </c>
    </row>
    <row r="11" customFormat="false" ht="12.8" hidden="false" customHeight="false" outlineLevel="0" collapsed="false">
      <c r="A11" s="0" t="s">
        <v>1178</v>
      </c>
    </row>
    <row r="12" customFormat="false" ht="12.8" hidden="false" customHeight="false" outlineLevel="0" collapsed="false">
      <c r="A12" s="0" t="s">
        <v>1179</v>
      </c>
      <c r="B12" s="0" t="s">
        <v>1180</v>
      </c>
    </row>
    <row r="15" customFormat="false" ht="12.8" hidden="false" customHeight="false" outlineLevel="0" collapsed="false">
      <c r="A15" s="0" t="s">
        <v>487</v>
      </c>
      <c r="B15" s="0" t="s">
        <v>1181</v>
      </c>
    </row>
    <row r="16" customFormat="false" ht="12.8" hidden="false" customHeight="false" outlineLevel="0" collapsed="false">
      <c r="A16" s="0" t="s">
        <v>1182</v>
      </c>
    </row>
    <row r="17" customFormat="false" ht="12.8" hidden="false" customHeight="false" outlineLevel="0" collapsed="false">
      <c r="A17" s="0" t="s">
        <v>1183</v>
      </c>
      <c r="G17" s="0" t="s">
        <v>1184</v>
      </c>
    </row>
    <row r="18" customFormat="false" ht="12.8" hidden="false" customHeight="false" outlineLevel="0" collapsed="false">
      <c r="A18" s="0" t="s">
        <v>1185</v>
      </c>
    </row>
    <row r="25" customFormat="false" ht="12.8" hidden="false" customHeight="false" outlineLevel="0" collapsed="false">
      <c r="E25" s="0" t="n">
        <f aca="false">1650*1.25/2</f>
        <v>1031.25</v>
      </c>
    </row>
    <row r="26" customFormat="false" ht="12.8" hidden="false" customHeight="false" outlineLevel="0" collapsed="false">
      <c r="E26" s="0" t="n">
        <f aca="false">4000+(1031.25*3)+10000</f>
        <v>17093.75</v>
      </c>
    </row>
    <row r="27" customFormat="false" ht="12.8" hidden="false" customHeight="false" outlineLevel="0" collapsed="false">
      <c r="E27" s="0" t="n">
        <f aca="false">E26/6</f>
        <v>2848.95833333333</v>
      </c>
    </row>
    <row r="31" customFormat="false" ht="12.8" hidden="false" customHeight="false" outlineLevel="0" collapsed="false">
      <c r="A31" s="0" t="s">
        <v>1186</v>
      </c>
    </row>
    <row r="32" customFormat="false" ht="12.8" hidden="false" customHeight="false" outlineLevel="0" collapsed="false">
      <c r="A32" s="0" t="s">
        <v>1187</v>
      </c>
    </row>
    <row r="33" customFormat="false" ht="12.8" hidden="false" customHeight="false" outlineLevel="0" collapsed="false">
      <c r="A33" s="0" t="s">
        <v>1188</v>
      </c>
    </row>
    <row r="34" customFormat="false" ht="12.8" hidden="false" customHeight="false" outlineLevel="0" collapsed="false">
      <c r="A34" s="0" t="s">
        <v>1189</v>
      </c>
    </row>
    <row r="35" customFormat="false" ht="12.8" hidden="false" customHeight="false" outlineLevel="0" collapsed="false">
      <c r="A35" s="0" t="s">
        <v>1190</v>
      </c>
    </row>
    <row r="36" customFormat="false" ht="12.8" hidden="false" customHeight="false" outlineLevel="0" collapsed="false">
      <c r="A36" s="0" t="s">
        <v>1191</v>
      </c>
    </row>
    <row r="37" customFormat="false" ht="12.8" hidden="false" customHeight="false" outlineLevel="0" collapsed="false">
      <c r="A37" s="0" t="s">
        <v>1192</v>
      </c>
      <c r="B37" s="0" t="s">
        <v>5</v>
      </c>
    </row>
    <row r="39" customFormat="false" ht="12.8" hidden="false" customHeight="false" outlineLevel="0" collapsed="false">
      <c r="A39" s="0" t="s">
        <v>1193</v>
      </c>
      <c r="B39" s="0" t="s">
        <v>1194</v>
      </c>
    </row>
    <row r="40" customFormat="false" ht="120.85" hidden="false" customHeight="false" outlineLevel="0" collapsed="false">
      <c r="A40" s="0" t="s">
        <v>11</v>
      </c>
      <c r="B40" s="36" t="s">
        <v>1195</v>
      </c>
    </row>
    <row r="42" customFormat="false" ht="12.8" hidden="false" customHeight="false" outlineLevel="0" collapsed="false">
      <c r="A42" s="0" t="s">
        <v>1196</v>
      </c>
    </row>
    <row r="43" customFormat="false" ht="12.8" hidden="false" customHeight="false" outlineLevel="0" collapsed="false">
      <c r="A43" s="0" t="s">
        <v>1197</v>
      </c>
    </row>
    <row r="44" customFormat="false" ht="12.8" hidden="false" customHeight="false" outlineLevel="0" collapsed="false">
      <c r="A44" s="0" t="s">
        <v>1198</v>
      </c>
    </row>
    <row r="45" customFormat="false" ht="12.8" hidden="false" customHeight="false" outlineLevel="0" collapsed="false">
      <c r="A45" s="0" t="s">
        <v>1199</v>
      </c>
    </row>
    <row r="46" customFormat="false" ht="12.8" hidden="false" customHeight="false" outlineLevel="0" collapsed="false">
      <c r="A46" s="0" t="s">
        <v>1200</v>
      </c>
    </row>
    <row r="47" customFormat="false" ht="12.8" hidden="false" customHeight="false" outlineLevel="0" collapsed="false">
      <c r="A47" s="0" t="s">
        <v>1201</v>
      </c>
    </row>
    <row r="48" customFormat="false" ht="12.8" hidden="false" customHeight="false" outlineLevel="0" collapsed="false">
      <c r="A48" s="0" t="s">
        <v>1202</v>
      </c>
    </row>
    <row r="49" customFormat="false" ht="12.8" hidden="false" customHeight="false" outlineLevel="0" collapsed="false">
      <c r="A49" s="0" t="s">
        <v>1203</v>
      </c>
    </row>
    <row r="50" customFormat="false" ht="12.8" hidden="false" customHeight="false" outlineLevel="0" collapsed="false">
      <c r="A50" s="0" t="s">
        <v>1204</v>
      </c>
    </row>
    <row r="51" customFormat="false" ht="12.8" hidden="false" customHeight="false" outlineLevel="0" collapsed="false">
      <c r="A51" s="0" t="s">
        <v>1205</v>
      </c>
    </row>
    <row r="52" customFormat="false" ht="12.8" hidden="false" customHeight="false" outlineLevel="0" collapsed="false">
      <c r="A52" s="0" t="s">
        <v>1206</v>
      </c>
    </row>
    <row r="53" customFormat="false" ht="12.8" hidden="false" customHeight="false" outlineLevel="0" collapsed="false">
      <c r="A53" s="0" t="s">
        <v>1207</v>
      </c>
    </row>
    <row r="55" customFormat="false" ht="12.8" hidden="false" customHeight="false" outlineLevel="0" collapsed="false">
      <c r="A55" s="0" t="s">
        <v>1208</v>
      </c>
      <c r="B55" s="0" t="n">
        <f aca="false">17080+19040+7430</f>
        <v>43550</v>
      </c>
    </row>
    <row r="56" customFormat="false" ht="12.8" hidden="false" customHeight="false" outlineLevel="0" collapsed="false">
      <c r="B56" s="0" t="n">
        <f aca="false">B55/6</f>
        <v>7258.33333333333</v>
      </c>
    </row>
    <row r="61" customFormat="false" ht="12.8" hidden="false" customHeight="false" outlineLevel="0" collapsed="false">
      <c r="A61" s="0" t="s">
        <v>1209</v>
      </c>
    </row>
    <row r="63" customFormat="false" ht="12.8" hidden="false" customHeight="false" outlineLevel="0" collapsed="false">
      <c r="A63" s="0" t="s">
        <v>1210</v>
      </c>
    </row>
    <row r="64" customFormat="false" ht="12.8" hidden="false" customHeight="false" outlineLevel="0" collapsed="false">
      <c r="A64" s="0" t="s">
        <v>1211</v>
      </c>
    </row>
    <row r="65" customFormat="false" ht="12.8" hidden="false" customHeight="false" outlineLevel="0" collapsed="false">
      <c r="A65" s="0" t="s">
        <v>1212</v>
      </c>
    </row>
    <row r="69" customFormat="false" ht="12.8" hidden="false" customHeight="false" outlineLevel="0" collapsed="false">
      <c r="A69" s="0" t="s">
        <v>1213</v>
      </c>
    </row>
    <row r="70" customFormat="false" ht="13.4" hidden="false" customHeight="false" outlineLevel="0" collapsed="false">
      <c r="A70" s="0" t="s">
        <v>1214</v>
      </c>
      <c r="B70" s="0" t="s">
        <v>1215</v>
      </c>
      <c r="C70" s="0" t="s">
        <v>1216</v>
      </c>
    </row>
    <row r="71" customFormat="false" ht="12.8" hidden="false" customHeight="false" outlineLevel="0" collapsed="false">
      <c r="A71" s="0" t="s">
        <v>1217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72</v>
      </c>
    </row>
    <row r="2" customFormat="false" ht="12.8" hidden="false" customHeight="false" outlineLevel="0" collapsed="false">
      <c r="A2" s="0" t="n">
        <v>143</v>
      </c>
    </row>
    <row r="3" customFormat="false" ht="12.8" hidden="false" customHeight="false" outlineLevel="0" collapsed="false">
      <c r="A3" s="0" t="n">
        <v>40</v>
      </c>
    </row>
    <row r="4" customFormat="false" ht="12.8" hidden="false" customHeight="false" outlineLevel="0" collapsed="false">
      <c r="A4" s="0" t="n">
        <v>39</v>
      </c>
    </row>
    <row r="5" customFormat="false" ht="12.8" hidden="false" customHeight="false" outlineLevel="0" collapsed="false">
      <c r="A5" s="0" t="n">
        <v>38</v>
      </c>
    </row>
    <row r="6" customFormat="false" ht="12.8" hidden="false" customHeight="false" outlineLevel="0" collapsed="false">
      <c r="A6" s="0" t="n">
        <v>79</v>
      </c>
    </row>
    <row r="7" customFormat="false" ht="12.8" hidden="false" customHeight="false" outlineLevel="0" collapsed="false">
      <c r="A7" s="0" t="n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55078125" defaultRowHeight="12.8" zeroHeight="false" outlineLevelRow="0" outlineLevelCol="0"/>
  <cols>
    <col collapsed="false" customWidth="true" hidden="false" outlineLevel="0" max="34" min="34" style="0" width="26.89"/>
  </cols>
  <sheetData>
    <row r="1" customFormat="false" ht="12.8" hidden="false" customHeight="false" outlineLevel="0" collapsed="false">
      <c r="A1" s="0" t="s">
        <v>321</v>
      </c>
      <c r="B1" s="0" t="s">
        <v>322</v>
      </c>
      <c r="C1" s="0" t="s">
        <v>323</v>
      </c>
      <c r="D1" s="0" t="s">
        <v>324</v>
      </c>
    </row>
    <row r="2" customFormat="false" ht="12.8" hidden="false" customHeight="false" outlineLevel="0" collapsed="false">
      <c r="A2" s="0" t="s">
        <v>325</v>
      </c>
      <c r="B2" s="0" t="n">
        <v>2600</v>
      </c>
      <c r="C2" s="0" t="s">
        <v>326</v>
      </c>
      <c r="D2" s="0" t="s">
        <v>327</v>
      </c>
    </row>
    <row r="3" customFormat="false" ht="12.8" hidden="false" customHeight="false" outlineLevel="0" collapsed="false">
      <c r="A3" s="0" t="s">
        <v>328</v>
      </c>
      <c r="B3" s="0" t="n">
        <v>3000</v>
      </c>
      <c r="C3" s="0" t="s">
        <v>329</v>
      </c>
      <c r="D3" s="0" t="s">
        <v>330</v>
      </c>
      <c r="F3" s="0" t="s">
        <v>331</v>
      </c>
      <c r="H3" s="0" t="n">
        <v>3000</v>
      </c>
    </row>
    <row r="4" customFormat="false" ht="12.8" hidden="false" customHeight="false" outlineLevel="0" collapsed="false">
      <c r="A4" s="0" t="s">
        <v>332</v>
      </c>
      <c r="B4" s="0" t="n">
        <v>2000</v>
      </c>
      <c r="C4" s="0" t="s">
        <v>333</v>
      </c>
      <c r="D4" s="0" t="s">
        <v>334</v>
      </c>
      <c r="F4" s="0" t="s">
        <v>331</v>
      </c>
      <c r="H4" s="0" t="n">
        <v>2000</v>
      </c>
      <c r="L4" s="0" t="n">
        <v>6900</v>
      </c>
      <c r="M4" s="0" t="s">
        <v>335</v>
      </c>
      <c r="P4" s="0" t="n">
        <v>9400</v>
      </c>
      <c r="Q4" s="0" t="n">
        <v>500</v>
      </c>
      <c r="R4" s="0" t="s">
        <v>336</v>
      </c>
    </row>
    <row r="5" customFormat="false" ht="12.8" hidden="false" customHeight="false" outlineLevel="0" collapsed="false">
      <c r="A5" s="0" t="s">
        <v>337</v>
      </c>
      <c r="B5" s="0" t="n">
        <v>2000</v>
      </c>
      <c r="C5" s="0" t="s">
        <v>338</v>
      </c>
      <c r="D5" s="0" t="s">
        <v>339</v>
      </c>
      <c r="F5" s="0" t="s">
        <v>331</v>
      </c>
      <c r="H5" s="0" t="n">
        <v>2000</v>
      </c>
      <c r="I5" s="0" t="n">
        <v>8000</v>
      </c>
      <c r="L5" s="0" t="n">
        <v>1006</v>
      </c>
      <c r="M5" s="0" t="s">
        <v>340</v>
      </c>
      <c r="Q5" s="0" t="n">
        <v>1000</v>
      </c>
      <c r="R5" s="0" t="s">
        <v>341</v>
      </c>
    </row>
    <row r="6" customFormat="false" ht="12.8" hidden="false" customHeight="false" outlineLevel="0" collapsed="false">
      <c r="A6" s="0" t="s">
        <v>342</v>
      </c>
      <c r="B6" s="0" t="s">
        <v>343</v>
      </c>
      <c r="C6" s="0" t="s">
        <v>11</v>
      </c>
      <c r="D6" s="0" t="s">
        <v>344</v>
      </c>
      <c r="I6" s="0" t="n">
        <v>1400</v>
      </c>
      <c r="L6" s="0" t="n">
        <v>700</v>
      </c>
      <c r="M6" s="0" t="s">
        <v>345</v>
      </c>
      <c r="P6" s="0" t="n">
        <v>10196</v>
      </c>
      <c r="Q6" s="0" t="n">
        <v>378</v>
      </c>
      <c r="R6" s="0" t="s">
        <v>346</v>
      </c>
    </row>
    <row r="7" customFormat="false" ht="12.8" hidden="false" customHeight="false" outlineLevel="0" collapsed="false">
      <c r="A7" s="0" t="s">
        <v>347</v>
      </c>
      <c r="B7" s="0" t="n">
        <v>150</v>
      </c>
      <c r="C7" s="0" t="s">
        <v>11</v>
      </c>
      <c r="D7" s="0" t="s">
        <v>348</v>
      </c>
      <c r="L7" s="0" t="n">
        <v>1590</v>
      </c>
      <c r="M7" s="0" t="s">
        <v>349</v>
      </c>
      <c r="P7" s="0" t="n">
        <v>2196</v>
      </c>
      <c r="Q7" s="0" t="n">
        <v>4074</v>
      </c>
    </row>
    <row r="8" customFormat="false" ht="12.8" hidden="false" customHeight="false" outlineLevel="0" collapsed="false">
      <c r="A8" s="0" t="s">
        <v>350</v>
      </c>
      <c r="B8" s="0" t="n">
        <v>2000</v>
      </c>
      <c r="C8" s="0" t="s">
        <v>351</v>
      </c>
      <c r="D8" s="0" t="s">
        <v>352</v>
      </c>
    </row>
    <row r="9" customFormat="false" ht="12.8" hidden="false" customHeight="false" outlineLevel="0" collapsed="false">
      <c r="A9" s="0" t="s">
        <v>353</v>
      </c>
      <c r="B9" s="0" t="n">
        <v>1000</v>
      </c>
      <c r="C9" s="0" t="s">
        <v>351</v>
      </c>
      <c r="D9" s="0" t="s">
        <v>354</v>
      </c>
      <c r="F9" s="0" t="s">
        <v>331</v>
      </c>
      <c r="H9" s="0" t="n">
        <v>1000</v>
      </c>
    </row>
    <row r="10" customFormat="false" ht="12.8" hidden="false" customHeight="false" outlineLevel="0" collapsed="false">
      <c r="A10" s="0" t="s">
        <v>355</v>
      </c>
      <c r="B10" s="0" t="n">
        <v>6000</v>
      </c>
      <c r="C10" s="0" t="s">
        <v>356</v>
      </c>
    </row>
    <row r="11" customFormat="false" ht="12.8" hidden="false" customHeight="false" outlineLevel="0" collapsed="false">
      <c r="A11" s="0" t="s">
        <v>357</v>
      </c>
      <c r="B11" s="0" t="n">
        <v>10000</v>
      </c>
      <c r="C11" s="0" t="s">
        <v>356</v>
      </c>
      <c r="D11" s="0" t="s">
        <v>358</v>
      </c>
      <c r="L11" s="0" t="s">
        <v>359</v>
      </c>
    </row>
    <row r="12" customFormat="false" ht="12.8" hidden="false" customHeight="false" outlineLevel="0" collapsed="false">
      <c r="A12" s="0" t="s">
        <v>360</v>
      </c>
      <c r="B12" s="0" t="n">
        <v>6000</v>
      </c>
      <c r="C12" s="0" t="s">
        <v>361</v>
      </c>
      <c r="L12" s="0" t="n">
        <v>2</v>
      </c>
      <c r="M12" s="0" t="n">
        <v>400</v>
      </c>
    </row>
    <row r="13" customFormat="false" ht="12.8" hidden="false" customHeight="false" outlineLevel="0" collapsed="false">
      <c r="A13" s="0" t="s">
        <v>362</v>
      </c>
      <c r="B13" s="0" t="n">
        <v>3500</v>
      </c>
      <c r="C13" s="0" t="s">
        <v>363</v>
      </c>
      <c r="L13" s="0" t="n">
        <v>3</v>
      </c>
      <c r="M13" s="0" t="n">
        <v>900</v>
      </c>
    </row>
    <row r="14" customFormat="false" ht="12.8" hidden="false" customHeight="false" outlineLevel="0" collapsed="false">
      <c r="L14" s="0" t="n">
        <v>4</v>
      </c>
      <c r="M14" s="0" t="n">
        <v>1600</v>
      </c>
    </row>
    <row r="15" customFormat="false" ht="12.8" hidden="false" customHeight="false" outlineLevel="0" collapsed="false">
      <c r="L15" s="0" t="n">
        <v>5</v>
      </c>
      <c r="M15" s="0" t="n">
        <v>2500</v>
      </c>
      <c r="N15" s="0" t="n">
        <v>1010</v>
      </c>
      <c r="O15" s="0" t="n">
        <v>3510</v>
      </c>
    </row>
    <row r="16" customFormat="false" ht="12.8" hidden="false" customHeight="false" outlineLevel="0" collapsed="false">
      <c r="O16" s="0" t="s">
        <v>364</v>
      </c>
      <c r="Q16" s="0" t="n">
        <v>1010</v>
      </c>
    </row>
    <row r="17" customFormat="false" ht="12.8" hidden="false" customHeight="false" outlineLevel="0" collapsed="false">
      <c r="O17" s="0" t="s">
        <v>365</v>
      </c>
      <c r="Q17" s="0" t="n">
        <v>1600</v>
      </c>
      <c r="R17" s="0" t="s">
        <v>366</v>
      </c>
    </row>
    <row r="18" customFormat="false" ht="12.8" hidden="false" customHeight="false" outlineLevel="0" collapsed="false">
      <c r="C18" s="0" t="s">
        <v>367</v>
      </c>
      <c r="O18" s="0" t="s">
        <v>368</v>
      </c>
      <c r="Q18" s="0" t="n">
        <v>1600</v>
      </c>
      <c r="R18" s="0" t="s">
        <v>366</v>
      </c>
    </row>
    <row r="19" customFormat="false" ht="12.8" hidden="false" customHeight="false" outlineLevel="0" collapsed="false">
      <c r="A19" s="0" t="s">
        <v>369</v>
      </c>
      <c r="C19" s="0" t="n">
        <v>16119</v>
      </c>
      <c r="Q19" s="0" t="n">
        <v>4210</v>
      </c>
      <c r="V19" s="0" t="n">
        <v>4410</v>
      </c>
    </row>
    <row r="20" customFormat="false" ht="12.8" hidden="false" customHeight="false" outlineLevel="0" collapsed="false">
      <c r="A20" s="0" t="s">
        <v>370</v>
      </c>
      <c r="B20" s="0" t="n">
        <v>4410</v>
      </c>
      <c r="C20" s="0" t="n">
        <v>11709</v>
      </c>
      <c r="O20" s="0" t="s">
        <v>371</v>
      </c>
    </row>
    <row r="21" customFormat="false" ht="12.8" hidden="false" customHeight="false" outlineLevel="0" collapsed="false">
      <c r="A21" s="0" t="s">
        <v>372</v>
      </c>
      <c r="B21" s="0" t="n">
        <v>1000</v>
      </c>
      <c r="C21" s="0" t="n">
        <v>10709</v>
      </c>
    </row>
    <row r="22" customFormat="false" ht="12.8" hidden="false" customHeight="false" outlineLevel="0" collapsed="false">
      <c r="A22" s="0" t="s">
        <v>337</v>
      </c>
      <c r="B22" s="0" t="n">
        <v>2000</v>
      </c>
      <c r="C22" s="0" t="n">
        <v>8709</v>
      </c>
      <c r="O22" s="0" t="s">
        <v>373</v>
      </c>
    </row>
    <row r="23" customFormat="false" ht="12.8" hidden="false" customHeight="false" outlineLevel="0" collapsed="false">
      <c r="A23" s="0" t="s">
        <v>374</v>
      </c>
      <c r="B23" s="0" t="n">
        <v>2000</v>
      </c>
      <c r="C23" s="0" t="n">
        <v>6709</v>
      </c>
      <c r="O23" s="0" t="s">
        <v>375</v>
      </c>
      <c r="P23" s="0" t="s">
        <v>376</v>
      </c>
    </row>
    <row r="24" customFormat="false" ht="12.8" hidden="false" customHeight="false" outlineLevel="0" collapsed="false">
      <c r="A24" s="0" t="s">
        <v>328</v>
      </c>
      <c r="B24" s="0" t="n">
        <v>3000</v>
      </c>
      <c r="C24" s="0" t="n">
        <v>3709</v>
      </c>
      <c r="D24" s="0" t="s">
        <v>377</v>
      </c>
      <c r="O24" s="0" t="s">
        <v>378</v>
      </c>
    </row>
    <row r="25" customFormat="false" ht="12.8" hidden="false" customHeight="false" outlineLevel="0" collapsed="false">
      <c r="A25" s="0" t="s">
        <v>379</v>
      </c>
      <c r="B25" s="0" t="n">
        <v>3500</v>
      </c>
      <c r="C25" s="0" t="n">
        <v>209</v>
      </c>
      <c r="O25" s="0" t="s">
        <v>380</v>
      </c>
      <c r="S25" s="0" t="s">
        <v>381</v>
      </c>
    </row>
    <row r="26" customFormat="false" ht="12.8" hidden="false" customHeight="false" outlineLevel="0" collapsed="false">
      <c r="A26" s="0" t="s">
        <v>382</v>
      </c>
      <c r="B26" s="0" t="n">
        <v>90</v>
      </c>
      <c r="C26" s="0" t="n">
        <v>119</v>
      </c>
      <c r="O26" s="0" t="s">
        <v>383</v>
      </c>
    </row>
    <row r="27" customFormat="false" ht="12.8" hidden="false" customHeight="false" outlineLevel="0" collapsed="false">
      <c r="A27" s="0" t="s">
        <v>384</v>
      </c>
      <c r="B27" s="0" t="n">
        <v>90</v>
      </c>
      <c r="C27" s="0" t="n">
        <v>29</v>
      </c>
      <c r="D27" s="0" t="n">
        <v>779</v>
      </c>
      <c r="F27" s="0" t="s">
        <v>385</v>
      </c>
      <c r="H27" s="0" t="s">
        <v>386</v>
      </c>
      <c r="O27" s="0" t="s">
        <v>387</v>
      </c>
    </row>
    <row r="28" customFormat="false" ht="12.8" hidden="false" customHeight="false" outlineLevel="0" collapsed="false">
      <c r="A28" s="0" t="s">
        <v>388</v>
      </c>
      <c r="C28" s="0" t="n">
        <v>29</v>
      </c>
      <c r="F28" s="0" t="s">
        <v>389</v>
      </c>
      <c r="H28" s="0" t="s">
        <v>390</v>
      </c>
    </row>
    <row r="29" customFormat="false" ht="12.8" hidden="false" customHeight="false" outlineLevel="0" collapsed="false">
      <c r="A29" s="0" t="s">
        <v>391</v>
      </c>
      <c r="B29" s="0" t="n">
        <v>-4169.99</v>
      </c>
      <c r="C29" s="0" t="n">
        <v>4198.99</v>
      </c>
      <c r="H29" s="0" t="s">
        <v>392</v>
      </c>
    </row>
    <row r="30" customFormat="false" ht="12.8" hidden="false" customHeight="false" outlineLevel="0" collapsed="false">
      <c r="A30" s="0" t="s">
        <v>393</v>
      </c>
      <c r="B30" s="0" t="n">
        <v>189</v>
      </c>
      <c r="C30" s="0" t="n">
        <v>4009.99</v>
      </c>
      <c r="O30" s="0" t="s">
        <v>394</v>
      </c>
    </row>
    <row r="31" customFormat="false" ht="12.8" hidden="false" customHeight="false" outlineLevel="0" collapsed="false">
      <c r="C31" s="0" t="n">
        <v>4009.99</v>
      </c>
      <c r="F31" s="0" t="n">
        <v>246</v>
      </c>
      <c r="O31" s="0" t="s">
        <v>395</v>
      </c>
    </row>
    <row r="32" customFormat="false" ht="12.8" hidden="false" customHeight="false" outlineLevel="0" collapsed="false">
      <c r="A32" s="0" t="s">
        <v>396</v>
      </c>
      <c r="B32" s="0" t="n">
        <v>1800</v>
      </c>
      <c r="C32" s="0" t="n">
        <v>2209.99</v>
      </c>
      <c r="E32" s="0" t="n">
        <v>4169.99</v>
      </c>
    </row>
    <row r="33" customFormat="false" ht="12.8" hidden="false" customHeight="false" outlineLevel="0" collapsed="false">
      <c r="A33" s="0" t="s">
        <v>397</v>
      </c>
      <c r="B33" s="0" t="n">
        <v>1000</v>
      </c>
      <c r="C33" s="0" t="n">
        <v>1209.99</v>
      </c>
      <c r="O33" s="0" t="s">
        <v>398</v>
      </c>
    </row>
    <row r="34" customFormat="false" ht="12.8" hidden="false" customHeight="false" outlineLevel="0" collapsed="false">
      <c r="A34" s="0" t="s">
        <v>397</v>
      </c>
      <c r="B34" s="0" t="n">
        <v>1000</v>
      </c>
      <c r="C34" s="0" t="n">
        <v>209.99</v>
      </c>
      <c r="O34" s="0" t="s">
        <v>399</v>
      </c>
    </row>
    <row r="35" customFormat="false" ht="12.8" hidden="false" customHeight="false" outlineLevel="0" collapsed="false">
      <c r="A35" s="0" t="s">
        <v>400</v>
      </c>
      <c r="B35" s="0" t="n">
        <v>-8832.91</v>
      </c>
      <c r="C35" s="0" t="n">
        <f aca="false">C34-B35</f>
        <v>9042.9</v>
      </c>
      <c r="O35" s="0" t="s">
        <v>401</v>
      </c>
    </row>
    <row r="36" customFormat="false" ht="12.8" hidden="false" customHeight="false" outlineLevel="0" collapsed="false">
      <c r="A36" s="0" t="s">
        <v>402</v>
      </c>
      <c r="B36" s="0" t="n">
        <v>2500</v>
      </c>
      <c r="C36" s="0" t="n">
        <f aca="false">C35-B36</f>
        <v>6542.9</v>
      </c>
      <c r="F36" s="0" t="s">
        <v>403</v>
      </c>
      <c r="G36" s="0" t="n">
        <v>209.99</v>
      </c>
    </row>
    <row r="37" customFormat="false" ht="12.8" hidden="false" customHeight="false" outlineLevel="0" collapsed="false">
      <c r="A37" s="0" t="s">
        <v>404</v>
      </c>
      <c r="B37" s="0" t="n">
        <v>1680</v>
      </c>
      <c r="C37" s="0" t="n">
        <f aca="false">C36-B37</f>
        <v>4862.9</v>
      </c>
    </row>
    <row r="38" customFormat="false" ht="12.8" hidden="false" customHeight="false" outlineLevel="0" collapsed="false">
      <c r="A38" s="0" t="s">
        <v>405</v>
      </c>
      <c r="B38" s="0" t="n">
        <v>1950</v>
      </c>
      <c r="C38" s="0" t="n">
        <f aca="false">C37-B38</f>
        <v>2912.9</v>
      </c>
      <c r="O38" s="0" t="s">
        <v>406</v>
      </c>
    </row>
    <row r="39" customFormat="false" ht="12.8" hidden="false" customHeight="false" outlineLevel="0" collapsed="false">
      <c r="C39" s="0" t="n">
        <f aca="false">C38-B39</f>
        <v>2912.9</v>
      </c>
      <c r="O39" s="0" t="n">
        <v>750</v>
      </c>
    </row>
    <row r="40" customFormat="false" ht="12.8" hidden="false" customHeight="false" outlineLevel="0" collapsed="false">
      <c r="C40" s="0" t="n">
        <f aca="false">C39-B40</f>
        <v>2912.9</v>
      </c>
    </row>
    <row r="41" customFormat="false" ht="12.8" hidden="false" customHeight="false" outlineLevel="0" collapsed="false">
      <c r="C41" s="0" t="n">
        <f aca="false">C40-B41</f>
        <v>2912.9</v>
      </c>
    </row>
    <row r="42" customFormat="false" ht="12.8" hidden="false" customHeight="false" outlineLevel="0" collapsed="false">
      <c r="C42" s="0" t="n">
        <f aca="false">C41-B42</f>
        <v>2912.9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97"/>
    <col collapsed="false" customWidth="true" hidden="false" outlineLevel="0" max="56" min="56" style="0" width="22.89"/>
  </cols>
  <sheetData>
    <row r="1" customFormat="false" ht="12.8" hidden="false" customHeight="false" outlineLevel="0" collapsed="false">
      <c r="A1" s="0" t="s">
        <v>407</v>
      </c>
      <c r="B1" s="0" t="n">
        <v>4410</v>
      </c>
      <c r="D1" s="0" t="s">
        <v>408</v>
      </c>
    </row>
    <row r="2" customFormat="false" ht="12.8" hidden="false" customHeight="false" outlineLevel="0" collapsed="false">
      <c r="A2" s="0" t="s">
        <v>372</v>
      </c>
      <c r="B2" s="0" t="n">
        <v>1000</v>
      </c>
      <c r="D2" s="0" t="s">
        <v>409</v>
      </c>
    </row>
    <row r="3" customFormat="false" ht="12.8" hidden="false" customHeight="false" outlineLevel="0" collapsed="false">
      <c r="A3" s="0" t="s">
        <v>337</v>
      </c>
      <c r="B3" s="0" t="n">
        <v>2000</v>
      </c>
    </row>
    <row r="4" customFormat="false" ht="12.8" hidden="false" customHeight="false" outlineLevel="0" collapsed="false">
      <c r="A4" s="0" t="s">
        <v>374</v>
      </c>
      <c r="B4" s="0" t="n">
        <v>2000</v>
      </c>
    </row>
    <row r="5" customFormat="false" ht="12.8" hidden="false" customHeight="false" outlineLevel="0" collapsed="false">
      <c r="A5" s="0" t="s">
        <v>328</v>
      </c>
      <c r="B5" s="0" t="n">
        <v>3000</v>
      </c>
    </row>
    <row r="6" customFormat="false" ht="12.8" hidden="false" customHeight="false" outlineLevel="0" collapsed="false">
      <c r="A6" s="0" t="s">
        <v>379</v>
      </c>
      <c r="B6" s="0" t="n">
        <v>3500</v>
      </c>
    </row>
    <row r="7" customFormat="false" ht="12.8" hidden="false" customHeight="false" outlineLevel="0" collapsed="false">
      <c r="A7" s="0" t="s">
        <v>410</v>
      </c>
      <c r="B7" s="0" t="n">
        <v>4000</v>
      </c>
    </row>
    <row r="8" customFormat="false" ht="12.8" hidden="false" customHeight="false" outlineLevel="0" collapsed="false">
      <c r="A8" s="0" t="s">
        <v>411</v>
      </c>
      <c r="B8" s="0" t="n">
        <v>1000</v>
      </c>
    </row>
    <row r="9" customFormat="false" ht="12.8" hidden="false" customHeight="false" outlineLevel="0" collapsed="false">
      <c r="A9" s="0" t="s">
        <v>412</v>
      </c>
      <c r="B9" s="0" t="n">
        <v>2000</v>
      </c>
    </row>
    <row r="10" customFormat="false" ht="12.8" hidden="false" customHeight="false" outlineLevel="0" collapsed="false">
      <c r="A10" s="0" t="s">
        <v>413</v>
      </c>
      <c r="B10" s="0" t="n">
        <v>322</v>
      </c>
    </row>
    <row r="11" customFormat="false" ht="12.8" hidden="false" customHeight="false" outlineLevel="0" collapsed="false">
      <c r="A11" s="0" t="s">
        <v>414</v>
      </c>
      <c r="B11" s="0" t="n">
        <v>22</v>
      </c>
    </row>
    <row r="12" customFormat="false" ht="12.8" hidden="false" customHeight="false" outlineLevel="0" collapsed="false">
      <c r="A12" s="0" t="s">
        <v>415</v>
      </c>
      <c r="B12" s="0" t="n">
        <v>8</v>
      </c>
    </row>
    <row r="13" customFormat="false" ht="12.8" hidden="false" customHeight="false" outlineLevel="0" collapsed="false">
      <c r="A13" s="0" t="s">
        <v>416</v>
      </c>
      <c r="B13" s="0" t="n">
        <v>3000</v>
      </c>
    </row>
    <row r="14" customFormat="false" ht="12.8" hidden="false" customHeight="false" outlineLevel="0" collapsed="false">
      <c r="A14" s="0" t="s">
        <v>417</v>
      </c>
      <c r="B14" s="0" t="n">
        <v>750</v>
      </c>
    </row>
    <row r="15" customFormat="false" ht="12.8" hidden="false" customHeight="false" outlineLevel="0" collapsed="false">
      <c r="A15" s="0" t="s">
        <v>393</v>
      </c>
      <c r="B15" s="0" t="n">
        <v>189</v>
      </c>
    </row>
    <row r="16" customFormat="false" ht="12.8" hidden="false" customHeight="false" outlineLevel="0" collapsed="false">
      <c r="A16" s="0" t="s">
        <v>396</v>
      </c>
      <c r="B16" s="0" t="n">
        <v>1800</v>
      </c>
    </row>
    <row r="17" customFormat="false" ht="12.8" hidden="false" customHeight="false" outlineLevel="0" collapsed="false">
      <c r="A17" s="0" t="s">
        <v>397</v>
      </c>
      <c r="B17" s="0" t="n">
        <v>1000</v>
      </c>
    </row>
    <row r="18" customFormat="false" ht="12.8" hidden="false" customHeight="false" outlineLevel="0" collapsed="false">
      <c r="A18" s="0" t="s">
        <v>397</v>
      </c>
      <c r="B18" s="0" t="n"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403</v>
      </c>
      <c r="B1" s="0" t="n">
        <v>209.99</v>
      </c>
      <c r="C1" s="0" t="n">
        <f aca="false">B1</f>
        <v>209.99</v>
      </c>
    </row>
    <row r="2" customFormat="false" ht="12.8" hidden="false" customHeight="false" outlineLevel="0" collapsed="false">
      <c r="A2" s="0" t="s">
        <v>418</v>
      </c>
      <c r="B2" s="0" t="n">
        <v>3000</v>
      </c>
      <c r="C2" s="0" t="n">
        <f aca="false">C1+B2</f>
        <v>3209.99</v>
      </c>
    </row>
    <row r="3" customFormat="false" ht="12.8" hidden="false" customHeight="false" outlineLevel="0" collapsed="false">
      <c r="A3" s="0" t="s">
        <v>419</v>
      </c>
      <c r="C3" s="0" t="n">
        <f aca="false">C2+B3</f>
        <v>3209.99</v>
      </c>
    </row>
    <row r="4" customFormat="false" ht="12.8" hidden="false" customHeight="false" outlineLevel="0" collapsed="false">
      <c r="B4" s="0" t="n">
        <v>4000</v>
      </c>
      <c r="C4" s="0" t="n">
        <f aca="false">C3+B4</f>
        <v>7209.99</v>
      </c>
    </row>
    <row r="5" customFormat="false" ht="12.8" hidden="false" customHeight="false" outlineLevel="0" collapsed="false">
      <c r="A5" s="0" t="s">
        <v>420</v>
      </c>
      <c r="B5" s="0" t="n">
        <v>-500</v>
      </c>
      <c r="C5" s="0" t="n">
        <f aca="false">C4+B5</f>
        <v>6709.99</v>
      </c>
    </row>
    <row r="6" customFormat="false" ht="12.8" hidden="false" customHeight="false" outlineLevel="0" collapsed="false">
      <c r="A6" s="0" t="s">
        <v>421</v>
      </c>
      <c r="B6" s="0" t="n">
        <v>-1000</v>
      </c>
      <c r="C6" s="0" t="n">
        <f aca="false">C5+B6</f>
        <v>5709.99</v>
      </c>
    </row>
    <row r="7" customFormat="false" ht="12.8" hidden="false" customHeight="false" outlineLevel="0" collapsed="false">
      <c r="A7" s="0" t="s">
        <v>422</v>
      </c>
      <c r="B7" s="0" t="n">
        <v>-500</v>
      </c>
      <c r="C7" s="0" t="n">
        <f aca="false">C6+B7</f>
        <v>5209.99</v>
      </c>
    </row>
    <row r="8" customFormat="false" ht="12.8" hidden="false" customHeight="false" outlineLevel="0" collapsed="false">
      <c r="A8" s="0" t="s">
        <v>423</v>
      </c>
      <c r="B8" s="0" t="n">
        <v>-1500</v>
      </c>
      <c r="C8" s="0" t="n">
        <f aca="false">C7+B8</f>
        <v>3709.99</v>
      </c>
    </row>
    <row r="9" customFormat="false" ht="12.8" hidden="false" customHeight="false" outlineLevel="0" collapsed="false">
      <c r="A9" s="0" t="s">
        <v>424</v>
      </c>
      <c r="B9" s="0" t="n">
        <v>-1000</v>
      </c>
      <c r="C9" s="0" t="n">
        <f aca="false">C8+B9</f>
        <v>2709.99</v>
      </c>
    </row>
    <row r="10" customFormat="false" ht="12.8" hidden="false" customHeight="false" outlineLevel="0" collapsed="false">
      <c r="A10" s="0" t="s">
        <v>425</v>
      </c>
      <c r="B10" s="0" t="n">
        <v>-1500</v>
      </c>
      <c r="C10" s="0" t="n">
        <f aca="false">C9+B10</f>
        <v>1209.99</v>
      </c>
    </row>
    <row r="11" customFormat="false" ht="12.8" hidden="false" customHeight="false" outlineLevel="0" collapsed="false">
      <c r="A11" s="0" t="s">
        <v>426</v>
      </c>
      <c r="B11" s="0" t="n">
        <v>-1000</v>
      </c>
      <c r="C11" s="0" t="n">
        <f aca="false">C10+B11</f>
        <v>209.99</v>
      </c>
    </row>
    <row r="12" customFormat="false" ht="12.8" hidden="false" customHeight="false" outlineLevel="0" collapsed="false">
      <c r="C12" s="0" t="n">
        <f aca="false">C11+B12</f>
        <v>209.99</v>
      </c>
    </row>
    <row r="13" customFormat="false" ht="12.8" hidden="false" customHeight="false" outlineLevel="0" collapsed="false">
      <c r="A13" s="0" t="s">
        <v>427</v>
      </c>
      <c r="B13" s="0" t="n">
        <v>-500</v>
      </c>
      <c r="C13" s="0" t="n">
        <f aca="false">C12+B13</f>
        <v>-290.01</v>
      </c>
    </row>
    <row r="14" customFormat="false" ht="12.8" hidden="false" customHeight="false" outlineLevel="0" collapsed="false">
      <c r="C14" s="0" t="n">
        <f aca="false">C13+B14</f>
        <v>-290.01</v>
      </c>
      <c r="G14" s="0" t="n">
        <v>39517.67</v>
      </c>
    </row>
    <row r="15" customFormat="false" ht="12.8" hidden="false" customHeight="false" outlineLevel="0" collapsed="false">
      <c r="C15" s="0" t="n">
        <f aca="false">C14+B15</f>
        <v>-290.01</v>
      </c>
      <c r="G15" s="0" t="n">
        <f aca="false">G14+B18+B16</f>
        <v>53583.08</v>
      </c>
    </row>
    <row r="16" customFormat="false" ht="12.8" hidden="false" customHeight="false" outlineLevel="0" collapsed="false">
      <c r="A16" s="0" t="s">
        <v>428</v>
      </c>
      <c r="B16" s="0" t="n">
        <v>7709</v>
      </c>
      <c r="C16" s="0" t="n">
        <f aca="false">C15+B16</f>
        <v>7418.99</v>
      </c>
      <c r="H16" s="0" t="n">
        <v>26000</v>
      </c>
      <c r="I16" s="0" t="s">
        <v>429</v>
      </c>
    </row>
    <row r="17" customFormat="false" ht="12.8" hidden="false" customHeight="false" outlineLevel="0" collapsed="false">
      <c r="A17" s="0" t="s">
        <v>430</v>
      </c>
      <c r="B17" s="0" t="n">
        <v>-5020</v>
      </c>
      <c r="C17" s="0" t="n">
        <f aca="false">C16+B17</f>
        <v>2398.99</v>
      </c>
      <c r="H17" s="0" t="n">
        <v>10000</v>
      </c>
      <c r="I17" s="0" t="s">
        <v>431</v>
      </c>
    </row>
    <row r="18" customFormat="false" ht="12.8" hidden="false" customHeight="false" outlineLevel="0" collapsed="false">
      <c r="A18" s="0" t="s">
        <v>432</v>
      </c>
      <c r="B18" s="0" t="n">
        <v>6356.41</v>
      </c>
      <c r="C18" s="0" t="n">
        <f aca="false">C17+B18</f>
        <v>8755.4</v>
      </c>
      <c r="H18" s="0" t="n">
        <v>2500</v>
      </c>
      <c r="I18" s="0" t="s">
        <v>433</v>
      </c>
    </row>
    <row r="19" customFormat="false" ht="12.8" hidden="false" customHeight="false" outlineLevel="0" collapsed="false">
      <c r="A19" s="0" t="s">
        <v>434</v>
      </c>
      <c r="B19" s="0" t="n">
        <v>-1000</v>
      </c>
      <c r="C19" s="0" t="n">
        <f aca="false">C18+B19</f>
        <v>7755.4</v>
      </c>
    </row>
    <row r="20" customFormat="false" ht="12.8" hidden="false" customHeight="false" outlineLevel="0" collapsed="false">
      <c r="A20" s="0" t="s">
        <v>435</v>
      </c>
      <c r="B20" s="0" t="n">
        <v>-7000</v>
      </c>
      <c r="C20" s="0" t="n">
        <f aca="false">C19+B20</f>
        <v>755.4</v>
      </c>
    </row>
    <row r="21" customFormat="false" ht="12.8" hidden="false" customHeight="false" outlineLevel="0" collapsed="false">
      <c r="B21" s="0" t="n">
        <v>13514.66</v>
      </c>
      <c r="C21" s="0" t="n">
        <f aca="false">C20+B21</f>
        <v>14270.06</v>
      </c>
    </row>
    <row r="22" customFormat="false" ht="12.8" hidden="false" customHeight="false" outlineLevel="0" collapsed="false">
      <c r="A22" s="0" t="s">
        <v>436</v>
      </c>
      <c r="B22" s="0" t="n">
        <f aca="false">-375-90</f>
        <v>-465</v>
      </c>
      <c r="C22" s="0" t="n">
        <f aca="false">C21+B22</f>
        <v>13805.06</v>
      </c>
    </row>
    <row r="23" customFormat="false" ht="12.8" hidden="false" customHeight="false" outlineLevel="0" collapsed="false">
      <c r="A23" s="0" t="s">
        <v>437</v>
      </c>
      <c r="B23" s="0" t="n">
        <f aca="false">-700-160</f>
        <v>-860</v>
      </c>
      <c r="C23" s="0" t="n">
        <f aca="false">C22+B23</f>
        <v>12945.06</v>
      </c>
    </row>
    <row r="24" customFormat="false" ht="12.8" hidden="false" customHeight="false" outlineLevel="0" collapsed="false">
      <c r="C24" s="0" t="n">
        <f aca="false">C23+B24</f>
        <v>12945.06</v>
      </c>
    </row>
    <row r="25" customFormat="false" ht="12.8" hidden="false" customHeight="false" outlineLevel="0" collapsed="false">
      <c r="C25" s="0" t="n">
        <f aca="false">C24+B25</f>
        <v>12945.06</v>
      </c>
    </row>
    <row r="26" customFormat="false" ht="12.8" hidden="false" customHeight="false" outlineLevel="0" collapsed="false">
      <c r="D26" s="0" t="s">
        <v>438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3" activeCellId="0" sqref="E8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439</v>
      </c>
    </row>
    <row r="2" customFormat="false" ht="12.8" hidden="false" customHeight="false" outlineLevel="0" collapsed="false">
      <c r="A2" s="0" t="s">
        <v>440</v>
      </c>
    </row>
    <row r="3" customFormat="false" ht="12.8" hidden="false" customHeight="false" outlineLevel="0" collapsed="false">
      <c r="A3" s="0" t="s">
        <v>441</v>
      </c>
    </row>
    <row r="4" customFormat="false" ht="12.8" hidden="false" customHeight="false" outlineLevel="0" collapsed="false">
      <c r="A4" s="0" t="s">
        <v>442</v>
      </c>
    </row>
    <row r="5" customFormat="false" ht="12.8" hidden="false" customHeight="false" outlineLevel="0" collapsed="false">
      <c r="A5" s="0" t="s">
        <v>443</v>
      </c>
    </row>
    <row r="6" customFormat="false" ht="12.8" hidden="false" customHeight="false" outlineLevel="0" collapsed="false">
      <c r="A6" s="0" t="s">
        <v>444</v>
      </c>
    </row>
    <row r="7" customFormat="false" ht="12.8" hidden="false" customHeight="false" outlineLevel="0" collapsed="false">
      <c r="A7" s="0" t="s">
        <v>445</v>
      </c>
    </row>
    <row r="8" customFormat="false" ht="12.8" hidden="false" customHeight="false" outlineLevel="0" collapsed="false">
      <c r="A8" s="0" t="s">
        <v>446</v>
      </c>
    </row>
    <row r="9" customFormat="false" ht="12.8" hidden="false" customHeight="false" outlineLevel="0" collapsed="false">
      <c r="A9" s="0" t="s">
        <v>447</v>
      </c>
      <c r="B9" s="0" t="s">
        <v>448</v>
      </c>
    </row>
    <row r="13" customFormat="false" ht="12.8" hidden="false" customHeight="false" outlineLevel="0" collapsed="false">
      <c r="A13" s="0" t="s">
        <v>449</v>
      </c>
    </row>
    <row r="14" customFormat="false" ht="12.8" hidden="false" customHeight="false" outlineLevel="0" collapsed="false">
      <c r="A14" s="0" t="s">
        <v>450</v>
      </c>
      <c r="B14" s="0" t="s">
        <v>451</v>
      </c>
      <c r="C14" s="0" t="s">
        <v>452</v>
      </c>
      <c r="G14" s="0" t="n">
        <v>3000</v>
      </c>
    </row>
    <row r="15" customFormat="false" ht="12.8" hidden="false" customHeight="false" outlineLevel="0" collapsed="false">
      <c r="A15" s="0" t="s">
        <v>453</v>
      </c>
      <c r="B15" s="0" t="s">
        <v>454</v>
      </c>
      <c r="G15" s="0" t="n">
        <v>6000</v>
      </c>
    </row>
    <row r="16" customFormat="false" ht="12.8" hidden="false" customHeight="false" outlineLevel="0" collapsed="false">
      <c r="B16" s="0" t="s">
        <v>455</v>
      </c>
    </row>
    <row r="21" customFormat="false" ht="13.4" hidden="false" customHeight="false" outlineLevel="0" collapsed="false">
      <c r="A21" s="0" t="s">
        <v>456</v>
      </c>
    </row>
    <row r="22" customFormat="false" ht="12.8" hidden="false" customHeight="false" outlineLevel="0" collapsed="false">
      <c r="A22" s="0" t="s">
        <v>457</v>
      </c>
      <c r="C22" s="0" t="s">
        <v>458</v>
      </c>
      <c r="E22" s="0" t="s">
        <v>459</v>
      </c>
    </row>
    <row r="23" customFormat="false" ht="12.8" hidden="false" customHeight="false" outlineLevel="0" collapsed="false">
      <c r="A23" s="0" t="s">
        <v>460</v>
      </c>
      <c r="C23" s="0" t="s">
        <v>461</v>
      </c>
      <c r="E23" s="0" t="s">
        <v>462</v>
      </c>
    </row>
    <row r="24" customFormat="false" ht="12.8" hidden="false" customHeight="false" outlineLevel="0" collapsed="false">
      <c r="A24" s="0" t="s">
        <v>463</v>
      </c>
      <c r="C24" s="0" t="s">
        <v>464</v>
      </c>
      <c r="E24" s="0" t="s">
        <v>465</v>
      </c>
    </row>
    <row r="25" customFormat="false" ht="12.8" hidden="false" customHeight="false" outlineLevel="0" collapsed="false">
      <c r="A25" s="0" t="s">
        <v>466</v>
      </c>
      <c r="E25" s="0" t="s">
        <v>467</v>
      </c>
    </row>
    <row r="26" customFormat="false" ht="12.8" hidden="false" customHeight="false" outlineLevel="0" collapsed="false">
      <c r="A26" s="0" t="s">
        <v>468</v>
      </c>
      <c r="E26" s="0" t="s">
        <v>469</v>
      </c>
    </row>
    <row r="27" customFormat="false" ht="12.8" hidden="false" customHeight="false" outlineLevel="0" collapsed="false">
      <c r="A27" s="0" t="s">
        <v>470</v>
      </c>
      <c r="E27" s="0" t="s">
        <v>471</v>
      </c>
    </row>
    <row r="30" customFormat="false" ht="12.8" hidden="false" customHeight="false" outlineLevel="0" collapsed="false">
      <c r="A30" s="0" t="s">
        <v>472</v>
      </c>
    </row>
    <row r="31" customFormat="false" ht="12.8" hidden="false" customHeight="false" outlineLevel="0" collapsed="false">
      <c r="A31" s="0" t="s">
        <v>473</v>
      </c>
    </row>
    <row r="32" customFormat="false" ht="12.8" hidden="false" customHeight="false" outlineLevel="0" collapsed="false">
      <c r="A32" s="0" t="s">
        <v>474</v>
      </c>
    </row>
    <row r="33" customFormat="false" ht="12.8" hidden="false" customHeight="false" outlineLevel="0" collapsed="false">
      <c r="A33" s="0" t="s">
        <v>475</v>
      </c>
    </row>
    <row r="34" customFormat="false" ht="12.8" hidden="false" customHeight="false" outlineLevel="0" collapsed="false">
      <c r="A34" s="0" t="s">
        <v>476</v>
      </c>
    </row>
    <row r="36" customFormat="false" ht="13.4" hidden="false" customHeight="false" outlineLevel="0" collapsed="false">
      <c r="A36" s="0" t="s">
        <v>477</v>
      </c>
    </row>
    <row r="37" customFormat="false" ht="12.8" hidden="false" customHeight="false" outlineLevel="0" collapsed="false">
      <c r="A37" s="0" t="s">
        <v>478</v>
      </c>
    </row>
    <row r="38" customFormat="false" ht="12.8" hidden="false" customHeight="false" outlineLevel="0" collapsed="false">
      <c r="A38" s="0" t="s">
        <v>479</v>
      </c>
    </row>
    <row r="39" customFormat="false" ht="12.8" hidden="false" customHeight="false" outlineLevel="0" collapsed="false">
      <c r="A39" s="0" t="s">
        <v>480</v>
      </c>
    </row>
    <row r="40" customFormat="false" ht="12.8" hidden="false" customHeight="false" outlineLevel="0" collapsed="false">
      <c r="A40" s="0" t="s">
        <v>481</v>
      </c>
    </row>
    <row r="41" customFormat="false" ht="12.8" hidden="false" customHeight="false" outlineLevel="0" collapsed="false">
      <c r="A41" s="0" t="s">
        <v>482</v>
      </c>
    </row>
    <row r="42" customFormat="false" ht="12.8" hidden="false" customHeight="false" outlineLevel="0" collapsed="false">
      <c r="A42" s="0" t="s">
        <v>483</v>
      </c>
    </row>
    <row r="43" customFormat="false" ht="12.8" hidden="false" customHeight="false" outlineLevel="0" collapsed="false">
      <c r="A43" s="0" t="s">
        <v>484</v>
      </c>
    </row>
    <row r="44" customFormat="false" ht="12.8" hidden="false" customHeight="false" outlineLevel="0" collapsed="false">
      <c r="A44" s="0" t="s">
        <v>485</v>
      </c>
    </row>
    <row r="45" customFormat="false" ht="12.8" hidden="false" customHeight="false" outlineLevel="0" collapsed="false">
      <c r="A45" s="0" t="s">
        <v>486</v>
      </c>
    </row>
    <row r="46" customFormat="false" ht="12.8" hidden="false" customHeight="false" outlineLevel="0" collapsed="false">
      <c r="A46" s="0" t="s">
        <v>487</v>
      </c>
      <c r="B46" s="0" t="s">
        <v>488</v>
      </c>
    </row>
    <row r="47" customFormat="false" ht="12.8" hidden="false" customHeight="false" outlineLevel="0" collapsed="false">
      <c r="A47" s="0" t="s">
        <v>489</v>
      </c>
      <c r="B47" s="0" t="s">
        <v>490</v>
      </c>
      <c r="D47" s="19" t="s">
        <v>491</v>
      </c>
    </row>
    <row r="48" customFormat="false" ht="12.8" hidden="false" customHeight="false" outlineLevel="0" collapsed="false">
      <c r="A48" s="0" t="s">
        <v>492</v>
      </c>
    </row>
    <row r="52" customFormat="false" ht="12.8" hidden="false" customHeight="false" outlineLevel="0" collapsed="false">
      <c r="A52" s="21" t="s">
        <v>493</v>
      </c>
    </row>
    <row r="53" customFormat="false" ht="12.8" hidden="false" customHeight="false" outlineLevel="0" collapsed="false">
      <c r="A53" s="0" t="s">
        <v>487</v>
      </c>
    </row>
    <row r="54" customFormat="false" ht="12.8" hidden="false" customHeight="false" outlineLevel="0" collapsed="false">
      <c r="A54" s="0" t="s">
        <v>494</v>
      </c>
      <c r="C54" s="0" t="s">
        <v>495</v>
      </c>
    </row>
    <row r="55" customFormat="false" ht="12.8" hidden="false" customHeight="false" outlineLevel="0" collapsed="false">
      <c r="A55" s="0" t="s">
        <v>496</v>
      </c>
    </row>
    <row r="56" customFormat="false" ht="12.8" hidden="false" customHeight="false" outlineLevel="0" collapsed="false">
      <c r="A56" s="0" t="s">
        <v>497</v>
      </c>
    </row>
    <row r="58" customFormat="false" ht="12.8" hidden="false" customHeight="false" outlineLevel="0" collapsed="false">
      <c r="A58" s="0" t="s">
        <v>498</v>
      </c>
    </row>
    <row r="59" customFormat="false" ht="12.8" hidden="false" customHeight="false" outlineLevel="0" collapsed="false">
      <c r="A59" s="0" t="s">
        <v>499</v>
      </c>
    </row>
    <row r="60" customFormat="false" ht="12.8" hidden="false" customHeight="false" outlineLevel="0" collapsed="false">
      <c r="A60" s="0" t="s">
        <v>500</v>
      </c>
    </row>
    <row r="61" customFormat="false" ht="12.8" hidden="false" customHeight="false" outlineLevel="0" collapsed="false">
      <c r="A61" s="0" t="s">
        <v>501</v>
      </c>
    </row>
    <row r="62" customFormat="false" ht="12.8" hidden="false" customHeight="false" outlineLevel="0" collapsed="false">
      <c r="A62" s="0" t="s">
        <v>502</v>
      </c>
    </row>
    <row r="63" customFormat="false" ht="12.8" hidden="false" customHeight="false" outlineLevel="0" collapsed="false">
      <c r="A63" s="0" t="s">
        <v>503</v>
      </c>
    </row>
    <row r="64" customFormat="false" ht="12.8" hidden="false" customHeight="false" outlineLevel="0" collapsed="false">
      <c r="A64" s="0" t="s">
        <v>504</v>
      </c>
    </row>
    <row r="65" customFormat="false" ht="12.8" hidden="false" customHeight="false" outlineLevel="0" collapsed="false">
      <c r="A65" s="0" t="s">
        <v>505</v>
      </c>
    </row>
    <row r="66" customFormat="false" ht="12.8" hidden="false" customHeight="false" outlineLevel="0" collapsed="false">
      <c r="A66" s="0" t="s">
        <v>506</v>
      </c>
    </row>
    <row r="67" customFormat="false" ht="12.8" hidden="false" customHeight="false" outlineLevel="0" collapsed="false">
      <c r="B67" s="0" t="s">
        <v>507</v>
      </c>
    </row>
    <row r="72" customFormat="false" ht="13.4" hidden="false" customHeight="false" outlineLevel="0" collapsed="false">
      <c r="A72" s="0" t="s">
        <v>508</v>
      </c>
    </row>
    <row r="73" customFormat="false" ht="12.8" hidden="false" customHeight="false" outlineLevel="0" collapsed="false">
      <c r="A73" s="0" t="s">
        <v>509</v>
      </c>
    </row>
    <row r="74" customFormat="false" ht="12.8" hidden="false" customHeight="false" outlineLevel="0" collapsed="false">
      <c r="A74" s="0" t="s">
        <v>510</v>
      </c>
    </row>
    <row r="77" customFormat="false" ht="13.4" hidden="false" customHeight="false" outlineLevel="0" collapsed="false">
      <c r="A77" s="0" t="s">
        <v>511</v>
      </c>
    </row>
    <row r="78" customFormat="false" ht="12.8" hidden="false" customHeight="false" outlineLevel="0" collapsed="false">
      <c r="A78" s="0" t="s">
        <v>512</v>
      </c>
      <c r="B78" s="0" t="s">
        <v>513</v>
      </c>
      <c r="C78" s="0" t="s">
        <v>514</v>
      </c>
    </row>
    <row r="79" customFormat="false" ht="12.8" hidden="false" customHeight="false" outlineLevel="0" collapsed="false">
      <c r="A79" s="0" t="s">
        <v>515</v>
      </c>
    </row>
    <row r="80" customFormat="false" ht="12.8" hidden="false" customHeight="false" outlineLevel="0" collapsed="false">
      <c r="A80" s="0" t="s">
        <v>516</v>
      </c>
    </row>
    <row r="81" customFormat="false" ht="12.8" hidden="false" customHeight="false" outlineLevel="0" collapsed="false">
      <c r="A81" s="0" t="s">
        <v>517</v>
      </c>
      <c r="E81" s="0" t="s">
        <v>518</v>
      </c>
    </row>
    <row r="82" customFormat="false" ht="12.8" hidden="false" customHeight="false" outlineLevel="0" collapsed="false">
      <c r="A82" s="0" t="s">
        <v>519</v>
      </c>
      <c r="E82" s="0" t="s">
        <v>520</v>
      </c>
    </row>
    <row r="83" customFormat="false" ht="12.8" hidden="false" customHeight="false" outlineLevel="0" collapsed="false">
      <c r="A83" s="0" t="s">
        <v>521</v>
      </c>
    </row>
    <row r="84" customFormat="false" ht="12.8" hidden="false" customHeight="false" outlineLevel="0" collapsed="false">
      <c r="A84" s="0" t="s">
        <v>522</v>
      </c>
    </row>
    <row r="85" customFormat="false" ht="12.8" hidden="false" customHeight="false" outlineLevel="0" collapsed="false">
      <c r="A85" s="0" t="s">
        <v>523</v>
      </c>
    </row>
    <row r="86" customFormat="false" ht="12.8" hidden="false" customHeight="false" outlineLevel="0" collapsed="false">
      <c r="B86" s="0" t="s">
        <v>524</v>
      </c>
    </row>
    <row r="87" customFormat="false" ht="12.8" hidden="false" customHeight="false" outlineLevel="0" collapsed="false">
      <c r="B87" s="0" t="s">
        <v>525</v>
      </c>
      <c r="D87" s="0" t="s">
        <v>526</v>
      </c>
      <c r="E87" s="0" t="s">
        <v>527</v>
      </c>
    </row>
    <row r="88" customFormat="false" ht="12.8" hidden="false" customHeight="false" outlineLevel="0" collapsed="false">
      <c r="B88" s="0" t="s">
        <v>528</v>
      </c>
      <c r="C88" s="0" t="s">
        <v>478</v>
      </c>
    </row>
    <row r="89" customFormat="false" ht="12.8" hidden="false" customHeight="false" outlineLevel="0" collapsed="false">
      <c r="B89" s="0" t="s">
        <v>529</v>
      </c>
    </row>
    <row r="90" customFormat="false" ht="12.8" hidden="false" customHeight="false" outlineLevel="0" collapsed="false">
      <c r="B90" s="0" t="s">
        <v>530</v>
      </c>
    </row>
    <row r="91" customFormat="false" ht="12.8" hidden="false" customHeight="false" outlineLevel="0" collapsed="false">
      <c r="B91" s="0" t="s">
        <v>531</v>
      </c>
      <c r="C91" s="0" t="s">
        <v>532</v>
      </c>
    </row>
    <row r="92" customFormat="false" ht="12.8" hidden="false" customHeight="false" outlineLevel="0" collapsed="false">
      <c r="B92" s="0" t="s">
        <v>533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12" width="13.37"/>
  </cols>
  <sheetData>
    <row r="1" customFormat="false" ht="12.8" hidden="false" customHeight="false" outlineLevel="0" collapsed="false">
      <c r="A1" s="21" t="s">
        <v>321</v>
      </c>
      <c r="B1" s="22" t="s">
        <v>323</v>
      </c>
      <c r="C1" s="21" t="s">
        <v>534</v>
      </c>
      <c r="D1" s="21" t="s">
        <v>21</v>
      </c>
    </row>
    <row r="2" customFormat="false" ht="12.8" hidden="false" customHeight="false" outlineLevel="0" collapsed="false">
      <c r="A2" s="0" t="s">
        <v>535</v>
      </c>
      <c r="B2" s="12" t="s">
        <v>536</v>
      </c>
      <c r="C2" s="0" t="s">
        <v>537</v>
      </c>
    </row>
    <row r="3" customFormat="false" ht="12.8" hidden="false" customHeight="false" outlineLevel="0" collapsed="false">
      <c r="A3" s="0" t="s">
        <v>538</v>
      </c>
      <c r="B3" s="12" t="s">
        <v>539</v>
      </c>
    </row>
    <row r="4" customFormat="false" ht="12.8" hidden="false" customHeight="false" outlineLevel="0" collapsed="false">
      <c r="B4" s="12" t="s">
        <v>540</v>
      </c>
    </row>
    <row r="5" customFormat="false" ht="12.8" hidden="false" customHeight="false" outlineLevel="0" collapsed="false">
      <c r="A5" s="0" t="s">
        <v>541</v>
      </c>
      <c r="B5" s="12" t="s">
        <v>542</v>
      </c>
    </row>
    <row r="6" customFormat="false" ht="12.8" hidden="false" customHeight="false" outlineLevel="0" collapsed="false">
      <c r="A6" s="0" t="s">
        <v>543</v>
      </c>
      <c r="B6" s="12" t="s">
        <v>544</v>
      </c>
    </row>
    <row r="7" customFormat="false" ht="12.8" hidden="false" customHeight="false" outlineLevel="0" collapsed="false">
      <c r="A7" s="0" t="s">
        <v>337</v>
      </c>
      <c r="B7" s="12" t="s">
        <v>338</v>
      </c>
      <c r="D7" s="0" t="s">
        <v>545</v>
      </c>
    </row>
    <row r="8" customFormat="false" ht="12.8" hidden="false" customHeight="false" outlineLevel="0" collapsed="false">
      <c r="A8" s="0" t="s">
        <v>332</v>
      </c>
      <c r="B8" s="12" t="s">
        <v>333</v>
      </c>
      <c r="D8" s="0" t="s">
        <v>546</v>
      </c>
    </row>
    <row r="9" customFormat="false" ht="12.8" hidden="false" customHeight="false" outlineLevel="0" collapsed="false">
      <c r="A9" s="0" t="s">
        <v>370</v>
      </c>
      <c r="B9" s="12" t="s">
        <v>11</v>
      </c>
      <c r="D9" s="0" t="s">
        <v>547</v>
      </c>
    </row>
    <row r="10" customFormat="false" ht="12.8" hidden="false" customHeight="false" outlineLevel="0" collapsed="false">
      <c r="A10" s="0" t="s">
        <v>548</v>
      </c>
      <c r="B10" s="12" t="s">
        <v>329</v>
      </c>
      <c r="D10" s="0" t="s">
        <v>549</v>
      </c>
    </row>
    <row r="11" customFormat="false" ht="12.8" hidden="false" customHeight="false" outlineLevel="0" collapsed="false">
      <c r="A11" s="0" t="s">
        <v>550</v>
      </c>
      <c r="B11" s="12" t="s">
        <v>551</v>
      </c>
    </row>
    <row r="12" customFormat="false" ht="12.8" hidden="false" customHeight="false" outlineLevel="0" collapsed="false">
      <c r="A12" s="0" t="s">
        <v>552</v>
      </c>
      <c r="B12" s="12" t="s">
        <v>553</v>
      </c>
    </row>
    <row r="13" customFormat="false" ht="12.8" hidden="false" customHeight="false" outlineLevel="0" collapsed="false">
      <c r="A13" s="0" t="s">
        <v>362</v>
      </c>
      <c r="B13" s="12" t="s">
        <v>554</v>
      </c>
    </row>
    <row r="14" customFormat="false" ht="12.8" hidden="false" customHeight="false" outlineLevel="0" collapsed="false">
      <c r="A14" s="0" t="s">
        <v>555</v>
      </c>
      <c r="B14" s="12" t="s">
        <v>556</v>
      </c>
    </row>
    <row r="15" customFormat="false" ht="12.8" hidden="false" customHeight="false" outlineLevel="0" collapsed="false">
      <c r="A15" s="0" t="s">
        <v>557</v>
      </c>
      <c r="B15" s="12" t="s">
        <v>558</v>
      </c>
      <c r="D15" s="0" t="s">
        <v>559</v>
      </c>
    </row>
    <row r="16" customFormat="false" ht="12.8" hidden="false" customHeight="false" outlineLevel="0" collapsed="false">
      <c r="A16" s="0" t="s">
        <v>396</v>
      </c>
      <c r="B16" s="12" t="s">
        <v>560</v>
      </c>
    </row>
    <row r="17" customFormat="false" ht="12.8" hidden="false" customHeight="false" outlineLevel="0" collapsed="false">
      <c r="A17" s="0" t="s">
        <v>561</v>
      </c>
    </row>
    <row r="18" customFormat="false" ht="12.8" hidden="false" customHeight="false" outlineLevel="0" collapsed="false">
      <c r="A18" s="0" t="s">
        <v>561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05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A62" activeCellId="0" sqref="A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3" min="3" style="0" width="53.77"/>
  </cols>
  <sheetData>
    <row r="2" customFormat="false" ht="12.8" hidden="false" customHeight="false" outlineLevel="0" collapsed="false">
      <c r="A2" s="23" t="s">
        <v>562</v>
      </c>
      <c r="B2" s="23" t="s">
        <v>563</v>
      </c>
      <c r="C2" s="23" t="s">
        <v>534</v>
      </c>
      <c r="D2" s="23" t="s">
        <v>564</v>
      </c>
    </row>
    <row r="3" customFormat="false" ht="23.85" hidden="false" customHeight="false" outlineLevel="0" collapsed="false">
      <c r="A3" s="24" t="s">
        <v>565</v>
      </c>
      <c r="B3" s="25" t="s">
        <v>566</v>
      </c>
      <c r="C3" s="25" t="s">
        <v>567</v>
      </c>
      <c r="D3" s="24" t="s">
        <v>568</v>
      </c>
    </row>
    <row r="4" customFormat="false" ht="12.8" hidden="false" customHeight="false" outlineLevel="0" collapsed="false">
      <c r="A4" s="24" t="s">
        <v>569</v>
      </c>
      <c r="B4" s="25" t="s">
        <v>566</v>
      </c>
      <c r="C4" s="25" t="s">
        <v>570</v>
      </c>
      <c r="D4" s="24" t="s">
        <v>571</v>
      </c>
    </row>
    <row r="5" customFormat="false" ht="23.85" hidden="false" customHeight="false" outlineLevel="0" collapsed="false">
      <c r="A5" s="24" t="s">
        <v>572</v>
      </c>
      <c r="B5" s="25" t="s">
        <v>566</v>
      </c>
      <c r="C5" s="25" t="s">
        <v>573</v>
      </c>
      <c r="D5" s="25" t="s">
        <v>574</v>
      </c>
    </row>
    <row r="6" customFormat="false" ht="12.8" hidden="false" customHeight="false" outlineLevel="0" collapsed="false">
      <c r="A6" s="24" t="s">
        <v>575</v>
      </c>
      <c r="B6" s="25" t="s">
        <v>566</v>
      </c>
      <c r="C6" s="25" t="s">
        <v>576</v>
      </c>
      <c r="D6" s="24" t="s">
        <v>577</v>
      </c>
    </row>
    <row r="7" customFormat="false" ht="12.8" hidden="false" customHeight="false" outlineLevel="0" collapsed="false">
      <c r="A7" s="24" t="s">
        <v>169</v>
      </c>
      <c r="B7" s="25" t="s">
        <v>566</v>
      </c>
      <c r="C7" s="25" t="s">
        <v>578</v>
      </c>
      <c r="D7" s="24" t="s">
        <v>579</v>
      </c>
      <c r="E7" s="0" t="n">
        <v>1</v>
      </c>
    </row>
    <row r="8" customFormat="false" ht="12.8" hidden="false" customHeight="false" outlineLevel="0" collapsed="false">
      <c r="A8" s="24" t="s">
        <v>580</v>
      </c>
      <c r="B8" s="25" t="s">
        <v>566</v>
      </c>
      <c r="C8" s="25" t="s">
        <v>581</v>
      </c>
      <c r="D8" s="24" t="s">
        <v>582</v>
      </c>
    </row>
    <row r="9" customFormat="false" ht="23.85" hidden="false" customHeight="false" outlineLevel="0" collapsed="false">
      <c r="A9" s="26" t="s">
        <v>583</v>
      </c>
      <c r="B9" s="27" t="s">
        <v>566</v>
      </c>
      <c r="C9" s="27" t="s">
        <v>584</v>
      </c>
      <c r="D9" s="26" t="s">
        <v>585</v>
      </c>
      <c r="F9" s="0" t="n">
        <v>1</v>
      </c>
    </row>
    <row r="10" customFormat="false" ht="12.8" hidden="false" customHeight="false" outlineLevel="0" collapsed="false">
      <c r="A10" s="24" t="s">
        <v>586</v>
      </c>
      <c r="B10" s="25" t="s">
        <v>566</v>
      </c>
      <c r="C10" s="25" t="s">
        <v>587</v>
      </c>
      <c r="D10" s="24" t="s">
        <v>588</v>
      </c>
      <c r="E10" s="0" t="n">
        <v>1</v>
      </c>
    </row>
    <row r="11" customFormat="false" ht="12.8" hidden="false" customHeight="false" outlineLevel="0" collapsed="false">
      <c r="A11" s="26" t="s">
        <v>589</v>
      </c>
      <c r="B11" s="27" t="s">
        <v>566</v>
      </c>
      <c r="C11" s="26" t="s">
        <v>590</v>
      </c>
      <c r="D11" s="26" t="s">
        <v>579</v>
      </c>
      <c r="F11" s="0" t="n">
        <v>1</v>
      </c>
    </row>
    <row r="12" customFormat="false" ht="12.8" hidden="false" customHeight="false" outlineLevel="0" collapsed="false">
      <c r="A12" s="24" t="s">
        <v>188</v>
      </c>
      <c r="B12" s="25" t="s">
        <v>566</v>
      </c>
      <c r="C12" s="25" t="s">
        <v>591</v>
      </c>
      <c r="D12" s="24" t="s">
        <v>592</v>
      </c>
      <c r="E12" s="0" t="n">
        <v>1</v>
      </c>
    </row>
    <row r="13" customFormat="false" ht="12.8" hidden="false" customHeight="false" outlineLevel="0" collapsed="false">
      <c r="A13" s="24" t="s">
        <v>593</v>
      </c>
      <c r="B13" s="25" t="s">
        <v>566</v>
      </c>
      <c r="C13" s="25" t="s">
        <v>594</v>
      </c>
      <c r="D13" s="24" t="s">
        <v>595</v>
      </c>
    </row>
    <row r="14" customFormat="false" ht="12.8" hidden="false" customHeight="false" outlineLevel="0" collapsed="false">
      <c r="A14" s="24" t="s">
        <v>596</v>
      </c>
      <c r="B14" s="25" t="s">
        <v>566</v>
      </c>
      <c r="C14" s="25" t="s">
        <v>597</v>
      </c>
      <c r="D14" s="24" t="s">
        <v>598</v>
      </c>
    </row>
    <row r="15" customFormat="false" ht="12.8" hidden="false" customHeight="false" outlineLevel="0" collapsed="false">
      <c r="A15" s="24" t="s">
        <v>196</v>
      </c>
      <c r="B15" s="25" t="s">
        <v>566</v>
      </c>
      <c r="C15" s="24" t="s">
        <v>599</v>
      </c>
      <c r="D15" s="24" t="s">
        <v>592</v>
      </c>
      <c r="E15" s="0" t="n">
        <v>1</v>
      </c>
    </row>
    <row r="16" customFormat="false" ht="35.05" hidden="false" customHeight="false" outlineLevel="0" collapsed="false">
      <c r="A16" s="24" t="s">
        <v>600</v>
      </c>
      <c r="B16" s="25" t="s">
        <v>566</v>
      </c>
      <c r="C16" s="25" t="s">
        <v>601</v>
      </c>
      <c r="D16" s="24" t="s">
        <v>574</v>
      </c>
    </row>
    <row r="17" customFormat="false" ht="12.8" hidden="false" customHeight="false" outlineLevel="0" collapsed="false">
      <c r="A17" s="24" t="s">
        <v>205</v>
      </c>
      <c r="B17" s="25" t="s">
        <v>566</v>
      </c>
      <c r="C17" s="25" t="s">
        <v>602</v>
      </c>
      <c r="D17" s="25" t="s">
        <v>603</v>
      </c>
      <c r="E17" s="0" t="n">
        <v>1</v>
      </c>
    </row>
    <row r="18" customFormat="false" ht="12.8" hidden="false" customHeight="false" outlineLevel="0" collapsed="false">
      <c r="A18" s="24" t="s">
        <v>604</v>
      </c>
      <c r="B18" s="25" t="s">
        <v>566</v>
      </c>
      <c r="C18" s="25" t="s">
        <v>605</v>
      </c>
      <c r="D18" s="24" t="s">
        <v>592</v>
      </c>
    </row>
    <row r="19" customFormat="false" ht="12.8" hidden="false" customHeight="false" outlineLevel="0" collapsed="false">
      <c r="A19" s="24" t="s">
        <v>606</v>
      </c>
      <c r="B19" s="25" t="s">
        <v>566</v>
      </c>
      <c r="C19" s="25" t="s">
        <v>607</v>
      </c>
      <c r="D19" s="24" t="s">
        <v>608</v>
      </c>
      <c r="E19" s="0" t="n">
        <v>1</v>
      </c>
    </row>
    <row r="20" customFormat="false" ht="68.65" hidden="false" customHeight="false" outlineLevel="0" collapsed="false">
      <c r="A20" s="24" t="s">
        <v>609</v>
      </c>
      <c r="B20" s="25" t="s">
        <v>566</v>
      </c>
      <c r="C20" s="25" t="s">
        <v>610</v>
      </c>
      <c r="D20" s="24" t="s">
        <v>611</v>
      </c>
    </row>
    <row r="21" customFormat="false" ht="23.85" hidden="false" customHeight="false" outlineLevel="0" collapsed="false">
      <c r="A21" s="26" t="s">
        <v>612</v>
      </c>
      <c r="B21" s="27" t="s">
        <v>566</v>
      </c>
      <c r="C21" s="27" t="s">
        <v>613</v>
      </c>
      <c r="D21" s="26" t="s">
        <v>582</v>
      </c>
      <c r="F21" s="0" t="n">
        <v>1</v>
      </c>
    </row>
    <row r="22" customFormat="false" ht="23.85" hidden="false" customHeight="false" outlineLevel="0" collapsed="false">
      <c r="A22" s="24" t="s">
        <v>614</v>
      </c>
      <c r="B22" s="25" t="s">
        <v>566</v>
      </c>
      <c r="C22" s="25" t="s">
        <v>615</v>
      </c>
      <c r="D22" s="25" t="s">
        <v>603</v>
      </c>
    </row>
    <row r="23" customFormat="false" ht="12.8" hidden="false" customHeight="false" outlineLevel="0" collapsed="false">
      <c r="A23" s="24" t="s">
        <v>616</v>
      </c>
      <c r="B23" s="25" t="s">
        <v>566</v>
      </c>
      <c r="C23" s="25" t="s">
        <v>617</v>
      </c>
      <c r="D23" s="24" t="s">
        <v>571</v>
      </c>
    </row>
    <row r="24" customFormat="false" ht="12.8" hidden="false" customHeight="false" outlineLevel="0" collapsed="false">
      <c r="A24" s="24" t="s">
        <v>618</v>
      </c>
      <c r="B24" s="25" t="s">
        <v>566</v>
      </c>
      <c r="C24" s="25" t="s">
        <v>619</v>
      </c>
      <c r="D24" s="24" t="s">
        <v>579</v>
      </c>
    </row>
    <row r="25" customFormat="false" ht="12.8" hidden="false" customHeight="false" outlineLevel="0" collapsed="false">
      <c r="A25" s="24" t="s">
        <v>620</v>
      </c>
      <c r="B25" s="25" t="s">
        <v>566</v>
      </c>
      <c r="C25" s="25" t="s">
        <v>621</v>
      </c>
      <c r="D25" s="24" t="s">
        <v>622</v>
      </c>
    </row>
    <row r="26" customFormat="false" ht="23.85" hidden="false" customHeight="false" outlineLevel="0" collapsed="false">
      <c r="A26" s="26" t="s">
        <v>623</v>
      </c>
      <c r="B26" s="27" t="s">
        <v>566</v>
      </c>
      <c r="C26" s="27" t="s">
        <v>624</v>
      </c>
      <c r="D26" s="27" t="s">
        <v>574</v>
      </c>
      <c r="F26" s="0" t="n">
        <v>1</v>
      </c>
    </row>
    <row r="27" customFormat="false" ht="12.8" hidden="false" customHeight="false" outlineLevel="0" collapsed="false">
      <c r="A27" s="24" t="s">
        <v>625</v>
      </c>
      <c r="B27" s="25" t="s">
        <v>566</v>
      </c>
      <c r="C27" s="24" t="s">
        <v>626</v>
      </c>
      <c r="D27" s="24" t="s">
        <v>592</v>
      </c>
    </row>
    <row r="28" customFormat="false" ht="12.8" hidden="false" customHeight="false" outlineLevel="0" collapsed="false">
      <c r="A28" s="24" t="s">
        <v>627</v>
      </c>
      <c r="B28" s="25" t="s">
        <v>566</v>
      </c>
      <c r="C28" s="25" t="s">
        <v>628</v>
      </c>
      <c r="D28" s="25" t="s">
        <v>603</v>
      </c>
    </row>
    <row r="29" customFormat="false" ht="12.8" hidden="false" customHeight="false" outlineLevel="0" collapsed="false">
      <c r="A29" s="24" t="s">
        <v>240</v>
      </c>
      <c r="B29" s="25" t="s">
        <v>566</v>
      </c>
      <c r="C29" s="25" t="s">
        <v>629</v>
      </c>
      <c r="D29" s="24" t="s">
        <v>592</v>
      </c>
    </row>
    <row r="30" customFormat="false" ht="12.8" hidden="false" customHeight="false" outlineLevel="0" collapsed="false">
      <c r="A30" s="24" t="s">
        <v>630</v>
      </c>
      <c r="B30" s="25" t="s">
        <v>566</v>
      </c>
      <c r="C30" s="25" t="s">
        <v>631</v>
      </c>
      <c r="D30" s="25" t="s">
        <v>603</v>
      </c>
    </row>
    <row r="31" customFormat="false" ht="12.8" hidden="false" customHeight="false" outlineLevel="0" collapsed="false">
      <c r="A31" s="24" t="s">
        <v>632</v>
      </c>
      <c r="B31" s="25" t="s">
        <v>566</v>
      </c>
      <c r="C31" s="25" t="s">
        <v>633</v>
      </c>
      <c r="D31" s="24" t="s">
        <v>592</v>
      </c>
    </row>
    <row r="32" customFormat="false" ht="12.8" hidden="false" customHeight="false" outlineLevel="0" collapsed="false">
      <c r="A32" s="24" t="s">
        <v>634</v>
      </c>
      <c r="B32" s="25" t="s">
        <v>566</v>
      </c>
      <c r="C32" s="24" t="s">
        <v>635</v>
      </c>
      <c r="D32" s="24" t="s">
        <v>636</v>
      </c>
    </row>
    <row r="33" customFormat="false" ht="12.8" hidden="false" customHeight="false" outlineLevel="0" collapsed="false">
      <c r="A33" s="24" t="s">
        <v>637</v>
      </c>
      <c r="B33" s="25" t="s">
        <v>566</v>
      </c>
      <c r="C33" s="25" t="s">
        <v>638</v>
      </c>
      <c r="D33" s="24" t="s">
        <v>592</v>
      </c>
    </row>
    <row r="34" customFormat="false" ht="12.8" hidden="false" customHeight="false" outlineLevel="0" collapsed="false">
      <c r="A34" s="24" t="s">
        <v>222</v>
      </c>
      <c r="B34" s="25" t="s">
        <v>566</v>
      </c>
      <c r="C34" s="24" t="s">
        <v>639</v>
      </c>
      <c r="D34" s="24" t="s">
        <v>608</v>
      </c>
      <c r="E34" s="0" t="n">
        <v>1</v>
      </c>
    </row>
    <row r="35" customFormat="false" ht="12.8" hidden="false" customHeight="false" outlineLevel="0" collapsed="false">
      <c r="A35" s="24" t="s">
        <v>640</v>
      </c>
      <c r="B35" s="25" t="s">
        <v>566</v>
      </c>
      <c r="C35" s="25" t="s">
        <v>641</v>
      </c>
      <c r="D35" s="24" t="s">
        <v>579</v>
      </c>
    </row>
    <row r="36" customFormat="false" ht="12.8" hidden="false" customHeight="false" outlineLevel="0" collapsed="false">
      <c r="A36" s="24" t="s">
        <v>642</v>
      </c>
      <c r="B36" s="25" t="s">
        <v>566</v>
      </c>
      <c r="C36" s="25" t="s">
        <v>643</v>
      </c>
      <c r="D36" s="24" t="s">
        <v>592</v>
      </c>
    </row>
    <row r="37" customFormat="false" ht="23.85" hidden="false" customHeight="false" outlineLevel="0" collapsed="false">
      <c r="A37" s="24" t="s">
        <v>644</v>
      </c>
      <c r="B37" s="25" t="s">
        <v>566</v>
      </c>
      <c r="C37" s="25" t="s">
        <v>645</v>
      </c>
      <c r="D37" s="24" t="s">
        <v>646</v>
      </c>
    </row>
    <row r="38" customFormat="false" ht="23.85" hidden="false" customHeight="false" outlineLevel="0" collapsed="false">
      <c r="A38" s="24" t="s">
        <v>647</v>
      </c>
      <c r="B38" s="25" t="s">
        <v>566</v>
      </c>
      <c r="C38" s="24" t="s">
        <v>648</v>
      </c>
      <c r="D38" s="24" t="s">
        <v>649</v>
      </c>
    </row>
    <row r="39" customFormat="false" ht="12.8" hidden="false" customHeight="false" outlineLevel="0" collapsed="false">
      <c r="A39" s="24" t="s">
        <v>650</v>
      </c>
      <c r="B39" s="25" t="s">
        <v>566</v>
      </c>
      <c r="C39" s="25" t="s">
        <v>651</v>
      </c>
      <c r="D39" s="25" t="s">
        <v>603</v>
      </c>
    </row>
    <row r="40" customFormat="false" ht="12.8" hidden="false" customHeight="false" outlineLevel="0" collapsed="false">
      <c r="A40" s="24" t="s">
        <v>652</v>
      </c>
      <c r="B40" s="25" t="s">
        <v>566</v>
      </c>
      <c r="C40" s="25" t="s">
        <v>653</v>
      </c>
      <c r="D40" s="25" t="s">
        <v>603</v>
      </c>
    </row>
    <row r="41" customFormat="false" ht="12.8" hidden="false" customHeight="false" outlineLevel="0" collapsed="false">
      <c r="A41" s="24" t="s">
        <v>228</v>
      </c>
      <c r="B41" s="25" t="s">
        <v>566</v>
      </c>
      <c r="C41" s="25" t="s">
        <v>654</v>
      </c>
      <c r="D41" s="24" t="s">
        <v>636</v>
      </c>
      <c r="E41" s="0" t="n">
        <v>1</v>
      </c>
    </row>
    <row r="42" customFormat="false" ht="12.8" hidden="false" customHeight="false" outlineLevel="0" collapsed="false">
      <c r="A42" s="24" t="s">
        <v>655</v>
      </c>
      <c r="B42" s="25" t="s">
        <v>566</v>
      </c>
      <c r="C42" s="25" t="s">
        <v>656</v>
      </c>
      <c r="D42" s="24" t="s">
        <v>568</v>
      </c>
    </row>
    <row r="43" customFormat="false" ht="23.85" hidden="false" customHeight="false" outlineLevel="0" collapsed="false">
      <c r="A43" s="24" t="s">
        <v>657</v>
      </c>
      <c r="B43" s="25" t="s">
        <v>566</v>
      </c>
      <c r="C43" s="24" t="s">
        <v>658</v>
      </c>
      <c r="D43" s="25" t="s">
        <v>659</v>
      </c>
    </row>
    <row r="44" customFormat="false" ht="23.85" hidden="false" customHeight="false" outlineLevel="0" collapsed="false">
      <c r="A44" s="26" t="s">
        <v>660</v>
      </c>
      <c r="B44" s="27" t="s">
        <v>566</v>
      </c>
      <c r="C44" s="27" t="s">
        <v>661</v>
      </c>
      <c r="D44" s="26" t="s">
        <v>585</v>
      </c>
      <c r="F44" s="0" t="n">
        <v>1</v>
      </c>
    </row>
    <row r="45" customFormat="false" ht="12.8" hidden="false" customHeight="false" outlineLevel="0" collapsed="false">
      <c r="A45" s="24" t="s">
        <v>662</v>
      </c>
      <c r="B45" s="25" t="s">
        <v>566</v>
      </c>
      <c r="C45" s="24" t="s">
        <v>663</v>
      </c>
      <c r="D45" s="24" t="s">
        <v>592</v>
      </c>
    </row>
    <row r="46" customFormat="false" ht="12.8" hidden="false" customHeight="false" outlineLevel="0" collapsed="false">
      <c r="A46" s="24" t="s">
        <v>664</v>
      </c>
      <c r="B46" s="25" t="s">
        <v>566</v>
      </c>
      <c r="C46" s="24" t="s">
        <v>665</v>
      </c>
      <c r="D46" s="24" t="s">
        <v>568</v>
      </c>
    </row>
    <row r="47" customFormat="false" ht="23.85" hidden="false" customHeight="false" outlineLevel="0" collapsed="false">
      <c r="A47" s="26" t="s">
        <v>666</v>
      </c>
      <c r="B47" s="27" t="s">
        <v>566</v>
      </c>
      <c r="C47" s="27" t="s">
        <v>667</v>
      </c>
      <c r="D47" s="27" t="s">
        <v>574</v>
      </c>
      <c r="F47" s="0" t="n">
        <v>1</v>
      </c>
    </row>
    <row r="48" customFormat="false" ht="12.8" hidden="false" customHeight="false" outlineLevel="0" collapsed="false">
      <c r="A48" s="26" t="s">
        <v>668</v>
      </c>
      <c r="B48" s="27" t="s">
        <v>669</v>
      </c>
      <c r="C48" s="27" t="s">
        <v>670</v>
      </c>
      <c r="D48" s="26" t="s">
        <v>671</v>
      </c>
      <c r="F48" s="0" t="n">
        <v>1</v>
      </c>
    </row>
    <row r="49" customFormat="false" ht="23.85" hidden="false" customHeight="false" outlineLevel="0" collapsed="false">
      <c r="A49" s="24" t="s">
        <v>672</v>
      </c>
      <c r="B49" s="25" t="s">
        <v>566</v>
      </c>
      <c r="C49" s="25" t="s">
        <v>673</v>
      </c>
      <c r="D49" s="25" t="s">
        <v>603</v>
      </c>
    </row>
    <row r="50" customFormat="false" ht="23.85" hidden="false" customHeight="false" outlineLevel="0" collapsed="false">
      <c r="A50" s="26" t="s">
        <v>674</v>
      </c>
      <c r="B50" s="27" t="s">
        <v>566</v>
      </c>
      <c r="C50" s="27" t="s">
        <v>675</v>
      </c>
      <c r="D50" s="26" t="s">
        <v>585</v>
      </c>
      <c r="F50" s="0" t="n">
        <v>1</v>
      </c>
    </row>
    <row r="51" customFormat="false" ht="12.8" hidden="false" customHeight="false" outlineLevel="0" collapsed="false">
      <c r="A51" s="24" t="s">
        <v>676</v>
      </c>
      <c r="B51" s="25" t="s">
        <v>566</v>
      </c>
      <c r="C51" s="24" t="s">
        <v>677</v>
      </c>
      <c r="D51" s="24" t="s">
        <v>579</v>
      </c>
    </row>
    <row r="52" customFormat="false" ht="12.8" hidden="false" customHeight="false" outlineLevel="0" collapsed="false">
      <c r="A52" s="24" t="s">
        <v>678</v>
      </c>
      <c r="B52" s="25" t="s">
        <v>566</v>
      </c>
      <c r="C52" s="25" t="s">
        <v>679</v>
      </c>
      <c r="D52" s="24" t="s">
        <v>568</v>
      </c>
    </row>
    <row r="53" customFormat="false" ht="12.8" hidden="false" customHeight="false" outlineLevel="0" collapsed="false">
      <c r="A53" s="24" t="s">
        <v>680</v>
      </c>
      <c r="B53" s="25" t="s">
        <v>566</v>
      </c>
      <c r="C53" s="25" t="s">
        <v>681</v>
      </c>
      <c r="D53" s="24" t="s">
        <v>579</v>
      </c>
    </row>
    <row r="54" customFormat="false" ht="23.85" hidden="false" customHeight="false" outlineLevel="0" collapsed="false">
      <c r="A54" s="26" t="s">
        <v>682</v>
      </c>
      <c r="B54" s="27" t="s">
        <v>566</v>
      </c>
      <c r="C54" s="27" t="s">
        <v>683</v>
      </c>
      <c r="D54" s="26" t="s">
        <v>568</v>
      </c>
      <c r="F54" s="0" t="n">
        <v>1</v>
      </c>
    </row>
    <row r="55" customFormat="false" ht="12.8" hidden="false" customHeight="false" outlineLevel="0" collapsed="false">
      <c r="A55" s="24" t="s">
        <v>684</v>
      </c>
      <c r="B55" s="25" t="s">
        <v>566</v>
      </c>
      <c r="C55" s="25" t="s">
        <v>685</v>
      </c>
      <c r="D55" s="25" t="s">
        <v>603</v>
      </c>
    </row>
    <row r="56" customFormat="false" ht="12.8" hidden="false" customHeight="false" outlineLevel="0" collapsed="false">
      <c r="A56" s="26" t="s">
        <v>686</v>
      </c>
      <c r="B56" s="27" t="s">
        <v>566</v>
      </c>
      <c r="C56" s="27" t="s">
        <v>687</v>
      </c>
      <c r="D56" s="26" t="s">
        <v>592</v>
      </c>
      <c r="F56" s="0" t="n">
        <v>1</v>
      </c>
    </row>
    <row r="57" customFormat="false" ht="12.8" hidden="false" customHeight="false" outlineLevel="0" collapsed="false">
      <c r="A57" s="24" t="s">
        <v>688</v>
      </c>
      <c r="B57" s="25" t="s">
        <v>566</v>
      </c>
      <c r="C57" s="25" t="s">
        <v>689</v>
      </c>
      <c r="D57" s="24" t="s">
        <v>592</v>
      </c>
    </row>
    <row r="58" customFormat="false" ht="12.8" hidden="false" customHeight="false" outlineLevel="0" collapsed="false">
      <c r="A58" s="26" t="s">
        <v>690</v>
      </c>
      <c r="B58" s="27" t="s">
        <v>566</v>
      </c>
      <c r="C58" s="27" t="s">
        <v>691</v>
      </c>
      <c r="D58" s="26" t="s">
        <v>568</v>
      </c>
      <c r="F58" s="0" t="n">
        <v>1</v>
      </c>
    </row>
    <row r="59" customFormat="false" ht="12.8" hidden="false" customHeight="false" outlineLevel="0" collapsed="false">
      <c r="A59" s="26" t="s">
        <v>692</v>
      </c>
      <c r="B59" s="27" t="s">
        <v>566</v>
      </c>
      <c r="C59" s="27" t="s">
        <v>693</v>
      </c>
      <c r="D59" s="26" t="s">
        <v>579</v>
      </c>
      <c r="F59" s="0" t="n">
        <v>1</v>
      </c>
    </row>
    <row r="60" customFormat="false" ht="12.8" hidden="false" customHeight="false" outlineLevel="0" collapsed="false">
      <c r="A60" s="24" t="s">
        <v>235</v>
      </c>
      <c r="B60" s="25" t="s">
        <v>566</v>
      </c>
      <c r="C60" s="25" t="s">
        <v>694</v>
      </c>
      <c r="D60" s="24" t="s">
        <v>592</v>
      </c>
      <c r="E60" s="0" t="n">
        <v>1</v>
      </c>
    </row>
    <row r="61" customFormat="false" ht="12.8" hidden="false" customHeight="false" outlineLevel="0" collapsed="false">
      <c r="A61" s="25" t="s">
        <v>695</v>
      </c>
      <c r="B61" s="25" t="s">
        <v>566</v>
      </c>
      <c r="C61" s="25" t="s">
        <v>696</v>
      </c>
      <c r="D61" s="24" t="s">
        <v>585</v>
      </c>
      <c r="J61" s="0" t="n">
        <f aca="false">10*1</f>
        <v>10</v>
      </c>
    </row>
    <row r="62" customFormat="false" ht="12.8" hidden="false" customHeight="false" outlineLevel="0" collapsed="false">
      <c r="A62" s="26" t="s">
        <v>697</v>
      </c>
      <c r="B62" s="27" t="s">
        <v>566</v>
      </c>
      <c r="C62" s="27" t="s">
        <v>698</v>
      </c>
      <c r="D62" s="26" t="s">
        <v>568</v>
      </c>
      <c r="F62" s="0" t="n">
        <v>1</v>
      </c>
    </row>
    <row r="63" customFormat="false" ht="12.8" hidden="false" customHeight="false" outlineLevel="0" collapsed="false">
      <c r="A63" s="24" t="s">
        <v>211</v>
      </c>
      <c r="B63" s="25" t="s">
        <v>566</v>
      </c>
      <c r="C63" s="25" t="s">
        <v>699</v>
      </c>
      <c r="D63" s="24" t="s">
        <v>592</v>
      </c>
      <c r="E63" s="0" t="n">
        <v>1</v>
      </c>
    </row>
    <row r="64" customFormat="false" ht="12.8" hidden="false" customHeight="false" outlineLevel="0" collapsed="false">
      <c r="A64" s="26" t="s">
        <v>700</v>
      </c>
      <c r="B64" s="27" t="s">
        <v>566</v>
      </c>
      <c r="C64" s="27" t="s">
        <v>701</v>
      </c>
      <c r="D64" s="26" t="s">
        <v>579</v>
      </c>
      <c r="F64" s="0" t="n">
        <v>1</v>
      </c>
    </row>
    <row r="65" customFormat="false" ht="35.05" hidden="false" customHeight="false" outlineLevel="0" collapsed="false">
      <c r="A65" s="26" t="s">
        <v>702</v>
      </c>
      <c r="B65" s="27" t="s">
        <v>566</v>
      </c>
      <c r="C65" s="27" t="s">
        <v>703</v>
      </c>
      <c r="D65" s="26" t="s">
        <v>704</v>
      </c>
      <c r="F65" s="0" t="n">
        <v>1</v>
      </c>
    </row>
    <row r="66" customFormat="false" ht="23.85" hidden="false" customHeight="false" outlineLevel="0" collapsed="false">
      <c r="A66" s="26" t="s">
        <v>705</v>
      </c>
      <c r="B66" s="27" t="s">
        <v>566</v>
      </c>
      <c r="C66" s="27" t="s">
        <v>706</v>
      </c>
      <c r="D66" s="27" t="s">
        <v>603</v>
      </c>
      <c r="F66" s="0" t="n">
        <v>1</v>
      </c>
    </row>
    <row r="67" customFormat="false" ht="12.8" hidden="false" customHeight="false" outlineLevel="0" collapsed="false">
      <c r="A67" s="24" t="s">
        <v>242</v>
      </c>
      <c r="B67" s="25" t="s">
        <v>566</v>
      </c>
      <c r="C67" s="24" t="s">
        <v>707</v>
      </c>
      <c r="D67" s="24" t="s">
        <v>592</v>
      </c>
      <c r="E67" s="0" t="n">
        <v>1</v>
      </c>
    </row>
    <row r="68" customFormat="false" ht="12.8" hidden="false" customHeight="false" outlineLevel="0" collapsed="false">
      <c r="A68" s="26" t="s">
        <v>708</v>
      </c>
      <c r="B68" s="27" t="s">
        <v>566</v>
      </c>
      <c r="C68" s="26" t="s">
        <v>709</v>
      </c>
      <c r="D68" s="26" t="s">
        <v>585</v>
      </c>
      <c r="F68" s="0" t="n">
        <v>1</v>
      </c>
    </row>
    <row r="69" customFormat="false" ht="12.8" hidden="false" customHeight="false" outlineLevel="0" collapsed="false">
      <c r="A69" s="24" t="s">
        <v>710</v>
      </c>
      <c r="B69" s="25" t="s">
        <v>566</v>
      </c>
      <c r="C69" s="24" t="s">
        <v>711</v>
      </c>
      <c r="D69" s="24" t="s">
        <v>592</v>
      </c>
    </row>
    <row r="70" customFormat="false" ht="12.8" hidden="false" customHeight="false" outlineLevel="0" collapsed="false">
      <c r="A70" s="26" t="s">
        <v>712</v>
      </c>
      <c r="B70" s="27" t="s">
        <v>566</v>
      </c>
      <c r="C70" s="27" t="s">
        <v>713</v>
      </c>
      <c r="D70" s="26" t="s">
        <v>568</v>
      </c>
      <c r="F70" s="0" t="n">
        <v>1</v>
      </c>
    </row>
    <row r="71" customFormat="false" ht="12.8" hidden="false" customHeight="false" outlineLevel="0" collapsed="false">
      <c r="A71" s="24" t="s">
        <v>249</v>
      </c>
      <c r="B71" s="25" t="s">
        <v>566</v>
      </c>
      <c r="C71" s="25" t="s">
        <v>714</v>
      </c>
      <c r="D71" s="24" t="s">
        <v>568</v>
      </c>
      <c r="E71" s="0" t="n">
        <v>1</v>
      </c>
    </row>
    <row r="72" customFormat="false" ht="46.25" hidden="false" customHeight="false" outlineLevel="0" collapsed="false">
      <c r="A72" s="24" t="s">
        <v>256</v>
      </c>
      <c r="B72" s="25" t="s">
        <v>566</v>
      </c>
      <c r="C72" s="25" t="s">
        <v>715</v>
      </c>
      <c r="D72" s="24" t="s">
        <v>716</v>
      </c>
      <c r="E72" s="0" t="n">
        <v>1</v>
      </c>
    </row>
    <row r="73" customFormat="false" ht="12.8" hidden="false" customHeight="false" outlineLevel="0" collapsed="false">
      <c r="A73" s="24" t="s">
        <v>12</v>
      </c>
      <c r="B73" s="25" t="s">
        <v>566</v>
      </c>
      <c r="C73" s="25" t="s">
        <v>717</v>
      </c>
      <c r="D73" s="24" t="s">
        <v>592</v>
      </c>
      <c r="E73" s="0" t="n">
        <v>1</v>
      </c>
    </row>
    <row r="74" customFormat="false" ht="12.8" hidden="false" customHeight="false" outlineLevel="0" collapsed="false">
      <c r="A74" s="24" t="s">
        <v>220</v>
      </c>
      <c r="B74" s="25" t="s">
        <v>566</v>
      </c>
      <c r="C74" s="25" t="s">
        <v>718</v>
      </c>
      <c r="D74" s="24" t="s">
        <v>592</v>
      </c>
      <c r="E74" s="0" t="n">
        <v>1</v>
      </c>
    </row>
    <row r="75" customFormat="false" ht="23.85" hidden="false" customHeight="false" outlineLevel="0" collapsed="false">
      <c r="A75" s="24" t="s">
        <v>719</v>
      </c>
      <c r="B75" s="25" t="s">
        <v>566</v>
      </c>
      <c r="C75" s="25" t="s">
        <v>720</v>
      </c>
      <c r="D75" s="24" t="s">
        <v>568</v>
      </c>
    </row>
    <row r="76" customFormat="false" ht="12.8" hidden="false" customHeight="false" outlineLevel="0" collapsed="false">
      <c r="A76" s="24" t="s">
        <v>260</v>
      </c>
      <c r="B76" s="25" t="s">
        <v>566</v>
      </c>
      <c r="C76" s="24" t="s">
        <v>721</v>
      </c>
      <c r="D76" s="24" t="s">
        <v>592</v>
      </c>
      <c r="E76" s="0" t="n">
        <v>1</v>
      </c>
    </row>
    <row r="77" customFormat="false" ht="12.8" hidden="false" customHeight="false" outlineLevel="0" collapsed="false">
      <c r="A77" s="24" t="s">
        <v>232</v>
      </c>
      <c r="B77" s="25" t="s">
        <v>566</v>
      </c>
      <c r="C77" s="25" t="s">
        <v>722</v>
      </c>
      <c r="D77" s="25" t="s">
        <v>603</v>
      </c>
      <c r="E77" s="0" t="n">
        <v>1</v>
      </c>
    </row>
    <row r="78" customFormat="false" ht="12.8" hidden="false" customHeight="false" outlineLevel="0" collapsed="false">
      <c r="A78" s="26" t="s">
        <v>723</v>
      </c>
      <c r="B78" s="27" t="s">
        <v>566</v>
      </c>
      <c r="C78" s="27" t="s">
        <v>724</v>
      </c>
      <c r="D78" s="26" t="s">
        <v>725</v>
      </c>
      <c r="F78" s="0" t="n">
        <v>1</v>
      </c>
    </row>
    <row r="79" customFormat="false" ht="12.8" hidden="false" customHeight="false" outlineLevel="0" collapsed="false">
      <c r="A79" s="26" t="s">
        <v>726</v>
      </c>
      <c r="B79" s="27" t="s">
        <v>566</v>
      </c>
      <c r="C79" s="27" t="s">
        <v>727</v>
      </c>
      <c r="D79" s="26" t="s">
        <v>636</v>
      </c>
      <c r="F79" s="0" t="n">
        <v>1</v>
      </c>
    </row>
    <row r="80" customFormat="false" ht="23.85" hidden="false" customHeight="false" outlineLevel="0" collapsed="false">
      <c r="A80" s="26" t="s">
        <v>728</v>
      </c>
      <c r="B80" s="27" t="s">
        <v>566</v>
      </c>
      <c r="C80" s="27" t="s">
        <v>729</v>
      </c>
      <c r="D80" s="26" t="s">
        <v>579</v>
      </c>
      <c r="F80" s="0" t="n">
        <v>1</v>
      </c>
    </row>
    <row r="81" customFormat="false" ht="12.8" hidden="false" customHeight="false" outlineLevel="0" collapsed="false">
      <c r="A81" s="26" t="s">
        <v>730</v>
      </c>
      <c r="B81" s="27" t="s">
        <v>566</v>
      </c>
      <c r="C81" s="27" t="s">
        <v>731</v>
      </c>
      <c r="D81" s="26" t="s">
        <v>579</v>
      </c>
      <c r="F81" s="0" t="n">
        <v>1</v>
      </c>
    </row>
    <row r="82" customFormat="false" ht="12.8" hidden="false" customHeight="false" outlineLevel="0" collapsed="false">
      <c r="A82" s="24" t="s">
        <v>732</v>
      </c>
      <c r="B82" s="25" t="s">
        <v>566</v>
      </c>
      <c r="C82" s="25" t="s">
        <v>733</v>
      </c>
      <c r="D82" s="25" t="s">
        <v>574</v>
      </c>
    </row>
    <row r="83" customFormat="false" ht="23.85" hidden="false" customHeight="false" outlineLevel="0" collapsed="false">
      <c r="A83" s="26" t="s">
        <v>734</v>
      </c>
      <c r="B83" s="27" t="s">
        <v>566</v>
      </c>
      <c r="C83" s="27" t="s">
        <v>735</v>
      </c>
      <c r="D83" s="26" t="s">
        <v>725</v>
      </c>
      <c r="F83" s="0" t="n">
        <v>1</v>
      </c>
    </row>
    <row r="84" customFormat="false" ht="12.8" hidden="false" customHeight="false" outlineLevel="0" collapsed="false">
      <c r="A84" s="24" t="s">
        <v>736</v>
      </c>
      <c r="B84" s="25" t="s">
        <v>566</v>
      </c>
      <c r="C84" s="24" t="s">
        <v>737</v>
      </c>
      <c r="D84" s="24" t="s">
        <v>579</v>
      </c>
    </row>
    <row r="85" customFormat="false" ht="12.8" hidden="false" customHeight="false" outlineLevel="0" collapsed="false">
      <c r="A85" s="26" t="s">
        <v>738</v>
      </c>
      <c r="B85" s="27" t="s">
        <v>566</v>
      </c>
      <c r="C85" s="27" t="s">
        <v>739</v>
      </c>
      <c r="D85" s="27" t="s">
        <v>603</v>
      </c>
      <c r="F85" s="0" t="n">
        <v>1</v>
      </c>
    </row>
    <row r="86" customFormat="false" ht="23.85" hidden="false" customHeight="false" outlineLevel="0" collapsed="false">
      <c r="A86" s="26" t="s">
        <v>740</v>
      </c>
      <c r="B86" s="27" t="s">
        <v>566</v>
      </c>
      <c r="C86" s="27" t="s">
        <v>741</v>
      </c>
      <c r="D86" s="27" t="s">
        <v>603</v>
      </c>
      <c r="F86" s="0" t="n">
        <v>1</v>
      </c>
    </row>
    <row r="87" customFormat="false" ht="12.8" hidden="false" customHeight="false" outlineLevel="0" collapsed="false">
      <c r="A87" s="24" t="s">
        <v>742</v>
      </c>
      <c r="B87" s="25" t="s">
        <v>566</v>
      </c>
      <c r="C87" s="24" t="s">
        <v>743</v>
      </c>
      <c r="D87" s="24" t="s">
        <v>592</v>
      </c>
    </row>
    <row r="88" customFormat="false" ht="23.85" hidden="false" customHeight="false" outlineLevel="0" collapsed="false">
      <c r="A88" s="26" t="s">
        <v>744</v>
      </c>
      <c r="B88" s="27" t="s">
        <v>566</v>
      </c>
      <c r="C88" s="27" t="s">
        <v>745</v>
      </c>
      <c r="D88" s="26" t="s">
        <v>568</v>
      </c>
      <c r="F88" s="0" t="n">
        <v>1</v>
      </c>
    </row>
    <row r="89" customFormat="false" ht="12.8" hidden="false" customHeight="false" outlineLevel="0" collapsed="false">
      <c r="A89" s="24" t="s">
        <v>266</v>
      </c>
      <c r="B89" s="25" t="s">
        <v>566</v>
      </c>
      <c r="C89" s="25" t="s">
        <v>746</v>
      </c>
      <c r="D89" s="24" t="s">
        <v>592</v>
      </c>
      <c r="E89" s="19" t="n">
        <v>1</v>
      </c>
    </row>
    <row r="90" customFormat="false" ht="12.8" hidden="false" customHeight="false" outlineLevel="0" collapsed="false">
      <c r="A90" s="24" t="s">
        <v>274</v>
      </c>
      <c r="B90" s="25" t="s">
        <v>566</v>
      </c>
      <c r="C90" s="24" t="s">
        <v>747</v>
      </c>
      <c r="D90" s="24" t="s">
        <v>636</v>
      </c>
      <c r="E90" s="19" t="n">
        <v>1</v>
      </c>
    </row>
    <row r="91" customFormat="false" ht="12.8" hidden="false" customHeight="false" outlineLevel="0" collapsed="false">
      <c r="A91" s="24" t="s">
        <v>748</v>
      </c>
      <c r="B91" s="25" t="s">
        <v>566</v>
      </c>
      <c r="C91" s="25" t="s">
        <v>749</v>
      </c>
      <c r="D91" s="25" t="s">
        <v>603</v>
      </c>
      <c r="E91" s="19" t="n">
        <v>1</v>
      </c>
    </row>
    <row r="92" customFormat="false" ht="12.8" hidden="false" customHeight="false" outlineLevel="0" collapsed="false">
      <c r="A92" s="24" t="s">
        <v>750</v>
      </c>
      <c r="B92" s="25" t="s">
        <v>566</v>
      </c>
      <c r="C92" s="24" t="s">
        <v>751</v>
      </c>
      <c r="D92" s="24" t="s">
        <v>579</v>
      </c>
      <c r="E92" s="19"/>
    </row>
    <row r="93" customFormat="false" ht="12.8" hidden="false" customHeight="false" outlineLevel="0" collapsed="false">
      <c r="A93" s="24" t="s">
        <v>261</v>
      </c>
      <c r="B93" s="25" t="s">
        <v>752</v>
      </c>
      <c r="C93" s="25" t="s">
        <v>753</v>
      </c>
      <c r="D93" s="24" t="s">
        <v>595</v>
      </c>
      <c r="E93" s="19" t="n">
        <v>1</v>
      </c>
    </row>
    <row r="94" customFormat="false" ht="23.85" hidden="false" customHeight="false" outlineLevel="0" collapsed="false">
      <c r="A94" s="24" t="s">
        <v>754</v>
      </c>
      <c r="B94" s="25" t="s">
        <v>566</v>
      </c>
      <c r="C94" s="25" t="s">
        <v>755</v>
      </c>
      <c r="D94" s="25" t="s">
        <v>603</v>
      </c>
      <c r="E94" s="19"/>
    </row>
    <row r="95" customFormat="false" ht="23.85" hidden="false" customHeight="false" outlineLevel="0" collapsed="false">
      <c r="A95" s="24" t="s">
        <v>756</v>
      </c>
      <c r="B95" s="25" t="s">
        <v>752</v>
      </c>
      <c r="C95" s="24" t="s">
        <v>757</v>
      </c>
      <c r="D95" s="24" t="s">
        <v>568</v>
      </c>
      <c r="E95" s="19"/>
    </row>
    <row r="96" customFormat="false" ht="23.85" hidden="false" customHeight="false" outlineLevel="0" collapsed="false">
      <c r="A96" s="24" t="s">
        <v>193</v>
      </c>
      <c r="B96" s="25" t="s">
        <v>566</v>
      </c>
      <c r="C96" s="25" t="s">
        <v>758</v>
      </c>
      <c r="D96" s="19"/>
      <c r="E96" s="19" t="n">
        <v>1</v>
      </c>
    </row>
    <row r="97" customFormat="false" ht="12.8" hidden="false" customHeight="false" outlineLevel="0" collapsed="false">
      <c r="H97" s="0" t="n">
        <v>26</v>
      </c>
    </row>
    <row r="98" customFormat="false" ht="12.8" hidden="false" customHeight="false" outlineLevel="0" collapsed="false">
      <c r="G98" s="0" t="n">
        <f aca="false">H98-H97</f>
        <v>48</v>
      </c>
      <c r="H98" s="0" t="n">
        <v>74</v>
      </c>
    </row>
    <row r="99" customFormat="false" ht="12.8" hidden="false" customHeight="false" outlineLevel="0" collapsed="false">
      <c r="G99" s="0" t="n">
        <f aca="false">G98*35</f>
        <v>1680</v>
      </c>
      <c r="H99" s="0" t="s">
        <v>759</v>
      </c>
    </row>
    <row r="105" customFormat="false" ht="12.8" hidden="false" customHeight="false" outlineLevel="0" collapsed="false">
      <c r="F105" s="0" t="n">
        <f aca="false">48+26</f>
        <v>74</v>
      </c>
    </row>
  </sheetData>
  <hyperlinks>
    <hyperlink ref="A3" r:id="rId1" display="Abjuring Step"/>
    <hyperlink ref="D3" r:id="rId2" display="PZO1118"/>
    <hyperlink ref="A4" r:id="rId3" display="Auditory Hallucination"/>
    <hyperlink ref="D4" r:id="rId4" display="PZO1134"/>
    <hyperlink ref="A5" r:id="rId5" display="Bed of Iron"/>
    <hyperlink ref="A6" r:id="rId6" display="Bestow Planar Infusion I"/>
    <hyperlink ref="D6" r:id="rId7" display="PRG:PA"/>
    <hyperlink ref="A7" r:id="rId8" display="Blade Lash"/>
    <hyperlink ref="D7" r:id="rId9" display="PZO1129"/>
    <hyperlink ref="A8" r:id="rId10" display="Blade Tutor’s Spirit"/>
    <hyperlink ref="D8" r:id="rId11" display="PZO9468"/>
    <hyperlink ref="A9" r:id="rId12" display="Blend"/>
    <hyperlink ref="D9" r:id="rId13" display="PZO1121"/>
    <hyperlink ref="A10" r:id="rId14" display="Blood Money"/>
    <hyperlink ref="D10" r:id="rId15" display="RoRLAE"/>
    <hyperlink ref="A11" r:id="rId16" display="Blurred Movement"/>
    <hyperlink ref="C11" r:id="rId17" display="As blur, but only while you are moving."/>
    <hyperlink ref="D11" r:id="rId18" display="PZO1129"/>
    <hyperlink ref="A12" r:id="rId19" display="Burning Hands"/>
    <hyperlink ref="D12" r:id="rId20" display="PZO1110"/>
    <hyperlink ref="A13" r:id="rId21" display="Call Weapon"/>
    <hyperlink ref="D13" r:id="rId22" display="PCS:ISM"/>
    <hyperlink ref="A14" r:id="rId23" display="Celestial Healing"/>
    <hyperlink ref="D14" r:id="rId24" display="PPZO9410"/>
    <hyperlink ref="A15" r:id="rId25" display="Chill Touch"/>
    <hyperlink ref="C15" r:id="rId26" location="TOC-Strength-Str-" display="One touch/level deals 1d6 damage and possibly 1 Str damage."/>
    <hyperlink ref="D15" r:id="rId27" display="PZO1110"/>
    <hyperlink ref="A16" r:id="rId28" display="Clarion Call"/>
    <hyperlink ref="D16" r:id="rId29" display="PZO9426"/>
    <hyperlink ref="A17" r:id="rId30" display="Coin Shot"/>
    <hyperlink ref="A18" r:id="rId31" display="Color Spray"/>
    <hyperlink ref="D18" r:id="rId32" display="PZO1110"/>
    <hyperlink ref="A19" r:id="rId33" display="Corrosive Touch"/>
    <hyperlink ref="D19" r:id="rId34" display="PZO1117"/>
    <hyperlink ref="A20" r:id="rId35" display="Dancing Darkness"/>
    <hyperlink ref="D20" r:id="rId36" display="PZO9466"/>
    <hyperlink ref="A21" r:id="rId37" display="Darting Duplicate"/>
    <hyperlink ref="D21" r:id="rId38" display="PZO9468"/>
    <hyperlink ref="A22" r:id="rId39" display="Deadeye’s Arrow"/>
    <hyperlink ref="A23" r:id="rId40" display="Desperate Weapon"/>
    <hyperlink ref="D23" r:id="rId41" display="PZO1134"/>
    <hyperlink ref="A24" r:id="rId42" display="Disguise Weapon"/>
    <hyperlink ref="D24" r:id="rId43" display="PZO1129"/>
    <hyperlink ref="A25" r:id="rId44" display="Duelist’s Parry"/>
    <hyperlink ref="D25" r:id="rId45" display="PZO1138"/>
    <hyperlink ref="A26" r:id="rId46" display="Emblazon Crest"/>
    <hyperlink ref="A27" r:id="rId47" display="Enlarge Person"/>
    <hyperlink ref="C27" r:id="rId48" location="TOC-Humanoid" display="Humanoid creature doubles in size."/>
    <hyperlink ref="D27" r:id="rId49" display="PZO1110"/>
    <hyperlink ref="A28" r:id="rId50" display="Enlarge Tail"/>
    <hyperlink ref="A29" r:id="rId51" display="Expeditious Retreat"/>
    <hyperlink ref="D29" r:id="rId52" display="PZO1110"/>
    <hyperlink ref="A30" r:id="rId53" display="Fallback Strategy"/>
    <hyperlink ref="A31" r:id="rId54" display="Feather Fall"/>
    <hyperlink ref="D31" r:id="rId55" display="PZO1110"/>
    <hyperlink ref="A32" r:id="rId56" display="Flare Burst"/>
    <hyperlink ref="C32" r:id="rId57" display="As flare, but affects all creatures in 10 ft."/>
    <hyperlink ref="D32" r:id="rId58" display="PZO1115"/>
    <hyperlink ref="A33" r:id="rId59" display="Floating Disk"/>
    <hyperlink ref="D33" r:id="rId60" display="PZO1110"/>
    <hyperlink ref="A34" r:id="rId61" display="Frostbite"/>
    <hyperlink ref="C34" r:id="rId62" location="TOC-Fatigued" display="Target takes cold damage and is fatigued."/>
    <hyperlink ref="D34" r:id="rId63" display="PZO1117"/>
    <hyperlink ref="A35" r:id="rId64" display="Glue Seal"/>
    <hyperlink ref="D35" r:id="rId65" display="PZO1129"/>
    <hyperlink ref="A36" r:id="rId66" display="Grease"/>
    <hyperlink ref="D36" r:id="rId67" display="PZO1110"/>
    <hyperlink ref="A37" r:id="rId68" display="Guardian Armor"/>
    <hyperlink ref="D37" r:id="rId69" display="PZO9467"/>
    <hyperlink ref="A38" r:id="rId70" display="Hidden Diplomacy"/>
    <hyperlink ref="C38" r:id="rId71" display="Attempt a Intimidate check to make a target act friendly toward you but not remember why after the spell ends."/>
    <hyperlink ref="D38" r:id="rId72" display="PPC:SpyHB"/>
    <hyperlink ref="A39" r:id="rId73" display="Hide Weapon"/>
    <hyperlink ref="A40" r:id="rId74" display="Hobble"/>
    <hyperlink ref="A41" r:id="rId75" display="Hydraulic Push"/>
    <hyperlink ref="D41" r:id="rId76" display="PZO1115"/>
    <hyperlink ref="A42" r:id="rId77" display="Illusion of Calm"/>
    <hyperlink ref="D42" r:id="rId78" display="PZO1118"/>
    <hyperlink ref="A43" r:id="rId79" display="Infernal Healing"/>
    <hyperlink ref="C43" r:id="rId80" location="TOC-Fast-Healing-Ex-" display="You anoint a wounded creature with devil’s blood or unholy water, giving it fast healing 1."/>
    <hyperlink ref="A44" r:id="rId81" display="Ironbeard"/>
    <hyperlink ref="D44" r:id="rId82" display="PZO1121"/>
    <hyperlink ref="A45" r:id="rId83" display="Jump"/>
    <hyperlink ref="C45" r:id="rId84" display="Subject gets bonus on Acrobatics checks."/>
    <hyperlink ref="D45" r:id="rId85" display="PZO1110"/>
    <hyperlink ref="A46" r:id="rId86" display="Jury-Rig"/>
    <hyperlink ref="C46" r:id="rId87" location="TOC-Broken" display="Removes the broken condition from the targeted object."/>
    <hyperlink ref="D46" r:id="rId88" display="PZO1118"/>
    <hyperlink ref="A47" r:id="rId89" display="Keep Watch"/>
    <hyperlink ref="A48" r:id="rId90" display="Keif Vigor"/>
    <hyperlink ref="D48" r:id="rId91" display="PPC:BM"/>
    <hyperlink ref="A49" r:id="rId92" display="Lighten Object"/>
    <hyperlink ref="A50" r:id="rId93" display="Linebreaker"/>
    <hyperlink ref="D50" r:id="rId94" display="PZO1121"/>
    <hyperlink ref="A51" r:id="rId95" display="Line in the Sand"/>
    <hyperlink ref="C51" r:id="rId96" location="TOC-Attacks-of-Opportunity" display="Increase your attacks of opportunity per round."/>
    <hyperlink ref="D51" r:id="rId97" display="PZO1129"/>
    <hyperlink ref="A52" r:id="rId98" display="Lock Gaze"/>
    <hyperlink ref="D52" r:id="rId99" display="PZO1118"/>
    <hyperlink ref="A53" r:id="rId100" display="Long Arm"/>
    <hyperlink ref="D53" r:id="rId101" display="PZO1129"/>
    <hyperlink ref="A54" r:id="rId102" display="Longshot"/>
    <hyperlink ref="D54" r:id="rId103" display="PZO1118"/>
    <hyperlink ref="A55" r:id="rId104" display="Mage’s Perusal"/>
    <hyperlink ref="A56" r:id="rId105" display="Magic Missile"/>
    <hyperlink ref="D56" r:id="rId106" display="PZO1110"/>
    <hyperlink ref="A57" r:id="rId107" display="Magic Weapon"/>
    <hyperlink ref="D57" r:id="rId108" display="PZO1110"/>
    <hyperlink ref="A58" r:id="rId109" display="Mirror Strike"/>
    <hyperlink ref="D58" r:id="rId110" display="PZO1118"/>
    <hyperlink ref="A59" r:id="rId111" display="Monkey Fish"/>
    <hyperlink ref="D59" r:id="rId112" display="PZO1129"/>
    <hyperlink ref="A60" r:id="rId113" display="Mount"/>
    <hyperlink ref="D60" r:id="rId114" display="PZO1110"/>
    <hyperlink ref="D61" r:id="rId115" display="PZO1121"/>
    <hyperlink ref="A62" r:id="rId116" display="Negative Reaction"/>
    <hyperlink ref="D62" r:id="rId117" display="PZO1118"/>
    <hyperlink ref="A63" r:id="rId118" display="Obscuring Mist"/>
    <hyperlink ref="D63" r:id="rId119" display="PZO1110"/>
    <hyperlink ref="A64" r:id="rId120" display="Phantom Blood"/>
    <hyperlink ref="D64" r:id="rId121" display="PZO1129"/>
    <hyperlink ref="A65" r:id="rId122" display="Poisoned Egg"/>
    <hyperlink ref="D65" r:id="rId123" display="PZO9267"/>
    <hyperlink ref="A66" r:id="rId124" display="Punishing Armor"/>
    <hyperlink ref="A67" r:id="rId125" display="Ray of Enfeeblement"/>
    <hyperlink ref="C67" r:id="rId126" location="TOC-Strength-Str-" display="Ray causes 1d6 Str penalty + 1 per 2 levels."/>
    <hyperlink ref="D67" r:id="rId127" display="PZO1110"/>
    <hyperlink ref="A68" r:id="rId128" display="Recharge Innate Magic"/>
    <hyperlink ref="C68" r:id="rId129" location="TOC-Spell-Like-Abilities-Sp-" display="Regain one use of all 0 and 1st-level spell-like abilities of a racial trait."/>
    <hyperlink ref="D68" r:id="rId130" display="PZO1121"/>
    <hyperlink ref="A69" r:id="rId131" display="Reduce Person"/>
    <hyperlink ref="C69" r:id="rId132" location="TOC-Humanoid" display="Humanoid creature halves in size."/>
    <hyperlink ref="D69" r:id="rId133" display="PZO1110"/>
    <hyperlink ref="A70" r:id="rId134" display="Reinforce Armaments"/>
    <hyperlink ref="D70" r:id="rId135" display="PZO1118"/>
    <hyperlink ref="A71" r:id="rId136" display="Returning Weapon"/>
    <hyperlink ref="D71" r:id="rId137" display="PZO1118"/>
    <hyperlink ref="A72" r:id="rId138" display="Secluded Grimoire"/>
    <hyperlink ref="D72" r:id="rId139" display="PPC:MaTT"/>
    <hyperlink ref="A73" r:id="rId140" display="Shield"/>
    <hyperlink ref="D73" r:id="rId141" display="PZO1110"/>
    <hyperlink ref="A74" r:id="rId142" display="Shocking Grasp"/>
    <hyperlink ref="D74" r:id="rId143" display="PZO1110"/>
    <hyperlink ref="A75" r:id="rId144" display="Shock Shield"/>
    <hyperlink ref="D75" r:id="rId145" display="PZO1118"/>
    <hyperlink ref="A76" r:id="rId146" display="Silent Image"/>
    <hyperlink ref="C76" r:id="rId147" location="TOC-Illusion" display="Creates minor illusion of your design."/>
    <hyperlink ref="D76" r:id="rId148" display="PZO1110"/>
    <hyperlink ref="A77" r:id="rId149" display="Skim"/>
    <hyperlink ref="A78" r:id="rId150" display="Snowball"/>
    <hyperlink ref="D78" r:id="rId151" display="PZO1140"/>
    <hyperlink ref="A79" r:id="rId152" display="Stone Fist"/>
    <hyperlink ref="D79" r:id="rId153" display="PZO1115"/>
    <hyperlink ref="A80" r:id="rId154" display="Sunder Breaker"/>
    <hyperlink ref="D80" r:id="rId155" display="PZO1129"/>
    <hyperlink ref="A81" r:id="rId156" display="Sundering Shards"/>
    <hyperlink ref="D81" r:id="rId157" display="PZO1129"/>
    <hyperlink ref="A82" r:id="rId158" display="Swift Girding"/>
    <hyperlink ref="A83" r:id="rId159" display="Tamer’s Lash"/>
    <hyperlink ref="D83" r:id="rId160" display="PZO1140"/>
    <hyperlink ref="A84" r:id="rId161" display="Thunderstomp"/>
    <hyperlink ref="C84" r:id="rId162" location="TOC-Trip" display="Trip one creature within range."/>
    <hyperlink ref="D84" r:id="rId163" display="PZO1129"/>
    <hyperlink ref="A85" r:id="rId164" display="Touch of Combustion"/>
    <hyperlink ref="A86" r:id="rId165" display="True Skill"/>
    <hyperlink ref="A87" r:id="rId166" display="True Strike"/>
    <hyperlink ref="C87" r:id="rId167" location="TOC-Attack-Roll" display="+20 on your next attack roll."/>
    <hyperlink ref="D87" r:id="rId168" display="PZO1110"/>
    <hyperlink ref="A88" r:id="rId169" display="Unerring Weapon"/>
    <hyperlink ref="D88" r:id="rId170" display="PZO1118"/>
    <hyperlink ref="A89" r:id="rId171" display="Unseen Servant"/>
    <hyperlink ref="D89" r:id="rId172" display="PZO1110"/>
    <hyperlink ref="A90" r:id="rId173" display="Vanish"/>
    <hyperlink ref="C90" r:id="rId174" display="As invisibility for 1 round/level (5 max)."/>
    <hyperlink ref="D90" r:id="rId175" display="PZO1115"/>
    <hyperlink ref="A91" r:id="rId176" display="Waterproof"/>
    <hyperlink ref="A92" r:id="rId177" display="Wave Shield"/>
    <hyperlink ref="C92" r:id="rId178" location="TOC-Water" display="Water blunts one incoming attack or fire effect."/>
    <hyperlink ref="D92" r:id="rId179" display="PZO1129"/>
    <hyperlink ref="A93" r:id="rId180" display="Weaponwand"/>
    <hyperlink ref="D93" r:id="rId181" display="PCS:ISM"/>
    <hyperlink ref="A94" r:id="rId182" display="Web Bolt"/>
    <hyperlink ref="A95" r:id="rId183" display="Warding Weapon"/>
    <hyperlink ref="C95" r:id="rId184" location="TOC-Attacks-of-Opportunity" display="The weapon you use for the focus of this spell defends you, allowing you to cast spells without provoking attacks of opportunity."/>
    <hyperlink ref="D95" r:id="rId185" display="PZO1118"/>
    <hyperlink ref="A96" r:id="rId186" display="Windy Escape"/>
  </hyperlinks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82" activeCellId="0" sqref="A8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4" min="3" style="0" width="47.52"/>
  </cols>
  <sheetData>
    <row r="1" customFormat="false" ht="12.8" hidden="false" customHeight="false" outlineLevel="0" collapsed="false">
      <c r="A1" s="27" t="s">
        <v>562</v>
      </c>
      <c r="B1" s="26"/>
      <c r="C1" s="27" t="s">
        <v>534</v>
      </c>
      <c r="D1" s="27" t="s">
        <v>564</v>
      </c>
    </row>
    <row r="2" customFormat="false" ht="12.8" hidden="false" customHeight="false" outlineLevel="0" collapsed="false">
      <c r="A2" s="26" t="s">
        <v>170</v>
      </c>
      <c r="B2" s="27" t="s">
        <v>752</v>
      </c>
      <c r="C2" s="27" t="s">
        <v>760</v>
      </c>
      <c r="D2" s="26" t="s">
        <v>568</v>
      </c>
    </row>
    <row r="3" customFormat="false" ht="23.85" hidden="false" customHeight="false" outlineLevel="0" collapsed="false">
      <c r="A3" s="26" t="s">
        <v>761</v>
      </c>
      <c r="B3" s="27" t="s">
        <v>566</v>
      </c>
      <c r="C3" s="26" t="s">
        <v>762</v>
      </c>
      <c r="D3" s="26" t="s">
        <v>592</v>
      </c>
    </row>
    <row r="4" customFormat="false" ht="12.8" hidden="false" customHeight="false" outlineLevel="0" collapsed="false">
      <c r="A4" s="26" t="s">
        <v>763</v>
      </c>
      <c r="B4" s="27" t="s">
        <v>566</v>
      </c>
      <c r="C4" s="27" t="s">
        <v>764</v>
      </c>
      <c r="D4" s="26" t="s">
        <v>579</v>
      </c>
    </row>
    <row r="5" customFormat="false" ht="12.8" hidden="false" customHeight="false" outlineLevel="0" collapsed="false">
      <c r="A5" s="26" t="s">
        <v>765</v>
      </c>
      <c r="B5" s="27" t="s">
        <v>566</v>
      </c>
      <c r="C5" s="27" t="s">
        <v>766</v>
      </c>
      <c r="D5" s="27" t="s">
        <v>603</v>
      </c>
    </row>
    <row r="6" customFormat="false" ht="12.8" hidden="false" customHeight="false" outlineLevel="0" collapsed="false">
      <c r="A6" s="26" t="s">
        <v>767</v>
      </c>
      <c r="B6" s="27" t="s">
        <v>566</v>
      </c>
      <c r="C6" s="26" t="s">
        <v>768</v>
      </c>
      <c r="D6" s="26" t="s">
        <v>592</v>
      </c>
    </row>
    <row r="7" customFormat="false" ht="12.8" hidden="false" customHeight="false" outlineLevel="0" collapsed="false">
      <c r="A7" s="24" t="s">
        <v>769</v>
      </c>
      <c r="B7" s="25" t="s">
        <v>566</v>
      </c>
      <c r="C7" s="24" t="s">
        <v>770</v>
      </c>
      <c r="D7" s="24" t="s">
        <v>568</v>
      </c>
      <c r="E7" s="19" t="n">
        <v>1</v>
      </c>
    </row>
    <row r="8" customFormat="false" ht="23.85" hidden="false" customHeight="false" outlineLevel="0" collapsed="false">
      <c r="A8" s="26" t="s">
        <v>771</v>
      </c>
      <c r="B8" s="27" t="s">
        <v>566</v>
      </c>
      <c r="C8" s="27" t="s">
        <v>772</v>
      </c>
      <c r="D8" s="27" t="s">
        <v>603</v>
      </c>
    </row>
    <row r="9" customFormat="false" ht="35.05" hidden="false" customHeight="false" outlineLevel="0" collapsed="false">
      <c r="A9" s="26" t="s">
        <v>773</v>
      </c>
      <c r="B9" s="27" t="s">
        <v>566</v>
      </c>
      <c r="C9" s="26" t="s">
        <v>774</v>
      </c>
      <c r="D9" s="26" t="s">
        <v>775</v>
      </c>
    </row>
    <row r="10" customFormat="false" ht="23.85" hidden="false" customHeight="false" outlineLevel="0" collapsed="false">
      <c r="A10" s="26" t="s">
        <v>776</v>
      </c>
      <c r="B10" s="27" t="s">
        <v>566</v>
      </c>
      <c r="C10" s="27" t="s">
        <v>777</v>
      </c>
      <c r="D10" s="26" t="s">
        <v>716</v>
      </c>
    </row>
    <row r="11" customFormat="false" ht="35.05" hidden="false" customHeight="false" outlineLevel="0" collapsed="false">
      <c r="A11" s="26" t="s">
        <v>778</v>
      </c>
      <c r="B11" s="27" t="s">
        <v>566</v>
      </c>
      <c r="C11" s="27" t="s">
        <v>779</v>
      </c>
      <c r="D11" s="27" t="s">
        <v>574</v>
      </c>
    </row>
    <row r="12" customFormat="false" ht="23.85" hidden="false" customHeight="false" outlineLevel="0" collapsed="false">
      <c r="A12" s="26" t="s">
        <v>780</v>
      </c>
      <c r="B12" s="27" t="s">
        <v>566</v>
      </c>
      <c r="C12" s="27" t="s">
        <v>781</v>
      </c>
      <c r="D12" s="27" t="s">
        <v>603</v>
      </c>
    </row>
    <row r="13" customFormat="false" ht="12.8" hidden="false" customHeight="false" outlineLevel="0" collapsed="false">
      <c r="A13" s="26" t="s">
        <v>782</v>
      </c>
      <c r="B13" s="27" t="s">
        <v>566</v>
      </c>
      <c r="C13" s="26" t="s">
        <v>783</v>
      </c>
      <c r="D13" s="26" t="s">
        <v>592</v>
      </c>
    </row>
    <row r="14" customFormat="false" ht="23.85" hidden="false" customHeight="false" outlineLevel="0" collapsed="false">
      <c r="A14" s="26" t="s">
        <v>784</v>
      </c>
      <c r="B14" s="27" t="s">
        <v>566</v>
      </c>
      <c r="C14" s="27" t="s">
        <v>785</v>
      </c>
      <c r="D14" s="26" t="s">
        <v>568</v>
      </c>
    </row>
    <row r="15" customFormat="false" ht="23.85" hidden="false" customHeight="false" outlineLevel="0" collapsed="false">
      <c r="A15" s="26" t="s">
        <v>786</v>
      </c>
      <c r="B15" s="27" t="s">
        <v>566</v>
      </c>
      <c r="C15" s="27" t="s">
        <v>787</v>
      </c>
      <c r="D15" s="26" t="s">
        <v>595</v>
      </c>
    </row>
    <row r="16" customFormat="false" ht="12.8" hidden="false" customHeight="false" outlineLevel="0" collapsed="false">
      <c r="A16" s="26" t="s">
        <v>788</v>
      </c>
      <c r="B16" s="27" t="s">
        <v>566</v>
      </c>
      <c r="C16" s="27" t="s">
        <v>789</v>
      </c>
      <c r="D16" s="26" t="s">
        <v>585</v>
      </c>
    </row>
    <row r="17" customFormat="false" ht="12.8" hidden="false" customHeight="false" outlineLevel="0" collapsed="false">
      <c r="A17" s="24" t="s">
        <v>790</v>
      </c>
      <c r="B17" s="25" t="s">
        <v>566</v>
      </c>
      <c r="C17" s="25" t="s">
        <v>791</v>
      </c>
      <c r="D17" s="24" t="s">
        <v>608</v>
      </c>
      <c r="E17" s="19" t="n">
        <v>1</v>
      </c>
    </row>
    <row r="18" customFormat="false" ht="12.8" hidden="false" customHeight="false" outlineLevel="0" collapsed="false">
      <c r="A18" s="26" t="s">
        <v>178</v>
      </c>
      <c r="B18" s="27" t="s">
        <v>566</v>
      </c>
      <c r="C18" s="27" t="s">
        <v>792</v>
      </c>
      <c r="D18" s="26" t="s">
        <v>592</v>
      </c>
    </row>
    <row r="19" customFormat="false" ht="12.8" hidden="false" customHeight="false" outlineLevel="0" collapsed="false">
      <c r="A19" s="26" t="s">
        <v>793</v>
      </c>
      <c r="B19" s="27" t="s">
        <v>566</v>
      </c>
      <c r="C19" s="27" t="s">
        <v>794</v>
      </c>
      <c r="D19" s="27" t="s">
        <v>603</v>
      </c>
    </row>
    <row r="20" customFormat="false" ht="12.8" hidden="false" customHeight="false" outlineLevel="0" collapsed="false">
      <c r="A20" s="26" t="s">
        <v>795</v>
      </c>
      <c r="B20" s="27" t="s">
        <v>566</v>
      </c>
      <c r="C20" s="26" t="s">
        <v>796</v>
      </c>
      <c r="D20" s="26" t="s">
        <v>568</v>
      </c>
    </row>
    <row r="21" customFormat="false" ht="12.8" hidden="false" customHeight="false" outlineLevel="0" collapsed="false">
      <c r="A21" s="26" t="s">
        <v>189</v>
      </c>
      <c r="B21" s="27" t="s">
        <v>566</v>
      </c>
      <c r="C21" s="26" t="s">
        <v>797</v>
      </c>
      <c r="D21" s="26" t="s">
        <v>592</v>
      </c>
    </row>
    <row r="22" customFormat="false" ht="12.8" hidden="false" customHeight="false" outlineLevel="0" collapsed="false">
      <c r="A22" s="26" t="s">
        <v>798</v>
      </c>
      <c r="B22" s="27" t="s">
        <v>566</v>
      </c>
      <c r="C22" s="27" t="s">
        <v>799</v>
      </c>
      <c r="D22" s="26" t="s">
        <v>636</v>
      </c>
    </row>
    <row r="23" customFormat="false" ht="12.8" hidden="false" customHeight="false" outlineLevel="0" collapsed="false">
      <c r="A23" s="24" t="s">
        <v>800</v>
      </c>
      <c r="B23" s="25" t="s">
        <v>566</v>
      </c>
      <c r="C23" s="24" t="s">
        <v>801</v>
      </c>
      <c r="D23" s="24" t="s">
        <v>592</v>
      </c>
      <c r="E23" s="19" t="n">
        <v>1</v>
      </c>
    </row>
    <row r="24" customFormat="false" ht="23.85" hidden="false" customHeight="false" outlineLevel="0" collapsed="false">
      <c r="A24" s="26" t="s">
        <v>802</v>
      </c>
      <c r="B24" s="27" t="s">
        <v>566</v>
      </c>
      <c r="C24" s="27" t="s">
        <v>803</v>
      </c>
      <c r="D24" s="27" t="s">
        <v>603</v>
      </c>
    </row>
    <row r="25" customFormat="false" ht="23.85" hidden="false" customHeight="false" outlineLevel="0" collapsed="false">
      <c r="A25" s="26" t="s">
        <v>804</v>
      </c>
      <c r="B25" s="27" t="s">
        <v>566</v>
      </c>
      <c r="C25" s="27" t="s">
        <v>805</v>
      </c>
      <c r="D25" s="27" t="s">
        <v>603</v>
      </c>
    </row>
    <row r="26" customFormat="false" ht="12.8" hidden="false" customHeight="false" outlineLevel="0" collapsed="false">
      <c r="A26" s="26" t="s">
        <v>197</v>
      </c>
      <c r="B26" s="27" t="s">
        <v>566</v>
      </c>
      <c r="C26" s="26" t="s">
        <v>806</v>
      </c>
      <c r="D26" s="26" t="s">
        <v>592</v>
      </c>
    </row>
    <row r="27" customFormat="false" ht="12.8" hidden="false" customHeight="false" outlineLevel="0" collapsed="false">
      <c r="A27" s="26" t="s">
        <v>807</v>
      </c>
      <c r="B27" s="27" t="s">
        <v>566</v>
      </c>
      <c r="C27" s="27" t="s">
        <v>808</v>
      </c>
      <c r="D27" s="27" t="s">
        <v>603</v>
      </c>
    </row>
    <row r="28" customFormat="false" ht="12.8" hidden="false" customHeight="false" outlineLevel="0" collapsed="false">
      <c r="A28" s="24" t="s">
        <v>809</v>
      </c>
      <c r="B28" s="25" t="s">
        <v>566</v>
      </c>
      <c r="C28" s="25" t="s">
        <v>810</v>
      </c>
      <c r="D28" s="24" t="s">
        <v>608</v>
      </c>
      <c r="E28" s="19" t="n">
        <v>1</v>
      </c>
    </row>
    <row r="29" customFormat="false" ht="12.8" hidden="false" customHeight="false" outlineLevel="0" collapsed="false">
      <c r="A29" s="24" t="s">
        <v>811</v>
      </c>
      <c r="B29" s="25" t="s">
        <v>566</v>
      </c>
      <c r="C29" s="24" t="s">
        <v>812</v>
      </c>
      <c r="D29" s="24" t="s">
        <v>571</v>
      </c>
      <c r="E29" s="19" t="n">
        <v>1</v>
      </c>
    </row>
    <row r="30" customFormat="false" ht="12.8" hidden="false" customHeight="false" outlineLevel="0" collapsed="false">
      <c r="A30" s="26" t="s">
        <v>813</v>
      </c>
      <c r="B30" s="27" t="s">
        <v>566</v>
      </c>
      <c r="C30" s="27" t="s">
        <v>814</v>
      </c>
      <c r="D30" s="26" t="s">
        <v>577</v>
      </c>
    </row>
    <row r="31" customFormat="false" ht="12.8" hidden="false" customHeight="false" outlineLevel="0" collapsed="false">
      <c r="A31" s="24" t="s">
        <v>815</v>
      </c>
      <c r="B31" s="25" t="s">
        <v>566</v>
      </c>
      <c r="C31" s="25" t="s">
        <v>816</v>
      </c>
      <c r="D31" s="24" t="s">
        <v>568</v>
      </c>
      <c r="E31" s="19" t="n">
        <v>1</v>
      </c>
    </row>
    <row r="32" customFormat="false" ht="12.8" hidden="false" customHeight="false" outlineLevel="0" collapsed="false">
      <c r="A32" s="24" t="s">
        <v>817</v>
      </c>
      <c r="B32" s="25" t="s">
        <v>566</v>
      </c>
      <c r="C32" s="24" t="s">
        <v>818</v>
      </c>
      <c r="D32" s="24" t="s">
        <v>636</v>
      </c>
      <c r="E32" s="19" t="n">
        <v>1</v>
      </c>
    </row>
    <row r="33" customFormat="false" ht="23.85" hidden="false" customHeight="false" outlineLevel="0" collapsed="false">
      <c r="A33" s="26" t="s">
        <v>819</v>
      </c>
      <c r="B33" s="27" t="s">
        <v>566</v>
      </c>
      <c r="C33" s="27" t="s">
        <v>820</v>
      </c>
      <c r="D33" s="27" t="s">
        <v>603</v>
      </c>
    </row>
    <row r="34" customFormat="false" ht="23.85" hidden="false" customHeight="false" outlineLevel="0" collapsed="false">
      <c r="A34" s="24" t="s">
        <v>821</v>
      </c>
      <c r="B34" s="25" t="s">
        <v>566</v>
      </c>
      <c r="C34" s="24" t="s">
        <v>822</v>
      </c>
      <c r="D34" s="24" t="s">
        <v>585</v>
      </c>
      <c r="E34" s="19" t="n">
        <v>1</v>
      </c>
    </row>
    <row r="35" customFormat="false" ht="12.8" hidden="false" customHeight="false" outlineLevel="0" collapsed="false">
      <c r="A35" s="26" t="s">
        <v>823</v>
      </c>
      <c r="B35" s="27" t="s">
        <v>669</v>
      </c>
      <c r="C35" s="27" t="s">
        <v>824</v>
      </c>
      <c r="D35" s="26" t="s">
        <v>579</v>
      </c>
    </row>
    <row r="36" customFormat="false" ht="23.85" hidden="false" customHeight="false" outlineLevel="0" collapsed="false">
      <c r="A36" s="26" t="s">
        <v>825</v>
      </c>
      <c r="B36" s="27" t="s">
        <v>566</v>
      </c>
      <c r="C36" s="27" t="s">
        <v>826</v>
      </c>
      <c r="D36" s="26" t="s">
        <v>579</v>
      </c>
    </row>
    <row r="37" customFormat="false" ht="12.8" hidden="false" customHeight="false" outlineLevel="0" collapsed="false">
      <c r="A37" s="26" t="s">
        <v>827</v>
      </c>
      <c r="B37" s="27" t="s">
        <v>566</v>
      </c>
      <c r="C37" s="27" t="s">
        <v>828</v>
      </c>
      <c r="D37" s="26" t="s">
        <v>582</v>
      </c>
    </row>
    <row r="38" customFormat="false" ht="12.8" hidden="false" customHeight="false" outlineLevel="0" collapsed="false">
      <c r="A38" s="24" t="s">
        <v>829</v>
      </c>
      <c r="B38" s="25" t="s">
        <v>566</v>
      </c>
      <c r="C38" s="25" t="s">
        <v>830</v>
      </c>
      <c r="D38" s="24" t="s">
        <v>636</v>
      </c>
      <c r="E38" s="19" t="n">
        <v>1</v>
      </c>
    </row>
    <row r="39" customFormat="false" ht="12.8" hidden="false" customHeight="false" outlineLevel="0" collapsed="false">
      <c r="A39" s="24" t="s">
        <v>831</v>
      </c>
      <c r="B39" s="25" t="s">
        <v>566</v>
      </c>
      <c r="C39" s="25" t="s">
        <v>832</v>
      </c>
      <c r="D39" s="25" t="s">
        <v>603</v>
      </c>
      <c r="E39" s="19" t="n">
        <v>1</v>
      </c>
    </row>
    <row r="40" customFormat="false" ht="12.8" hidden="false" customHeight="false" outlineLevel="0" collapsed="false">
      <c r="A40" s="26" t="s">
        <v>833</v>
      </c>
      <c r="B40" s="27" t="s">
        <v>566</v>
      </c>
      <c r="C40" s="27" t="s">
        <v>834</v>
      </c>
      <c r="D40" s="26" t="s">
        <v>592</v>
      </c>
    </row>
    <row r="41" customFormat="false" ht="23.85" hidden="false" customHeight="false" outlineLevel="0" collapsed="false">
      <c r="A41" s="26" t="s">
        <v>835</v>
      </c>
      <c r="B41" s="27" t="s">
        <v>566</v>
      </c>
      <c r="C41" s="27" t="s">
        <v>836</v>
      </c>
      <c r="D41" s="27" t="s">
        <v>603</v>
      </c>
    </row>
    <row r="42" customFormat="false" ht="12.8" hidden="false" customHeight="false" outlineLevel="0" collapsed="false">
      <c r="A42" s="26" t="s">
        <v>837</v>
      </c>
      <c r="B42" s="27" t="s">
        <v>566</v>
      </c>
      <c r="C42" s="27" t="s">
        <v>838</v>
      </c>
      <c r="D42" s="26" t="s">
        <v>839</v>
      </c>
    </row>
    <row r="43" customFormat="false" ht="12.8" hidden="false" customHeight="false" outlineLevel="0" collapsed="false">
      <c r="A43" s="26" t="s">
        <v>840</v>
      </c>
      <c r="B43" s="27" t="s">
        <v>566</v>
      </c>
      <c r="C43" s="27" t="s">
        <v>841</v>
      </c>
      <c r="D43" s="27" t="s">
        <v>603</v>
      </c>
    </row>
    <row r="44" customFormat="false" ht="12.8" hidden="false" customHeight="false" outlineLevel="0" collapsed="false">
      <c r="A44" s="24" t="s">
        <v>842</v>
      </c>
      <c r="B44" s="25" t="s">
        <v>566</v>
      </c>
      <c r="C44" s="25" t="s">
        <v>843</v>
      </c>
      <c r="D44" s="24" t="s">
        <v>592</v>
      </c>
      <c r="E44" s="19" t="n">
        <v>1</v>
      </c>
    </row>
    <row r="45" customFormat="false" ht="35.05" hidden="false" customHeight="false" outlineLevel="0" collapsed="false">
      <c r="A45" s="26" t="s">
        <v>844</v>
      </c>
      <c r="B45" s="27" t="s">
        <v>566</v>
      </c>
      <c r="C45" s="26" t="s">
        <v>845</v>
      </c>
      <c r="D45" s="26" t="s">
        <v>846</v>
      </c>
    </row>
    <row r="46" customFormat="false" ht="23.85" hidden="false" customHeight="false" outlineLevel="0" collapsed="false">
      <c r="A46" s="26" t="s">
        <v>847</v>
      </c>
      <c r="B46" s="27" t="s">
        <v>566</v>
      </c>
      <c r="C46" s="26" t="s">
        <v>848</v>
      </c>
      <c r="D46" s="26" t="s">
        <v>598</v>
      </c>
    </row>
    <row r="47" customFormat="false" ht="12.8" hidden="false" customHeight="false" outlineLevel="0" collapsed="false">
      <c r="A47" s="26" t="s">
        <v>849</v>
      </c>
      <c r="B47" s="27" t="s">
        <v>566</v>
      </c>
      <c r="C47" s="26" t="s">
        <v>850</v>
      </c>
      <c r="D47" s="26" t="s">
        <v>608</v>
      </c>
    </row>
    <row r="48" customFormat="false" ht="12.8" hidden="false" customHeight="false" outlineLevel="0" collapsed="false">
      <c r="A48" s="26" t="s">
        <v>851</v>
      </c>
      <c r="B48" s="27" t="s">
        <v>566</v>
      </c>
      <c r="C48" s="27" t="s">
        <v>852</v>
      </c>
      <c r="D48" s="27" t="s">
        <v>603</v>
      </c>
    </row>
    <row r="49" customFormat="false" ht="12.8" hidden="false" customHeight="false" outlineLevel="0" collapsed="false">
      <c r="A49" s="26" t="s">
        <v>229</v>
      </c>
      <c r="B49" s="27" t="s">
        <v>566</v>
      </c>
      <c r="C49" s="26" t="s">
        <v>853</v>
      </c>
      <c r="D49" s="26" t="s">
        <v>592</v>
      </c>
    </row>
    <row r="50" customFormat="false" ht="23.85" hidden="false" customHeight="false" outlineLevel="0" collapsed="false">
      <c r="A50" s="26" t="s">
        <v>854</v>
      </c>
      <c r="B50" s="27" t="s">
        <v>566</v>
      </c>
      <c r="C50" s="26" t="s">
        <v>855</v>
      </c>
      <c r="D50" s="26" t="s">
        <v>585</v>
      </c>
    </row>
    <row r="51" customFormat="false" ht="12.8" hidden="false" customHeight="false" outlineLevel="0" collapsed="false">
      <c r="A51" s="24" t="s">
        <v>856</v>
      </c>
      <c r="B51" s="25" t="s">
        <v>566</v>
      </c>
      <c r="C51" s="25" t="s">
        <v>857</v>
      </c>
      <c r="D51" s="24" t="s">
        <v>592</v>
      </c>
      <c r="E51" s="19" t="n">
        <v>1</v>
      </c>
    </row>
    <row r="52" customFormat="false" ht="23.85" hidden="false" customHeight="false" outlineLevel="0" collapsed="false">
      <c r="A52" s="26" t="s">
        <v>858</v>
      </c>
      <c r="B52" s="27" t="s">
        <v>566</v>
      </c>
      <c r="C52" s="27" t="s">
        <v>859</v>
      </c>
      <c r="D52" s="26" t="s">
        <v>585</v>
      </c>
    </row>
    <row r="53" customFormat="false" ht="46.25" hidden="false" customHeight="false" outlineLevel="0" collapsed="false">
      <c r="A53" s="26" t="s">
        <v>860</v>
      </c>
      <c r="B53" s="27" t="s">
        <v>566</v>
      </c>
      <c r="C53" s="27" t="s">
        <v>861</v>
      </c>
      <c r="D53" s="26" t="s">
        <v>716</v>
      </c>
    </row>
    <row r="54" customFormat="false" ht="23.85" hidden="false" customHeight="false" outlineLevel="0" collapsed="false">
      <c r="A54" s="26" t="s">
        <v>862</v>
      </c>
      <c r="B54" s="27" t="s">
        <v>566</v>
      </c>
      <c r="C54" s="27" t="s">
        <v>863</v>
      </c>
      <c r="D54" s="26" t="s">
        <v>864</v>
      </c>
    </row>
    <row r="55" customFormat="false" ht="23.85" hidden="false" customHeight="false" outlineLevel="0" collapsed="false">
      <c r="A55" s="26" t="s">
        <v>865</v>
      </c>
      <c r="B55" s="27" t="s">
        <v>566</v>
      </c>
      <c r="C55" s="27" t="s">
        <v>866</v>
      </c>
      <c r="D55" s="27" t="s">
        <v>603</v>
      </c>
    </row>
    <row r="56" customFormat="false" ht="23.85" hidden="false" customHeight="false" outlineLevel="0" collapsed="false">
      <c r="A56" s="26" t="s">
        <v>867</v>
      </c>
      <c r="B56" s="27" t="s">
        <v>566</v>
      </c>
      <c r="C56" s="27" t="s">
        <v>868</v>
      </c>
      <c r="D56" s="26" t="s">
        <v>869</v>
      </c>
    </row>
    <row r="57" customFormat="false" ht="23.85" hidden="false" customHeight="false" outlineLevel="0" collapsed="false">
      <c r="A57" s="26" t="s">
        <v>870</v>
      </c>
      <c r="B57" s="27" t="s">
        <v>566</v>
      </c>
      <c r="C57" s="26" t="s">
        <v>871</v>
      </c>
      <c r="D57" s="26" t="s">
        <v>585</v>
      </c>
    </row>
    <row r="58" customFormat="false" ht="35.05" hidden="false" customHeight="false" outlineLevel="0" collapsed="false">
      <c r="A58" s="26" t="s">
        <v>872</v>
      </c>
      <c r="B58" s="27" t="s">
        <v>566</v>
      </c>
      <c r="C58" s="27" t="s">
        <v>873</v>
      </c>
      <c r="D58" s="26" t="s">
        <v>582</v>
      </c>
    </row>
    <row r="59" customFormat="false" ht="12.8" hidden="false" customHeight="false" outlineLevel="0" collapsed="false">
      <c r="A59" s="24" t="s">
        <v>874</v>
      </c>
      <c r="B59" s="25" t="s">
        <v>566</v>
      </c>
      <c r="C59" s="24" t="s">
        <v>875</v>
      </c>
      <c r="D59" s="24" t="s">
        <v>592</v>
      </c>
      <c r="E59" s="19" t="n">
        <v>1</v>
      </c>
    </row>
    <row r="60" customFormat="false" ht="12.8" hidden="false" customHeight="false" outlineLevel="0" collapsed="false">
      <c r="A60" s="26" t="s">
        <v>876</v>
      </c>
      <c r="B60" s="27" t="s">
        <v>566</v>
      </c>
      <c r="C60" s="27" t="s">
        <v>877</v>
      </c>
      <c r="D60" s="27" t="s">
        <v>603</v>
      </c>
    </row>
    <row r="61" customFormat="false" ht="23.85" hidden="false" customHeight="false" outlineLevel="0" collapsed="false">
      <c r="A61" s="26" t="s">
        <v>878</v>
      </c>
      <c r="B61" s="27" t="s">
        <v>566</v>
      </c>
      <c r="C61" s="27" t="s">
        <v>879</v>
      </c>
      <c r="D61" s="27" t="s">
        <v>603</v>
      </c>
    </row>
    <row r="62" customFormat="false" ht="12.8" hidden="false" customHeight="false" outlineLevel="0" collapsed="false">
      <c r="A62" s="24" t="s">
        <v>880</v>
      </c>
      <c r="B62" s="25" t="s">
        <v>566</v>
      </c>
      <c r="C62" s="25" t="s">
        <v>881</v>
      </c>
      <c r="D62" s="24" t="s">
        <v>592</v>
      </c>
      <c r="E62" s="19" t="n">
        <v>1</v>
      </c>
    </row>
    <row r="63" customFormat="false" ht="23.85" hidden="false" customHeight="false" outlineLevel="0" collapsed="false">
      <c r="A63" s="26" t="s">
        <v>882</v>
      </c>
      <c r="B63" s="27" t="s">
        <v>566</v>
      </c>
      <c r="C63" s="27" t="s">
        <v>883</v>
      </c>
      <c r="D63" s="27" t="s">
        <v>603</v>
      </c>
    </row>
    <row r="64" customFormat="false" ht="12.8" hidden="false" customHeight="false" outlineLevel="0" collapsed="false">
      <c r="A64" s="24" t="s">
        <v>884</v>
      </c>
      <c r="B64" s="25" t="s">
        <v>566</v>
      </c>
      <c r="C64" s="24" t="s">
        <v>885</v>
      </c>
      <c r="D64" s="24" t="s">
        <v>592</v>
      </c>
      <c r="E64" s="19" t="n">
        <v>1</v>
      </c>
    </row>
    <row r="65" customFormat="false" ht="23.85" hidden="false" customHeight="false" outlineLevel="0" collapsed="false">
      <c r="A65" s="26" t="s">
        <v>218</v>
      </c>
      <c r="B65" s="27" t="s">
        <v>566</v>
      </c>
      <c r="C65" s="27" t="s">
        <v>886</v>
      </c>
      <c r="D65" s="26" t="s">
        <v>592</v>
      </c>
    </row>
    <row r="66" customFormat="false" ht="23.85" hidden="false" customHeight="false" outlineLevel="0" collapsed="false">
      <c r="A66" s="24" t="s">
        <v>887</v>
      </c>
      <c r="B66" s="25" t="s">
        <v>566</v>
      </c>
      <c r="C66" s="24" t="s">
        <v>888</v>
      </c>
      <c r="D66" s="24" t="s">
        <v>579</v>
      </c>
      <c r="E66" s="19" t="n">
        <v>1</v>
      </c>
    </row>
    <row r="67" customFormat="false" ht="23.85" hidden="false" customHeight="false" outlineLevel="0" collapsed="false">
      <c r="A67" s="26" t="s">
        <v>889</v>
      </c>
      <c r="B67" s="27" t="s">
        <v>566</v>
      </c>
      <c r="C67" s="26" t="s">
        <v>890</v>
      </c>
      <c r="D67" s="26" t="s">
        <v>568</v>
      </c>
    </row>
    <row r="68" customFormat="false" ht="23.85" hidden="false" customHeight="false" outlineLevel="0" collapsed="false">
      <c r="A68" s="26" t="s">
        <v>891</v>
      </c>
      <c r="B68" s="27" t="s">
        <v>566</v>
      </c>
      <c r="C68" s="27" t="s">
        <v>892</v>
      </c>
      <c r="D68" s="27" t="s">
        <v>603</v>
      </c>
    </row>
    <row r="69" customFormat="false" ht="12.8" hidden="false" customHeight="false" outlineLevel="0" collapsed="false">
      <c r="A69" s="24" t="s">
        <v>893</v>
      </c>
      <c r="B69" s="25" t="s">
        <v>566</v>
      </c>
      <c r="C69" s="25" t="s">
        <v>894</v>
      </c>
      <c r="D69" s="24" t="s">
        <v>568</v>
      </c>
      <c r="E69" s="19" t="n">
        <v>1</v>
      </c>
    </row>
    <row r="70" customFormat="false" ht="12.8" hidden="false" customHeight="false" outlineLevel="0" collapsed="false">
      <c r="A70" s="24" t="s">
        <v>895</v>
      </c>
      <c r="B70" s="25" t="s">
        <v>566</v>
      </c>
      <c r="C70" s="25" t="s">
        <v>896</v>
      </c>
      <c r="D70" s="24" t="s">
        <v>725</v>
      </c>
      <c r="E70" s="19" t="n">
        <v>1</v>
      </c>
    </row>
    <row r="71" customFormat="false" ht="12.8" hidden="false" customHeight="false" outlineLevel="0" collapsed="false">
      <c r="A71" s="26" t="s">
        <v>897</v>
      </c>
      <c r="B71" s="27" t="s">
        <v>566</v>
      </c>
      <c r="C71" s="27" t="s">
        <v>898</v>
      </c>
      <c r="D71" s="26" t="s">
        <v>592</v>
      </c>
    </row>
    <row r="72" customFormat="false" ht="12.8" hidden="false" customHeight="false" outlineLevel="0" collapsed="false">
      <c r="A72" s="24" t="s">
        <v>899</v>
      </c>
      <c r="B72" s="25" t="s">
        <v>566</v>
      </c>
      <c r="C72" s="25" t="s">
        <v>900</v>
      </c>
      <c r="D72" s="24" t="s">
        <v>839</v>
      </c>
      <c r="E72" s="19" t="n">
        <v>1</v>
      </c>
    </row>
    <row r="73" customFormat="false" ht="23.85" hidden="false" customHeight="false" outlineLevel="0" collapsed="false">
      <c r="A73" s="26" t="s">
        <v>901</v>
      </c>
      <c r="B73" s="27" t="s">
        <v>566</v>
      </c>
      <c r="C73" s="27" t="s">
        <v>902</v>
      </c>
      <c r="D73" s="27" t="s">
        <v>603</v>
      </c>
    </row>
    <row r="74" customFormat="false" ht="46.25" hidden="false" customHeight="false" outlineLevel="0" collapsed="false">
      <c r="A74" s="26" t="s">
        <v>903</v>
      </c>
      <c r="B74" s="27" t="s">
        <v>566</v>
      </c>
      <c r="C74" s="27" t="s">
        <v>904</v>
      </c>
      <c r="D74" s="26" t="s">
        <v>905</v>
      </c>
    </row>
    <row r="75" customFormat="false" ht="12.8" hidden="false" customHeight="false" outlineLevel="0" collapsed="false">
      <c r="A75" s="26" t="s">
        <v>906</v>
      </c>
      <c r="B75" s="27" t="s">
        <v>566</v>
      </c>
      <c r="C75" s="27" t="s">
        <v>907</v>
      </c>
      <c r="D75" s="26" t="s">
        <v>568</v>
      </c>
    </row>
    <row r="76" customFormat="false" ht="23.85" hidden="false" customHeight="false" outlineLevel="0" collapsed="false">
      <c r="A76" s="26" t="s">
        <v>908</v>
      </c>
      <c r="B76" s="27" t="s">
        <v>566</v>
      </c>
      <c r="C76" s="26" t="s">
        <v>909</v>
      </c>
      <c r="D76" s="26" t="s">
        <v>568</v>
      </c>
    </row>
    <row r="77" customFormat="false" ht="23.85" hidden="false" customHeight="false" outlineLevel="0" collapsed="false">
      <c r="A77" s="26" t="s">
        <v>910</v>
      </c>
      <c r="B77" s="27" t="s">
        <v>566</v>
      </c>
      <c r="C77" s="26" t="s">
        <v>911</v>
      </c>
      <c r="D77" s="26" t="s">
        <v>568</v>
      </c>
    </row>
    <row r="78" customFormat="false" ht="12.8" hidden="false" customHeight="false" outlineLevel="0" collapsed="false">
      <c r="A78" s="26" t="s">
        <v>912</v>
      </c>
      <c r="B78" s="27" t="s">
        <v>566</v>
      </c>
      <c r="C78" s="26" t="s">
        <v>913</v>
      </c>
      <c r="D78" s="26" t="s">
        <v>579</v>
      </c>
    </row>
    <row r="79" customFormat="false" ht="12.8" hidden="false" customHeight="false" outlineLevel="0" collapsed="false">
      <c r="A79" s="26" t="s">
        <v>914</v>
      </c>
      <c r="B79" s="27" t="s">
        <v>566</v>
      </c>
      <c r="C79" s="27" t="s">
        <v>915</v>
      </c>
      <c r="D79" s="27" t="s">
        <v>603</v>
      </c>
    </row>
    <row r="80" customFormat="false" ht="12.8" hidden="false" customHeight="false" outlineLevel="0" collapsed="false">
      <c r="A80" s="24" t="s">
        <v>916</v>
      </c>
      <c r="B80" s="25" t="s">
        <v>566</v>
      </c>
      <c r="C80" s="25" t="s">
        <v>917</v>
      </c>
      <c r="D80" s="24" t="s">
        <v>585</v>
      </c>
      <c r="E80" s="19" t="n">
        <v>1</v>
      </c>
    </row>
    <row r="81" customFormat="false" ht="23.85" hidden="false" customHeight="false" outlineLevel="0" collapsed="false">
      <c r="A81" s="26" t="s">
        <v>918</v>
      </c>
      <c r="B81" s="27" t="s">
        <v>566</v>
      </c>
      <c r="C81" s="26" t="s">
        <v>919</v>
      </c>
      <c r="D81" s="26" t="s">
        <v>592</v>
      </c>
    </row>
    <row r="82" customFormat="false" ht="12.8" hidden="false" customHeight="false" outlineLevel="0" collapsed="false">
      <c r="A82" s="24" t="s">
        <v>920</v>
      </c>
      <c r="B82" s="25" t="s">
        <v>566</v>
      </c>
      <c r="C82" s="25" t="s">
        <v>921</v>
      </c>
      <c r="D82" s="25" t="s">
        <v>603</v>
      </c>
      <c r="E82" s="19" t="n">
        <v>1</v>
      </c>
    </row>
    <row r="83" customFormat="false" ht="12.8" hidden="false" customHeight="false" outlineLevel="0" collapsed="false">
      <c r="A83" s="26" t="s">
        <v>922</v>
      </c>
      <c r="B83" s="27" t="s">
        <v>566</v>
      </c>
      <c r="C83" s="27" t="s">
        <v>923</v>
      </c>
      <c r="D83" s="27" t="s">
        <v>603</v>
      </c>
    </row>
    <row r="84" customFormat="false" ht="12.8" hidden="false" customHeight="false" outlineLevel="0" collapsed="false">
      <c r="A84" s="26" t="s">
        <v>924</v>
      </c>
      <c r="B84" s="27" t="s">
        <v>566</v>
      </c>
      <c r="C84" s="27" t="s">
        <v>925</v>
      </c>
      <c r="D84" s="27" t="s">
        <v>603</v>
      </c>
    </row>
    <row r="85" customFormat="false" ht="12.8" hidden="false" customHeight="false" outlineLevel="0" collapsed="false">
      <c r="A85" s="26" t="s">
        <v>926</v>
      </c>
      <c r="B85" s="27" t="s">
        <v>566</v>
      </c>
      <c r="C85" s="27" t="s">
        <v>927</v>
      </c>
      <c r="D85" s="26" t="s">
        <v>592</v>
      </c>
    </row>
    <row r="86" customFormat="false" ht="46.25" hidden="false" customHeight="false" outlineLevel="0" collapsed="false">
      <c r="A86" s="26" t="s">
        <v>928</v>
      </c>
      <c r="B86" s="27" t="s">
        <v>566</v>
      </c>
      <c r="C86" s="27" t="s">
        <v>929</v>
      </c>
      <c r="D86" s="26" t="s">
        <v>646</v>
      </c>
    </row>
    <row r="87" customFormat="false" ht="12.8" hidden="false" customHeight="false" outlineLevel="0" collapsed="false">
      <c r="A87" s="26" t="s">
        <v>930</v>
      </c>
      <c r="B87" s="27" t="s">
        <v>566</v>
      </c>
      <c r="C87" s="27" t="s">
        <v>931</v>
      </c>
      <c r="D87" s="26" t="s">
        <v>571</v>
      </c>
    </row>
    <row r="88" customFormat="false" ht="12.8" hidden="false" customHeight="false" outlineLevel="0" collapsed="false">
      <c r="A88" s="24" t="s">
        <v>932</v>
      </c>
      <c r="B88" s="25" t="s">
        <v>566</v>
      </c>
      <c r="C88" s="25" t="s">
        <v>933</v>
      </c>
      <c r="D88" s="24" t="s">
        <v>579</v>
      </c>
      <c r="E88" s="19" t="n">
        <v>1</v>
      </c>
    </row>
    <row r="89" customFormat="false" ht="12.8" hidden="false" customHeight="false" outlineLevel="0" collapsed="false">
      <c r="A89" s="24" t="s">
        <v>934</v>
      </c>
      <c r="B89" s="25" t="s">
        <v>566</v>
      </c>
      <c r="C89" s="25" t="s">
        <v>935</v>
      </c>
      <c r="D89" s="24" t="s">
        <v>592</v>
      </c>
      <c r="E89" s="19" t="n">
        <v>1</v>
      </c>
    </row>
    <row r="90" customFormat="false" ht="23.85" hidden="false" customHeight="false" outlineLevel="0" collapsed="false">
      <c r="A90" s="26" t="s">
        <v>936</v>
      </c>
      <c r="B90" s="27" t="s">
        <v>566</v>
      </c>
      <c r="C90" s="27" t="s">
        <v>937</v>
      </c>
      <c r="D90" s="26" t="s">
        <v>598</v>
      </c>
    </row>
    <row r="91" customFormat="false" ht="12.8" hidden="false" customHeight="false" outlineLevel="0" collapsed="false">
      <c r="A91" s="26" t="s">
        <v>938</v>
      </c>
      <c r="B91" s="27" t="s">
        <v>566</v>
      </c>
      <c r="C91" s="27" t="s">
        <v>939</v>
      </c>
      <c r="D91" s="26" t="s">
        <v>636</v>
      </c>
    </row>
    <row r="92" customFormat="false" ht="12.8" hidden="false" customHeight="false" outlineLevel="0" collapsed="false">
      <c r="A92" s="26" t="s">
        <v>940</v>
      </c>
      <c r="B92" s="27" t="s">
        <v>566</v>
      </c>
      <c r="C92" s="27" t="s">
        <v>941</v>
      </c>
      <c r="D92" s="26" t="s">
        <v>579</v>
      </c>
    </row>
    <row r="93" customFormat="false" ht="23.85" hidden="false" customHeight="false" outlineLevel="0" collapsed="false">
      <c r="A93" s="26" t="s">
        <v>942</v>
      </c>
      <c r="B93" s="27" t="s">
        <v>566</v>
      </c>
      <c r="C93" s="27" t="s">
        <v>943</v>
      </c>
      <c r="D93" s="27" t="s">
        <v>603</v>
      </c>
    </row>
    <row r="94" customFormat="false" ht="35.05" hidden="false" customHeight="false" outlineLevel="0" collapsed="false">
      <c r="A94" s="26" t="s">
        <v>944</v>
      </c>
      <c r="B94" s="27" t="s">
        <v>566</v>
      </c>
      <c r="C94" s="27" t="s">
        <v>945</v>
      </c>
      <c r="D94" s="26" t="s">
        <v>946</v>
      </c>
    </row>
    <row r="95" customFormat="false" ht="12.8" hidden="false" customHeight="false" outlineLevel="0" collapsed="false">
      <c r="A95" s="24" t="s">
        <v>947</v>
      </c>
      <c r="B95" s="25" t="s">
        <v>566</v>
      </c>
      <c r="C95" s="25" t="s">
        <v>948</v>
      </c>
      <c r="D95" s="25" t="s">
        <v>603</v>
      </c>
      <c r="E95" s="19" t="n">
        <v>1</v>
      </c>
    </row>
    <row r="96" customFormat="false" ht="23.85" hidden="false" customHeight="false" outlineLevel="0" collapsed="false">
      <c r="A96" s="26" t="s">
        <v>949</v>
      </c>
      <c r="B96" s="27" t="s">
        <v>566</v>
      </c>
      <c r="C96" s="26" t="s">
        <v>950</v>
      </c>
      <c r="D96" s="26" t="s">
        <v>568</v>
      </c>
    </row>
    <row r="97" customFormat="false" ht="23.85" hidden="false" customHeight="false" outlineLevel="0" collapsed="false">
      <c r="A97" s="26" t="s">
        <v>951</v>
      </c>
      <c r="B97" s="27" t="s">
        <v>752</v>
      </c>
      <c r="C97" s="27" t="s">
        <v>952</v>
      </c>
      <c r="D97" s="26" t="s">
        <v>568</v>
      </c>
    </row>
    <row r="98" customFormat="false" ht="23.85" hidden="false" customHeight="false" outlineLevel="0" collapsed="false">
      <c r="A98" s="24" t="s">
        <v>953</v>
      </c>
      <c r="B98" s="25" t="s">
        <v>566</v>
      </c>
      <c r="C98" s="25" t="s">
        <v>954</v>
      </c>
      <c r="D98" s="25" t="s">
        <v>603</v>
      </c>
      <c r="E98" s="19" t="n">
        <v>1</v>
      </c>
    </row>
    <row r="99" customFormat="false" ht="23.85" hidden="false" customHeight="false" outlineLevel="0" collapsed="false">
      <c r="A99" s="26" t="s">
        <v>238</v>
      </c>
      <c r="B99" s="27" t="s">
        <v>566</v>
      </c>
      <c r="C99" s="27" t="s">
        <v>955</v>
      </c>
      <c r="D99" s="26" t="s">
        <v>956</v>
      </c>
    </row>
    <row r="100" customFormat="false" ht="12.8" hidden="false" customHeight="false" outlineLevel="0" collapsed="false">
      <c r="A100" s="26" t="s">
        <v>957</v>
      </c>
      <c r="B100" s="27" t="s">
        <v>566</v>
      </c>
      <c r="C100" s="27" t="s">
        <v>958</v>
      </c>
      <c r="D100" s="26" t="s">
        <v>579</v>
      </c>
    </row>
    <row r="101" customFormat="false" ht="23.85" hidden="false" customHeight="false" outlineLevel="0" collapsed="false">
      <c r="A101" s="26" t="s">
        <v>959</v>
      </c>
      <c r="B101" s="27" t="s">
        <v>566</v>
      </c>
      <c r="C101" s="27" t="s">
        <v>960</v>
      </c>
      <c r="D101" s="26" t="s">
        <v>568</v>
      </c>
    </row>
    <row r="102" customFormat="false" ht="46.25" hidden="false" customHeight="false" outlineLevel="0" collapsed="false">
      <c r="A102" s="24" t="s">
        <v>961</v>
      </c>
      <c r="B102" s="25" t="s">
        <v>566</v>
      </c>
      <c r="C102" s="25" t="s">
        <v>962</v>
      </c>
      <c r="D102" s="24" t="s">
        <v>582</v>
      </c>
      <c r="E102" s="19" t="n">
        <v>1</v>
      </c>
    </row>
    <row r="103" customFormat="false" ht="23.85" hidden="false" customHeight="false" outlineLevel="0" collapsed="false">
      <c r="A103" s="26" t="s">
        <v>963</v>
      </c>
      <c r="B103" s="27" t="s">
        <v>669</v>
      </c>
      <c r="C103" s="27" t="s">
        <v>964</v>
      </c>
      <c r="D103" s="26" t="s">
        <v>965</v>
      </c>
    </row>
    <row r="104" customFormat="false" ht="23.85" hidden="false" customHeight="false" outlineLevel="0" collapsed="false">
      <c r="A104" s="26" t="s">
        <v>966</v>
      </c>
      <c r="B104" s="27" t="s">
        <v>566</v>
      </c>
      <c r="C104" s="26" t="s">
        <v>967</v>
      </c>
      <c r="D104" s="26" t="s">
        <v>592</v>
      </c>
      <c r="G104" s="0" t="n">
        <f aca="false">104*160</f>
        <v>16640</v>
      </c>
    </row>
    <row r="105" customFormat="false" ht="23.85" hidden="false" customHeight="false" outlineLevel="0" collapsed="false">
      <c r="A105" s="26" t="s">
        <v>968</v>
      </c>
      <c r="B105" s="27" t="s">
        <v>566</v>
      </c>
      <c r="C105" s="27" t="s">
        <v>969</v>
      </c>
      <c r="D105" s="26" t="s">
        <v>598</v>
      </c>
      <c r="G105" s="0" t="n">
        <f aca="false">26*160</f>
        <v>4160</v>
      </c>
    </row>
    <row r="106" customFormat="false" ht="23.85" hidden="false" customHeight="false" outlineLevel="0" collapsed="false">
      <c r="A106" s="26" t="s">
        <v>970</v>
      </c>
      <c r="B106" s="27" t="s">
        <v>566</v>
      </c>
      <c r="C106" s="27" t="s">
        <v>971</v>
      </c>
      <c r="G106" s="0" t="n">
        <f aca="false">26*75</f>
        <v>1950</v>
      </c>
    </row>
  </sheetData>
  <hyperlinks>
    <hyperlink ref="A2" r:id="rId1" display="Ablative Barrier"/>
    <hyperlink ref="D2" r:id="rId2" display="PZO1118"/>
    <hyperlink ref="A3" r:id="rId3" display="Acid Arrow"/>
    <hyperlink ref="C3" r:id="rId4" location="TOC-Touch-Attacks" display="Ranged touch attack; 2d4 damage for 1 round + 1 round/three levels."/>
    <hyperlink ref="D3" r:id="rId5" display="PZO1110"/>
    <hyperlink ref="A4" r:id="rId6" display="Aggressive Thundercloud"/>
    <hyperlink ref="D4" r:id="rId7" display="PZO1129"/>
    <hyperlink ref="A5" r:id="rId8" display="Alacrity"/>
    <hyperlink ref="A6" r:id="rId9" display="Alter Self"/>
    <hyperlink ref="C6" r:id="rId10" location="TOC-Humanoid" display="Assume form of a Small or Medium humanoid."/>
    <hyperlink ref="D6" r:id="rId11" display="PZO1110"/>
    <hyperlink ref="A7" r:id="rId12" display="Animal Aspect"/>
    <hyperlink ref="C7" r:id="rId13" location="TOC-Animal" display="You gain some of the beneficial qualities of an animal."/>
    <hyperlink ref="D7" r:id="rId14" display="PZO1118"/>
    <hyperlink ref="A8" r:id="rId15" display="Anticipate Thoughts"/>
    <hyperlink ref="A9" r:id="rId16" display="Arcane Disruption"/>
    <hyperlink ref="C9" r:id="rId17" location="TOC-Spell-Like-Abilities-Sp-" display="This spell makes it difficult for the subject to cast arcane spells, use spell-like abilities, and use some abilities granted by arcane spellcasting classes."/>
    <hyperlink ref="D9" r:id="rId18" display="PPC:ACO"/>
    <hyperlink ref="A10" r:id="rId19" display="Aristocrat’s Nightmare"/>
    <hyperlink ref="D10" r:id="rId20" display="PPC:MaTT"/>
    <hyperlink ref="A11" r:id="rId21" display="Armor Lock"/>
    <hyperlink ref="A12" r:id="rId22" display="Assumed Likeness"/>
    <hyperlink ref="A13" r:id="rId23" display="Bear’s Endurance"/>
    <hyperlink ref="C13" r:id="rId24" location="TOC-Constitution-Con-" display="Subject gains +4 to Con for 1 min./level."/>
    <hyperlink ref="D13" r:id="rId25" display="PZO1110"/>
    <hyperlink ref="A14" r:id="rId26" display="Bestow Weapon Proficiency"/>
    <hyperlink ref="D14" r:id="rId27" display="PZO1118"/>
    <hyperlink ref="A15" r:id="rId28" display="Bladed Dash"/>
    <hyperlink ref="D15" r:id="rId29" display="PCS:ISM"/>
    <hyperlink ref="A16" r:id="rId30" display="Blood Blaze"/>
    <hyperlink ref="D16" r:id="rId31" display="PZO1121"/>
    <hyperlink ref="A17" r:id="rId32" display="Blood Transcription"/>
    <hyperlink ref="D17" r:id="rId33" display="PZO1117"/>
    <hyperlink ref="A18" r:id="rId34" display="Blur"/>
    <hyperlink ref="D18" r:id="rId35" display="PZO1110"/>
    <hyperlink ref="A19" r:id="rId36" display="Body Double"/>
    <hyperlink ref="A20" r:id="rId37" display="Brow Gasher"/>
    <hyperlink ref="C20" r:id="rId38" display="Slashing weapon deals bleed damage to an opponent’s head."/>
    <hyperlink ref="D20" r:id="rId39" display="PZO1118"/>
    <hyperlink ref="A21" r:id="rId40" display="Bull’s Strength"/>
    <hyperlink ref="C21" r:id="rId41" location="TOC-Strength-Str-" display="Subject gains +4 to Str for 1 min./level."/>
    <hyperlink ref="D21" r:id="rId42" display="PZO1110"/>
    <hyperlink ref="A22" r:id="rId43" display="Burning Gaze"/>
    <hyperlink ref="D22" r:id="rId44" display="PZO1115"/>
    <hyperlink ref="A23" r:id="rId45" display="Cat’s Grace"/>
    <hyperlink ref="C23" r:id="rId46" location="TOC-Dexterity-Dex-" display="Subject gains +4 to Dex for 1 min./level."/>
    <hyperlink ref="D23" r:id="rId47" display="PZO1110"/>
    <hyperlink ref="A24" r:id="rId48" display="Cauterizing Weapon"/>
    <hyperlink ref="A25" r:id="rId49" display="Contest of Skill"/>
    <hyperlink ref="A26" r:id="rId50" display="Darkness"/>
    <hyperlink ref="C26" r:id="rId51" location="TOC-Supernatural-Abilities-Su-" display="20-ft. radius of supernatural shadow."/>
    <hyperlink ref="D26" r:id="rId52" display="PZO1110"/>
    <hyperlink ref="A27" r:id="rId53" display="Defending Bone"/>
    <hyperlink ref="A28" r:id="rId54" display="Defensive Shock"/>
    <hyperlink ref="D28" r:id="rId55" display="PZO1117"/>
    <hyperlink ref="A29" r:id="rId56" display="Detect Magic, Greater"/>
    <hyperlink ref="C29" r:id="rId57" display="As detect magic, but learn more information."/>
    <hyperlink ref="D29" r:id="rId58" display="PZO1134"/>
    <hyperlink ref="A30" r:id="rId59" display="Diminish Resistance"/>
    <hyperlink ref="D30" r:id="rId60" display="PRG:PA"/>
    <hyperlink ref="A31" r:id="rId61" display="Effortless Armor"/>
    <hyperlink ref="D31" r:id="rId62" display="PZO1118"/>
    <hyperlink ref="A32" r:id="rId63" display="Elemental Touch"/>
    <hyperlink ref="C32" r:id="rId64" location="TOC-Touch-Attacks" display="Gain energy damage touch attack."/>
    <hyperlink ref="D32" r:id="rId65" display="PZO1115"/>
    <hyperlink ref="A33" r:id="rId66" display="Erode Defenses"/>
    <hyperlink ref="A34" r:id="rId67" display="Escaping Ward"/>
    <hyperlink ref="C34" r:id="rId68" location="TOC-Immediate-Actions" display="Move 5 feet away from a larger attacking creature as an immediate action."/>
    <hyperlink ref="D34" r:id="rId69" display="PZO1121"/>
    <hyperlink ref="A35" r:id="rId70" display="Euphoric Cloud"/>
    <hyperlink ref="D35" r:id="rId71" display="PZO1129"/>
    <hyperlink ref="A36" r:id="rId72" display="Extreme Flexibility"/>
    <hyperlink ref="D36" r:id="rId73" display="PZO1129"/>
    <hyperlink ref="A37" r:id="rId74" display="Fiery Runes"/>
    <hyperlink ref="D37" r:id="rId75" display="PZO9468"/>
    <hyperlink ref="A38" r:id="rId76" display="Fire Breath"/>
    <hyperlink ref="D38" r:id="rId77" display="PZO1115"/>
    <hyperlink ref="A39" r:id="rId78" display="Fire’s Friend"/>
    <hyperlink ref="A40" r:id="rId79" display="Flaming Sphere"/>
    <hyperlink ref="D40" r:id="rId80" display="PZO1110"/>
    <hyperlink ref="A41" r:id="rId81" display="Fleeting Defect"/>
    <hyperlink ref="A42" r:id="rId82" display="Flickering Lights"/>
    <hyperlink ref="D42" r:id="rId83" display="PZO1135"/>
    <hyperlink ref="A43" r:id="rId84" display="Flurry of Snowballs"/>
    <hyperlink ref="A44" r:id="rId85" display="Fog Cloud"/>
    <hyperlink ref="D44" r:id="rId86" display="PZO1110"/>
    <hyperlink ref="A45" r:id="rId87" display="Force Anchor"/>
    <hyperlink ref="C45" r:id="rId88" location="TOC-Touch-Attacks" display="Ranged touch attack deals a target 1d4 points of force damage per 2 caster levels (max 5d4) and becomes lodged in the target limiting it’s movement."/>
    <hyperlink ref="D45" r:id="rId89" display="PZO9444"/>
    <hyperlink ref="A46" r:id="rId90" display="Force Sword"/>
    <hyperlink ref="C46" r:id="rId91" display="You create a longsword of pure force sized appropriately for you that you can wield or give to another creature."/>
    <hyperlink ref="D46" r:id="rId92" display="PPZO9410"/>
    <hyperlink ref="A47" r:id="rId93" display="Frigid Touch"/>
    <hyperlink ref="C47" r:id="rId94" location="TOC-Staggered" display="Target takes cold damage and is staggered."/>
    <hyperlink ref="D47" r:id="rId95" display="PZO1117"/>
    <hyperlink ref="A48" r:id="rId96" display="Ghost Whip"/>
    <hyperlink ref="A49" r:id="rId97" display="Glitterdust"/>
    <hyperlink ref="D49" r:id="rId98" display="PZO1110"/>
    <hyperlink ref="A50" r:id="rId99" display="Groundswell"/>
    <hyperlink ref="C50" r:id="rId100" location="TOC-Flanking" display="Enable target to raise the ground he’s standing on five feet, which negates flanking bonuses."/>
    <hyperlink ref="D50" r:id="rId101" display="PZO1121"/>
    <hyperlink ref="A51" r:id="rId102" display="Gust of Wind"/>
    <hyperlink ref="D51" r:id="rId103" display="PZO1110"/>
    <hyperlink ref="A52" r:id="rId104" display="Gusting Sphere"/>
    <hyperlink ref="D52" r:id="rId105" display="PZO1121"/>
    <hyperlink ref="A53" r:id="rId106" display="Hidden Blades"/>
    <hyperlink ref="D53" r:id="rId107" display="PPC:MaTT"/>
    <hyperlink ref="A54" r:id="rId108" display="Hollow Blades"/>
    <hyperlink ref="D54" r:id="rId109" display="PCS:GHH"/>
    <hyperlink ref="A55" r:id="rId110" display="Huntmaster’s Spear"/>
    <hyperlink ref="A56" r:id="rId111" display="Ice Slick"/>
    <hyperlink ref="D56" r:id="rId112" display="PRG:MC"/>
    <hyperlink ref="A57" r:id="rId113" display="Imbue with Elemental Might"/>
    <hyperlink ref="C57" r:id="rId114" display="As imbue with spell ability except it transfers the use of elemental assault ability."/>
    <hyperlink ref="D57" r:id="rId115" display="PZO1121"/>
    <hyperlink ref="A58" r:id="rId116" display="Instant Weapon"/>
    <hyperlink ref="D58" r:id="rId117" display="PZO9468"/>
    <hyperlink ref="A59" r:id="rId118" display="Invisibility"/>
    <hyperlink ref="C59" r:id="rId119" location="TOC-Invisible" display="Subject is invisible for 1 min./level or until it attacks."/>
    <hyperlink ref="D59" r:id="rId120" display="PZO1110"/>
    <hyperlink ref="A60" r:id="rId121" display="Invisibility Bubble"/>
    <hyperlink ref="A61" r:id="rId122" display="Knell of the Depths"/>
    <hyperlink ref="A62" r:id="rId123" display="Levitate"/>
    <hyperlink ref="D62" r:id="rId124" display="PZO1110"/>
    <hyperlink ref="A63" r:id="rId125" display="Light Prison"/>
    <hyperlink ref="A64" r:id="rId126" display="Minor Image"/>
    <hyperlink ref="C64" r:id="rId127" display="As silent image, plus some sound."/>
    <hyperlink ref="D64" r:id="rId128" display="PZO1110"/>
    <hyperlink ref="A65" r:id="rId129" display="Mirror Image"/>
    <hyperlink ref="D65" r:id="rId130" display="PZO1110"/>
    <hyperlink ref="A66" r:id="rId131" display="Molten Orb"/>
    <hyperlink ref="C66" r:id="rId132" location="TOC-Throw-Splash-Weapon" display="Molten metal splash weapon deals 2d6 fire damage plus ongoing damage."/>
    <hyperlink ref="D66" r:id="rId133" display="PZO1129"/>
    <hyperlink ref="A67" r:id="rId134" display="Mount, Communal"/>
    <hyperlink ref="C67" r:id="rId135" display="As mount, but you may divide the duration among creatures touched."/>
    <hyperlink ref="D67" r:id="rId136" display="PZO1118"/>
    <hyperlink ref="A68" r:id="rId137" display="Page-Bound Epiphany"/>
    <hyperlink ref="A69" r:id="rId138" display="Pilfering Hand"/>
    <hyperlink ref="D69" r:id="rId139" display="PZO1118"/>
    <hyperlink ref="A70" r:id="rId140" display="Pouncing Fury"/>
    <hyperlink ref="D70" r:id="rId141" display="PZO1140"/>
    <hyperlink ref="A71" r:id="rId142" display="Pyrotechnics"/>
    <hyperlink ref="D71" r:id="rId143" display="PZO1110"/>
    <hyperlink ref="A72" r:id="rId144" display="Quick Change"/>
    <hyperlink ref="D72" r:id="rId145" display="PZO1135"/>
    <hyperlink ref="A73" r:id="rId146" display="Quick Throwing"/>
    <hyperlink ref="A74" r:id="rId147" display="Raven’s Flight"/>
    <hyperlink ref="D74" r:id="rId148" display="PZO9456"/>
    <hyperlink ref="A75" r:id="rId149" display="Reloading Hands"/>
    <hyperlink ref="D75" r:id="rId150" display="PZO1118"/>
    <hyperlink ref="A76" r:id="rId151" display="Reinforce Armaments, Communal"/>
    <hyperlink ref="C76" r:id="rId152" display="As reinforce armaments, but you may divide the duration among objects touched."/>
    <hyperlink ref="D76" r:id="rId153" display="PZO1118"/>
    <hyperlink ref="A77" r:id="rId154" display="Returning weapon. Communal"/>
    <hyperlink ref="C77" r:id="rId155" display="As returning weapon, but you may divide the duration among weapons touched."/>
    <hyperlink ref="D77" r:id="rId156" display="PZO1118"/>
    <hyperlink ref="A78" r:id="rId157" display="River Whip"/>
    <hyperlink ref="C78" r:id="rId158" display="Create a whip of water that you wield as a weapon."/>
    <hyperlink ref="D78" r:id="rId159" display="PZO1129"/>
    <hyperlink ref="A79" r:id="rId160" display="Rock Whip"/>
    <hyperlink ref="A80" r:id="rId161" display="Savage Maw"/>
    <hyperlink ref="D80" r:id="rId162" display="PZO1121"/>
    <hyperlink ref="A81" r:id="rId163" display="Scorching Ray"/>
    <hyperlink ref="C81" r:id="rId164" location="TOC-Touch-Attacks" display="Ranged touch attack deals 4d6 fire damage, + 1 ray/four levels (max 3)."/>
    <hyperlink ref="D81" r:id="rId165" display="PZO1110"/>
    <hyperlink ref="A82" r:id="rId166" display="Shadow Claws"/>
    <hyperlink ref="A83" r:id="rId167" display="Shared Training"/>
    <hyperlink ref="A84" r:id="rId168" display="Slick Walls"/>
    <hyperlink ref="A85" r:id="rId169" display="Shatter"/>
    <hyperlink ref="D85" r:id="rId170" display="PZO1110"/>
    <hyperlink ref="A86" r:id="rId171" display="Shield of Shards"/>
    <hyperlink ref="D86" r:id="rId172" display="PZO9467"/>
    <hyperlink ref="A87" r:id="rId173" display="Shifted Steps"/>
    <hyperlink ref="D87" r:id="rId174" display="PZO1134"/>
    <hyperlink ref="A88" r:id="rId175" display="Sonic Scream"/>
    <hyperlink ref="D88" r:id="rId176" display="PZO1129"/>
    <hyperlink ref="A89" r:id="rId177" display="Spider Climb"/>
    <hyperlink ref="D89" r:id="rId178" display="PZO1110"/>
    <hyperlink ref="A90" r:id="rId179" display="Splinter Spell Resistance"/>
    <hyperlink ref="D90" r:id="rId180" display="PPZO9410"/>
    <hyperlink ref="A91" r:id="rId181" display="Stone Call"/>
    <hyperlink ref="D91" r:id="rId182" display="PZO1115"/>
    <hyperlink ref="A92" r:id="rId183" display="Stone Discus"/>
    <hyperlink ref="D92" r:id="rId184" display="PZO1129"/>
    <hyperlink ref="A93" r:id="rId185" display="Stone Shield"/>
    <hyperlink ref="A94" r:id="rId186" display="Stone Throwing"/>
    <hyperlink ref="D94" r:id="rId187" display="PPC:GHH"/>
    <hyperlink ref="A95" r:id="rId188" display="Storm of Blades"/>
    <hyperlink ref="A96" r:id="rId189" display="Tactical Acumen"/>
    <hyperlink ref="C96" r:id="rId190" location="TOC-Attack-Roll" display="You gain an additional +1 on attack rolls or to AC due to battlefield positioning."/>
    <hyperlink ref="D96" r:id="rId191" display="PZO1118"/>
    <hyperlink ref="A97" r:id="rId192" display="Telekinetic Assembly"/>
    <hyperlink ref="D97" r:id="rId193" display="PZO1118"/>
    <hyperlink ref="A98" r:id="rId194" display="Telekinetic Strikes"/>
    <hyperlink ref="A99" r:id="rId195" display="Telekinetic Volley"/>
    <hyperlink ref="D99" r:id="rId196" display="PPC:RTT"/>
    <hyperlink ref="A100" r:id="rId197" display="Time Shudder"/>
    <hyperlink ref="D100" r:id="rId198" display="PZO1129"/>
    <hyperlink ref="A101" r:id="rId199" display="Twisted Space"/>
    <hyperlink ref="D101" r:id="rId200" display="PZO1118"/>
    <hyperlink ref="A102" r:id="rId201" display="Umbral Weapon"/>
    <hyperlink ref="D102" r:id="rId202" display="PZO9468"/>
    <hyperlink ref="A103" r:id="rId203" display="Visualization of the Body"/>
    <hyperlink ref="D103" r:id="rId204" display="PPC:DA"/>
    <hyperlink ref="A104" r:id="rId205" display="Web"/>
    <hyperlink ref="C104" r:id="rId206" location="TOC-Grapple" display="Fills 20-ft.-radius spread with sticky spiderwebs that can grapple foes and impair movement."/>
    <hyperlink ref="D104" r:id="rId207" display="PZO1110"/>
    <hyperlink ref="A105" r:id="rId208" display="Winged Sword"/>
    <hyperlink ref="D105" r:id="rId209" display="PPZO9410"/>
    <hyperlink ref="A106" r:id="rId210" display="With the Wind"/>
  </hyperlinks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O20" activeCellId="0" sqref="O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972</v>
      </c>
    </row>
    <row r="3" customFormat="false" ht="12.8" hidden="false" customHeight="false" outlineLevel="0" collapsed="false">
      <c r="A3" s="0" t="s">
        <v>973</v>
      </c>
      <c r="C3" s="0" t="s">
        <v>974</v>
      </c>
    </row>
    <row r="9" customFormat="false" ht="12.8" hidden="false" customHeight="false" outlineLevel="0" collapsed="false">
      <c r="A9" s="0" t="s">
        <v>975</v>
      </c>
    </row>
    <row r="10" customFormat="false" ht="12.8" hidden="false" customHeight="false" outlineLevel="0" collapsed="false">
      <c r="K10" s="0" t="s">
        <v>976</v>
      </c>
    </row>
    <row r="11" customFormat="false" ht="12.8" hidden="false" customHeight="false" outlineLevel="0" collapsed="false">
      <c r="A11" s="0" t="s">
        <v>977</v>
      </c>
      <c r="J11" s="0" t="s">
        <v>978</v>
      </c>
      <c r="K11" s="0" t="s">
        <v>979</v>
      </c>
      <c r="L11" s="0" t="s">
        <v>980</v>
      </c>
    </row>
    <row r="12" customFormat="false" ht="12.8" hidden="false" customHeight="false" outlineLevel="0" collapsed="false">
      <c r="A12" s="0" t="s">
        <v>981</v>
      </c>
      <c r="J12" s="0" t="s">
        <v>982</v>
      </c>
      <c r="L12" s="0" t="s">
        <v>983</v>
      </c>
    </row>
    <row r="13" customFormat="false" ht="12.8" hidden="false" customHeight="false" outlineLevel="0" collapsed="false">
      <c r="A13" s="0" t="s">
        <v>984</v>
      </c>
      <c r="J13" s="0" t="s">
        <v>985</v>
      </c>
      <c r="L13" s="0" t="s">
        <v>986</v>
      </c>
    </row>
    <row r="15" customFormat="false" ht="12.8" hidden="false" customHeight="false" outlineLevel="0" collapsed="false">
      <c r="A15" s="0" t="s">
        <v>987</v>
      </c>
      <c r="M15" s="0" t="s">
        <v>988</v>
      </c>
    </row>
    <row r="16" customFormat="false" ht="12.8" hidden="false" customHeight="false" outlineLevel="0" collapsed="false">
      <c r="A16" s="0" t="s">
        <v>989</v>
      </c>
      <c r="C16" s="0" t="s">
        <v>990</v>
      </c>
      <c r="M16" s="0" t="s">
        <v>991</v>
      </c>
    </row>
    <row r="18" customFormat="false" ht="12.8" hidden="false" customHeight="false" outlineLevel="0" collapsed="false">
      <c r="A18" s="0" t="s">
        <v>992</v>
      </c>
    </row>
    <row r="20" customFormat="false" ht="12.8" hidden="false" customHeight="false" outlineLevel="0" collapsed="false">
      <c r="A20" s="0" t="s">
        <v>993</v>
      </c>
    </row>
    <row r="21" customFormat="false" ht="12.8" hidden="false" customHeight="false" outlineLevel="0" collapsed="false">
      <c r="A21" s="0" t="s">
        <v>994</v>
      </c>
      <c r="D21" s="0" t="n">
        <v>400</v>
      </c>
    </row>
    <row r="22" customFormat="false" ht="12.8" hidden="false" customHeight="false" outlineLevel="0" collapsed="false">
      <c r="A22" s="0" t="s">
        <v>995</v>
      </c>
    </row>
    <row r="23" customFormat="false" ht="12.8" hidden="false" customHeight="false" outlineLevel="0" collapsed="false">
      <c r="A23" s="0" t="s">
        <v>996</v>
      </c>
    </row>
    <row r="25" customFormat="false" ht="12.8" hidden="false" customHeight="false" outlineLevel="0" collapsed="false">
      <c r="A25" s="0" t="s">
        <v>997</v>
      </c>
    </row>
    <row r="26" customFormat="false" ht="12.8" hidden="false" customHeight="false" outlineLevel="0" collapsed="false">
      <c r="A26" s="0" t="s">
        <v>998</v>
      </c>
    </row>
    <row r="28" customFormat="false" ht="12.8" hidden="false" customHeight="false" outlineLevel="0" collapsed="false">
      <c r="A28" s="0" t="s">
        <v>999</v>
      </c>
    </row>
    <row r="29" customFormat="false" ht="12.8" hidden="false" customHeight="false" outlineLevel="0" collapsed="false">
      <c r="A29" s="0" t="s">
        <v>1000</v>
      </c>
      <c r="C29" s="0" t="n">
        <f aca="false">2350+5631+7890</f>
        <v>15871</v>
      </c>
    </row>
    <row r="30" customFormat="false" ht="12.8" hidden="false" customHeight="false" outlineLevel="0" collapsed="false">
      <c r="A30" s="0" t="s">
        <v>1001</v>
      </c>
      <c r="B30" s="0" t="n">
        <v>2350</v>
      </c>
    </row>
    <row r="31" customFormat="false" ht="12.8" hidden="false" customHeight="false" outlineLevel="0" collapsed="false">
      <c r="A31" s="0" t="s">
        <v>1002</v>
      </c>
      <c r="B31" s="0" t="n">
        <v>5631</v>
      </c>
    </row>
    <row r="32" customFormat="false" ht="12.8" hidden="false" customHeight="false" outlineLevel="0" collapsed="false">
      <c r="A32" s="0" t="s">
        <v>1003</v>
      </c>
    </row>
    <row r="34" customFormat="false" ht="12.8" hidden="false" customHeight="false" outlineLevel="0" collapsed="false">
      <c r="A34" s="0" t="s">
        <v>1004</v>
      </c>
    </row>
    <row r="36" customFormat="false" ht="12.8" hidden="false" customHeight="false" outlineLevel="0" collapsed="false">
      <c r="A36" s="0" t="s">
        <v>1005</v>
      </c>
    </row>
    <row r="37" customFormat="false" ht="12.8" hidden="false" customHeight="false" outlineLevel="0" collapsed="false">
      <c r="B37" s="0" t="s">
        <v>1006</v>
      </c>
    </row>
    <row r="39" customFormat="false" ht="12.8" hidden="false" customHeight="false" outlineLevel="0" collapsed="false">
      <c r="A39" s="0" t="s">
        <v>1007</v>
      </c>
    </row>
    <row r="40" customFormat="false" ht="12.8" hidden="false" customHeight="false" outlineLevel="0" collapsed="false">
      <c r="A40" s="0" t="s">
        <v>1008</v>
      </c>
    </row>
    <row r="43" customFormat="false" ht="12.8" hidden="false" customHeight="false" outlineLevel="0" collapsed="false">
      <c r="A43" s="0" t="s">
        <v>1009</v>
      </c>
    </row>
    <row r="44" customFormat="false" ht="12.8" hidden="false" customHeight="false" outlineLevel="0" collapsed="false">
      <c r="B44" s="0" t="s">
        <v>1010</v>
      </c>
      <c r="E44" s="0" t="s">
        <v>1011</v>
      </c>
    </row>
    <row r="45" customFormat="false" ht="12.8" hidden="false" customHeight="false" outlineLevel="0" collapsed="false">
      <c r="A45" s="0" t="s">
        <v>514</v>
      </c>
    </row>
    <row r="46" customFormat="false" ht="12.8" hidden="false" customHeight="false" outlineLevel="0" collapsed="false">
      <c r="B46" s="0" t="s">
        <v>1012</v>
      </c>
    </row>
    <row r="47" customFormat="false" ht="12.8" hidden="false" customHeight="false" outlineLevel="0" collapsed="false">
      <c r="A47" s="0" t="s">
        <v>1013</v>
      </c>
    </row>
    <row r="48" customFormat="false" ht="12.8" hidden="false" customHeight="false" outlineLevel="0" collapsed="false">
      <c r="B48" s="0" t="s">
        <v>1014</v>
      </c>
    </row>
    <row r="49" customFormat="false" ht="12.8" hidden="false" customHeight="false" outlineLevel="0" collapsed="false">
      <c r="A49" s="0" t="s">
        <v>1015</v>
      </c>
    </row>
    <row r="50" customFormat="false" ht="12.8" hidden="false" customHeight="false" outlineLevel="0" collapsed="false">
      <c r="B50" s="0" t="s">
        <v>1016</v>
      </c>
    </row>
    <row r="51" customFormat="false" ht="12.8" hidden="false" customHeight="false" outlineLevel="0" collapsed="false">
      <c r="A51" s="0" t="s">
        <v>5</v>
      </c>
    </row>
    <row r="52" customFormat="false" ht="12.8" hidden="false" customHeight="false" outlineLevel="0" collapsed="false">
      <c r="B52" s="0" t="s">
        <v>1017</v>
      </c>
    </row>
    <row r="53" customFormat="false" ht="12.8" hidden="false" customHeight="false" outlineLevel="0" collapsed="false">
      <c r="A53" s="0" t="s">
        <v>1018</v>
      </c>
    </row>
    <row r="54" customFormat="false" ht="12.8" hidden="false" customHeight="false" outlineLevel="0" collapsed="false">
      <c r="B54" s="0" t="s">
        <v>1019</v>
      </c>
    </row>
    <row r="59" customFormat="false" ht="12.8" hidden="false" customHeight="false" outlineLevel="0" collapsed="false">
      <c r="A59" s="0" t="s">
        <v>1020</v>
      </c>
    </row>
    <row r="60" customFormat="false" ht="12.8" hidden="false" customHeight="false" outlineLevel="0" collapsed="false">
      <c r="A60" s="0" t="s">
        <v>1021</v>
      </c>
    </row>
    <row r="61" customFormat="false" ht="12.8" hidden="false" customHeight="false" outlineLevel="0" collapsed="false">
      <c r="A61" s="0" t="s">
        <v>1022</v>
      </c>
    </row>
    <row r="62" customFormat="false" ht="12.8" hidden="false" customHeight="false" outlineLevel="0" collapsed="false">
      <c r="A62" s="0" t="s">
        <v>1023</v>
      </c>
    </row>
    <row r="64" customFormat="false" ht="12.8" hidden="false" customHeight="false" outlineLevel="0" collapsed="false">
      <c r="A64" s="0" t="s">
        <v>1024</v>
      </c>
    </row>
    <row r="65" customFormat="false" ht="12.8" hidden="false" customHeight="false" outlineLevel="0" collapsed="false">
      <c r="A65" s="0" t="s">
        <v>1025</v>
      </c>
    </row>
    <row r="66" customFormat="false" ht="12.8" hidden="false" customHeight="false" outlineLevel="0" collapsed="false">
      <c r="A66" s="0" t="s">
        <v>1026</v>
      </c>
      <c r="P66" s="0" t="s">
        <v>1027</v>
      </c>
    </row>
    <row r="67" customFormat="false" ht="12.8" hidden="false" customHeight="false" outlineLevel="0" collapsed="false">
      <c r="P67" s="0" t="s">
        <v>1028</v>
      </c>
      <c r="Q67" s="0" t="s">
        <v>1029</v>
      </c>
    </row>
    <row r="68" customFormat="false" ht="12.8" hidden="false" customHeight="false" outlineLevel="0" collapsed="false">
      <c r="A68" s="0" t="s">
        <v>1030</v>
      </c>
    </row>
    <row r="69" customFormat="false" ht="12.8" hidden="false" customHeight="false" outlineLevel="0" collapsed="false">
      <c r="A69" s="0" t="s">
        <v>1031</v>
      </c>
      <c r="Q69" s="0" t="s">
        <v>1032</v>
      </c>
    </row>
    <row r="70" customFormat="false" ht="12.8" hidden="false" customHeight="false" outlineLevel="0" collapsed="false">
      <c r="Q70" s="0" t="s">
        <v>1033</v>
      </c>
    </row>
    <row r="71" customFormat="false" ht="12.8" hidden="false" customHeight="false" outlineLevel="0" collapsed="false">
      <c r="A71" s="0" t="s">
        <v>1024</v>
      </c>
      <c r="R71" s="0" t="s">
        <v>1034</v>
      </c>
    </row>
    <row r="72" customFormat="false" ht="12.8" hidden="false" customHeight="false" outlineLevel="0" collapsed="false">
      <c r="A72" s="0" t="s">
        <v>1035</v>
      </c>
      <c r="R72" s="0" t="s">
        <v>1036</v>
      </c>
    </row>
    <row r="73" customFormat="false" ht="12.8" hidden="false" customHeight="false" outlineLevel="0" collapsed="false">
      <c r="A73" s="0" t="s">
        <v>1037</v>
      </c>
      <c r="R73" s="0" t="s">
        <v>1038</v>
      </c>
    </row>
    <row r="74" customFormat="false" ht="12.8" hidden="false" customHeight="false" outlineLevel="0" collapsed="false">
      <c r="B74" s="0" t="s">
        <v>1039</v>
      </c>
    </row>
    <row r="76" customFormat="false" ht="12.8" hidden="false" customHeight="false" outlineLevel="0" collapsed="false">
      <c r="A76" s="0" t="s">
        <v>1030</v>
      </c>
    </row>
    <row r="77" customFormat="false" ht="12.8" hidden="false" customHeight="false" outlineLevel="0" collapsed="false">
      <c r="A77" s="0" t="s">
        <v>1040</v>
      </c>
    </row>
    <row r="78" customFormat="false" ht="12.8" hidden="false" customHeight="false" outlineLevel="0" collapsed="false">
      <c r="A78" s="0" t="s">
        <v>1041</v>
      </c>
    </row>
    <row r="79" customFormat="false" ht="12.8" hidden="false" customHeight="false" outlineLevel="0" collapsed="false">
      <c r="A79" s="0" t="s">
        <v>1042</v>
      </c>
    </row>
    <row r="80" customFormat="false" ht="12.8" hidden="false" customHeight="false" outlineLevel="0" collapsed="false">
      <c r="B80" s="0" t="s">
        <v>1043</v>
      </c>
    </row>
    <row r="82" customFormat="false" ht="12.8" hidden="false" customHeight="false" outlineLevel="0" collapsed="false">
      <c r="A82" s="0" t="s">
        <v>1044</v>
      </c>
    </row>
    <row r="83" customFormat="false" ht="12.8" hidden="false" customHeight="false" outlineLevel="0" collapsed="false">
      <c r="A83" s="0" t="s">
        <v>1045</v>
      </c>
    </row>
    <row r="84" customFormat="false" ht="12.8" hidden="false" customHeight="false" outlineLevel="0" collapsed="false">
      <c r="A84" s="0" t="s">
        <v>1046</v>
      </c>
    </row>
    <row r="85" customFormat="false" ht="12.8" hidden="false" customHeight="false" outlineLevel="0" collapsed="false">
      <c r="A85" s="0" t="s">
        <v>1047</v>
      </c>
    </row>
    <row r="86" customFormat="false" ht="12.8" hidden="false" customHeight="false" outlineLevel="0" collapsed="false">
      <c r="A86" s="0" t="s">
        <v>1048</v>
      </c>
    </row>
    <row r="87" customFormat="false" ht="12.8" hidden="false" customHeight="false" outlineLevel="0" collapsed="false">
      <c r="A87" s="0" t="s">
        <v>1049</v>
      </c>
    </row>
    <row r="88" customFormat="false" ht="12.8" hidden="false" customHeight="false" outlineLevel="0" collapsed="false">
      <c r="A88" s="0" t="s">
        <v>1050</v>
      </c>
    </row>
    <row r="90" customFormat="false" ht="12.8" hidden="false" customHeight="false" outlineLevel="0" collapsed="false">
      <c r="A90" s="0" t="s">
        <v>1051</v>
      </c>
    </row>
    <row r="91" customFormat="false" ht="12.8" hidden="false" customHeight="false" outlineLevel="0" collapsed="false">
      <c r="A91" s="0" t="s">
        <v>1052</v>
      </c>
    </row>
    <row r="92" customFormat="false" ht="12.8" hidden="false" customHeight="false" outlineLevel="0" collapsed="false">
      <c r="B92" s="0" t="s">
        <v>1053</v>
      </c>
    </row>
    <row r="93" customFormat="false" ht="12.8" hidden="false" customHeight="false" outlineLevel="0" collapsed="false">
      <c r="B93" s="0" t="s">
        <v>1054</v>
      </c>
    </row>
    <row r="94" customFormat="false" ht="12.8" hidden="false" customHeight="false" outlineLevel="0" collapsed="false">
      <c r="B94" s="0" t="s">
        <v>1055</v>
      </c>
    </row>
    <row r="95" customFormat="false" ht="12.8" hidden="false" customHeight="false" outlineLevel="0" collapsed="false">
      <c r="B95" s="0" t="s">
        <v>1056</v>
      </c>
    </row>
    <row r="96" customFormat="false" ht="12.8" hidden="false" customHeight="false" outlineLevel="0" collapsed="false">
      <c r="C96" s="0" t="s">
        <v>1057</v>
      </c>
    </row>
    <row r="97" customFormat="false" ht="12.8" hidden="false" customHeight="false" outlineLevel="0" collapsed="false">
      <c r="C97" s="0" t="s">
        <v>1058</v>
      </c>
    </row>
    <row r="98" customFormat="false" ht="12.8" hidden="false" customHeight="false" outlineLevel="0" collapsed="false">
      <c r="B98" s="0" t="s">
        <v>1059</v>
      </c>
    </row>
    <row r="99" customFormat="false" ht="12.8" hidden="false" customHeight="false" outlineLevel="0" collapsed="false">
      <c r="B99" s="0" t="s">
        <v>1060</v>
      </c>
    </row>
    <row r="101" customFormat="false" ht="12.8" hidden="false" customHeight="false" outlineLevel="0" collapsed="false">
      <c r="A101" s="0" t="s">
        <v>1056</v>
      </c>
    </row>
    <row r="103" customFormat="false" ht="12.8" hidden="false" customHeight="false" outlineLevel="0" collapsed="false">
      <c r="A103" s="0" t="s">
        <v>1061</v>
      </c>
    </row>
    <row r="105" customFormat="false" ht="12.8" hidden="false" customHeight="false" outlineLevel="0" collapsed="false">
      <c r="A105" s="0" t="s">
        <v>1062</v>
      </c>
    </row>
    <row r="106" customFormat="false" ht="12.8" hidden="false" customHeight="false" outlineLevel="0" collapsed="false">
      <c r="A106" s="0" t="s">
        <v>1063</v>
      </c>
    </row>
    <row r="107" customFormat="false" ht="12.8" hidden="false" customHeight="false" outlineLevel="0" collapsed="false">
      <c r="A107" s="0" t="s">
        <v>1064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3850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cp:lastPrinted>2021-06-09T18:40:18Z</cp:lastPrinted>
  <dcterms:modified xsi:type="dcterms:W3CDTF">2022-04-04T08:46:01Z</dcterms:modified>
  <cp:revision>79</cp:revision>
  <dc:subject/>
  <dc:title/>
</cp:coreProperties>
</file>