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esktop\"/>
    </mc:Choice>
  </mc:AlternateContent>
  <bookViews>
    <workbookView xWindow="0" yWindow="150" windowWidth="12120" windowHeight="7875"/>
  </bookViews>
  <sheets>
    <sheet name="LPTF" sheetId="1" r:id="rId1"/>
  </sheets>
  <calcPr calcId="162913"/>
</workbook>
</file>

<file path=xl/sharedStrings.xml><?xml version="1.0" encoding="utf-8"?>
<sst xmlns="http://schemas.openxmlformats.org/spreadsheetml/2006/main" count="50" uniqueCount="50">
  <si>
    <t>HIV Care And Treatment Monthly Report</t>
  </si>
  <si>
    <t xml:space="preserve">Statistics up to the end of month: </t>
  </si>
  <si>
    <t>Local Partner Treatment Facility:</t>
  </si>
  <si>
    <t>Kinondo Kwetu Health Center</t>
  </si>
  <si>
    <t xml:space="preserve">ART Targets For The Project Year </t>
  </si>
  <si>
    <t>Recommended ART Monthly Scale Up Targets</t>
  </si>
  <si>
    <t>Actual Number of Active Patients Placed On ART in the Month</t>
  </si>
  <si>
    <t>Cumulative Number of Patients on Care and Treatment (CDC Quarterly Report - Table 1, Column 3)</t>
  </si>
  <si>
    <t>Males (0-14 years)</t>
  </si>
  <si>
    <t>Males (15+ years)</t>
  </si>
  <si>
    <t>Females (0-14 years)</t>
  </si>
  <si>
    <t>Females (15+ years)</t>
  </si>
  <si>
    <t>Cummulative Transfer-Ins on CARE &amp; Treatment</t>
  </si>
  <si>
    <t>CARE Targets For The Project Year</t>
  </si>
  <si>
    <t>Total Number of Unique Patients That Received HIV Care During The Last 3 Months</t>
  </si>
  <si>
    <t>Cumulative Number of Patients Started on ART (CDC Quarterly Report - Table 2, Column 3)</t>
  </si>
  <si>
    <t>Cummulative Transfer-Ins on ART</t>
  </si>
  <si>
    <t>Current Number of Patients on ART (CDC Quarterly Report - Table 2, Column 6)</t>
  </si>
  <si>
    <t>Cumulative Number of ART Terminations (CDC Quarterly Report - Table 6)</t>
  </si>
  <si>
    <t>Stopped ART</t>
  </si>
  <si>
    <t>Transferred out</t>
  </si>
  <si>
    <t>Death</t>
  </si>
  <si>
    <t>Lost to follow-up</t>
  </si>
  <si>
    <t>Unknown</t>
  </si>
  <si>
    <t>Current number of patients on USG funded ART (CDC Quarterly Report - Table 2, ss)</t>
  </si>
  <si>
    <t xml:space="preserve"> Number of patients seen in the month </t>
  </si>
  <si>
    <t xml:space="preserve"> Number of patient visits in the month </t>
  </si>
  <si>
    <t>Cumulative Number of Non-ART Patients</t>
  </si>
  <si>
    <t>Cummulative Transfer-Ins of Non-ART Patients</t>
  </si>
  <si>
    <t>Current Number of Non-ART Patients</t>
  </si>
  <si>
    <t>Cummulative Terminations of ART and Non-ART Patients</t>
  </si>
  <si>
    <t>HIV Negative</t>
  </si>
  <si>
    <t xml:space="preserve">Error Check </t>
  </si>
  <si>
    <t>Error Checks - (Ever on Art -Active Art-Terminated Art)</t>
  </si>
  <si>
    <t>Error Checks - (USG this month - USG last month)</t>
  </si>
  <si>
    <t>Active ART</t>
  </si>
  <si>
    <t>% of Total target population currently on ARVs</t>
  </si>
  <si>
    <t>Mortality rate for patients on ART</t>
  </si>
  <si>
    <t>Stopped, Lost to follow up and Unknown rate for patients on ART</t>
  </si>
  <si>
    <t>Death, Stopped, Lost to follow up and Unknown rate for patients on ART</t>
  </si>
  <si>
    <t>% Children on Care</t>
  </si>
  <si>
    <t>% Children Ever on ART</t>
  </si>
  <si>
    <t>% Children Active on ART</t>
  </si>
  <si>
    <t>% Females on Care</t>
  </si>
  <si>
    <t>% Females Ever on ART</t>
  </si>
  <si>
    <t>% Females Active on ART</t>
  </si>
  <si>
    <t>Cummulative retention 
(not including transfers out)</t>
  </si>
  <si>
    <t xml:space="preserve">New on ART Targets  (Current Financial Year)</t>
  </si>
  <si>
    <t>Actual ART Added During Current Financial Year</t>
  </si>
  <si>
    <t>% of ART Target reached for Current Financial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</si>
</sst>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 tint="0"/>
      <name val="Calibri"/>
      <family val="2"/>
      <scheme val="minor"/>
    </font>
    <font>
      <sz val="10"/>
      <name val="Arial"/>
      <family val="2"/>
    </font>
    <font>
      <sz val="10.5"/>
      <name val="Segoe UI"/>
      <family val="2"/>
    </font>
    <font>
      <b/>
      <sz val="10.5"/>
      <name val="Segoe UI"/>
      <family val="2"/>
    </font>
    <font>
      <sz val="10.5"/>
      <color indexed="10" tint="0"/>
      <name val="Segoe UI"/>
      <family val="2"/>
    </font>
    <font>
      <i/>
      <sz val="10.5"/>
      <name val="Segoe UI"/>
      <family val="2"/>
    </font>
    <font>
      <b/>
      <sz val="10.5"/>
      <name val="Segoe UI Semibold"/>
      <family val="2"/>
    </font>
    <font>
      <sz val="12"/>
      <name val="Segoe UI Semibold"/>
      <family val="2"/>
    </font>
    <font>
      <sz val="11"/>
      <color theme="1" tint="0"/>
      <name val="Calibri"/>
      <family val="2"/>
      <scheme val="minor"/>
    </font>
    <font>
      <sz val="11"/>
      <color rgb="FF9C0006" tint="0"/>
      <name val="Calibri"/>
      <family val="2"/>
      <scheme val="minor"/>
    </font>
    <font>
      <sz val="10.5"/>
      <color theme="1" tint="0"/>
      <name val="Segoe UI"/>
      <family val="2"/>
    </font>
    <font>
      <sz val="10.5"/>
      <color theme="4" tint="-0.249977111117893"/>
      <name val="Segoe UI"/>
      <family val="2"/>
    </font>
    <font>
      <sz val="10.5"/>
      <color theme="4" tint="-0.249977111117893"/>
      <name val="Segoe UI Semibold"/>
      <family val="2"/>
    </font>
    <font>
      <b/>
      <sz val="10.5"/>
      <color theme="4" tint="-0.249977111117893"/>
      <name val="Segoe UI Semibold"/>
      <family val="2"/>
    </font>
    <font>
      <sz val="10.5"/>
      <color theme="3" tint="0"/>
      <name val="Segoe UI"/>
      <family val="2"/>
    </font>
    <font>
      <i/>
      <sz val="11"/>
      <color rgb="FF9C0006" tint="0"/>
      <name val="Calibri"/>
      <family val="2"/>
      <scheme val="minor"/>
    </font>
    <font>
      <i/>
      <sz val="10.5"/>
      <color theme="4" tint="-0.249977111117893"/>
      <name val="Segoe UI Semibold"/>
      <family val="2"/>
    </font>
    <font>
      <b/>
      <sz val="12"/>
      <color theme="1" tint="0"/>
      <name val="Segoe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 tint="0"/>
      </patternFill>
    </fill>
    <fill>
      <patternFill patternType="solid">
        <fgColor theme="0" tint="-0.049989318521683403"/>
        <bgColor indexed="64" tint="0"/>
      </patternFill>
    </fill>
    <fill>
      <patternFill patternType="solid">
        <fgColor theme="0" tint="-0.14999847407452621"/>
        <bgColor indexed="64" tint="0"/>
      </patternFill>
    </fill>
    <fill>
      <patternFill patternType="solid">
        <fgColor theme="3" tint="0.79998168889431442"/>
        <bgColor indexed="64" tint="0"/>
      </patternFill>
    </fill>
  </fills>
  <borders count="22">
    <border>
      <left/>
      <right/>
      <top/>
      <bottom/>
      <diagonal/>
    </border>
    <border>
      <left style="medium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 style="thin">
        <color indexed="64" tint="0"/>
      </top>
      <bottom/>
      <diagonal/>
    </border>
    <border>
      <left/>
      <right/>
      <top style="thin">
        <color indexed="64" tint="0"/>
      </top>
      <bottom/>
      <diagonal/>
    </border>
    <border>
      <left/>
      <right style="medium">
        <color indexed="64" tint="0"/>
      </right>
      <top style="thin">
        <color indexed="64" tint="0"/>
      </top>
      <bottom/>
      <diagonal/>
    </border>
  </borders>
  <cellStyleXfs count="4">
    <xf numFmtId="0" fontId="0" fillId="0" borderId="0"/>
    <xf numFmtId="0" fontId="9" fillId="2" borderId="0"/>
    <xf numFmtId="43" fontId="8" fillId="0" borderId="0"/>
    <xf numFmtId="43" fontId="1" fillId="0" borderId="0"/>
  </cellStyleXfs>
  <cellXfs count="60">
    <xf numFmtId="0" fontId="0" fillId="0" borderId="0" xfId="0"/>
    <xf numFmtId="164" fontId="2" fillId="0" borderId="0" xfId="2"/>
    <xf numFmtId="0" fontId="10" fillId="0" borderId="0" xfId="0"/>
    <xf numFmtId="164" fontId="2" fillId="0" borderId="0" xfId="2">
      <alignment horizontal="left" wrapText="1"/>
    </xf>
    <xf numFmtId="164" fontId="11" fillId="0" borderId="1" xfId="2">
      <alignment horizontal="left" wrapText="1"/>
    </xf>
    <xf numFmtId="164" fontId="11" fillId="0" borderId="2" xfId="2">
      <alignment horizontal="left" vertical="center" wrapText="1"/>
    </xf>
    <xf numFmtId="3" fontId="4" fillId="3" borderId="3" xfId="2">
      <alignment horizontal="center" wrapText="1"/>
      <protection locked="0"/>
    </xf>
    <xf numFmtId="164" fontId="6" fillId="3" borderId="2" xfId="3">
      <alignment horizontal="left" wrapText="1"/>
    </xf>
    <xf numFmtId="3" fontId="3" fillId="3" borderId="3" xfId="3">
      <alignment horizontal="center"/>
    </xf>
    <xf numFmtId="164" fontId="2" fillId="0" borderId="2" xfId="3">
      <alignment horizontal="left" vertical="center" wrapText="1"/>
    </xf>
    <xf numFmtId="3" fontId="2" fillId="0" borderId="4" xfId="3">
      <alignment horizontal="center" vertical="center" wrapText="1"/>
    </xf>
    <xf numFmtId="164" fontId="2" fillId="0" borderId="2" xfId="3">
      <alignment horizontal="left"/>
    </xf>
    <xf numFmtId="164" fontId="12" fillId="3" borderId="2" xfId="3">
      <alignment horizontal="left" wrapText="1"/>
    </xf>
    <xf numFmtId="164" fontId="11" fillId="0" borderId="2" xfId="3">
      <alignment horizontal="left" vertical="center" wrapText="1"/>
    </xf>
    <xf numFmtId="164" fontId="11" fillId="0" borderId="2" xfId="3">
      <alignment horizontal="left"/>
    </xf>
    <xf numFmtId="164" fontId="13" fillId="4" borderId="2" xfId="2">
      <alignment horizontal="left" wrapText="1"/>
    </xf>
    <xf numFmtId="164" fontId="2" fillId="3" borderId="2" xfId="3">
      <alignment horizontal="left" wrapText="1"/>
    </xf>
    <xf numFmtId="164" fontId="13" fillId="3" borderId="2" xfId="3">
      <alignment horizontal="left" wrapText="1"/>
    </xf>
    <xf numFmtId="3" fontId="2" fillId="0" borderId="4" xfId="3">
      <alignment horizontal="center"/>
    </xf>
    <xf numFmtId="164" fontId="2" fillId="0" borderId="2" xfId="3">
      <alignment horizontal="left" wrapText="1"/>
    </xf>
    <xf numFmtId="3" fontId="14" fillId="0" borderId="3" xfId="3">
      <alignment horizontal="center" wrapText="1"/>
    </xf>
    <xf numFmtId="164" fontId="15" fillId="2" borderId="2" xfId="1">
      <alignment horizontal="left" vertical="center" wrapText="1"/>
    </xf>
    <xf numFmtId="3" fontId="9" fillId="2" borderId="3" xfId="1">
      <alignment horizontal="center"/>
    </xf>
    <xf numFmtId="164" fontId="15" fillId="2" borderId="2" xfId="1">
      <alignment horizontal="left" wrapText="1"/>
    </xf>
    <xf numFmtId="164" fontId="9" fillId="2" borderId="3" xfId="1">
      <alignment wrapText="1"/>
    </xf>
    <xf numFmtId="164" fontId="5" fillId="3" borderId="2" xfId="2">
      <alignment horizontal="left" wrapText="1"/>
    </xf>
    <xf numFmtId="3" fontId="2" fillId="3" borderId="3" xfId="2">
      <alignment horizontal="center"/>
    </xf>
    <xf numFmtId="164" fontId="5" fillId="3" borderId="5" xfId="2">
      <alignment horizontal="left" wrapText="1"/>
    </xf>
    <xf numFmtId="164" fontId="16" fillId="0" borderId="2" xfId="2">
      <alignment horizontal="left" wrapText="1"/>
    </xf>
    <xf numFmtId="164" fontId="16" fillId="0" borderId="2" xfId="2">
      <alignment horizontal="left" wrapText="1"/>
    </xf>
    <xf numFmtId="0" fontId="14" fillId="3" borderId="3" xfId="2">
      <alignment horizontal="center" vertical="center" wrapText="1"/>
    </xf>
    <xf numFmtId="3" fontId="3" fillId="4" borderId="3" xfId="2">
      <alignment horizontal="center"/>
      <protection locked="0"/>
    </xf>
    <xf numFmtId="3" fontId="3" fillId="3" borderId="3" xfId="3">
      <alignment horizontal="center" wrapText="1"/>
    </xf>
    <xf numFmtId="3" fontId="4" fillId="3" borderId="6" xfId="2">
      <alignment horizontal="center" wrapText="1"/>
    </xf>
    <xf numFmtId="3" fontId="4" fillId="3" borderId="3" xfId="2">
      <alignment horizontal="center" wrapText="1"/>
    </xf>
    <xf numFmtId="164" fontId="9" fillId="2" borderId="3" xfId="1">
      <alignment horizontal="center" wrapText="1"/>
    </xf>
    <xf numFmtId="9" fontId="11" fillId="0" borderId="3" xfId="2">
      <alignment horizontal="center"/>
    </xf>
    <xf numFmtId="164" fontId="2" fillId="3" borderId="3" xfId="2">
      <alignment horizontal="center"/>
    </xf>
    <xf numFmtId="9" fontId="2" fillId="3" borderId="7" xfId="2">
      <alignment horizontal="center"/>
    </xf>
    <xf numFmtId="3" fontId="3" fillId="0" borderId="8" xfId="2">
      <alignment horizontal="center" wrapText="1"/>
    </xf>
    <xf numFmtId="3" fontId="4" fillId="3" borderId="2" xfId="2">
      <alignment horizontal="center" wrapText="1"/>
    </xf>
    <xf numFmtId="3" fontId="2" fillId="3" borderId="9" xfId="3">
      <alignment horizontal="center" wrapText="1"/>
    </xf>
    <xf numFmtId="3" fontId="2" fillId="3" borderId="10" xfId="3">
      <alignment horizontal="center" wrapText="1"/>
    </xf>
    <xf numFmtId="3" fontId="2" fillId="3" borderId="7" xfId="3">
      <alignment horizontal="center" wrapText="1"/>
    </xf>
    <xf numFmtId="164" fontId="6" fillId="0" borderId="1" xfId="2">
      <alignment horizontal="left" wrapText="1"/>
    </xf>
    <xf numFmtId="164" fontId="11" fillId="0" borderId="11" xfId="2">
      <alignment horizontal="left" wrapText="1"/>
    </xf>
    <xf numFmtId="164" fontId="11" fillId="0" borderId="5" xfId="3">
      <alignment horizontal="left" wrapText="1"/>
    </xf>
    <xf numFmtId="14" fontId="10" fillId="3" borderId="12" xfId="0">
      <alignment horizontal="center"/>
    </xf>
    <xf numFmtId="14" fontId="10" fillId="3" borderId="11" xfId="0">
      <alignment horizontal="center"/>
    </xf>
    <xf numFmtId="14" fontId="10" fillId="3" borderId="13" xfId="0">
      <alignment horizontal="center"/>
    </xf>
    <xf numFmtId="0" fontId="14" fillId="3" borderId="2" xfId="2">
      <alignment horizontal="center" vertical="center" wrapText="1"/>
    </xf>
    <xf numFmtId="0" fontId="14" fillId="3" borderId="6" xfId="2">
      <alignment horizontal="center" vertical="center" wrapText="1"/>
    </xf>
    <xf numFmtId="0" fontId="17" fillId="5" borderId="14" xfId="0">
      <alignment horizontal="center" vertical="center"/>
    </xf>
    <xf numFmtId="0" fontId="17" fillId="5" borderId="15" xfId="0">
      <alignment horizontal="center" vertical="center"/>
    </xf>
    <xf numFmtId="164" fontId="2" fillId="5" borderId="16" xfId="2">
      <alignment horizontal="center"/>
    </xf>
    <xf numFmtId="164" fontId="2" fillId="5" borderId="17" xfId="2">
      <alignment horizontal="center"/>
    </xf>
    <xf numFmtId="164" fontId="2" fillId="5" borderId="18" xfId="2">
      <alignment horizontal="center"/>
    </xf>
    <xf numFmtId="164" fontId="7" fillId="3" borderId="19" xfId="3">
      <alignment horizontal="center"/>
    </xf>
    <xf numFmtId="164" fontId="7" fillId="3" borderId="20" xfId="3">
      <alignment horizontal="center"/>
    </xf>
    <xf numFmtId="164" fontId="7" fillId="3" borderId="21" xfId="3">
      <alignment horizontal="center"/>
    </xf>
  </cellXfs>
  <cellStyles count="4">
    <cellStyle name="Bad" xfId="1" builtinId="27"/>
    <cellStyle name="Comma" xfId="2" builtinId="3"/>
    <cellStyle name="Comma 3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2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68" sqref="L68"/>
    </sheetView>
  </sheetViews>
  <sheetFormatPr defaultRowHeight="15.75" x14ac:dyDescent="0.3"/>
  <cols>
    <col min="1" max="1" bestFit="1" width="56" customWidth="1" style="3"/>
    <col min="2" max="7" width="23.5703125" customWidth="1" style="1"/>
    <col min="8" max="16384" width="9.140625" customWidth="1" style="2"/>
  </cols>
  <sheetData>
    <row r="1" ht="27.75" customHeight="1">
      <c r="A1" s="52" t="s">
        <v>0</v>
      </c>
      <c r="B1" s="53"/>
      <c r="C1" s="54"/>
      <c r="D1" s="55"/>
      <c r="E1" s="55"/>
      <c r="F1" s="55"/>
      <c r="G1" s="56"/>
    </row>
    <row r="2">
      <c r="A2" s="45" t="s">
        <v>1</v>
      </c>
      <c r="B2" s="47"/>
      <c r="C2" s="48"/>
      <c r="D2" s="49"/>
      <c r="E2" s="49"/>
      <c r="F2" s="49"/>
      <c r="G2" s="47"/>
    </row>
    <row r="3">
      <c r="A3" s="5" t="s">
        <v>2</v>
      </c>
      <c r="B3" s="30" t="s">
        <v>3</v>
      </c>
      <c r="C3" s="50"/>
      <c r="D3" s="51"/>
      <c r="E3" s="51"/>
      <c r="F3" s="51"/>
      <c r="G3" s="30"/>
    </row>
    <row r="4">
      <c r="A4" s="4" t="s">
        <v>4</v>
      </c>
      <c r="B4" s="6"/>
      <c r="C4" s="40"/>
      <c r="D4" s="33"/>
      <c r="E4" s="33"/>
      <c r="F4" s="33"/>
      <c r="G4" s="34"/>
    </row>
    <row r="5" ht="16.5">
      <c r="A5" s="46" t="s">
        <v>5</v>
      </c>
      <c r="B5" s="43">
        <f>IF((B4-B33) &gt; 0,(B4-B33)/DATEDIF(B2,"10/1/2014","M"),"-")</f>
      </c>
      <c r="C5" s="41">
        <f>IF((C4-C33) &gt; 0,(C4-C33)/DATEDIF(C2,#REF!,"M"),"-")</f>
      </c>
      <c r="D5" s="42">
        <f>IF((D4-D33) &gt; 0,(D4-D33)/DATEDIF(D2,#REF!,"M"),"-")</f>
      </c>
      <c r="E5" s="42">
        <f>IF((E4-E33) &gt; 0,(E4-E33)/DATEDIF(E2,#REF!,"M"),"-")</f>
      </c>
      <c r="F5" s="42">
        <f>IF((F4-F33) &gt; 0,(F4-F33)/DATEDIF(F2,#REF!,"M"),"-")</f>
      </c>
      <c r="G5" s="43">
        <f>IF((G4-G33) &gt; 0,(G4-G33)/DATEDIF(G2,#REF!,"M"),"-")</f>
      </c>
    </row>
    <row r="6" ht="31.5">
      <c r="A6" s="44" t="s">
        <v>6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</row>
    <row r="7" ht="31.5">
      <c r="A7" s="7" t="s">
        <v>7</v>
      </c>
      <c r="B7" s="8">
        <f ref="B7:G7" t="shared" si="0">SUM(B8:B11)</f>
      </c>
      <c r="C7" s="8">
        <f t="shared" si="0"/>
      </c>
      <c r="D7" s="8">
        <f t="shared" si="0"/>
      </c>
      <c r="E7" s="8">
        <f t="shared" si="0"/>
      </c>
      <c r="F7" s="8">
        <f t="shared" si="0"/>
      </c>
      <c r="G7" s="8">
        <f t="shared" si="0"/>
      </c>
    </row>
    <row r="8">
      <c r="A8" s="9" t="s">
        <v>8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</row>
    <row r="9">
      <c r="A9" s="11" t="s">
        <v>9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</row>
    <row r="10">
      <c r="A10" s="11" t="s">
        <v>10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</row>
    <row r="11">
      <c r="A11" s="11" t="s">
        <v>11</v>
      </c>
      <c r="B11" s="10">
        <v>1067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</row>
    <row r="12">
      <c r="A12" s="12" t="s">
        <v>12</v>
      </c>
      <c r="B12" s="8">
        <f ref="B12:G12" t="shared" si="1">SUM(B13:B16)</f>
      </c>
      <c r="C12" s="8">
        <f t="shared" si="1"/>
      </c>
      <c r="D12" s="8">
        <f t="shared" si="1"/>
      </c>
      <c r="E12" s="8">
        <f t="shared" si="1"/>
      </c>
      <c r="F12" s="8">
        <f t="shared" si="1"/>
      </c>
      <c r="G12" s="8">
        <f t="shared" si="1"/>
      </c>
    </row>
    <row r="13">
      <c r="A13" s="13" t="s">
        <v>8</v>
      </c>
      <c r="B13" s="10">
        <v>12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</row>
    <row r="14">
      <c r="A14" s="14" t="s">
        <v>9</v>
      </c>
      <c r="B14" s="10">
        <v>24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</row>
    <row r="15">
      <c r="A15" s="14" t="s">
        <v>10</v>
      </c>
      <c r="B15" s="10">
        <v>13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</row>
    <row r="16">
      <c r="A16" s="14" t="s">
        <v>11</v>
      </c>
      <c r="B16" s="10">
        <v>99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>
      <c r="A17" s="15" t="s">
        <v>13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</row>
    <row r="18" ht="31.5">
      <c r="A18" s="16" t="s">
        <v>14</v>
      </c>
      <c r="B18" s="8">
        <f ref="B18:G18" t="shared" si="2">SUM(B19:B22)</f>
      </c>
      <c r="C18" s="8">
        <f t="shared" si="2"/>
      </c>
      <c r="D18" s="8">
        <f t="shared" si="2"/>
      </c>
      <c r="E18" s="8">
        <f t="shared" si="2"/>
      </c>
      <c r="F18" s="8">
        <f t="shared" si="2"/>
      </c>
      <c r="G18" s="8">
        <f t="shared" si="2"/>
      </c>
    </row>
    <row r="19">
      <c r="A19" s="9" t="s">
        <v>8</v>
      </c>
      <c r="B19" s="10">
        <v>36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</row>
    <row r="20">
      <c r="A20" s="11" t="s">
        <v>9</v>
      </c>
      <c r="B20" s="10">
        <v>169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</row>
    <row r="21">
      <c r="A21" s="11" t="s">
        <v>10</v>
      </c>
      <c r="B21" s="10">
        <v>37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</row>
    <row r="22">
      <c r="A22" s="11" t="s">
        <v>11</v>
      </c>
      <c r="B22" s="10">
        <v>597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</row>
    <row r="23" ht="31.5">
      <c r="A23" s="7" t="s">
        <v>15</v>
      </c>
      <c r="B23" s="8">
        <f ref="B23:G23" t="shared" si="3">SUM(B24:B27)</f>
      </c>
      <c r="C23" s="8">
        <f t="shared" si="3"/>
      </c>
      <c r="D23" s="8">
        <f t="shared" si="3"/>
      </c>
      <c r="E23" s="8">
        <f t="shared" si="3"/>
      </c>
      <c r="F23" s="8">
        <f t="shared" si="3"/>
      </c>
      <c r="G23" s="8">
        <f t="shared" si="3"/>
      </c>
    </row>
    <row r="24">
      <c r="A24" s="9" t="s">
        <v>8</v>
      </c>
      <c r="B24" s="10">
        <v>68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</row>
    <row r="25">
      <c r="A25" s="11" t="s">
        <v>9</v>
      </c>
      <c r="B25" s="10">
        <v>345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</row>
    <row r="26">
      <c r="A26" s="11" t="s">
        <v>10</v>
      </c>
      <c r="B26" s="10">
        <v>73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</row>
    <row r="27">
      <c r="A27" s="11" t="s">
        <v>11</v>
      </c>
      <c r="B27" s="10">
        <v>980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</row>
    <row r="28">
      <c r="A28" s="17" t="s">
        <v>16</v>
      </c>
      <c r="B28" s="8">
        <f ref="B28:G28" t="shared" si="4">SUM(B29:B32)</f>
      </c>
      <c r="C28" s="8">
        <f t="shared" si="4"/>
      </c>
      <c r="D28" s="8">
        <f t="shared" si="4"/>
      </c>
      <c r="E28" s="8">
        <f t="shared" si="4"/>
      </c>
      <c r="F28" s="8">
        <f t="shared" si="4"/>
      </c>
      <c r="G28" s="8">
        <f t="shared" si="4"/>
      </c>
    </row>
    <row r="29">
      <c r="A29" s="13" t="s">
        <v>8</v>
      </c>
      <c r="B29" s="10">
        <v>2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</row>
    <row r="30">
      <c r="A30" s="14" t="s">
        <v>9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</row>
    <row r="31">
      <c r="A31" s="14" t="s">
        <v>10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</row>
    <row r="32">
      <c r="A32" s="14" t="s">
        <v>11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</row>
    <row r="33" ht="31.5">
      <c r="A33" s="7" t="s">
        <v>17</v>
      </c>
      <c r="B33" s="8">
        <f ref="B33:G33" t="shared" si="5">SUM(B34:B37)</f>
      </c>
      <c r="C33" s="8">
        <f t="shared" si="5"/>
      </c>
      <c r="D33" s="8">
        <f t="shared" si="5"/>
      </c>
      <c r="E33" s="8">
        <f t="shared" si="5"/>
      </c>
      <c r="F33" s="8">
        <f t="shared" si="5"/>
      </c>
      <c r="G33" s="8">
        <f t="shared" si="5"/>
      </c>
    </row>
    <row r="34">
      <c r="A34" s="9" t="s">
        <v>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>
      <c r="A35" s="11" t="s">
        <v>9</v>
      </c>
      <c r="B35" s="10">
        <v>207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</row>
    <row r="36">
      <c r="A36" s="11" t="s">
        <v>10</v>
      </c>
      <c r="B36" s="10">
        <v>35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</row>
    <row r="37">
      <c r="A37" s="11" t="s">
        <v>11</v>
      </c>
      <c r="B37" s="10">
        <v>664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</row>
    <row r="38" ht="31.5">
      <c r="A38" s="7" t="s">
        <v>18</v>
      </c>
      <c r="B38" s="8">
        <f ref="B38:G38" t="shared" si="6">SUM(B39:B43)</f>
      </c>
      <c r="C38" s="8">
        <f t="shared" si="6"/>
      </c>
      <c r="D38" s="8">
        <f t="shared" si="6"/>
      </c>
      <c r="E38" s="8">
        <f t="shared" si="6"/>
      </c>
      <c r="F38" s="8">
        <f t="shared" si="6"/>
      </c>
      <c r="G38" s="8">
        <f t="shared" si="6"/>
      </c>
    </row>
    <row r="39">
      <c r="A39" s="11" t="s">
        <v>19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</row>
    <row r="40">
      <c r="A40" s="11" t="s">
        <v>20</v>
      </c>
      <c r="B40" s="18">
        <v>46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</row>
    <row r="41">
      <c r="A41" s="11" t="s">
        <v>21</v>
      </c>
      <c r="B41" s="18">
        <v>87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</row>
    <row r="42">
      <c r="A42" s="11" t="s">
        <v>22</v>
      </c>
      <c r="B42" s="18">
        <v>449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</row>
    <row r="43">
      <c r="A43" s="11" t="s">
        <v>23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</row>
    <row r="44" ht="31.5">
      <c r="A44" s="7" t="s">
        <v>24</v>
      </c>
      <c r="B44" s="32">
        <v>1</v>
      </c>
      <c r="C44" s="32"/>
      <c r="D44" s="32"/>
      <c r="E44" s="32"/>
      <c r="F44" s="32"/>
      <c r="G44" s="32"/>
    </row>
    <row r="45">
      <c r="A45" s="19" t="s">
        <v>25</v>
      </c>
      <c r="B45" s="20">
        <v>315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</row>
    <row r="46">
      <c r="A46" s="11" t="s">
        <v>26</v>
      </c>
      <c r="B46" s="20">
        <v>337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</row>
    <row r="47" ht="17.25">
      <c r="A47" s="57"/>
      <c r="B47" s="58"/>
      <c r="C47" s="58"/>
      <c r="D47" s="58"/>
      <c r="E47" s="58"/>
      <c r="F47" s="58"/>
      <c r="G47" s="59"/>
    </row>
    <row r="48">
      <c r="A48" s="7" t="s">
        <v>27</v>
      </c>
      <c r="B48" s="8">
        <f ref="B48:G48" t="shared" si="7">SUM(B49:B52)</f>
      </c>
      <c r="C48" s="8">
        <f t="shared" si="7"/>
      </c>
      <c r="D48" s="8">
        <f t="shared" si="7"/>
      </c>
      <c r="E48" s="8">
        <f t="shared" si="7"/>
      </c>
      <c r="F48" s="8">
        <f t="shared" si="7"/>
      </c>
      <c r="G48" s="8">
        <f t="shared" si="7"/>
      </c>
    </row>
    <row r="49">
      <c r="A49" s="9" t="s">
        <v>8</v>
      </c>
      <c r="B49" s="10">
        <v>3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>
      <c r="A50" s="11" t="s">
        <v>9</v>
      </c>
      <c r="B50" s="10">
        <v>24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>
      <c r="A51" s="11" t="s">
        <v>10</v>
      </c>
      <c r="B51" s="10">
        <v>7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  <row r="52">
      <c r="A52" s="11" t="s">
        <v>11</v>
      </c>
      <c r="B52" s="10">
        <v>45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</row>
    <row r="53">
      <c r="A53" s="17" t="s">
        <v>28</v>
      </c>
      <c r="B53" s="8">
        <f ref="B53:G53" t="shared" si="8">SUM(B54:B57)</f>
      </c>
      <c r="C53" s="8">
        <f t="shared" si="8"/>
      </c>
      <c r="D53" s="8">
        <f t="shared" si="8"/>
      </c>
      <c r="E53" s="8">
        <f t="shared" si="8"/>
      </c>
      <c r="F53" s="8">
        <f t="shared" si="8"/>
      </c>
      <c r="G53" s="8">
        <f t="shared" si="8"/>
      </c>
    </row>
    <row r="54">
      <c r="A54" s="13" t="s">
        <v>8</v>
      </c>
      <c r="B54" s="10">
        <v>2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</row>
    <row r="55">
      <c r="A55" s="14" t="s">
        <v>9</v>
      </c>
      <c r="B55" s="10">
        <v>1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</row>
    <row r="56">
      <c r="A56" s="14" t="s">
        <v>10</v>
      </c>
      <c r="B56" s="10">
        <v>1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</row>
    <row r="57">
      <c r="A57" s="14" t="s">
        <v>11</v>
      </c>
      <c r="B57" s="10">
        <v>3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</row>
    <row r="58">
      <c r="A58" s="7" t="s">
        <v>29</v>
      </c>
      <c r="B58" s="8">
        <f ref="B58:G58" t="shared" si="9">SUM(B59:B62)</f>
      </c>
      <c r="C58" s="8">
        <f t="shared" si="9"/>
      </c>
      <c r="D58" s="8">
        <f t="shared" si="9"/>
      </c>
      <c r="E58" s="8">
        <f t="shared" si="9"/>
      </c>
      <c r="F58" s="8">
        <f t="shared" si="9"/>
      </c>
      <c r="G58" s="8">
        <f t="shared" si="9"/>
      </c>
    </row>
    <row r="59">
      <c r="A59" s="9" t="s">
        <v>8</v>
      </c>
      <c r="B59" s="10">
        <v>1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</row>
    <row r="60">
      <c r="A60" s="11" t="s">
        <v>9</v>
      </c>
      <c r="B60" s="10">
        <v>14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</row>
    <row r="61">
      <c r="A61" s="11" t="s">
        <v>10</v>
      </c>
      <c r="B61" s="10">
        <v>7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</row>
    <row r="62">
      <c r="A62" s="11" t="s">
        <v>11</v>
      </c>
      <c r="B62" s="10">
        <v>23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</row>
    <row r="63">
      <c r="A63" s="7" t="s">
        <v>30</v>
      </c>
      <c r="B63" s="8">
        <f ref="B63:G63" t="shared" si="10">SUM(B64:B69)</f>
      </c>
      <c r="C63" s="8">
        <f t="shared" si="10"/>
      </c>
      <c r="D63" s="8">
        <f t="shared" si="10"/>
      </c>
      <c r="E63" s="8">
        <f t="shared" si="10"/>
      </c>
      <c r="F63" s="8">
        <f t="shared" si="10"/>
      </c>
      <c r="G63" s="8">
        <f t="shared" si="10"/>
      </c>
    </row>
    <row r="64">
      <c r="A64" s="11" t="s">
        <v>19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</row>
    <row r="65">
      <c r="A65" s="11" t="s">
        <v>20</v>
      </c>
      <c r="B65" s="18">
        <v>51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</row>
    <row r="66">
      <c r="A66" s="11" t="s">
        <v>21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</row>
    <row r="67">
      <c r="A67" s="11" t="s">
        <v>22</v>
      </c>
      <c r="B67" s="18">
        <v>467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</row>
    <row r="68">
      <c r="A68" s="11" t="s">
        <v>31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</row>
    <row r="69">
      <c r="A69" s="11" t="s">
        <v>23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</row>
    <row r="70">
      <c r="A70" s="21" t="s">
        <v>32</v>
      </c>
      <c r="B70" s="22">
        <f ref="B70:G70" t="shared" si="11">(B23+B28)-B33-B38</f>
      </c>
      <c r="C70" s="22">
        <f t="shared" si="11"/>
      </c>
      <c r="D70" s="22">
        <f t="shared" si="11"/>
      </c>
      <c r="E70" s="22">
        <f t="shared" si="11"/>
      </c>
      <c r="F70" s="22">
        <f t="shared" si="11"/>
      </c>
      <c r="G70" s="22">
        <f t="shared" si="11"/>
      </c>
    </row>
    <row r="71" ht="0" hidden="1">
      <c r="A71" s="23" t="s">
        <v>33</v>
      </c>
      <c r="B71" s="22">
        <f ref="B71:G71" t="shared" si="12">B23-B38-B33-B28</f>
      </c>
      <c r="C71" s="22">
        <f t="shared" si="12"/>
      </c>
      <c r="D71" s="22">
        <f t="shared" si="12"/>
      </c>
      <c r="E71" s="22">
        <f t="shared" si="12"/>
      </c>
      <c r="F71" s="22">
        <f t="shared" si="12"/>
      </c>
      <c r="G71" s="22">
        <f t="shared" si="12"/>
      </c>
    </row>
    <row r="72" ht="0" hidden="1">
      <c r="A72" s="23" t="s">
        <v>34</v>
      </c>
      <c r="B72" s="35">
        <f ref="B72:G72" t="shared" si="13">B44</f>
      </c>
      <c r="C72" s="24">
        <f t="shared" si="13"/>
      </c>
      <c r="D72" s="24">
        <f t="shared" si="13"/>
      </c>
      <c r="E72" s="24">
        <f t="shared" si="13"/>
      </c>
      <c r="F72" s="24">
        <f t="shared" si="13"/>
      </c>
      <c r="G72" s="24">
        <f t="shared" si="13"/>
      </c>
    </row>
    <row r="73" ht="0" hidden="1">
      <c r="A73" s="25" t="s">
        <v>19</v>
      </c>
      <c r="B73" s="26">
        <f ref="B73:G77" t="shared" si="14">B39</f>
      </c>
      <c r="C73" s="26">
        <f t="shared" si="14"/>
      </c>
      <c r="D73" s="26">
        <f t="shared" si="14"/>
      </c>
      <c r="E73" s="26">
        <f t="shared" si="14"/>
      </c>
      <c r="F73" s="26">
        <f t="shared" si="14"/>
      </c>
      <c r="G73" s="26">
        <f t="shared" si="14"/>
      </c>
    </row>
    <row r="74" ht="0" hidden="1">
      <c r="A74" s="25" t="s">
        <v>20</v>
      </c>
      <c r="B74" s="26">
        <f t="shared" si="14"/>
      </c>
      <c r="C74" s="26">
        <f t="shared" si="14"/>
      </c>
      <c r="D74" s="26">
        <f t="shared" si="14"/>
      </c>
      <c r="E74" s="26">
        <f t="shared" si="14"/>
      </c>
      <c r="F74" s="26">
        <f t="shared" si="14"/>
      </c>
      <c r="G74" s="26">
        <f t="shared" si="14"/>
      </c>
    </row>
    <row r="75" ht="0" hidden="1">
      <c r="A75" s="25" t="s">
        <v>21</v>
      </c>
      <c r="B75" s="26">
        <f t="shared" si="14"/>
      </c>
      <c r="C75" s="26">
        <f t="shared" si="14"/>
      </c>
      <c r="D75" s="26">
        <f t="shared" si="14"/>
      </c>
      <c r="E75" s="26">
        <f t="shared" si="14"/>
      </c>
      <c r="F75" s="26">
        <f t="shared" si="14"/>
      </c>
      <c r="G75" s="26">
        <f t="shared" si="14"/>
      </c>
    </row>
    <row r="76" ht="0" hidden="1">
      <c r="A76" s="25" t="s">
        <v>22</v>
      </c>
      <c r="B76" s="26">
        <f t="shared" si="14"/>
      </c>
      <c r="C76" s="26">
        <f t="shared" si="14"/>
      </c>
      <c r="D76" s="26">
        <f t="shared" si="14"/>
      </c>
      <c r="E76" s="26">
        <f t="shared" si="14"/>
      </c>
      <c r="F76" s="26">
        <f t="shared" si="14"/>
      </c>
      <c r="G76" s="26">
        <f t="shared" si="14"/>
      </c>
    </row>
    <row r="77" ht="0" hidden="1">
      <c r="A77" s="25" t="s">
        <v>23</v>
      </c>
      <c r="B77" s="26">
        <f t="shared" si="14"/>
      </c>
      <c r="C77" s="26">
        <f t="shared" si="14"/>
      </c>
      <c r="D77" s="26">
        <f t="shared" si="14"/>
      </c>
      <c r="E77" s="26">
        <f t="shared" si="14"/>
      </c>
      <c r="F77" s="26">
        <f t="shared" si="14"/>
      </c>
      <c r="G77" s="26">
        <f t="shared" si="14"/>
      </c>
    </row>
    <row r="78" ht="0" hidden="1">
      <c r="A78" s="25" t="s">
        <v>35</v>
      </c>
      <c r="B78" s="26">
        <f ref="B78:G78" t="shared" si="15">B33</f>
      </c>
      <c r="C78" s="26">
        <f t="shared" si="15"/>
      </c>
      <c r="D78" s="26">
        <f t="shared" si="15"/>
      </c>
      <c r="E78" s="26">
        <f t="shared" si="15"/>
      </c>
      <c r="F78" s="26">
        <f t="shared" si="15"/>
      </c>
      <c r="G78" s="26">
        <f t="shared" si="15"/>
      </c>
    </row>
    <row r="79">
      <c r="A79" s="28" t="s">
        <v>36</v>
      </c>
      <c r="B79" s="36">
        <f ref="B79:G79" t="shared" si="16">IF(B4=0,"",(SUM(B34:B37))/B4)</f>
      </c>
      <c r="C79" s="36">
        <f t="shared" si="16"/>
      </c>
      <c r="D79" s="36">
        <f t="shared" si="16"/>
      </c>
      <c r="E79" s="36">
        <f t="shared" si="16"/>
      </c>
      <c r="F79" s="36">
        <f t="shared" si="16"/>
      </c>
      <c r="G79" s="36">
        <f t="shared" si="16"/>
      </c>
    </row>
    <row r="80">
      <c r="A80" s="28" t="s">
        <v>37</v>
      </c>
      <c r="B80" s="36">
        <f ref="B80:G80" t="shared" si="17">IF(B41=0,"",B41/(B23+B28))</f>
      </c>
      <c r="C80" s="36">
        <f t="shared" si="17"/>
      </c>
      <c r="D80" s="36">
        <f t="shared" si="17"/>
      </c>
      <c r="E80" s="36">
        <f t="shared" si="17"/>
      </c>
      <c r="F80" s="36">
        <f t="shared" si="17"/>
      </c>
      <c r="G80" s="36">
        <f t="shared" si="17"/>
      </c>
    </row>
    <row r="81" ht="31.5">
      <c r="A81" s="28" t="s">
        <v>38</v>
      </c>
      <c r="B81" s="36">
        <f ref="B81:G81" t="shared" si="18">IF(SUM(B39,B42:B43)&lt;1,"",SUM(B39,B42:B43)/(B23+B28))</f>
      </c>
      <c r="C81" s="36">
        <f t="shared" si="18"/>
      </c>
      <c r="D81" s="36">
        <f t="shared" si="18"/>
      </c>
      <c r="E81" s="36">
        <f t="shared" si="18"/>
      </c>
      <c r="F81" s="36">
        <f t="shared" si="18"/>
      </c>
      <c r="G81" s="36">
        <f t="shared" si="18"/>
      </c>
    </row>
    <row r="82" ht="31.5">
      <c r="A82" s="28" t="s">
        <v>39</v>
      </c>
      <c r="B82" s="36">
        <f ref="B82:G82" t="shared" si="19">IF(SUM(B39,B41,B42:B43)&lt;1,"",SUM(B39,B41,B42:B43)/(B23+B28))</f>
      </c>
      <c r="C82" s="36">
        <f t="shared" si="19"/>
      </c>
      <c r="D82" s="36">
        <f t="shared" si="19"/>
      </c>
      <c r="E82" s="36">
        <f t="shared" si="19"/>
      </c>
      <c r="F82" s="36">
        <f t="shared" si="19"/>
      </c>
      <c r="G82" s="36">
        <f t="shared" si="19"/>
      </c>
    </row>
    <row r="83">
      <c r="A83" s="29" t="s">
        <v>40</v>
      </c>
      <c r="B83" s="36">
        <f ref="B83:G83" t="shared" si="20">IF(SUM(B8,B10,B13,B15)&lt;1,"",(SUM(B8,B10,B13,B15)/(B7+B12)))</f>
      </c>
      <c r="C83" s="36">
        <f t="shared" si="20"/>
      </c>
      <c r="D83" s="36">
        <f t="shared" si="20"/>
      </c>
      <c r="E83" s="36">
        <f t="shared" si="20"/>
      </c>
      <c r="F83" s="36">
        <f t="shared" si="20"/>
      </c>
      <c r="G83" s="36">
        <f t="shared" si="20"/>
      </c>
    </row>
    <row r="84">
      <c r="A84" s="29" t="s">
        <v>41</v>
      </c>
      <c r="B84" s="36">
        <f ref="B84:G84" t="shared" si="21">IF(SUM(B24,B26,B29,B31)&lt;1,"",(SUM(B24,B26,B29,B31)/(B23+B28)))</f>
      </c>
      <c r="C84" s="36">
        <f t="shared" si="21"/>
      </c>
      <c r="D84" s="36">
        <f t="shared" si="21"/>
      </c>
      <c r="E84" s="36">
        <f t="shared" si="21"/>
      </c>
      <c r="F84" s="36">
        <f t="shared" si="21"/>
      </c>
      <c r="G84" s="36">
        <f t="shared" si="21"/>
      </c>
    </row>
    <row r="85">
      <c r="A85" s="29" t="s">
        <v>42</v>
      </c>
      <c r="B85" s="36">
        <f ref="B85:G85" t="shared" si="22">IF(SUM(B34,B36)&lt;1,"",(SUM(B34,B36)/B33))</f>
      </c>
      <c r="C85" s="36">
        <f t="shared" si="22"/>
      </c>
      <c r="D85" s="36">
        <f t="shared" si="22"/>
      </c>
      <c r="E85" s="36">
        <f t="shared" si="22"/>
      </c>
      <c r="F85" s="36">
        <f t="shared" si="22"/>
      </c>
      <c r="G85" s="36">
        <f t="shared" si="22"/>
      </c>
    </row>
    <row r="86">
      <c r="A86" s="29" t="s">
        <v>43</v>
      </c>
      <c r="B86" s="36">
        <f ref="B86:G86" t="shared" si="23">IF(SUM(B10,B11,B15,B16)&lt;1,"",(SUM(B10,B11,B15,B16)/(B7+B12)))</f>
      </c>
      <c r="C86" s="36">
        <f t="shared" si="23"/>
      </c>
      <c r="D86" s="36">
        <f t="shared" si="23"/>
      </c>
      <c r="E86" s="36">
        <f t="shared" si="23"/>
      </c>
      <c r="F86" s="36">
        <f t="shared" si="23"/>
      </c>
      <c r="G86" s="36">
        <f t="shared" si="23"/>
      </c>
    </row>
    <row r="87">
      <c r="A87" s="29" t="s">
        <v>44</v>
      </c>
      <c r="B87" s="36">
        <f ref="B87:G87" t="shared" si="24">IF(SUM(B26,B27,B31,B32)&lt;1,"",(SUM(B26,B27,B31,B32)/(B23+B28)))</f>
      </c>
      <c r="C87" s="36">
        <f t="shared" si="24"/>
      </c>
      <c r="D87" s="36">
        <f t="shared" si="24"/>
      </c>
      <c r="E87" s="36">
        <f t="shared" si="24"/>
      </c>
      <c r="F87" s="36">
        <f t="shared" si="24"/>
      </c>
      <c r="G87" s="36">
        <f t="shared" si="24"/>
      </c>
    </row>
    <row r="88">
      <c r="A88" s="29" t="s">
        <v>45</v>
      </c>
      <c r="B88" s="36">
        <f ref="B88:G88" t="shared" si="25">IF(SUM(B36,B37)&lt;1,"",(SUM(B36,B37)/B33))</f>
      </c>
      <c r="C88" s="36">
        <f t="shared" si="25"/>
      </c>
      <c r="D88" s="36">
        <f t="shared" si="25"/>
      </c>
      <c r="E88" s="36">
        <f t="shared" si="25"/>
      </c>
      <c r="F88" s="36">
        <f t="shared" si="25"/>
      </c>
      <c r="G88" s="36">
        <f t="shared" si="25"/>
      </c>
    </row>
    <row r="89" ht="31.5">
      <c r="A89" s="28" t="s">
        <v>46</v>
      </c>
      <c r="B89" s="36">
        <f ref="B89:G89" t="shared" si="26">IF(SUM(B39, B41,B42:B43)&lt;1,"",100%-SUM(B39, B41,B42:B43)/(B23+B28))</f>
      </c>
      <c r="C89" s="36">
        <f t="shared" si="26"/>
      </c>
      <c r="D89" s="36">
        <f t="shared" si="26"/>
      </c>
      <c r="E89" s="36">
        <f t="shared" si="26"/>
      </c>
      <c r="F89" s="36">
        <f t="shared" si="26"/>
      </c>
      <c r="G89" s="36">
        <f t="shared" si="26"/>
      </c>
    </row>
    <row r="90">
      <c r="A90" s="25" t="s">
        <v>47</v>
      </c>
      <c r="B90" s="37">
        <v>0</v>
      </c>
      <c r="C90" s="37"/>
      <c r="D90" s="37"/>
      <c r="E90" s="37"/>
      <c r="F90" s="37"/>
      <c r="G90" s="37"/>
    </row>
    <row r="91">
      <c r="A91" s="25" t="s">
        <v>48</v>
      </c>
      <c r="B91" s="37">
        <f ref="B91:G91" t="shared" si="27">B33</f>
      </c>
      <c r="C91" s="37">
        <f t="shared" si="27"/>
      </c>
      <c r="D91" s="37">
        <f t="shared" si="27"/>
      </c>
      <c r="E91" s="37">
        <f t="shared" si="27"/>
      </c>
      <c r="F91" s="37">
        <f t="shared" si="27"/>
      </c>
      <c r="G91" s="37">
        <f t="shared" si="27"/>
      </c>
    </row>
    <row r="92" ht="16.5">
      <c r="A92" s="27" t="s">
        <v>49</v>
      </c>
      <c r="B92" s="38">
        <f ref="B92:G92" t="shared" si="28">IF(B90&lt;1,"",B91/B90)</f>
      </c>
      <c r="C92" s="38">
        <f t="shared" si="28"/>
      </c>
      <c r="D92" s="38">
        <f t="shared" si="28"/>
      </c>
      <c r="E92" s="38">
        <f t="shared" si="28"/>
      </c>
      <c r="F92" s="38">
        <f t="shared" si="28"/>
      </c>
      <c r="G92" s="38">
        <f t="shared" si="28"/>
      </c>
    </row>
  </sheetData>
  <mergeCells>
    <mergeCell ref="A1:B1"/>
    <mergeCell ref="C1:G1"/>
    <mergeCell ref="A47:G47"/>
  </mergeCells>
  <pageMargins left="0.7" right="0.7" top="0.75" bottom="0.75" header="0.3" footer="0.3"/>
  <pageSetup scale="46" fitToHeight="0" orientation="portrait" horizontalDpi="300" verticalDpi="300"/>
  <headerFooter/>
  <ignoredErrors>
    <ignoredError sqref="B7 B12 C12: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Company>Futures Group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Christopher.Githu@thepalladiumgroup.com</dc:creator>
  <cp:lastModifiedBy>Christopher Githu</cp:lastModifiedBy>
  <cp:lastPrinted>2014-08-28T07:54:07Z</cp:lastPrinted>
  <dcterms:created xsi:type="dcterms:W3CDTF">2010-05-21T08:15:37Z</dcterms:created>
  <dcterms:modified xsi:type="dcterms:W3CDTF">2016-03-16T09:18:57Z</dcterms:modified>
</cp:coreProperties>
</file>