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Bottom\"/>
    </mc:Choice>
  </mc:AlternateContent>
  <xr:revisionPtr revIDLastSave="0" documentId="13_ncr:1_{9DC45444-EF69-4D2C-AD21-16C79BE40AC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A7" i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29" i="1"/>
  <c r="M7" i="1"/>
  <c r="M8" i="1"/>
  <c r="M9" i="1"/>
  <c r="M10" i="1"/>
  <c r="M11" i="1"/>
  <c r="M12" i="1"/>
  <c r="M6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<sst xmlns="http://schemas.openxmlformats.org/spreadsheetml/2006/main" count="209" uniqueCount="146">
  <si>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</si>
  <si>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</si>
  <si>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</si>
  <si>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</si>
  <si>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</si>
  <si>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</si>
  <si>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</si>
  <si>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</si>
  <si>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</si>
  <si>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</si>
  <si>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</si>
  <si>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</si>
  <si>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</si>
  <si>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</si>
  <si>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</si>
  <si>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</si>
  <si>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</si>
  <si>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</si>
  <si>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</si>
  <si>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</si>
  <si>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</si>
  <si>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</si>
  <si>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</si>
  <si>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</si>
  <si>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</si>
  <si>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</si>
  <si>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</si>
  <si>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</si>
  <si>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</si>
  <si>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DigiKey</t>
  </si>
  <si>
    <t>LSM6DS3 castellated breakout</t>
  </si>
  <si>
    <t>Microchip Technology</t>
  </si>
  <si>
    <t>SOT-23-5</t>
  </si>
  <si>
    <t>MCP6001</t>
  </si>
  <si>
    <t>General Purpose Amplifier 1 Circuit Rail-to-Rail SOT-23-5</t>
  </si>
  <si>
    <t>MCP6001T-E/OTCT-ND</t>
  </si>
  <si>
    <t>Op Amp - MCP6004</t>
  </si>
  <si>
    <t>General Purpose Amplifier 4 Circuit Rail-to-Rail 14-SOIC</t>
  </si>
  <si>
    <t>14-SOIC</t>
  </si>
  <si>
    <t>MCP6004T-I/SL</t>
  </si>
  <si>
    <t>MCP6004T-I/SLCT-ND</t>
  </si>
  <si>
    <t>TIA</t>
  </si>
  <si>
    <t>MCP6001T-I/OT</t>
  </si>
  <si>
    <t>MCP6001T-I/OTCT-ND</t>
  </si>
  <si>
    <t>NXP USA Inc.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</si>
  <si>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</si>
  <si>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</si>
  <si>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</si>
  <si>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</si>
  <si>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</si>
  <si>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</si>
  <si>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PCF8523</t>
  </si>
  <si>
    <t>Real Time Clock (RTC) IC Clock/Calendar I²C, 2-Wire Serial 8-SOIC (0.154", 3.90mm Width)</t>
  </si>
  <si>
    <t>8-SO</t>
  </si>
  <si>
    <t>PCF8523T/1,118</t>
  </si>
  <si>
    <t>568-5306-1-ND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</si>
  <si>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</si>
  <si>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</si>
  <si>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</si>
  <si>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</si>
  <si>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</si>
  <si>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</si>
  <si>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</si>
  <si>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</si>
  <si>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</si>
  <si>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</si>
  <si>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</si>
  <si>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</si>
  <si>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Sullins Connector Solutions</t>
  </si>
  <si>
    <t>Mouser</t>
  </si>
  <si>
    <t>Yageo</t>
  </si>
  <si>
    <t>10k Resistor</t>
  </si>
  <si>
    <t>220k resistor</t>
  </si>
  <si>
    <t>220 kOhms ±1% 0.1W, 1/10W Chip Resistor 0603 (1608 Metric) Automotive AEC-Q200 Thick Film</t>
  </si>
  <si>
    <t>RMCF0603FT220K</t>
  </si>
  <si>
    <t>RMCF0603FT220KCT-ND</t>
  </si>
  <si>
    <t>1M Resistor</t>
  </si>
  <si>
    <t>1 MOhms ±1% 0.1W, 1/10W Chip Resistor 0603 (1608 Metric) Automotive AEC-Q200 Thick Film</t>
  </si>
  <si>
    <t>RMCF0603FT1M00</t>
  </si>
  <si>
    <t>RMCF0603FT1M00CT-ND</t>
  </si>
  <si>
    <t>10M Resistor</t>
  </si>
  <si>
    <t>10 MOhms ±1% 0.1W, 1/10W Chip Resistor 0603 (1608 Metric) Automotive AEC-Q200 Thick Film</t>
  </si>
  <si>
    <t>RMCF0603FT10M0</t>
  </si>
  <si>
    <t>RMCF0603FT10M0CT-ND</t>
  </si>
  <si>
    <t>Walsin Technology Corporation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</si>
  <si>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</si>
  <si>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</si>
  <si>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</si>
  <si>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</si>
  <si>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</si>
  <si>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</si>
  <si>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</si>
  <si>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</si>
  <si>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</si>
  <si>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</si>
  <si>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</si>
  <si>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</si>
  <si>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</si>
  <si>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</si>
  <si>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</si>
  <si>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</si>
  <si>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22u capacitor</t>
  </si>
  <si>
    <t>22µF ±20% 10V Ceramic Capacitor X5R 0603 (1608 Metric)</t>
  </si>
  <si>
    <t>CL10A226MP8NUNE</t>
  </si>
  <si>
    <t>1276-1274-1-ND</t>
  </si>
  <si>
    <t>R10,R13</t>
  </si>
  <si>
    <t>R4,R12</t>
  </si>
  <si>
    <t>R3,R5,R9,R11</t>
  </si>
  <si>
    <t>IMU1</t>
  </si>
  <si>
    <t>OP3</t>
  </si>
  <si>
    <t>OP4</t>
  </si>
  <si>
    <t>Q1</t>
  </si>
  <si>
    <t>U3</t>
  </si>
  <si>
    <t>U1</t>
  </si>
  <si>
    <t>C1,C3,C4,C8,C9,C13</t>
  </si>
  <si>
    <t>C2</t>
  </si>
  <si>
    <t>C11</t>
  </si>
  <si>
    <t>C12</t>
  </si>
  <si>
    <t>AD5171</t>
  </si>
  <si>
    <t>Digital Potentiometer ICs IC 6-Bit OTP I2C</t>
  </si>
  <si>
    <t>SOT-23-8</t>
  </si>
  <si>
    <t>Analog Devices</t>
  </si>
  <si>
    <t>AD5171BRJZ100-R7</t>
  </si>
  <si>
    <t>584-AD5171BRJZ100-R7</t>
  </si>
  <si>
    <t>XTAL1</t>
  </si>
  <si>
    <t>C5,C10</t>
  </si>
  <si>
    <t>C6,C7</t>
  </si>
  <si>
    <t>10 nF capacitor</t>
  </si>
  <si>
    <t>R1,R2,R7,R8,R14,R15,R16,R17,R18</t>
  </si>
  <si>
    <t>PEC09-2220F-S0012</t>
  </si>
  <si>
    <t>ENC1</t>
  </si>
  <si>
    <t>C14,C15</t>
  </si>
  <si>
    <t>U2</t>
  </si>
  <si>
    <t>±10% 16V Ceramic Capacitor X7R 0402 (1005 Metric)</t>
  </si>
  <si>
    <t>0604</t>
  </si>
  <si>
    <t>CL05B103KO5NNNC</t>
  </si>
  <si>
    <t>1276-1051-2-ND</t>
  </si>
  <si>
    <t>Rotary Encoder Mechanical 12 Quadrature (Incremental) Right Angle</t>
  </si>
  <si>
    <t>Right Angle</t>
  </si>
  <si>
    <t>Bourns Inc.</t>
  </si>
  <si>
    <t>PEC09-2220F-S0012-ND</t>
  </si>
  <si>
    <t>CONN_07-1.27MM (CONN_07)</t>
  </si>
  <si>
    <t>50 Position Header Connector 0.050" (1.27mm) Through Hole Gold</t>
  </si>
  <si>
    <t>LPPB501NFFN-RC</t>
  </si>
  <si>
    <t>S9008E-50-ND</t>
  </si>
  <si>
    <t>J1,J2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</si>
</sst>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b/>
      <sz val="8"/>
      <color theme="1"/>
      <name val="Quattrocento Sans"/>
    </font>
    <font>
      <sz val="8"/>
      <name val="Calibri"/>
      <family val="2"/>
      <scheme val="minor"/>
    </font>
    <font>
      <sz val="9"/>
      <color rgb="FF444444"/>
      <name val="Arial"/>
      <family val="2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5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2" fillId="4" borderId="5" xfId="82" applyFont="1" applyFill="1" applyBorder="1"/>
    <xf numFmtId="0" fontId="12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wrapText="1"/>
    </xf>
    <xf numFmtId="0" fontId="11" fillId="0" borderId="0" xfId="82" applyFont="1"/>
    <xf numFmtId="0" fontId="12" fillId="4" borderId="5" xfId="82" applyFont="1" applyFill="1" applyBorder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44" fontId="3" fillId="0" borderId="0" xfId="0" applyNumberFormat="1" applyFont="1"/>
    <xf numFmtId="0" fontId="14" fillId="0" borderId="0" xfId="0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1" fillId="0" borderId="0" xfId="83" applyFont="1"/>
    <xf numFmtId="0" fontId="11" fillId="0" borderId="0" xfId="83" applyFont="1" applyAlignment="1">
      <alignment horizontal="center"/>
    </xf>
    <xf numFmtId="0" fontId="11" fillId="0" borderId="0" xfId="83" quotePrefix="1" applyFont="1"/>
    <xf numFmtId="44" fontId="11" fillId="0" borderId="0" xfId="83" applyNumberFormat="1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9C1F6F10-D8FF-46F1-BF3E-3C56C613B7D6}"/>
    <cellStyle name="Normal 3" xfId="83" xr:uid="{54582370-501D-4D5B-A64F-DA5C2C69EC6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133" zoomScaleNormal="125" zoomScalePageLayoutView="125" workbookViewId="0">
      <selection activeCell="F13" sqref="F13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22" t="s">
        <v>28</v>
      </c>
      <c r="B1" s="23"/>
      <c r="C1" s="23"/>
      <c r="D1" s="24"/>
      <c r="E1" s="4"/>
      <c r="F1" s="4"/>
      <c r="G1" s="4"/>
      <c r="H1" s="4"/>
      <c r="I1" s="4"/>
      <c r="J1" s="4"/>
      <c r="K1" s="4"/>
      <c r="L1" s="5" t="s">
        <v>13</v>
      </c>
      <c r="M1" s="6">
        <f>SUM(M3:M13)</f>
        <v>12.407999999999999</v>
      </c>
      <c r="N1" s="5" t="s">
        <v>24</v>
      </c>
      <c r="O1" s="6">
        <f>SUM(O3:O13)</f>
        <v>5.1111000000000004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22</v>
      </c>
      <c r="O2" s="7" t="s">
        <v>13</v>
      </c>
    </row>
    <row r="4" spans="1:26">
      <c r="A4" s="9"/>
      <c r="B4" s="10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1">
        <v>1</v>
      </c>
      <c r="B5" s="8" t="s">
        <v>30</v>
      </c>
      <c r="C5" s="8" t="s">
        <v>108</v>
      </c>
      <c r="D5" s="8"/>
      <c r="E5" s="8"/>
      <c r="F5" s="8"/>
      <c r="G5" s="8"/>
      <c r="H5" s="8"/>
      <c r="I5" s="8"/>
      <c r="J5" s="8"/>
      <c r="K5" s="13"/>
      <c r="L5" s="8">
        <v>1</v>
      </c>
      <c r="M5" s="13">
        <v>0</v>
      </c>
      <c r="N5" s="19"/>
      <c r="O5" s="19">
        <f t="shared" ref="O5:O28" si="0">N5*L5</f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1">
        <f>A5+1</f>
        <v>2</v>
      </c>
      <c r="B6" s="8" t="s">
        <v>33</v>
      </c>
      <c r="C6" s="8"/>
      <c r="D6" s="12" t="s">
        <v>34</v>
      </c>
      <c r="E6" s="12" t="s">
        <v>12</v>
      </c>
      <c r="F6" s="12" t="s">
        <v>32</v>
      </c>
      <c r="G6" s="12" t="s">
        <v>31</v>
      </c>
      <c r="H6" s="12" t="s">
        <v>35</v>
      </c>
      <c r="I6" s="12" t="s">
        <v>9</v>
      </c>
      <c r="J6" s="12" t="s">
        <v>35</v>
      </c>
      <c r="K6" s="13">
        <v>0.28999999999999998</v>
      </c>
      <c r="L6" s="8">
        <v>1</v>
      </c>
      <c r="M6" s="13">
        <f>L6*K6</f>
        <v>0.28999999999999998</v>
      </c>
      <c r="N6" s="19">
        <v>0.22</v>
      </c>
      <c r="O6" s="19">
        <f t="shared" si="0"/>
        <v>0.22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7">
        <f t="shared" ref="A7:A25" si="1">A6+1</f>
        <v>3</v>
      </c>
      <c r="B7" s="8" t="s">
        <v>36</v>
      </c>
      <c r="C7" s="8" t="s">
        <v>109</v>
      </c>
      <c r="D7" s="12" t="s">
        <v>37</v>
      </c>
      <c r="E7" s="12" t="s">
        <v>12</v>
      </c>
      <c r="F7" s="12" t="s">
        <v>38</v>
      </c>
      <c r="G7" s="12" t="s">
        <v>31</v>
      </c>
      <c r="H7" s="12" t="s">
        <v>39</v>
      </c>
      <c r="I7" s="12" t="s">
        <v>9</v>
      </c>
      <c r="J7" s="12" t="s">
        <v>40</v>
      </c>
      <c r="K7" s="13">
        <v>0.44</v>
      </c>
      <c r="L7" s="8">
        <v>1</v>
      </c>
      <c r="M7" s="19">
        <f t="shared" ref="M7:M25" si="2">L7*K7</f>
        <v>0.44</v>
      </c>
      <c r="N7" s="19">
        <v>0.33</v>
      </c>
      <c r="O7" s="19">
        <f t="shared" si="0"/>
        <v>0.33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7">
        <f t="shared" si="1"/>
        <v>4</v>
      </c>
      <c r="B8" s="8" t="s">
        <v>41</v>
      </c>
      <c r="C8" s="8" t="s">
        <v>110</v>
      </c>
      <c r="D8" s="12" t="s">
        <v>34</v>
      </c>
      <c r="E8" s="12" t="s">
        <v>12</v>
      </c>
      <c r="F8" s="12" t="s">
        <v>32</v>
      </c>
      <c r="G8" s="12" t="s">
        <v>31</v>
      </c>
      <c r="H8" s="12" t="s">
        <v>42</v>
      </c>
      <c r="I8" s="12" t="s">
        <v>9</v>
      </c>
      <c r="J8" s="12" t="s">
        <v>43</v>
      </c>
      <c r="K8" s="13">
        <v>0.24</v>
      </c>
      <c r="L8" s="8">
        <v>1</v>
      </c>
      <c r="M8" s="19">
        <f t="shared" si="2"/>
        <v>0.24</v>
      </c>
      <c r="N8" s="19">
        <v>0.18</v>
      </c>
      <c r="O8" s="19">
        <f t="shared" si="0"/>
        <v>0.18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7">
        <f t="shared" si="1"/>
        <v>5</v>
      </c>
      <c r="B9" s="8" t="s">
        <v>45</v>
      </c>
      <c r="C9" s="8" t="s">
        <v>113</v>
      </c>
      <c r="D9" s="12" t="s">
        <v>46</v>
      </c>
      <c r="E9" s="12" t="s">
        <v>12</v>
      </c>
      <c r="F9" s="12" t="s">
        <v>47</v>
      </c>
      <c r="G9" s="12" t="s">
        <v>48</v>
      </c>
      <c r="H9" s="12" t="s">
        <v>49</v>
      </c>
      <c r="I9" s="12" t="s">
        <v>9</v>
      </c>
      <c r="J9" s="12" t="s">
        <v>50</v>
      </c>
      <c r="K9" s="13">
        <v>3.47</v>
      </c>
      <c r="L9" s="8">
        <v>1</v>
      </c>
      <c r="M9" s="19">
        <f t="shared" si="2"/>
        <v>3.47</v>
      </c>
      <c r="N9" s="19">
        <v>2.7078000000000002</v>
      </c>
      <c r="O9" s="19">
        <f t="shared" si="0"/>
        <v>2.7078000000000002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7">
        <f t="shared" si="1"/>
        <v>6</v>
      </c>
      <c r="B10" s="8" t="s">
        <v>51</v>
      </c>
      <c r="C10" s="8" t="s">
        <v>132</v>
      </c>
      <c r="D10" s="12" t="s">
        <v>52</v>
      </c>
      <c r="E10" s="8" t="s">
        <v>12</v>
      </c>
      <c r="F10" s="14" t="s">
        <v>53</v>
      </c>
      <c r="G10" s="12" t="s">
        <v>44</v>
      </c>
      <c r="H10" s="12" t="s">
        <v>54</v>
      </c>
      <c r="I10" s="12" t="s">
        <v>9</v>
      </c>
      <c r="J10" s="12" t="s">
        <v>55</v>
      </c>
      <c r="K10" s="13">
        <v>1.26</v>
      </c>
      <c r="L10" s="8">
        <v>1</v>
      </c>
      <c r="M10" s="19">
        <f t="shared" si="2"/>
        <v>1.26</v>
      </c>
      <c r="N10" s="19">
        <v>1.0881000000000001</v>
      </c>
      <c r="O10" s="19">
        <f t="shared" si="0"/>
        <v>1.0881000000000001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7">
        <f t="shared" si="1"/>
        <v>7</v>
      </c>
      <c r="B11" s="8" t="s">
        <v>56</v>
      </c>
      <c r="C11" s="8" t="s">
        <v>111</v>
      </c>
      <c r="D11" s="12" t="s">
        <v>57</v>
      </c>
      <c r="E11" s="12" t="s">
        <v>12</v>
      </c>
      <c r="F11" s="12" t="s">
        <v>58</v>
      </c>
      <c r="G11" s="12" t="s">
        <v>59</v>
      </c>
      <c r="H11" s="12" t="s">
        <v>60</v>
      </c>
      <c r="I11" s="12" t="s">
        <v>9</v>
      </c>
      <c r="J11" s="12" t="s">
        <v>61</v>
      </c>
      <c r="K11" s="13">
        <v>1.05</v>
      </c>
      <c r="L11" s="8">
        <v>1</v>
      </c>
      <c r="M11" s="19">
        <f t="shared" si="2"/>
        <v>1.05</v>
      </c>
      <c r="N11" s="19">
        <v>4.1799999999999997E-2</v>
      </c>
      <c r="O11" s="19">
        <f t="shared" si="0"/>
        <v>4.1799999999999997E-2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7">
        <f t="shared" si="1"/>
        <v>8</v>
      </c>
      <c r="B12" s="12" t="s">
        <v>62</v>
      </c>
      <c r="C12" s="8" t="s">
        <v>124</v>
      </c>
      <c r="D12" s="12" t="s">
        <v>63</v>
      </c>
      <c r="E12" s="12" t="s">
        <v>12</v>
      </c>
      <c r="F12" s="12" t="s">
        <v>64</v>
      </c>
      <c r="G12" s="12" t="s">
        <v>65</v>
      </c>
      <c r="H12" s="12" t="s">
        <v>66</v>
      </c>
      <c r="I12" s="12" t="s">
        <v>9</v>
      </c>
      <c r="J12" s="12" t="s">
        <v>67</v>
      </c>
      <c r="K12" s="13">
        <v>0.59799999999999998</v>
      </c>
      <c r="L12" s="8">
        <v>1</v>
      </c>
      <c r="M12" s="19">
        <f t="shared" si="2"/>
        <v>0.59799999999999998</v>
      </c>
      <c r="N12" s="19">
        <v>0.54339999999999999</v>
      </c>
      <c r="O12" s="19">
        <f t="shared" si="0"/>
        <v>0.54339999999999999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26">
        <v>55</v>
      </c>
      <c r="B13" s="25" t="s">
        <v>141</v>
      </c>
      <c r="C13" s="25" t="s">
        <v>145</v>
      </c>
      <c r="D13" s="27" t="s">
        <v>142</v>
      </c>
      <c r="E13" s="27" t="s">
        <v>23</v>
      </c>
      <c r="F13" s="25"/>
      <c r="G13" s="27" t="s">
        <v>68</v>
      </c>
      <c r="H13" s="27" t="s">
        <v>143</v>
      </c>
      <c r="I13" s="27" t="s">
        <v>9</v>
      </c>
      <c r="J13" s="27" t="s">
        <v>144</v>
      </c>
      <c r="K13" s="28">
        <v>5.0599999999999996</v>
      </c>
      <c r="L13" s="25">
        <v>1</v>
      </c>
      <c r="M13" s="19">
        <f t="shared" si="2"/>
        <v>5.0599999999999996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17">
        <f t="shared" si="1"/>
        <v>56</v>
      </c>
      <c r="B14" s="8" t="s">
        <v>71</v>
      </c>
      <c r="C14" s="8" t="s">
        <v>128</v>
      </c>
      <c r="D14" s="12" t="s">
        <v>25</v>
      </c>
      <c r="E14" s="12" t="s">
        <v>12</v>
      </c>
      <c r="F14" s="12" t="s">
        <v>15</v>
      </c>
      <c r="G14" s="12" t="s">
        <v>17</v>
      </c>
      <c r="H14" s="12" t="s">
        <v>26</v>
      </c>
      <c r="I14" s="12" t="s">
        <v>9</v>
      </c>
      <c r="J14" s="12" t="s">
        <v>27</v>
      </c>
      <c r="K14" s="13">
        <v>5.8999999999999999E-3</v>
      </c>
      <c r="L14" s="8">
        <v>9</v>
      </c>
      <c r="M14" s="19">
        <f t="shared" si="2"/>
        <v>5.3100000000000001E-2</v>
      </c>
      <c r="N14" s="19">
        <v>6.7999999999999996E-3</v>
      </c>
      <c r="O14" s="19">
        <f t="shared" si="0"/>
        <v>6.1199999999999997E-2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7">
        <f t="shared" si="1"/>
        <v>57</v>
      </c>
      <c r="B15" s="8" t="s">
        <v>72</v>
      </c>
      <c r="C15" s="8" t="s">
        <v>107</v>
      </c>
      <c r="D15" s="12" t="s">
        <v>73</v>
      </c>
      <c r="E15" s="8" t="s">
        <v>12</v>
      </c>
      <c r="F15" s="12" t="s">
        <v>15</v>
      </c>
      <c r="G15" s="12" t="s">
        <v>17</v>
      </c>
      <c r="H15" s="12" t="s">
        <v>74</v>
      </c>
      <c r="I15" s="12" t="s">
        <v>9</v>
      </c>
      <c r="J15" s="12" t="s">
        <v>75</v>
      </c>
      <c r="K15" s="13">
        <v>5.8999999999999999E-3</v>
      </c>
      <c r="L15" s="8">
        <v>4</v>
      </c>
      <c r="M15" s="19">
        <f t="shared" si="2"/>
        <v>2.3599999999999999E-2</v>
      </c>
      <c r="N15" s="19">
        <v>6.7999999999999996E-3</v>
      </c>
      <c r="O15" s="19">
        <f t="shared" si="0"/>
        <v>2.7199999999999998E-2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7">
        <f t="shared" si="1"/>
        <v>58</v>
      </c>
      <c r="B16" s="8" t="s">
        <v>76</v>
      </c>
      <c r="C16" s="8" t="s">
        <v>105</v>
      </c>
      <c r="D16" s="12" t="s">
        <v>77</v>
      </c>
      <c r="E16" s="8" t="s">
        <v>12</v>
      </c>
      <c r="F16" s="12" t="s">
        <v>15</v>
      </c>
      <c r="G16" s="12" t="s">
        <v>17</v>
      </c>
      <c r="H16" s="12" t="s">
        <v>78</v>
      </c>
      <c r="I16" s="12" t="s">
        <v>9</v>
      </c>
      <c r="J16" s="12" t="s">
        <v>79</v>
      </c>
      <c r="K16" s="13">
        <v>5.8999999999999999E-3</v>
      </c>
      <c r="L16" s="8">
        <v>2</v>
      </c>
      <c r="M16" s="19">
        <f t="shared" si="2"/>
        <v>1.18E-2</v>
      </c>
      <c r="N16" s="19">
        <v>6.7999999999999996E-3</v>
      </c>
      <c r="O16" s="19">
        <f t="shared" si="0"/>
        <v>1.3599999999999999E-2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7">
        <f t="shared" si="1"/>
        <v>59</v>
      </c>
      <c r="B17" s="8" t="s">
        <v>80</v>
      </c>
      <c r="C17" s="8" t="s">
        <v>106</v>
      </c>
      <c r="D17" s="12" t="s">
        <v>81</v>
      </c>
      <c r="E17" s="8" t="s">
        <v>12</v>
      </c>
      <c r="F17" s="12" t="s">
        <v>15</v>
      </c>
      <c r="G17" s="12" t="s">
        <v>17</v>
      </c>
      <c r="H17" s="12" t="s">
        <v>82</v>
      </c>
      <c r="I17" s="12" t="s">
        <v>9</v>
      </c>
      <c r="J17" s="12" t="s">
        <v>83</v>
      </c>
      <c r="K17" s="13">
        <v>8.8999999999999999E-3</v>
      </c>
      <c r="L17" s="8">
        <v>2</v>
      </c>
      <c r="M17" s="19">
        <f t="shared" si="2"/>
        <v>1.78E-2</v>
      </c>
      <c r="N17" s="19">
        <v>6.7999999999999996E-3</v>
      </c>
      <c r="O17" s="19">
        <f t="shared" si="0"/>
        <v>1.3599999999999999E-2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7">
        <f t="shared" si="1"/>
        <v>60</v>
      </c>
      <c r="B18" s="8" t="s">
        <v>85</v>
      </c>
      <c r="C18" s="8" t="s">
        <v>125</v>
      </c>
      <c r="D18" s="12" t="s">
        <v>86</v>
      </c>
      <c r="E18" s="8" t="s">
        <v>12</v>
      </c>
      <c r="F18" s="12" t="s">
        <v>15</v>
      </c>
      <c r="G18" s="12" t="s">
        <v>84</v>
      </c>
      <c r="H18" s="12" t="s">
        <v>87</v>
      </c>
      <c r="I18" s="12" t="s">
        <v>9</v>
      </c>
      <c r="J18" s="12" t="s">
        <v>88</v>
      </c>
      <c r="K18" s="13">
        <v>1.1599999999999999E-2</v>
      </c>
      <c r="L18" s="8">
        <v>2</v>
      </c>
      <c r="M18" s="19">
        <f t="shared" si="2"/>
        <v>2.3199999999999998E-2</v>
      </c>
      <c r="N18" s="19">
        <v>1.2200000000000001E-2</v>
      </c>
      <c r="O18" s="19">
        <f t="shared" si="0"/>
        <v>2.4400000000000002E-2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7">
        <f t="shared" si="1"/>
        <v>61</v>
      </c>
      <c r="B19" s="8" t="s">
        <v>89</v>
      </c>
      <c r="C19" s="8" t="s">
        <v>117</v>
      </c>
      <c r="D19" s="12" t="s">
        <v>90</v>
      </c>
      <c r="E19" s="12" t="s">
        <v>12</v>
      </c>
      <c r="F19" s="12" t="s">
        <v>15</v>
      </c>
      <c r="G19" s="12" t="s">
        <v>16</v>
      </c>
      <c r="H19" s="12" t="s">
        <v>91</v>
      </c>
      <c r="I19" s="12" t="s">
        <v>9</v>
      </c>
      <c r="J19" s="12" t="s">
        <v>92</v>
      </c>
      <c r="K19" s="13">
        <v>1.5599999999999999E-2</v>
      </c>
      <c r="L19" s="8">
        <v>1</v>
      </c>
      <c r="M19" s="19">
        <f t="shared" si="2"/>
        <v>1.5599999999999999E-2</v>
      </c>
      <c r="N19" s="19">
        <v>1.6299999999999999E-2</v>
      </c>
      <c r="O19" s="19">
        <f t="shared" si="0"/>
        <v>1.6299999999999999E-2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7">
        <f t="shared" si="1"/>
        <v>62</v>
      </c>
      <c r="B20" s="8" t="s">
        <v>93</v>
      </c>
      <c r="C20" s="8" t="s">
        <v>114</v>
      </c>
      <c r="D20" s="8" t="s">
        <v>94</v>
      </c>
      <c r="E20" s="12" t="s">
        <v>12</v>
      </c>
      <c r="F20" s="12" t="s">
        <v>15</v>
      </c>
      <c r="G20" s="8" t="s">
        <v>70</v>
      </c>
      <c r="H20" s="8" t="s">
        <v>95</v>
      </c>
      <c r="I20" s="12" t="s">
        <v>9</v>
      </c>
      <c r="J20" s="8" t="s">
        <v>96</v>
      </c>
      <c r="K20" s="13">
        <v>3.3099999999999997E-2</v>
      </c>
      <c r="L20" s="8">
        <v>6</v>
      </c>
      <c r="M20" s="19">
        <f t="shared" si="2"/>
        <v>0.1986</v>
      </c>
      <c r="N20" s="19">
        <v>3.4299999999999997E-2</v>
      </c>
      <c r="O20" s="19">
        <f t="shared" si="0"/>
        <v>0.20579999999999998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7">
        <f t="shared" si="1"/>
        <v>63</v>
      </c>
      <c r="B21" s="8" t="s">
        <v>18</v>
      </c>
      <c r="C21" s="8" t="s">
        <v>115</v>
      </c>
      <c r="D21" s="12" t="s">
        <v>19</v>
      </c>
      <c r="E21" s="12" t="s">
        <v>12</v>
      </c>
      <c r="F21" s="12" t="s">
        <v>15</v>
      </c>
      <c r="G21" s="12" t="s">
        <v>16</v>
      </c>
      <c r="H21" s="12" t="s">
        <v>20</v>
      </c>
      <c r="I21" s="12" t="s">
        <v>9</v>
      </c>
      <c r="J21" s="12" t="s">
        <v>21</v>
      </c>
      <c r="K21" s="13">
        <v>0.1</v>
      </c>
      <c r="L21" s="8">
        <v>1</v>
      </c>
      <c r="M21" s="19">
        <f t="shared" si="2"/>
        <v>0.1</v>
      </c>
      <c r="N21" s="19">
        <v>1.8499999999999999E-2</v>
      </c>
      <c r="O21" s="19">
        <f t="shared" si="0"/>
        <v>1.8499999999999999E-2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7">
        <f t="shared" si="1"/>
        <v>64</v>
      </c>
      <c r="B22" s="8" t="s">
        <v>97</v>
      </c>
      <c r="C22" s="8" t="s">
        <v>126</v>
      </c>
      <c r="D22" s="12" t="s">
        <v>98</v>
      </c>
      <c r="E22" s="8" t="s">
        <v>12</v>
      </c>
      <c r="F22" s="12" t="s">
        <v>15</v>
      </c>
      <c r="G22" s="12" t="s">
        <v>16</v>
      </c>
      <c r="H22" s="12" t="s">
        <v>99</v>
      </c>
      <c r="I22" s="12" t="s">
        <v>9</v>
      </c>
      <c r="J22" s="12" t="s">
        <v>100</v>
      </c>
      <c r="K22" s="13">
        <v>3.1600000000000003E-2</v>
      </c>
      <c r="L22" s="8">
        <v>2</v>
      </c>
      <c r="M22" s="19">
        <f t="shared" si="2"/>
        <v>6.3200000000000006E-2</v>
      </c>
      <c r="N22" s="19">
        <v>3.3099999999999997E-2</v>
      </c>
      <c r="O22" s="19">
        <f t="shared" si="0"/>
        <v>6.6199999999999995E-2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7">
        <f t="shared" si="1"/>
        <v>65</v>
      </c>
      <c r="B23" s="8" t="s">
        <v>101</v>
      </c>
      <c r="C23" s="8" t="s">
        <v>116</v>
      </c>
      <c r="D23" s="12" t="s">
        <v>102</v>
      </c>
      <c r="E23" s="12" t="s">
        <v>12</v>
      </c>
      <c r="F23" s="12" t="s">
        <v>15</v>
      </c>
      <c r="G23" s="12" t="s">
        <v>16</v>
      </c>
      <c r="H23" s="12" t="s">
        <v>103</v>
      </c>
      <c r="I23" s="12" t="s">
        <v>9</v>
      </c>
      <c r="J23" s="12" t="s">
        <v>104</v>
      </c>
      <c r="K23" s="13">
        <v>6.7199999999999996E-2</v>
      </c>
      <c r="L23" s="8">
        <v>1</v>
      </c>
      <c r="M23" s="19">
        <f t="shared" si="2"/>
        <v>6.7199999999999996E-2</v>
      </c>
      <c r="N23" s="19">
        <v>6.8400000000000002E-2</v>
      </c>
      <c r="O23" s="19">
        <f t="shared" si="0"/>
        <v>6.8400000000000002E-2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>
      <c r="A24" s="17">
        <f t="shared" si="1"/>
        <v>66</v>
      </c>
      <c r="B24" s="1" t="s">
        <v>127</v>
      </c>
      <c r="C24" s="1" t="s">
        <v>131</v>
      </c>
      <c r="D24" s="1" t="s">
        <v>133</v>
      </c>
      <c r="E24" s="1" t="s">
        <v>12</v>
      </c>
      <c r="F24" s="18" t="s">
        <v>134</v>
      </c>
      <c r="G24" s="18" t="s">
        <v>16</v>
      </c>
      <c r="H24" s="1" t="s">
        <v>135</v>
      </c>
      <c r="I24" s="18" t="s">
        <v>9</v>
      </c>
      <c r="J24" s="21" t="s">
        <v>136</v>
      </c>
      <c r="K24" s="1">
        <v>0.1</v>
      </c>
      <c r="L24" s="1">
        <v>2</v>
      </c>
      <c r="M24" s="19">
        <f t="shared" si="2"/>
        <v>0.2</v>
      </c>
      <c r="N24" s="20">
        <v>7.4000000000000003E-3</v>
      </c>
      <c r="O24" s="19">
        <f t="shared" si="0"/>
        <v>1.4800000000000001E-2</v>
      </c>
    </row>
    <row r="25" spans="1:26">
      <c r="A25" s="17">
        <f t="shared" si="1"/>
        <v>67</v>
      </c>
      <c r="B25" s="1" t="s">
        <v>129</v>
      </c>
      <c r="C25" s="1" t="s">
        <v>130</v>
      </c>
      <c r="D25" s="1" t="s">
        <v>137</v>
      </c>
      <c r="E25" s="1" t="s">
        <v>23</v>
      </c>
      <c r="F25" s="1" t="s">
        <v>138</v>
      </c>
      <c r="G25" s="1" t="s">
        <v>139</v>
      </c>
      <c r="H25" s="1" t="s">
        <v>129</v>
      </c>
      <c r="I25" s="18" t="s">
        <v>9</v>
      </c>
      <c r="J25" s="1" t="s">
        <v>140</v>
      </c>
      <c r="K25" s="1">
        <v>3.16</v>
      </c>
      <c r="L25" s="1">
        <v>1</v>
      </c>
      <c r="M25" s="19">
        <f t="shared" si="2"/>
        <v>3.16</v>
      </c>
      <c r="N25" s="20">
        <v>2.1499000000000001</v>
      </c>
      <c r="O25" s="19">
        <f t="shared" si="0"/>
        <v>2.1499000000000001</v>
      </c>
    </row>
    <row r="26" spans="1:26">
      <c r="N26" s="20"/>
      <c r="O26" s="19">
        <f t="shared" si="0"/>
        <v>0</v>
      </c>
    </row>
    <row r="27" spans="1:26">
      <c r="N27" s="20"/>
      <c r="O27" s="19">
        <f t="shared" si="0"/>
        <v>0</v>
      </c>
    </row>
    <row r="28" spans="1:26">
      <c r="A28" s="16"/>
      <c r="B28" s="16" t="s">
        <v>69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9"/>
      <c r="O28" s="19">
        <f t="shared" si="0"/>
        <v>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7">
        <v>22</v>
      </c>
      <c r="B29" s="15" t="s">
        <v>118</v>
      </c>
      <c r="C29" s="15" t="s">
        <v>112</v>
      </c>
      <c r="D29" s="18" t="s">
        <v>119</v>
      </c>
      <c r="E29" s="18" t="s">
        <v>12</v>
      </c>
      <c r="F29" s="18" t="s">
        <v>120</v>
      </c>
      <c r="G29" s="18" t="s">
        <v>121</v>
      </c>
      <c r="H29" s="18" t="s">
        <v>122</v>
      </c>
      <c r="I29" s="18" t="s">
        <v>69</v>
      </c>
      <c r="J29" s="18" t="s">
        <v>123</v>
      </c>
      <c r="K29" s="19">
        <v>2.68</v>
      </c>
      <c r="L29" s="15">
        <v>1</v>
      </c>
      <c r="M29" s="19">
        <f>L29*K29</f>
        <v>2.68</v>
      </c>
      <c r="N29" s="19">
        <v>1.82</v>
      </c>
      <c r="O29" s="19">
        <f>N29*L29</f>
        <v>1.82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</sheetData>
  <mergeCells count="1">
    <mergeCell ref="A1:D1"/>
  </mergeCells>
  <phoneticPr fontId="13" type="noConversion"/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2021-03-27T21:29:39Z</dcterms:modified>
</cp:coreProperties>
</file>