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1.xml" ContentType="application/vnd.ms-office.chartex+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ruhir\Downloads\"/>
    </mc:Choice>
  </mc:AlternateContent>
  <xr:revisionPtr revIDLastSave="0" documentId="13_ncr:1_{1337DE0E-9428-4175-B55F-76E01B505E1D}" xr6:coauthVersionLast="47" xr6:coauthVersionMax="47" xr10:uidLastSave="{00000000-0000-0000-0000-000000000000}"/>
  <bookViews>
    <workbookView xWindow="-108" yWindow="-108" windowWidth="23256" windowHeight="12456" tabRatio="999" firstSheet="2" activeTab="11" xr2:uid="{00000000-000D-0000-FFFF-FFFF00000000}"/>
  </bookViews>
  <sheets>
    <sheet name="Events Overview" sheetId="1" r:id="rId1"/>
    <sheet name="Total Budget" sheetId="10" r:id="rId2"/>
    <sheet name="Budget Allocation" sheetId="2" r:id="rId3"/>
    <sheet name="ProfitLoss" sheetId="14" r:id="rId4"/>
    <sheet name="Expense Tracker" sheetId="3" r:id="rId5"/>
    <sheet name="Total Revenue" sheetId="11" r:id="rId6"/>
    <sheet name="Revenue Tracker" sheetId="4" r:id="rId7"/>
    <sheet name="Vendor &amp; Invoice Management" sheetId="5" r:id="rId8"/>
    <sheet name="Total Preorders" sheetId="12" r:id="rId9"/>
    <sheet name="Sheet2" sheetId="18" r:id="rId10"/>
    <sheet name="Preorders" sheetId="7" r:id="rId11"/>
    <sheet name="Dashboard_Bakery" sheetId="8" r:id="rId12"/>
  </sheets>
  <definedNames>
    <definedName name="Slicer_Category">#N/A</definedName>
    <definedName name="Slicer_Revenue_Source">#N/A</definedName>
  </definedNames>
  <calcPr calcId="191029"/>
  <pivotCaches>
    <pivotCache cacheId="47" r:id="rId13"/>
    <pivotCache cacheId="63" r:id="rId14"/>
    <pivotCache cacheId="58" r:id="rId15"/>
    <pivotCache cacheId="62" r:id="rId16"/>
    <pivotCache cacheId="67" r:id="rId17"/>
  </pivotCaches>
  <fileRecoveryPr repairLoad="1"/>
  <extLs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9" i="11" l="1"/>
  <c r="A6" i="12"/>
  <c r="A6" i="11"/>
  <c r="C7" i="10"/>
  <c r="B7" i="10"/>
  <c r="A7" i="10"/>
</calcChain>
</file>

<file path=xl/sharedStrings.xml><?xml version="1.0" encoding="utf-8"?>
<sst xmlns="http://schemas.openxmlformats.org/spreadsheetml/2006/main" count="1012" uniqueCount="269">
  <si>
    <t>Event Name</t>
  </si>
  <si>
    <t>Event Date</t>
  </si>
  <si>
    <t>Total Budget</t>
  </si>
  <si>
    <t>Total Spent</t>
  </si>
  <si>
    <t>Remaining Budget</t>
  </si>
  <si>
    <t>Total Revenue Generated</t>
  </si>
  <si>
    <t>Total Profit/Loss</t>
  </si>
  <si>
    <t>Bakery Grand Opening</t>
  </si>
  <si>
    <t>2025-03-15</t>
  </si>
  <si>
    <t>Category</t>
  </si>
  <si>
    <t>Allocated Budget</t>
  </si>
  <si>
    <t>Actual Spent</t>
  </si>
  <si>
    <t>Percentage Spent</t>
  </si>
  <si>
    <t>Venue</t>
  </si>
  <si>
    <t>Catering</t>
  </si>
  <si>
    <t>Marketing</t>
  </si>
  <si>
    <t>Equipment</t>
  </si>
  <si>
    <t>Staff</t>
  </si>
  <si>
    <t>Decorations</t>
  </si>
  <si>
    <t>Entertainment</t>
  </si>
  <si>
    <t>Expense ID</t>
  </si>
  <si>
    <t>Date of Expense</t>
  </si>
  <si>
    <t>Expense Category</t>
  </si>
  <si>
    <t>Vendor Name</t>
  </si>
  <si>
    <t>Amount Spent</t>
  </si>
  <si>
    <t>Payment Status</t>
  </si>
  <si>
    <t>Payment Due Date</t>
  </si>
  <si>
    <t>Mode of Payment</t>
  </si>
  <si>
    <t>2025-02-03</t>
  </si>
  <si>
    <t>FastPrint Marketing</t>
  </si>
  <si>
    <t>Paid</t>
  </si>
  <si>
    <t>2025-03-26</t>
  </si>
  <si>
    <t>Cash</t>
  </si>
  <si>
    <t>2025-02-17</t>
  </si>
  <si>
    <t>XYZ Decor</t>
  </si>
  <si>
    <t>Pending</t>
  </si>
  <si>
    <t>2025-03-27</t>
  </si>
  <si>
    <t>Bank Transfer</t>
  </si>
  <si>
    <t>2025-01-07</t>
  </si>
  <si>
    <t>Local Sound &amp; Lights</t>
  </si>
  <si>
    <t>2025-03-28</t>
  </si>
  <si>
    <t>Credit</t>
  </si>
  <si>
    <t>2025-03-09</t>
  </si>
  <si>
    <t>2025-02-28</t>
  </si>
  <si>
    <t>ABC Catering</t>
  </si>
  <si>
    <t>2025-03-18</t>
  </si>
  <si>
    <t>2025-02-24</t>
  </si>
  <si>
    <t>2025-03-31</t>
  </si>
  <si>
    <t>2025-02-23</t>
  </si>
  <si>
    <t>2025-03-19</t>
  </si>
  <si>
    <t>2025-01-21</t>
  </si>
  <si>
    <t>Overdue</t>
  </si>
  <si>
    <t>2025-03-24</t>
  </si>
  <si>
    <t>2025-02-22</t>
  </si>
  <si>
    <t>City Bakers</t>
  </si>
  <si>
    <t>2025-01-14</t>
  </si>
  <si>
    <t>2025-03-22</t>
  </si>
  <si>
    <t>2025-02-25</t>
  </si>
  <si>
    <t>2025-03-30</t>
  </si>
  <si>
    <t>2025-02-08</t>
  </si>
  <si>
    <t>2025-01-12</t>
  </si>
  <si>
    <t>2025-03-21</t>
  </si>
  <si>
    <t>2025-03-03</t>
  </si>
  <si>
    <t>Event Rentals</t>
  </si>
  <si>
    <t>2025-03-17</t>
  </si>
  <si>
    <t>2025-02-14</t>
  </si>
  <si>
    <t>2025-03-04</t>
  </si>
  <si>
    <t>2025-02-20</t>
  </si>
  <si>
    <t>2025-03-05</t>
  </si>
  <si>
    <t>2025-03-23</t>
  </si>
  <si>
    <t>2025-03-06</t>
  </si>
  <si>
    <t>2025-03-25</t>
  </si>
  <si>
    <t>2025-03-02</t>
  </si>
  <si>
    <t>2025-02-16</t>
  </si>
  <si>
    <t>2025-03-20</t>
  </si>
  <si>
    <t>2025-02-13</t>
  </si>
  <si>
    <t>2025-01-28</t>
  </si>
  <si>
    <t>2025-01-11</t>
  </si>
  <si>
    <t>2025-03-16</t>
  </si>
  <si>
    <t>2025-01-20</t>
  </si>
  <si>
    <t>2025-02-10</t>
  </si>
  <si>
    <t>2025-02-04</t>
  </si>
  <si>
    <t>2025-03-08</t>
  </si>
  <si>
    <t>2025-01-09</t>
  </si>
  <si>
    <t>2025-01-18</t>
  </si>
  <si>
    <t>2025-01-06</t>
  </si>
  <si>
    <t>2025-01-02</t>
  </si>
  <si>
    <t>2025-01-30</t>
  </si>
  <si>
    <t>2025-01-24</t>
  </si>
  <si>
    <t>2025-02-05</t>
  </si>
  <si>
    <t>2025-01-22</t>
  </si>
  <si>
    <t>Revenue ID</t>
  </si>
  <si>
    <t>Date Received</t>
  </si>
  <si>
    <t>Revenue Source</t>
  </si>
  <si>
    <t>Expected Revenue</t>
  </si>
  <si>
    <t>Actual Revenue</t>
  </si>
  <si>
    <t>2025-01-29</t>
  </si>
  <si>
    <t>Sponsorships</t>
  </si>
  <si>
    <t>2025-02-19</t>
  </si>
  <si>
    <t>2025-03-10</t>
  </si>
  <si>
    <t>Product Sales</t>
  </si>
  <si>
    <t>Donations</t>
  </si>
  <si>
    <t>2025-02-07</t>
  </si>
  <si>
    <t>2025-03-14</t>
  </si>
  <si>
    <t>2025-01-10</t>
  </si>
  <si>
    <t>Ticket Sales</t>
  </si>
  <si>
    <t>2025-01-04</t>
  </si>
  <si>
    <t>2025-01-19</t>
  </si>
  <si>
    <t>2025-02-09</t>
  </si>
  <si>
    <t>2025-01-15</t>
  </si>
  <si>
    <t>2025-01-13</t>
  </si>
  <si>
    <t>2025-02-21</t>
  </si>
  <si>
    <t>2025-02-18</t>
  </si>
  <si>
    <t>2025-01-26</t>
  </si>
  <si>
    <t>2025-03-01</t>
  </si>
  <si>
    <t>2025-01-27</t>
  </si>
  <si>
    <t>2025-02-01</t>
  </si>
  <si>
    <t>Vendor ID</t>
  </si>
  <si>
    <t>Service Provided</t>
  </si>
  <si>
    <t>Total Invoice Amount</t>
  </si>
  <si>
    <t>Amount Paid</t>
  </si>
  <si>
    <t>Remaining Due</t>
  </si>
  <si>
    <t>Due Date</t>
  </si>
  <si>
    <t>Payment Terms</t>
  </si>
  <si>
    <t>Status</t>
  </si>
  <si>
    <t>Sound System</t>
  </si>
  <si>
    <t>50% Advance</t>
  </si>
  <si>
    <t>Net 30 Days</t>
  </si>
  <si>
    <t>Equipment Rental</t>
  </si>
  <si>
    <t>Decor</t>
  </si>
  <si>
    <t>Pay on Delivery</t>
  </si>
  <si>
    <t>2025-03-29</t>
  </si>
  <si>
    <t>Order ID</t>
  </si>
  <si>
    <t>Customer Name</t>
  </si>
  <si>
    <t>Item Ordered</t>
  </si>
  <si>
    <t>Quantity</t>
  </si>
  <si>
    <t>Total Price</t>
  </si>
  <si>
    <t>Pickup Date</t>
  </si>
  <si>
    <t>PO-1001</t>
  </si>
  <si>
    <t>Donut</t>
  </si>
  <si>
    <t>2025-04-06</t>
  </si>
  <si>
    <t>PO-1002</t>
  </si>
  <si>
    <t>Cupcake</t>
  </si>
  <si>
    <t>2025-04-03</t>
  </si>
  <si>
    <t>PO-1003</t>
  </si>
  <si>
    <t>PO-1004</t>
  </si>
  <si>
    <t>Muffin</t>
  </si>
  <si>
    <t>2025-04-02</t>
  </si>
  <si>
    <t>PO-1005</t>
  </si>
  <si>
    <t>2025-04-09</t>
  </si>
  <si>
    <t>PO-1006</t>
  </si>
  <si>
    <t>2025-04-01</t>
  </si>
  <si>
    <t>PO-1007</t>
  </si>
  <si>
    <t>Bread</t>
  </si>
  <si>
    <t>PO-1008</t>
  </si>
  <si>
    <t>PO-1009</t>
  </si>
  <si>
    <t>PO-1010</t>
  </si>
  <si>
    <t>2025-04-10</t>
  </si>
  <si>
    <t>PO-1011</t>
  </si>
  <si>
    <t>PO-1012</t>
  </si>
  <si>
    <t>Cake</t>
  </si>
  <si>
    <t>PO-1013</t>
  </si>
  <si>
    <t>2025-04-04</t>
  </si>
  <si>
    <t>PO-1014</t>
  </si>
  <si>
    <t>2025-04-05</t>
  </si>
  <si>
    <t>PO-1015</t>
  </si>
  <si>
    <t>PO-1016</t>
  </si>
  <si>
    <t>Pastry</t>
  </si>
  <si>
    <t>PO-1017</t>
  </si>
  <si>
    <t>2025-04-08</t>
  </si>
  <si>
    <t>PO-1018</t>
  </si>
  <si>
    <t>PO-1019</t>
  </si>
  <si>
    <t>2025-04-07</t>
  </si>
  <si>
    <t>PO-1020</t>
  </si>
  <si>
    <t>PO-1021</t>
  </si>
  <si>
    <t>PO-1022</t>
  </si>
  <si>
    <t>PO-1023</t>
  </si>
  <si>
    <t>PO-1024</t>
  </si>
  <si>
    <t>PO-1025</t>
  </si>
  <si>
    <t>PO-1026</t>
  </si>
  <si>
    <t>PO-1027</t>
  </si>
  <si>
    <t>PO-1028</t>
  </si>
  <si>
    <t>PO-1029</t>
  </si>
  <si>
    <t>PO-1030</t>
  </si>
  <si>
    <t>PO-1031</t>
  </si>
  <si>
    <t>PO-1032</t>
  </si>
  <si>
    <t>PO-1033</t>
  </si>
  <si>
    <t>PO-1034</t>
  </si>
  <si>
    <t>PO-1035</t>
  </si>
  <si>
    <t>PO-1036</t>
  </si>
  <si>
    <t>PO-1037</t>
  </si>
  <si>
    <t>PO-1038</t>
  </si>
  <si>
    <t>PO-1039</t>
  </si>
  <si>
    <t>PO-1040</t>
  </si>
  <si>
    <t>PO-1041</t>
  </si>
  <si>
    <t>PO-1042</t>
  </si>
  <si>
    <t>PO-1043</t>
  </si>
  <si>
    <t>PO-1044</t>
  </si>
  <si>
    <t>PO-1045</t>
  </si>
  <si>
    <t>PO-1046</t>
  </si>
  <si>
    <t>PO-1047</t>
  </si>
  <si>
    <t>PO-1048</t>
  </si>
  <si>
    <t>PO-1049</t>
  </si>
  <si>
    <t>PO-1050</t>
  </si>
  <si>
    <t>Shah Rukh Khan</t>
  </si>
  <si>
    <t>Salman Khan</t>
  </si>
  <si>
    <t>Aishwarya Rai Bachchan</t>
  </si>
  <si>
    <t>Amitabh Bachchan</t>
  </si>
  <si>
    <t>Priyanka Chopra</t>
  </si>
  <si>
    <t>Deepika Padukone</t>
  </si>
  <si>
    <t>Ranveer Singh</t>
  </si>
  <si>
    <t>Alia Bhatt</t>
  </si>
  <si>
    <t>Akshay Kumar</t>
  </si>
  <si>
    <t>Kareena Kapoor Khan</t>
  </si>
  <si>
    <t>Hrithik Roshan</t>
  </si>
  <si>
    <t>Katrina Kaif</t>
  </si>
  <si>
    <t>Varun Dhawan</t>
  </si>
  <si>
    <t>Anushka Sharma</t>
  </si>
  <si>
    <t>Ranbir Kapoor</t>
  </si>
  <si>
    <t>Sidharth Malhotra</t>
  </si>
  <si>
    <t>Kiara Advani</t>
  </si>
  <si>
    <t>Rajinikanth</t>
  </si>
  <si>
    <t>Kamal Haasan</t>
  </si>
  <si>
    <t>Allu Arjun</t>
  </si>
  <si>
    <t>Vijay Deverakonda</t>
  </si>
  <si>
    <t>Mahesh Babu</t>
  </si>
  <si>
    <t>Samantha Ruth Prabhu</t>
  </si>
  <si>
    <t>Nayanthara</t>
  </si>
  <si>
    <t>Rani Mukerji</t>
  </si>
  <si>
    <t>Madhuri Dixit</t>
  </si>
  <si>
    <t>Ayushmann Khurrana</t>
  </si>
  <si>
    <t>Pankaj Tripathi</t>
  </si>
  <si>
    <t>Nawazuddin Siddiqui</t>
  </si>
  <si>
    <t>Taapsee Pannu</t>
  </si>
  <si>
    <t>Vicky Kaushal</t>
  </si>
  <si>
    <t>Yami Gautam</t>
  </si>
  <si>
    <t>Sunil Shetty</t>
  </si>
  <si>
    <t>Dhanush</t>
  </si>
  <si>
    <t>Kriti Sanon</t>
  </si>
  <si>
    <t>Sonakshi Sinha</t>
  </si>
  <si>
    <t>Janhvi Kapoor</t>
  </si>
  <si>
    <t>Parineeti Chopra</t>
  </si>
  <si>
    <t>Saif Ali Khan</t>
  </si>
  <si>
    <t>Arjun Kapoor</t>
  </si>
  <si>
    <t>Rajkummar Rao</t>
  </si>
  <si>
    <t>Sushmita Sen</t>
  </si>
  <si>
    <t>Shraddha Kapoor</t>
  </si>
  <si>
    <t>Farhan Akhtar</t>
  </si>
  <si>
    <t>Malaika Arora</t>
  </si>
  <si>
    <t>John Abraham</t>
  </si>
  <si>
    <t>Bobby Deol</t>
  </si>
  <si>
    <t>Kartik Aaryan</t>
  </si>
  <si>
    <t>Sara Ali Khan</t>
  </si>
  <si>
    <t>Tiger Shroff</t>
  </si>
  <si>
    <t>Sum of Allocated Budget</t>
  </si>
  <si>
    <t>Sum of Actual Spent</t>
  </si>
  <si>
    <t>Sum of Remaining Budget</t>
  </si>
  <si>
    <t>Row Labels</t>
  </si>
  <si>
    <t>Grand Total</t>
  </si>
  <si>
    <t>Sum of Actual Revenue</t>
  </si>
  <si>
    <t>Sum of Quantity</t>
  </si>
  <si>
    <t>Budget Allocation by Category</t>
  </si>
  <si>
    <t>Actual Spending vs. Budgeted Amount</t>
  </si>
  <si>
    <t>Revenue Streams Breakdown</t>
  </si>
  <si>
    <t>Profit/Loss</t>
  </si>
  <si>
    <t>Expenses</t>
  </si>
  <si>
    <t>Sum of Profit/Loss</t>
  </si>
  <si>
    <t>Sum of Expenses</t>
  </si>
  <si>
    <t>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</si>
</sst>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
    <numFmt numFmtId="165" formatCode="[&gt;=1000000]0.0,,\ &quot;M&quot;;[&gt;=1000]0.0,\ &quot;K&quot;;0"/>
  </numFmts>
  <fonts count="8" x14ac:knownFonts="1">
    <font>
      <sz val="11"/>
      <color theme="1"/>
      <name val="Calibri"/>
      <family val="2"/>
      <scheme val="minor"/>
    </font>
    <font>
      <b/>
      <sz val="11"/>
      <name val="Calibri"/>
    </font>
    <font>
      <sz val="11"/>
      <color theme="1"/>
      <name val="Calibri"/>
      <family val="2"/>
      <scheme val="minor"/>
    </font>
    <font>
      <b/>
      <sz val="11"/>
      <color theme="1"/>
      <name val="Calibri"/>
      <family val="2"/>
      <scheme val="minor"/>
    </font>
    <font>
      <b/>
      <sz val="11"/>
      <name val="Calibri"/>
      <family val="2"/>
    </font>
    <font>
      <b/>
      <sz val="11"/>
      <color theme="2"/>
      <name val="Calibri"/>
      <family val="2"/>
      <scheme val="minor"/>
    </font>
    <font>
      <sz val="11"/>
      <color theme="2"/>
      <name val="Calibri"/>
      <family val="2"/>
      <scheme val="minor"/>
    </font>
    <font>
      <u/>
      <sz val="11"/>
      <color theme="1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E0A8D8"/>
        <bgColor indexed="64"/>
      </patternFill>
    </fill>
    <fill>
      <patternFill patternType="solid">
        <fgColor theme="7" tint="0.59999389629810485"/>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top/>
      <bottom/>
      <diagonal/>
    </border>
  </borders>
  <cellStyleXfs count="3">
    <xf numFmtId="0" fontId="0" fillId="0" borderId="0"/>
    <xf numFmtId="9" fontId="2" fillId="0" borderId="0" applyFont="0" applyFill="0" applyBorder="0" applyAlignment="0" applyProtection="0"/>
    <xf numFmtId="0" fontId="7" fillId="0" borderId="0" applyNumberFormat="0" applyFill="0" applyBorder="0" applyAlignment="0" applyProtection="0"/>
  </cellStyleXfs>
  <cellXfs count="25">
    <xf numFmtId="0" fontId="0" fillId="0" borderId="0" xfId="0"/>
    <xf numFmtId="0" fontId="1" fillId="0" borderId="1" xfId="0" applyFont="1" applyBorder="1" applyAlignment="1">
      <alignment horizontal="center" vertical="top"/>
    </xf>
    <xf numFmtId="1"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4" fillId="0" borderId="2" xfId="0" applyFont="1" applyBorder="1" applyAlignment="1">
      <alignment horizontal="center" vertical="top"/>
    </xf>
    <xf numFmtId="0" fontId="3" fillId="0" borderId="0" xfId="0" applyFont="1" applyAlignment="1">
      <alignment horizontal="center" vertical="center" wrapText="1"/>
    </xf>
    <xf numFmtId="0" fontId="0" fillId="0" borderId="0" xfId="0" applyAlignment="1">
      <alignment vertical="center" wrapText="1"/>
    </xf>
    <xf numFmtId="0" fontId="3" fillId="0" borderId="0" xfId="0" applyFont="1" applyAlignment="1">
      <alignment vertical="center" wrapText="1"/>
    </xf>
    <xf numFmtId="3" fontId="0" fillId="0" borderId="0" xfId="0" applyNumberFormat="1" applyAlignment="1">
      <alignment vertical="center" wrapText="1"/>
    </xf>
    <xf numFmtId="9" fontId="0" fillId="0" borderId="0" xfId="0" applyNumberFormat="1"/>
    <xf numFmtId="9" fontId="0" fillId="0" borderId="0" xfId="1" applyFont="1" applyAlignment="1">
      <alignment vertical="center" wrapText="1"/>
    </xf>
    <xf numFmtId="14" fontId="0" fillId="0" borderId="0" xfId="0" applyNumberFormat="1"/>
    <xf numFmtId="0" fontId="5" fillId="3" borderId="0" xfId="0" applyFont="1" applyFill="1" applyAlignment="1">
      <alignment horizontal="left"/>
    </xf>
    <xf numFmtId="0" fontId="5" fillId="0" borderId="0" xfId="0" applyFont="1" applyAlignment="1">
      <alignment horizontal="left"/>
    </xf>
    <xf numFmtId="0" fontId="6" fillId="4" borderId="0" xfId="0" applyFont="1" applyFill="1" applyAlignment="1">
      <alignment horizontal="left"/>
    </xf>
    <xf numFmtId="0" fontId="6" fillId="4" borderId="0" xfId="0" applyFont="1" applyFill="1"/>
    <xf numFmtId="0" fontId="7" fillId="0" borderId="0" xfId="2"/>
    <xf numFmtId="0" fontId="3" fillId="2" borderId="0" xfId="0" applyFont="1" applyFill="1" applyAlignment="1">
      <alignment horizontal="center"/>
    </xf>
    <xf numFmtId="0" fontId="0" fillId="0" borderId="0" xfId="0" applyNumberFormat="1"/>
    <xf numFmtId="0" fontId="6" fillId="3" borderId="0" xfId="0" applyNumberFormat="1" applyFont="1" applyFill="1"/>
    <xf numFmtId="0" fontId="6" fillId="0" borderId="0" xfId="0" applyNumberFormat="1" applyFont="1"/>
    <xf numFmtId="0" fontId="6" fillId="4" borderId="0" xfId="0" applyNumberFormat="1" applyFont="1" applyFill="1"/>
  </cellXfs>
  <cellStyles count="3">
    <cellStyle name="Hyperlink" xfId="2" builtinId="8"/>
    <cellStyle name="Normal" xfId="0" builtinId="0"/>
    <cellStyle name="Percent" xfId="1" builtinId="5"/>
  </cellStyles>
  <dxfs count="542">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ont>
        <b/>
      </font>
    </dxf>
    <dxf>
      <font>
        <color theme="2"/>
      </font>
    </dxf>
    <dxf>
      <font>
        <color theme="2"/>
      </font>
    </dxf>
    <dxf>
      <font>
        <color theme="2"/>
      </font>
    </dxf>
    <dxf>
      <font>
        <color theme="2"/>
      </font>
    </dxf>
    <dxf>
      <font>
        <color theme="2"/>
      </font>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ont>
        <b/>
      </font>
    </dxf>
    <dxf>
      <font>
        <color theme="2"/>
      </font>
    </dxf>
    <dxf>
      <font>
        <color theme="2"/>
      </font>
    </dxf>
    <dxf>
      <font>
        <color theme="2"/>
      </font>
    </dxf>
    <dxf>
      <font>
        <color theme="2"/>
      </font>
    </dxf>
    <dxf>
      <font>
        <color theme="2"/>
      </font>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ont>
        <b/>
      </font>
    </dxf>
    <dxf>
      <font>
        <color theme="2"/>
      </font>
    </dxf>
    <dxf>
      <font>
        <color theme="2"/>
      </font>
    </dxf>
    <dxf>
      <font>
        <color theme="2"/>
      </font>
    </dxf>
    <dxf>
      <font>
        <color theme="2"/>
      </font>
    </dxf>
    <dxf>
      <font>
        <color theme="2"/>
      </font>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ont>
        <b/>
      </font>
    </dxf>
    <dxf>
      <font>
        <color theme="2"/>
      </font>
    </dxf>
    <dxf>
      <font>
        <color theme="2"/>
      </font>
    </dxf>
    <dxf>
      <font>
        <color theme="2"/>
      </font>
    </dxf>
    <dxf>
      <font>
        <color theme="2"/>
      </font>
    </dxf>
    <dxf>
      <font>
        <color theme="2"/>
      </font>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ont>
        <b/>
      </font>
    </dxf>
    <dxf>
      <font>
        <color theme="2"/>
      </font>
    </dxf>
    <dxf>
      <font>
        <color theme="2"/>
      </font>
    </dxf>
    <dxf>
      <font>
        <color theme="2"/>
      </font>
    </dxf>
    <dxf>
      <font>
        <color theme="2"/>
      </font>
    </dxf>
    <dxf>
      <font>
        <color theme="2"/>
      </font>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ont>
        <b/>
      </font>
    </dxf>
    <dxf>
      <font>
        <color theme="2"/>
      </font>
    </dxf>
    <dxf>
      <font>
        <color theme="2"/>
      </font>
    </dxf>
    <dxf>
      <font>
        <color theme="2"/>
      </font>
    </dxf>
    <dxf>
      <font>
        <color theme="2"/>
      </font>
    </dxf>
    <dxf>
      <font>
        <color theme="2"/>
      </font>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ont>
        <b/>
      </font>
    </dxf>
    <dxf>
      <font>
        <color theme="2"/>
      </font>
    </dxf>
    <dxf>
      <font>
        <color theme="2"/>
      </font>
    </dxf>
    <dxf>
      <font>
        <color theme="2"/>
      </font>
    </dxf>
    <dxf>
      <font>
        <color theme="2"/>
      </font>
    </dxf>
    <dxf>
      <font>
        <color theme="2"/>
      </font>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ont>
        <b/>
      </font>
    </dxf>
    <dxf>
      <font>
        <color theme="2"/>
      </font>
    </dxf>
    <dxf>
      <font>
        <color theme="2"/>
      </font>
    </dxf>
    <dxf>
      <font>
        <color theme="2"/>
      </font>
    </dxf>
    <dxf>
      <font>
        <color theme="2"/>
      </font>
    </dxf>
    <dxf>
      <font>
        <color theme="2"/>
      </font>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ont>
        <b/>
      </font>
    </dxf>
    <dxf>
      <font>
        <color theme="2"/>
      </font>
    </dxf>
    <dxf>
      <font>
        <color theme="2"/>
      </font>
    </dxf>
    <dxf>
      <font>
        <color theme="2"/>
      </font>
    </dxf>
    <dxf>
      <font>
        <color theme="2"/>
      </font>
    </dxf>
    <dxf>
      <font>
        <color theme="2"/>
      </font>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ont>
        <b/>
      </font>
    </dxf>
    <dxf>
      <font>
        <color theme="2"/>
      </font>
    </dxf>
    <dxf>
      <font>
        <color theme="2"/>
      </font>
    </dxf>
    <dxf>
      <font>
        <color theme="2"/>
      </font>
    </dxf>
    <dxf>
      <font>
        <color theme="2"/>
      </font>
    </dxf>
    <dxf>
      <font>
        <color theme="2"/>
      </font>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ont>
        <b/>
      </font>
    </dxf>
    <dxf>
      <font>
        <color theme="2"/>
      </font>
    </dxf>
    <dxf>
      <font>
        <color theme="2"/>
      </font>
    </dxf>
    <dxf>
      <font>
        <color theme="2"/>
      </font>
    </dxf>
    <dxf>
      <font>
        <color theme="2"/>
      </font>
    </dxf>
    <dxf>
      <font>
        <color theme="2"/>
      </font>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ont>
        <b/>
      </font>
    </dxf>
    <dxf>
      <font>
        <color theme="2"/>
      </font>
    </dxf>
    <dxf>
      <font>
        <color theme="2"/>
      </font>
    </dxf>
    <dxf>
      <font>
        <color theme="2"/>
      </font>
    </dxf>
    <dxf>
      <font>
        <color theme="2"/>
      </font>
    </dxf>
    <dxf>
      <font>
        <color theme="2"/>
      </font>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ont>
        <b/>
      </font>
    </dxf>
    <dxf>
      <font>
        <color theme="2"/>
      </font>
    </dxf>
    <dxf>
      <font>
        <color theme="2"/>
      </font>
    </dxf>
    <dxf>
      <font>
        <color theme="2"/>
      </font>
    </dxf>
    <dxf>
      <font>
        <color theme="2"/>
      </font>
    </dxf>
    <dxf>
      <font>
        <color theme="2"/>
      </font>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ont>
        <b/>
      </font>
    </dxf>
    <dxf>
      <font>
        <color theme="2"/>
      </font>
    </dxf>
    <dxf>
      <font>
        <color theme="2"/>
      </font>
    </dxf>
    <dxf>
      <font>
        <color theme="2"/>
      </font>
    </dxf>
    <dxf>
      <font>
        <color theme="2"/>
      </font>
    </dxf>
    <dxf>
      <font>
        <color theme="2"/>
      </font>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ont>
        <b/>
      </font>
    </dxf>
    <dxf>
      <font>
        <color theme="2"/>
      </font>
    </dxf>
    <dxf>
      <font>
        <color theme="2"/>
      </font>
    </dxf>
    <dxf>
      <font>
        <color theme="2"/>
      </font>
    </dxf>
    <dxf>
      <font>
        <color theme="2"/>
      </font>
    </dxf>
    <dxf>
      <font>
        <color theme="2"/>
      </font>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ont>
        <b/>
      </font>
    </dxf>
    <dxf>
      <font>
        <color theme="2"/>
      </font>
    </dxf>
    <dxf>
      <font>
        <color theme="2"/>
      </font>
    </dxf>
    <dxf>
      <font>
        <color theme="2"/>
      </font>
    </dxf>
    <dxf>
      <font>
        <color theme="2"/>
      </font>
    </dxf>
    <dxf>
      <font>
        <color theme="2"/>
      </font>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ont>
        <b/>
      </font>
    </dxf>
    <dxf>
      <font>
        <color theme="2"/>
      </font>
    </dxf>
    <dxf>
      <font>
        <color theme="2"/>
      </font>
    </dxf>
    <dxf>
      <font>
        <color theme="2"/>
      </font>
    </dxf>
    <dxf>
      <font>
        <color theme="2"/>
      </font>
    </dxf>
    <dxf>
      <font>
        <color theme="2"/>
      </font>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ont>
        <b/>
      </font>
    </dxf>
    <dxf>
      <font>
        <color theme="2"/>
      </font>
    </dxf>
    <dxf>
      <font>
        <color theme="2"/>
      </font>
    </dxf>
    <dxf>
      <font>
        <color theme="2"/>
      </font>
    </dxf>
    <dxf>
      <font>
        <color theme="2"/>
      </font>
    </dxf>
    <dxf>
      <font>
        <color theme="2"/>
      </font>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ont>
        <b/>
      </font>
    </dxf>
    <dxf>
      <font>
        <color theme="2"/>
      </font>
    </dxf>
    <dxf>
      <font>
        <color theme="2"/>
      </font>
    </dxf>
    <dxf>
      <font>
        <color theme="2"/>
      </font>
    </dxf>
    <dxf>
      <font>
        <color theme="2"/>
      </font>
    </dxf>
    <dxf>
      <font>
        <color theme="2"/>
      </font>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ont>
        <b/>
      </font>
    </dxf>
    <dxf>
      <font>
        <color theme="2"/>
      </font>
    </dxf>
    <dxf>
      <font>
        <color theme="2"/>
      </font>
    </dxf>
    <dxf>
      <font>
        <color theme="2"/>
      </font>
    </dxf>
    <dxf>
      <font>
        <color theme="2"/>
      </font>
    </dxf>
    <dxf>
      <font>
        <color theme="2"/>
      </font>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ont>
        <b/>
      </font>
    </dxf>
    <dxf>
      <font>
        <color theme="2"/>
      </font>
    </dxf>
    <dxf>
      <font>
        <color theme="2"/>
      </font>
    </dxf>
    <dxf>
      <font>
        <color theme="2"/>
      </font>
    </dxf>
    <dxf>
      <font>
        <color theme="2"/>
      </font>
    </dxf>
    <dxf>
      <font>
        <color theme="2"/>
      </font>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ont>
        <b/>
      </font>
    </dxf>
    <dxf>
      <font>
        <color theme="2"/>
      </font>
    </dxf>
    <dxf>
      <font>
        <color theme="2"/>
      </font>
    </dxf>
    <dxf>
      <font>
        <color theme="2"/>
      </font>
    </dxf>
    <dxf>
      <font>
        <color theme="2"/>
      </font>
    </dxf>
    <dxf>
      <font>
        <color theme="2"/>
      </font>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ont>
        <b/>
      </font>
    </dxf>
    <dxf>
      <font>
        <color theme="2"/>
      </font>
    </dxf>
    <dxf>
      <font>
        <color theme="2"/>
      </font>
    </dxf>
    <dxf>
      <font>
        <color theme="2"/>
      </font>
    </dxf>
    <dxf>
      <font>
        <color theme="2"/>
      </font>
    </dxf>
    <dxf>
      <font>
        <color theme="2"/>
      </font>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ont>
        <b/>
      </font>
    </dxf>
    <dxf>
      <font>
        <color theme="2"/>
      </font>
    </dxf>
    <dxf>
      <font>
        <color theme="2"/>
      </font>
    </dxf>
    <dxf>
      <font>
        <color theme="2"/>
      </font>
    </dxf>
    <dxf>
      <font>
        <color theme="2"/>
      </font>
    </dxf>
    <dxf>
      <font>
        <color theme="2"/>
      </font>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ont>
        <b/>
      </font>
    </dxf>
    <dxf>
      <font>
        <color theme="2"/>
      </font>
    </dxf>
    <dxf>
      <font>
        <color theme="2"/>
      </font>
    </dxf>
    <dxf>
      <font>
        <color theme="2"/>
      </font>
    </dxf>
    <dxf>
      <font>
        <color theme="2"/>
      </font>
    </dxf>
    <dxf>
      <font>
        <color theme="2"/>
      </font>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ont>
        <b/>
      </font>
    </dxf>
    <dxf>
      <font>
        <color theme="2"/>
      </font>
    </dxf>
    <dxf>
      <font>
        <color theme="2"/>
      </font>
    </dxf>
    <dxf>
      <font>
        <color theme="2"/>
      </font>
    </dxf>
    <dxf>
      <font>
        <color theme="2"/>
      </font>
    </dxf>
    <dxf>
      <font>
        <color theme="2"/>
      </font>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ont>
        <b/>
      </font>
    </dxf>
    <dxf>
      <font>
        <color theme="2"/>
      </font>
    </dxf>
    <dxf>
      <font>
        <color theme="2"/>
      </font>
    </dxf>
    <dxf>
      <font>
        <color theme="2"/>
      </font>
    </dxf>
    <dxf>
      <font>
        <color theme="2"/>
      </font>
    </dxf>
    <dxf>
      <font>
        <color theme="2"/>
      </font>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ont>
        <b/>
      </font>
    </dxf>
    <dxf>
      <font>
        <color theme="2"/>
      </font>
    </dxf>
    <dxf>
      <font>
        <color theme="2"/>
      </font>
    </dxf>
    <dxf>
      <font>
        <color theme="2"/>
      </font>
    </dxf>
    <dxf>
      <font>
        <color theme="2"/>
      </font>
    </dxf>
    <dxf>
      <font>
        <color theme="2"/>
      </font>
    </dxf>
    <dxf>
      <font>
        <b/>
        <i val="0"/>
        <sz val="12"/>
        <name val="Cambria"/>
        <family val="1"/>
        <scheme val="major"/>
      </font>
    </dxf>
    <dxf>
      <fill>
        <patternFill patternType="solid">
          <fgColor auto="1"/>
          <bgColor theme="9" tint="0.79998168889431442"/>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rgb="FFE0A8D8"/>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ont>
        <b/>
      </font>
    </dxf>
    <dxf>
      <font>
        <color theme="2"/>
      </font>
    </dxf>
    <dxf>
      <font>
        <color theme="2"/>
      </font>
    </dxf>
    <dxf>
      <font>
        <color theme="2"/>
      </font>
    </dxf>
    <dxf>
      <font>
        <color theme="2"/>
      </font>
    </dxf>
    <dxf>
      <font>
        <color theme="2"/>
      </font>
    </dxf>
    <dxf>
      <border outline="0">
        <top style="thin">
          <color auto="1"/>
        </top>
      </border>
    </dxf>
    <dxf>
      <border outline="0">
        <bottom style="thin">
          <color auto="1"/>
        </bottom>
      </border>
    </dxf>
    <dxf>
      <alignment horizontal="center" vertical="top" textRotation="0" wrapText="0" indent="0" justifyLastLine="0" shrinkToFit="0" readingOrder="0"/>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lor theme="5" tint="-0.24994659260841701"/>
      </font>
      <fill>
        <patternFill>
          <bgColor rgb="FFFF0000"/>
        </patternFill>
      </fill>
    </dxf>
    <dxf>
      <font>
        <b/>
        <i val="0"/>
        <color theme="6" tint="-0.499984740745262"/>
      </font>
      <fill>
        <patternFill>
          <bgColor theme="6" tint="0.39994506668294322"/>
        </patternFill>
      </fill>
    </dxf>
    <dxf>
      <font>
        <b/>
        <i val="0"/>
        <color theme="6" tint="-0.499984740745262"/>
      </font>
      <fill>
        <patternFill>
          <bgColor rgb="FF92D050"/>
        </patternFill>
      </fill>
    </dxf>
  </dxfs>
  <tableStyles count="1" defaultTableStyle="TableStyleMedium9" defaultPivotStyle="PivotStyleLight16">
    <tableStyle name="Bakery Sales" pivot="0" table="0" count="9" xr9:uid="{2F74E313-E9BA-4A73-B625-26D73FB3FDAE}">
      <tableStyleElement type="wholeTable" dxfId="505"/>
      <tableStyleElement type="headerRow" dxfId="504"/>
    </tableStyle>
  </tableStyles>
  <colors>
    <mruColors>
      <color rgb="FFFFF2D6"/>
      <color rgb="FFFFD1DC"/>
      <color rgb="FFA0522D"/>
      <color rgb="FFE0A8D8"/>
    </mruColors>
  </colors>
  <extLst>
    <ext xmlns:x14="http://schemas.microsoft.com/office/spreadsheetml/2009/9/main" uri="{46F421CA-312F-682f-3DD2-61675219B42D}">
      <x14:dxfs count="7">
        <dxf>
          <fill>
            <patternFill>
              <fgColor rgb="FFFFF2D6"/>
            </patternFill>
          </fill>
        </dxf>
        <dxf>
          <font>
            <b/>
            <i val="0"/>
            <color rgb="FFFFD1DC"/>
          </font>
          <fill>
            <gradientFill>
              <stop position="0">
                <color rgb="FFA0522D"/>
              </stop>
              <stop position="1">
                <color rgb="FFFFD1DC"/>
              </stop>
            </gradientFill>
          </fill>
        </dxf>
        <dxf>
          <font>
            <b/>
            <i val="0"/>
            <sz val="12"/>
          </font>
          <fill>
            <patternFill>
              <fgColor rgb="FFA0522D"/>
            </patternFill>
          </fill>
          <border>
            <left style="thin">
              <color auto="1"/>
            </left>
            <right style="thin">
              <color auto="1"/>
            </right>
            <top style="thin">
              <color auto="1"/>
            </top>
            <bottom style="thin">
              <color auto="1"/>
            </bottom>
          </border>
        </dxf>
        <dxf>
          <font>
            <color rgb="FFA0522D"/>
          </font>
        </dxf>
        <dxf>
          <font>
            <b/>
            <i val="0"/>
            <sz val="12"/>
            <color rgb="FFFFF2D6"/>
          </font>
          <fill>
            <gradientFill>
              <stop position="0">
                <color rgb="FFA0522D"/>
              </stop>
              <stop position="1">
                <color rgb="FFFFD1DC"/>
              </stop>
            </gradientFill>
          </fill>
        </dxf>
        <dxf>
          <fill>
            <gradientFill degree="90">
              <stop position="0">
                <color rgb="FFFFD1DC"/>
              </stop>
              <stop position="1">
                <color rgb="FFA0522D"/>
              </stop>
            </gradientFill>
          </fill>
        </dxf>
        <dxf>
          <font>
            <b/>
            <i val="0"/>
            <sz val="11"/>
            <color theme="1" tint="0.34998626667073579"/>
            <name val="Cambria"/>
            <family val="1"/>
            <scheme val="major"/>
          </font>
          <fill>
            <gradientFill>
              <stop position="0">
                <color rgb="FFFFD1DC"/>
              </stop>
              <stop position="1">
                <color rgb="FFFFF2D6"/>
              </stop>
            </gradientFill>
          </fill>
        </dxf>
      </x14:dxfs>
    </ext>
    <ext xmlns:x14="http://schemas.microsoft.com/office/spreadsheetml/2009/9/main" uri="{EB79DEF2-80B8-43e5-95BD-54CBDDF9020C}">
      <x14:slicerStyles defaultSlicerStyle="SlicerStyleLight1">
        <x14:slicerStyle name="Bakery Sales">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[Bakery_Budget_System (2).xlsx]Total Budget!PivotTable5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Budget'!$F$3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Budget'!$E$4:$E$11</c:f>
              <c:strCache>
                <c:ptCount val="7"/>
                <c:pt idx="0">
                  <c:v>Catering</c:v>
                </c:pt>
                <c:pt idx="1">
                  <c:v>Decorations</c:v>
                </c:pt>
                <c:pt idx="2">
                  <c:v>Entertainment</c:v>
                </c:pt>
                <c:pt idx="3">
                  <c:v>Equipment</c:v>
                </c:pt>
                <c:pt idx="4">
                  <c:v>Marketing</c:v>
                </c:pt>
                <c:pt idx="5">
                  <c:v>Staff</c:v>
                </c:pt>
                <c:pt idx="6">
                  <c:v>Venue</c:v>
                </c:pt>
              </c:strCache>
            </c:strRef>
          </c:cat>
          <c:val>
            <c:numRef>
              <c:f>'Total Budget'!$F$4:$F$11</c:f>
              <c:numCache>
                <c:formatCode>General</c:formatCode>
                <c:ptCount val="7"/>
                <c:pt idx="0">
                  <c:v>97406</c:v>
                </c:pt>
                <c:pt idx="1">
                  <c:v>20529</c:v>
                </c:pt>
                <c:pt idx="2">
                  <c:v>39149</c:v>
                </c:pt>
                <c:pt idx="3">
                  <c:v>45827</c:v>
                </c:pt>
                <c:pt idx="4">
                  <c:v>57137</c:v>
                </c:pt>
                <c:pt idx="5">
                  <c:v>69733</c:v>
                </c:pt>
                <c:pt idx="6">
                  <c:v>29762</c:v>
                </c:pt>
              </c:numCache>
            </c:numRef>
          </c:val>
          <c:extLst>
            <c:ext xmlns:c16="http://schemas.microsoft.com/office/drawing/2014/chart" uri="{C3380CC4-5D6E-409C-BE32-E72D297353CC}">
              <c16:uniqueId val="{00000000-5201-4CF1-94C7-5E7954053662}"/>
            </c:ext>
          </c:extLst>
        </c:ser>
        <c:dLbls>
          <c:dLblPos val="outEnd"/>
          <c:showLegendKey val="0"/>
          <c:showVal val="1"/>
          <c:showCatName val="0"/>
          <c:showSerName val="0"/>
          <c:showPercent val="0"/>
          <c:showBubbleSize val="0"/>
        </c:dLbls>
        <c:gapWidth val="219"/>
        <c:overlap val="-27"/>
        <c:axId val="523517935"/>
        <c:axId val="523515535"/>
      </c:barChart>
      <c:catAx>
        <c:axId val="523517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515535"/>
        <c:crosses val="autoZero"/>
        <c:auto val="1"/>
        <c:lblAlgn val="ctr"/>
        <c:lblOffset val="100"/>
        <c:noMultiLvlLbl val="0"/>
      </c:catAx>
      <c:valAx>
        <c:axId val="523515535"/>
        <c:scaling>
          <c:orientation val="minMax"/>
        </c:scaling>
        <c:delete val="1"/>
        <c:axPos val="l"/>
        <c:numFmt formatCode="General" sourceLinked="1"/>
        <c:majorTickMark val="none"/>
        <c:minorTickMark val="none"/>
        <c:tickLblPos val="nextTo"/>
        <c:crossAx val="52351793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[Bakery_Budget_System (2).xlsx]Total Budget!PivotTable7</c:name>
    <c:fmtId val="6"/>
  </c:pivotSource>
  <c:chart>
    <c:autoTitleDeleted val="1"/>
    <c:pivotFmts>
      <c:pivotFmt>
        <c:idx val="0"/>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round/>
          </a:ln>
          <a:effectLst/>
        </c:spPr>
        <c:marker>
          <c:symbol val="square"/>
          <c:size val="6"/>
          <c:spPr>
            <a:solidFill>
              <a:schemeClr val="accent2"/>
            </a:solidFill>
            <a:ln w="9525">
              <a:solidFill>
                <a:schemeClr val="accent2"/>
              </a:solidFill>
              <a:round/>
            </a:ln>
            <a:effectLst/>
          </c:spPr>
        </c:marker>
        <c:dLbl>
          <c:idx val="0"/>
          <c:layout>
            <c:manualLayout>
              <c:x val="1.6666666666666668E-3"/>
              <c:y val="-1.38542578011081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layout>
            <c:manualLayout>
              <c:x val="-0.10666666666666667"/>
              <c:y val="5.09605570137066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layout>
            <c:manualLayout>
              <c:x val="-4.2777777777777776E-2"/>
              <c:y val="-0.129594998541848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a:solidFill>
              <a:schemeClr val="accent2"/>
            </a:solidFill>
            <a:round/>
          </a:ln>
          <a:effectLst/>
        </c:spPr>
        <c:marker>
          <c:symbol val="square"/>
          <c:size val="6"/>
          <c:spPr>
            <a:solidFill>
              <a:schemeClr val="accent2"/>
            </a:solidFill>
            <a:ln w="9525">
              <a:solidFill>
                <a:schemeClr val="accent2"/>
              </a:solidFill>
              <a:round/>
            </a:ln>
            <a:effectLst/>
          </c:spPr>
        </c:marker>
        <c:dLbl>
          <c:idx val="0"/>
          <c:layout>
            <c:manualLayout>
              <c:x val="-0.115"/>
              <c:y val="-9.224628171478649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layout>
            <c:manualLayout>
              <c:x val="-5.6666666666666692E-2"/>
              <c:y val="-6.94098133566637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2225" cap="rnd">
            <a:solidFill>
              <a:schemeClr val="accent2"/>
            </a:solidFill>
            <a:round/>
          </a:ln>
          <a:effectLst/>
        </c:spPr>
        <c:marker>
          <c:symbol val="square"/>
          <c:size val="6"/>
          <c:spPr>
            <a:solidFill>
              <a:schemeClr val="accent2"/>
            </a:solidFill>
            <a:ln w="9525">
              <a:solidFill>
                <a:schemeClr val="accent2"/>
              </a:solidFill>
              <a:round/>
            </a:ln>
            <a:effectLst/>
          </c:spPr>
        </c:marker>
        <c:dLbl>
          <c:idx val="0"/>
          <c:layout>
            <c:manualLayout>
              <c:x val="-3.4444444444444444E-2"/>
              <c:y val="6.02198162729657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2225" cap="rnd">
            <a:solidFill>
              <a:schemeClr val="accent2"/>
            </a:solidFill>
            <a:round/>
          </a:ln>
          <a:effectLst/>
        </c:spPr>
        <c:marker>
          <c:symbol val="square"/>
          <c:size val="6"/>
          <c:spPr>
            <a:solidFill>
              <a:schemeClr val="accent2"/>
            </a:solidFill>
            <a:ln w="9525">
              <a:solidFill>
                <a:schemeClr val="accent2"/>
              </a:solidFill>
              <a:round/>
            </a:ln>
            <a:effectLst/>
          </c:spPr>
        </c:marker>
        <c:dLbl>
          <c:idx val="0"/>
          <c:layout>
            <c:manualLayout>
              <c:x val="-0.04"/>
              <c:y val="4.63309273840769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2225" cap="rnd">
            <a:solidFill>
              <a:schemeClr val="accent2"/>
            </a:solidFill>
            <a:round/>
          </a:ln>
          <a:effectLst/>
        </c:spPr>
        <c:marker>
          <c:symbol val="square"/>
          <c:size val="6"/>
          <c:spPr>
            <a:solidFill>
              <a:schemeClr val="accent2"/>
            </a:solidFill>
            <a:ln w="9525">
              <a:solidFill>
                <a:schemeClr val="accent2"/>
              </a:solidFill>
              <a:round/>
            </a:ln>
            <a:effectLst/>
          </c:spPr>
        </c:marker>
        <c:dLbl>
          <c:idx val="0"/>
          <c:layout>
            <c:manualLayout>
              <c:x val="-2.8888888888888992E-2"/>
              <c:y val="8.33679644211140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layout>
            <c:manualLayout>
              <c:x val="-6.5000000000000058E-2"/>
              <c:y val="0.115775371828521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2225" cap="rnd">
            <a:solidFill>
              <a:schemeClr val="accent2"/>
            </a:solidFill>
            <a:round/>
          </a:ln>
          <a:effectLst/>
        </c:spPr>
        <c:marker>
          <c:symbol val="square"/>
          <c:size val="6"/>
          <c:spPr>
            <a:solidFill>
              <a:schemeClr val="accent2"/>
            </a:solidFill>
            <a:ln w="9525">
              <a:solidFill>
                <a:schemeClr val="accent2"/>
              </a:solidFill>
              <a:round/>
            </a:ln>
            <a:effectLst/>
          </c:spPr>
        </c:marker>
        <c:dLbl>
          <c:idx val="0"/>
          <c:layout>
            <c:manualLayout>
              <c:x val="-5.6666666666666664E-2"/>
              <c:y val="-0.106446850393700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layout>
            <c:manualLayout>
              <c:x val="-5.1111111111111114E-2"/>
              <c:y val="-0.148113517060367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2225" cap="rnd">
            <a:solidFill>
              <a:schemeClr val="accent2"/>
            </a:solidFill>
            <a:round/>
          </a:ln>
          <a:effectLst/>
        </c:spPr>
        <c:marker>
          <c:symbol val="square"/>
          <c:size val="6"/>
          <c:spPr>
            <a:solidFill>
              <a:schemeClr val="accent2"/>
            </a:solidFill>
            <a:ln w="9525">
              <a:solidFill>
                <a:schemeClr val="accent2"/>
              </a:solidFill>
              <a:round/>
            </a:ln>
            <a:effectLst/>
          </c:spPr>
        </c:marker>
        <c:dLbl>
          <c:idx val="0"/>
          <c:layout>
            <c:manualLayout>
              <c:x val="-6.5000000000000099E-2"/>
              <c:y val="5.09605570137066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Budget'!$F$18</c:f>
              <c:strCache>
                <c:ptCount val="1"/>
                <c:pt idx="0">
                  <c:v>Sum of Allocated Budget</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Pt>
            <c:idx val="0"/>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06-4F83-4E5D-B885-0F1FD0188223}"/>
              </c:ext>
            </c:extLst>
          </c:dPt>
          <c:dPt>
            <c:idx val="1"/>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07-4F83-4E5D-B885-0F1FD0188223}"/>
              </c:ext>
            </c:extLst>
          </c:dPt>
          <c:dPt>
            <c:idx val="2"/>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09-4F83-4E5D-B885-0F1FD0188223}"/>
              </c:ext>
            </c:extLst>
          </c:dPt>
          <c:dPt>
            <c:idx val="5"/>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0D-4F83-4E5D-B885-0F1FD0188223}"/>
              </c:ext>
            </c:extLst>
          </c:dPt>
          <c:dPt>
            <c:idx val="6"/>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0E-4F83-4E5D-B885-0F1FD0188223}"/>
              </c:ext>
            </c:extLst>
          </c:dPt>
          <c:dLbls>
            <c:dLbl>
              <c:idx val="0"/>
              <c:layout>
                <c:manualLayout>
                  <c:x val="-0.10666666666666667"/>
                  <c:y val="5.09605570137066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F83-4E5D-B885-0F1FD0188223}"/>
                </c:ext>
              </c:extLst>
            </c:dLbl>
            <c:dLbl>
              <c:idx val="1"/>
              <c:layout>
                <c:manualLayout>
                  <c:x val="-4.2777777777777776E-2"/>
                  <c:y val="-0.1295949985418489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F83-4E5D-B885-0F1FD0188223}"/>
                </c:ext>
              </c:extLst>
            </c:dLbl>
            <c:dLbl>
              <c:idx val="2"/>
              <c:layout>
                <c:manualLayout>
                  <c:x val="-5.6666666666666692E-2"/>
                  <c:y val="-6.940981335666375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F83-4E5D-B885-0F1FD0188223}"/>
                </c:ext>
              </c:extLst>
            </c:dLbl>
            <c:dLbl>
              <c:idx val="5"/>
              <c:layout>
                <c:manualLayout>
                  <c:x val="-6.5000000000000058E-2"/>
                  <c:y val="0.1157753718285214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4F83-4E5D-B885-0F1FD0188223}"/>
                </c:ext>
              </c:extLst>
            </c:dLbl>
            <c:dLbl>
              <c:idx val="6"/>
              <c:layout>
                <c:manualLayout>
                  <c:x val="-5.1111111111111114E-2"/>
                  <c:y val="-0.1481135170603674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4F83-4E5D-B885-0F1FD018822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'Total Budget'!$E$19:$E$26</c:f>
              <c:strCache>
                <c:ptCount val="7"/>
                <c:pt idx="0">
                  <c:v>Catering</c:v>
                </c:pt>
                <c:pt idx="1">
                  <c:v>Decorations</c:v>
                </c:pt>
                <c:pt idx="2">
                  <c:v>Entertainment</c:v>
                </c:pt>
                <c:pt idx="3">
                  <c:v>Equipment</c:v>
                </c:pt>
                <c:pt idx="4">
                  <c:v>Marketing</c:v>
                </c:pt>
                <c:pt idx="5">
                  <c:v>Staff</c:v>
                </c:pt>
                <c:pt idx="6">
                  <c:v>Venue</c:v>
                </c:pt>
              </c:strCache>
            </c:strRef>
          </c:cat>
          <c:val>
            <c:numRef>
              <c:f>'Total Budget'!$F$19:$F$26</c:f>
              <c:numCache>
                <c:formatCode>General</c:formatCode>
                <c:ptCount val="7"/>
                <c:pt idx="0">
                  <c:v>97406</c:v>
                </c:pt>
                <c:pt idx="1">
                  <c:v>20529</c:v>
                </c:pt>
                <c:pt idx="2">
                  <c:v>39149</c:v>
                </c:pt>
                <c:pt idx="3">
                  <c:v>45827</c:v>
                </c:pt>
                <c:pt idx="4">
                  <c:v>57137</c:v>
                </c:pt>
                <c:pt idx="5">
                  <c:v>69733</c:v>
                </c:pt>
                <c:pt idx="6">
                  <c:v>29762</c:v>
                </c:pt>
              </c:numCache>
            </c:numRef>
          </c:val>
          <c:smooth val="0"/>
          <c:extLst>
            <c:ext xmlns:c16="http://schemas.microsoft.com/office/drawing/2014/chart" uri="{C3380CC4-5D6E-409C-BE32-E72D297353CC}">
              <c16:uniqueId val="{00000000-4F83-4E5D-B885-0F1FD0188223}"/>
            </c:ext>
          </c:extLst>
        </c:ser>
        <c:ser>
          <c:idx val="1"/>
          <c:order val="1"/>
          <c:tx>
            <c:strRef>
              <c:f>'Total Budget'!$G$18</c:f>
              <c:strCache>
                <c:ptCount val="1"/>
                <c:pt idx="0">
                  <c:v>Sum of Actual Spent</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dPt>
            <c:idx val="0"/>
            <c:marker>
              <c:symbol val="square"/>
              <c:size val="6"/>
              <c:spPr>
                <a:solidFill>
                  <a:schemeClr val="accent2"/>
                </a:solidFill>
                <a:ln w="952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05-4F83-4E5D-B885-0F1FD0188223}"/>
              </c:ext>
            </c:extLst>
          </c:dPt>
          <c:dPt>
            <c:idx val="1"/>
            <c:marker>
              <c:symbol val="square"/>
              <c:size val="6"/>
              <c:spPr>
                <a:solidFill>
                  <a:schemeClr val="accent2"/>
                </a:solidFill>
                <a:ln w="952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08-4F83-4E5D-B885-0F1FD0188223}"/>
              </c:ext>
            </c:extLst>
          </c:dPt>
          <c:dPt>
            <c:idx val="2"/>
            <c:marker>
              <c:symbol val="square"/>
              <c:size val="6"/>
              <c:spPr>
                <a:solidFill>
                  <a:schemeClr val="accent2"/>
                </a:solidFill>
                <a:ln w="952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0A-4F83-4E5D-B885-0F1FD0188223}"/>
              </c:ext>
            </c:extLst>
          </c:dPt>
          <c:dPt>
            <c:idx val="3"/>
            <c:marker>
              <c:symbol val="square"/>
              <c:size val="6"/>
              <c:spPr>
                <a:solidFill>
                  <a:schemeClr val="accent2"/>
                </a:solidFill>
                <a:ln w="952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0B-4F83-4E5D-B885-0F1FD0188223}"/>
              </c:ext>
            </c:extLst>
          </c:dPt>
          <c:dPt>
            <c:idx val="4"/>
            <c:marker>
              <c:symbol val="square"/>
              <c:size val="6"/>
              <c:spPr>
                <a:solidFill>
                  <a:schemeClr val="accent2"/>
                </a:solidFill>
                <a:ln w="952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0C-4F83-4E5D-B885-0F1FD0188223}"/>
              </c:ext>
            </c:extLst>
          </c:dPt>
          <c:dPt>
            <c:idx val="5"/>
            <c:marker>
              <c:symbol val="square"/>
              <c:size val="6"/>
              <c:spPr>
                <a:solidFill>
                  <a:schemeClr val="accent2"/>
                </a:solidFill>
                <a:ln w="952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03-4F83-4E5D-B885-0F1FD0188223}"/>
              </c:ext>
            </c:extLst>
          </c:dPt>
          <c:dPt>
            <c:idx val="6"/>
            <c:marker>
              <c:symbol val="square"/>
              <c:size val="6"/>
              <c:spPr>
                <a:solidFill>
                  <a:schemeClr val="accent2"/>
                </a:solidFill>
                <a:ln w="9525">
                  <a:solidFill>
                    <a:schemeClr val="accent2"/>
                  </a:solidFill>
                  <a:round/>
                </a:ln>
                <a:effectLst/>
              </c:spPr>
            </c:marker>
            <c:bubble3D val="0"/>
            <c:spPr>
              <a:ln w="22225" cap="rnd">
                <a:solidFill>
                  <a:schemeClr val="accent2"/>
                </a:solidFill>
                <a:round/>
              </a:ln>
              <a:effectLst/>
            </c:spPr>
            <c:extLst>
              <c:ext xmlns:c16="http://schemas.microsoft.com/office/drawing/2014/chart" uri="{C3380CC4-5D6E-409C-BE32-E72D297353CC}">
                <c16:uniqueId val="{00000004-4F83-4E5D-B885-0F1FD0188223}"/>
              </c:ext>
            </c:extLst>
          </c:dPt>
          <c:dLbls>
            <c:dLbl>
              <c:idx val="0"/>
              <c:layout>
                <c:manualLayout>
                  <c:x val="1.6666666666666668E-3"/>
                  <c:y val="-1.385425780110819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F83-4E5D-B885-0F1FD0188223}"/>
                </c:ext>
              </c:extLst>
            </c:dLbl>
            <c:dLbl>
              <c:idx val="1"/>
              <c:layout>
                <c:manualLayout>
                  <c:x val="-0.115"/>
                  <c:y val="-9.2246281714786493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F83-4E5D-B885-0F1FD0188223}"/>
                </c:ext>
              </c:extLst>
            </c:dLbl>
            <c:dLbl>
              <c:idx val="2"/>
              <c:layout>
                <c:manualLayout>
                  <c:x val="-3.4444444444444444E-2"/>
                  <c:y val="6.021981627296579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F83-4E5D-B885-0F1FD0188223}"/>
                </c:ext>
              </c:extLst>
            </c:dLbl>
            <c:dLbl>
              <c:idx val="3"/>
              <c:layout>
                <c:manualLayout>
                  <c:x val="-0.04"/>
                  <c:y val="4.633092738407699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F83-4E5D-B885-0F1FD0188223}"/>
                </c:ext>
              </c:extLst>
            </c:dLbl>
            <c:dLbl>
              <c:idx val="4"/>
              <c:layout>
                <c:manualLayout>
                  <c:x val="-2.8888888888888992E-2"/>
                  <c:y val="8.336796442111402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4F83-4E5D-B885-0F1FD0188223}"/>
                </c:ext>
              </c:extLst>
            </c:dLbl>
            <c:dLbl>
              <c:idx val="5"/>
              <c:layout>
                <c:manualLayout>
                  <c:x val="-5.6666666666666664E-2"/>
                  <c:y val="-0.1064468503937007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F83-4E5D-B885-0F1FD0188223}"/>
                </c:ext>
              </c:extLst>
            </c:dLbl>
            <c:dLbl>
              <c:idx val="6"/>
              <c:layout>
                <c:manualLayout>
                  <c:x val="-6.5000000000000099E-2"/>
                  <c:y val="5.09605570137066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F83-4E5D-B885-0F1FD018822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'Total Budget'!$E$19:$E$26</c:f>
              <c:strCache>
                <c:ptCount val="7"/>
                <c:pt idx="0">
                  <c:v>Catering</c:v>
                </c:pt>
                <c:pt idx="1">
                  <c:v>Decorations</c:v>
                </c:pt>
                <c:pt idx="2">
                  <c:v>Entertainment</c:v>
                </c:pt>
                <c:pt idx="3">
                  <c:v>Equipment</c:v>
                </c:pt>
                <c:pt idx="4">
                  <c:v>Marketing</c:v>
                </c:pt>
                <c:pt idx="5">
                  <c:v>Staff</c:v>
                </c:pt>
                <c:pt idx="6">
                  <c:v>Venue</c:v>
                </c:pt>
              </c:strCache>
            </c:strRef>
          </c:cat>
          <c:val>
            <c:numRef>
              <c:f>'Total Budget'!$G$19:$G$26</c:f>
              <c:numCache>
                <c:formatCode>General</c:formatCode>
                <c:ptCount val="7"/>
                <c:pt idx="0">
                  <c:v>95976</c:v>
                </c:pt>
                <c:pt idx="1">
                  <c:v>10907</c:v>
                </c:pt>
                <c:pt idx="2">
                  <c:v>30083</c:v>
                </c:pt>
                <c:pt idx="3">
                  <c:v>39892</c:v>
                </c:pt>
                <c:pt idx="4">
                  <c:v>49038</c:v>
                </c:pt>
                <c:pt idx="5">
                  <c:v>62692</c:v>
                </c:pt>
                <c:pt idx="6">
                  <c:v>30372</c:v>
                </c:pt>
              </c:numCache>
            </c:numRef>
          </c:val>
          <c:smooth val="0"/>
          <c:extLst>
            <c:ext xmlns:c16="http://schemas.microsoft.com/office/drawing/2014/chart" uri="{C3380CC4-5D6E-409C-BE32-E72D297353CC}">
              <c16:uniqueId val="{00000001-4F83-4E5D-B885-0F1FD0188223}"/>
            </c:ext>
          </c:extLst>
        </c:ser>
        <c:dLbls>
          <c:dLblPos val="t"/>
          <c:showLegendKey val="0"/>
          <c:showVal val="1"/>
          <c:showCatName val="0"/>
          <c:showSerName val="0"/>
          <c:showPercent val="0"/>
          <c:showBubbleSize val="0"/>
        </c:dLbls>
        <c:marker val="1"/>
        <c:smooth val="0"/>
        <c:axId val="213766336"/>
        <c:axId val="213764416"/>
      </c:lineChart>
      <c:catAx>
        <c:axId val="213766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13764416"/>
        <c:crosses val="autoZero"/>
        <c:auto val="1"/>
        <c:lblAlgn val="ctr"/>
        <c:lblOffset val="100"/>
        <c:noMultiLvlLbl val="0"/>
      </c:catAx>
      <c:valAx>
        <c:axId val="213764416"/>
        <c:scaling>
          <c:orientation val="minMax"/>
        </c:scaling>
        <c:delete val="1"/>
        <c:axPos val="l"/>
        <c:numFmt formatCode="General" sourceLinked="1"/>
        <c:majorTickMark val="none"/>
        <c:minorTickMark val="none"/>
        <c:tickLblPos val="nextTo"/>
        <c:crossAx val="213766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0"/>
          <c:showBubbleSize val="0"/>
          <c:showLeaderLines val="0"/>
        </c:dLbls>
        <c:firstSliceAng val="27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[Bakery_Budget_System (2).xlsx]ProfitLoss!PivotTable17</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ProfitLoss!$B$3</c:f>
              <c:strCache>
                <c:ptCount val="1"/>
                <c:pt idx="0">
                  <c:v>Sum of Profit/Loss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ProfitLoss!$A$4:$A$8</c:f>
              <c:strCache>
                <c:ptCount val="4"/>
                <c:pt idx="0">
                  <c:v>Donations</c:v>
                </c:pt>
                <c:pt idx="1">
                  <c:v>Product Sales</c:v>
                </c:pt>
                <c:pt idx="2">
                  <c:v>Sponsorships</c:v>
                </c:pt>
                <c:pt idx="3">
                  <c:v>Ticket Sales</c:v>
                </c:pt>
              </c:strCache>
            </c:strRef>
          </c:cat>
          <c:val>
            <c:numRef>
              <c:f>ProfitLoss!$B$4:$B$8</c:f>
              <c:numCache>
                <c:formatCode>General</c:formatCode>
                <c:ptCount val="4"/>
                <c:pt idx="0">
                  <c:v>607126</c:v>
                </c:pt>
                <c:pt idx="1">
                  <c:v>513516</c:v>
                </c:pt>
                <c:pt idx="2">
                  <c:v>706507</c:v>
                </c:pt>
                <c:pt idx="3">
                  <c:v>399886</c:v>
                </c:pt>
              </c:numCache>
            </c:numRef>
          </c:val>
          <c:smooth val="0"/>
          <c:extLst>
            <c:ext xmlns:c16="http://schemas.microsoft.com/office/drawing/2014/chart" uri="{C3380CC4-5D6E-409C-BE32-E72D297353CC}">
              <c16:uniqueId val="{00000000-909B-4354-AF1A-C9AC98D0BD62}"/>
            </c:ext>
          </c:extLst>
        </c:ser>
        <c:ser>
          <c:idx val="1"/>
          <c:order val="1"/>
          <c:tx>
            <c:strRef>
              <c:f>ProfitLoss!$C$3</c:f>
              <c:strCache>
                <c:ptCount val="1"/>
                <c:pt idx="0">
                  <c:v>Sum of Expenses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ProfitLoss!$A$4:$A$8</c:f>
              <c:strCache>
                <c:ptCount val="4"/>
                <c:pt idx="0">
                  <c:v>Donations</c:v>
                </c:pt>
                <c:pt idx="1">
                  <c:v>Product Sales</c:v>
                </c:pt>
                <c:pt idx="2">
                  <c:v>Sponsorships</c:v>
                </c:pt>
                <c:pt idx="3">
                  <c:v>Ticket Sales</c:v>
                </c:pt>
              </c:strCache>
            </c:strRef>
          </c:cat>
          <c:val>
            <c:numRef>
              <c:f>ProfitLoss!$C$4:$C$8</c:f>
              <c:numCache>
                <c:formatCode>General</c:formatCode>
                <c:ptCount val="4"/>
                <c:pt idx="0">
                  <c:v>262000</c:v>
                </c:pt>
                <c:pt idx="1">
                  <c:v>219000</c:v>
                </c:pt>
                <c:pt idx="2">
                  <c:v>259000</c:v>
                </c:pt>
                <c:pt idx="3">
                  <c:v>154000</c:v>
                </c:pt>
              </c:numCache>
            </c:numRef>
          </c:val>
          <c:smooth val="0"/>
          <c:extLst>
            <c:ext xmlns:c16="http://schemas.microsoft.com/office/drawing/2014/chart" uri="{C3380CC4-5D6E-409C-BE32-E72D297353CC}">
              <c16:uniqueId val="{00000001-909B-4354-AF1A-C9AC98D0BD62}"/>
            </c:ext>
          </c:extLst>
        </c:ser>
        <c:dLbls>
          <c:showLegendKey val="0"/>
          <c:showVal val="0"/>
          <c:showCatName val="0"/>
          <c:showSerName val="0"/>
          <c:showPercent val="0"/>
          <c:showBubbleSize val="0"/>
        </c:dLbls>
        <c:marker val="1"/>
        <c:smooth val="0"/>
        <c:axId val="223604736"/>
        <c:axId val="223602816"/>
      </c:lineChart>
      <c:catAx>
        <c:axId val="223604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602816"/>
        <c:crosses val="autoZero"/>
        <c:auto val="1"/>
        <c:lblAlgn val="ctr"/>
        <c:lblOffset val="100"/>
        <c:noMultiLvlLbl val="0"/>
      </c:catAx>
      <c:valAx>
        <c:axId val="223602816"/>
        <c:scaling>
          <c:orientation val="minMax"/>
        </c:scaling>
        <c:delete val="1"/>
        <c:axPos val="l"/>
        <c:numFmt formatCode="General" sourceLinked="1"/>
        <c:majorTickMark val="none"/>
        <c:minorTickMark val="none"/>
        <c:tickLblPos val="nextTo"/>
        <c:crossAx val="223604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[Bakery_Budget_System (2).xlsx]Total Revenue!PivotTable11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0921985815602731E-2"/>
              <c:y val="-6.6462167689161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9.4562647754137114E-2"/>
              <c:y val="-5.1124744376278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6.2056737588652496E-2"/>
              <c:y val="0.122699386503067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5.614657210401891E-2"/>
              <c:y val="0.107361963190184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'Total Revenue'!$D$5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FE76-4EE8-9E8F-B408B32DE7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FE76-4EE8-9E8F-B408B32DE76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FE76-4EE8-9E8F-B408B32DE76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FE76-4EE8-9E8F-B408B32DE763}"/>
              </c:ext>
            </c:extLst>
          </c:dPt>
          <c:dLbls>
            <c:dLbl>
              <c:idx val="0"/>
              <c:layout>
                <c:manualLayout>
                  <c:x val="7.0921985815602731E-2"/>
                  <c:y val="-6.6462167689161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E76-4EE8-9E8F-B408B32DE763}"/>
                </c:ext>
              </c:extLst>
            </c:dLbl>
            <c:dLbl>
              <c:idx val="1"/>
              <c:layout>
                <c:manualLayout>
                  <c:x val="5.614657210401891E-2"/>
                  <c:y val="0.107361963190184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E76-4EE8-9E8F-B408B32DE763}"/>
                </c:ext>
              </c:extLst>
            </c:dLbl>
            <c:dLbl>
              <c:idx val="2"/>
              <c:layout>
                <c:manualLayout>
                  <c:x val="-6.2056737588652496E-2"/>
                  <c:y val="0.122699386503067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E76-4EE8-9E8F-B408B32DE763}"/>
                </c:ext>
              </c:extLst>
            </c:dLbl>
            <c:dLbl>
              <c:idx val="3"/>
              <c:layout>
                <c:manualLayout>
                  <c:x val="-9.4562647754137114E-2"/>
                  <c:y val="-5.1124744376278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E76-4EE8-9E8F-B408B32DE7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Revenue'!$C$6:$C$10</c:f>
              <c:strCache>
                <c:ptCount val="4"/>
                <c:pt idx="0">
                  <c:v>Donations</c:v>
                </c:pt>
                <c:pt idx="1">
                  <c:v>Product Sales</c:v>
                </c:pt>
                <c:pt idx="2">
                  <c:v>Sponsorships</c:v>
                </c:pt>
                <c:pt idx="3">
                  <c:v>Ticket Sales</c:v>
                </c:pt>
              </c:strCache>
            </c:strRef>
          </c:cat>
          <c:val>
            <c:numRef>
              <c:f>'Total Revenue'!$D$6:$D$10</c:f>
              <c:numCache>
                <c:formatCode>General</c:formatCode>
                <c:ptCount val="4"/>
                <c:pt idx="0">
                  <c:v>607126</c:v>
                </c:pt>
                <c:pt idx="1">
                  <c:v>513516</c:v>
                </c:pt>
                <c:pt idx="2">
                  <c:v>706507</c:v>
                </c:pt>
                <c:pt idx="3">
                  <c:v>399886</c:v>
                </c:pt>
              </c:numCache>
            </c:numRef>
          </c:val>
          <c:extLst>
            <c:ext xmlns:c16="http://schemas.microsoft.com/office/drawing/2014/chart" uri="{C3380CC4-5D6E-409C-BE32-E72D297353CC}">
              <c16:uniqueId val="{00000000-FE76-4EE8-9E8F-B408B32DE76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[Bakery_Budget_System (2).xlsx]ProfitLoss!PivotTable17</c:name>
    <c:fmtId val="8"/>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ProfitLoss!$B$3</c:f>
              <c:strCache>
                <c:ptCount val="1"/>
                <c:pt idx="0">
                  <c:v>Sum of Profit/Loss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ProfitLoss!$A$4:$A$8</c:f>
              <c:strCache>
                <c:ptCount val="4"/>
                <c:pt idx="0">
                  <c:v>Donations</c:v>
                </c:pt>
                <c:pt idx="1">
                  <c:v>Product Sales</c:v>
                </c:pt>
                <c:pt idx="2">
                  <c:v>Sponsorships</c:v>
                </c:pt>
                <c:pt idx="3">
                  <c:v>Ticket Sales</c:v>
                </c:pt>
              </c:strCache>
            </c:strRef>
          </c:cat>
          <c:val>
            <c:numRef>
              <c:f>ProfitLoss!$B$4:$B$8</c:f>
              <c:numCache>
                <c:formatCode>General</c:formatCode>
                <c:ptCount val="4"/>
                <c:pt idx="0">
                  <c:v>607126</c:v>
                </c:pt>
                <c:pt idx="1">
                  <c:v>513516</c:v>
                </c:pt>
                <c:pt idx="2">
                  <c:v>706507</c:v>
                </c:pt>
                <c:pt idx="3">
                  <c:v>399886</c:v>
                </c:pt>
              </c:numCache>
            </c:numRef>
          </c:val>
          <c:smooth val="0"/>
          <c:extLst>
            <c:ext xmlns:c16="http://schemas.microsoft.com/office/drawing/2014/chart" uri="{C3380CC4-5D6E-409C-BE32-E72D297353CC}">
              <c16:uniqueId val="{00000000-E0BA-43A2-8263-C6D05EBA9C7B}"/>
            </c:ext>
          </c:extLst>
        </c:ser>
        <c:ser>
          <c:idx val="1"/>
          <c:order val="1"/>
          <c:tx>
            <c:strRef>
              <c:f>ProfitLoss!$C$3</c:f>
              <c:strCache>
                <c:ptCount val="1"/>
                <c:pt idx="0">
                  <c:v>Sum of Expenses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ProfitLoss!$A$4:$A$8</c:f>
              <c:strCache>
                <c:ptCount val="4"/>
                <c:pt idx="0">
                  <c:v>Donations</c:v>
                </c:pt>
                <c:pt idx="1">
                  <c:v>Product Sales</c:v>
                </c:pt>
                <c:pt idx="2">
                  <c:v>Sponsorships</c:v>
                </c:pt>
                <c:pt idx="3">
                  <c:v>Ticket Sales</c:v>
                </c:pt>
              </c:strCache>
            </c:strRef>
          </c:cat>
          <c:val>
            <c:numRef>
              <c:f>ProfitLoss!$C$4:$C$8</c:f>
              <c:numCache>
                <c:formatCode>General</c:formatCode>
                <c:ptCount val="4"/>
                <c:pt idx="0">
                  <c:v>262000</c:v>
                </c:pt>
                <c:pt idx="1">
                  <c:v>219000</c:v>
                </c:pt>
                <c:pt idx="2">
                  <c:v>259000</c:v>
                </c:pt>
                <c:pt idx="3">
                  <c:v>154000</c:v>
                </c:pt>
              </c:numCache>
            </c:numRef>
          </c:val>
          <c:smooth val="0"/>
          <c:extLst>
            <c:ext xmlns:c16="http://schemas.microsoft.com/office/drawing/2014/chart" uri="{C3380CC4-5D6E-409C-BE32-E72D297353CC}">
              <c16:uniqueId val="{00000001-E0BA-43A2-8263-C6D05EBA9C7B}"/>
            </c:ext>
          </c:extLst>
        </c:ser>
        <c:dLbls>
          <c:showLegendKey val="0"/>
          <c:showVal val="0"/>
          <c:showCatName val="0"/>
          <c:showSerName val="0"/>
          <c:showPercent val="0"/>
          <c:showBubbleSize val="0"/>
        </c:dLbls>
        <c:marker val="1"/>
        <c:smooth val="0"/>
        <c:axId val="223604736"/>
        <c:axId val="223602816"/>
      </c:lineChart>
      <c:catAx>
        <c:axId val="223604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602816"/>
        <c:crosses val="autoZero"/>
        <c:auto val="1"/>
        <c:lblAlgn val="ctr"/>
        <c:lblOffset val="100"/>
        <c:noMultiLvlLbl val="0"/>
      </c:catAx>
      <c:valAx>
        <c:axId val="223602816"/>
        <c:scaling>
          <c:orientation val="minMax"/>
        </c:scaling>
        <c:delete val="1"/>
        <c:axPos val="l"/>
        <c:numFmt formatCode="General" sourceLinked="1"/>
        <c:majorTickMark val="none"/>
        <c:minorTickMark val="none"/>
        <c:tickLblPos val="nextTo"/>
        <c:crossAx val="223604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[Bakery_Budget_System (2).xlsx]Sheet2!PivotTable2</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clustered"/>
        <c:varyColors val="0"/>
        <c:ser>
          <c:idx val="0"/>
          <c:order val="0"/>
          <c:tx>
            <c:strRef>
              <c:f>Sheet2!$B$3</c:f>
              <c:strCache>
                <c:ptCount val="1"/>
                <c:pt idx="0">
                  <c:v>Total</c:v>
                </c:pt>
              </c:strCache>
            </c:strRef>
          </c:tx>
          <c:spPr>
            <a:solidFill>
              <a:schemeClr val="accent1"/>
            </a:solidFill>
            <a:ln>
              <a:noFill/>
            </a:ln>
            <a:effectLst/>
            <a:sp3d/>
          </c:spPr>
          <c:invertIfNegative val="0"/>
          <c:cat>
            <c:strRef>
              <c:f>Sheet2!$A$4:$A$10</c:f>
              <c:strCache>
                <c:ptCount val="6"/>
                <c:pt idx="0">
                  <c:v>Bread</c:v>
                </c:pt>
                <c:pt idx="1">
                  <c:v>Cake</c:v>
                </c:pt>
                <c:pt idx="2">
                  <c:v>Cupcake</c:v>
                </c:pt>
                <c:pt idx="3">
                  <c:v>Donut</c:v>
                </c:pt>
                <c:pt idx="4">
                  <c:v>Muffin</c:v>
                </c:pt>
                <c:pt idx="5">
                  <c:v>Pastry</c:v>
                </c:pt>
              </c:strCache>
            </c:strRef>
          </c:cat>
          <c:val>
            <c:numRef>
              <c:f>Sheet2!$B$4:$B$10</c:f>
              <c:numCache>
                <c:formatCode>General</c:formatCode>
                <c:ptCount val="6"/>
                <c:pt idx="0">
                  <c:v>15</c:v>
                </c:pt>
                <c:pt idx="1">
                  <c:v>45</c:v>
                </c:pt>
                <c:pt idx="2">
                  <c:v>74</c:v>
                </c:pt>
                <c:pt idx="3">
                  <c:v>32</c:v>
                </c:pt>
                <c:pt idx="4">
                  <c:v>81</c:v>
                </c:pt>
                <c:pt idx="5">
                  <c:v>52</c:v>
                </c:pt>
              </c:numCache>
            </c:numRef>
          </c:val>
          <c:extLst>
            <c:ext xmlns:c16="http://schemas.microsoft.com/office/drawing/2014/chart" uri="{C3380CC4-5D6E-409C-BE32-E72D297353CC}">
              <c16:uniqueId val="{00000000-6839-4BCC-AFB4-01B0DCD5B6FD}"/>
            </c:ext>
          </c:extLst>
        </c:ser>
        <c:dLbls>
          <c:showLegendKey val="0"/>
          <c:showVal val="0"/>
          <c:showCatName val="0"/>
          <c:showSerName val="0"/>
          <c:showPercent val="0"/>
          <c:showBubbleSize val="0"/>
        </c:dLbls>
        <c:gapWidth val="150"/>
        <c:shape val="box"/>
        <c:axId val="1635247311"/>
        <c:axId val="1635247791"/>
        <c:axId val="0"/>
      </c:bar3DChart>
      <c:catAx>
        <c:axId val="16352473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247791"/>
        <c:crosses val="autoZero"/>
        <c:auto val="1"/>
        <c:lblAlgn val="ctr"/>
        <c:lblOffset val="100"/>
        <c:noMultiLvlLbl val="0"/>
      </c:catAx>
      <c:valAx>
        <c:axId val="1635247791"/>
        <c:scaling>
          <c:orientation val="minMax"/>
        </c:scaling>
        <c:delete val="1"/>
        <c:axPos val="l"/>
        <c:numFmt formatCode="General" sourceLinked="1"/>
        <c:majorTickMark val="none"/>
        <c:minorTickMark val="none"/>
        <c:tickLblPos val="nextTo"/>
        <c:crossAx val="163524731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[Bakery_Budget_System (2).xlsx]Total Budget!PivotTable5</c:name>
    <c:fmtId val="4"/>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a:gsLst>
              <a:gs pos="0">
                <a:srgbClr val="E0A8D8"/>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644698406368669E-2"/>
          <c:y val="0"/>
          <c:w val="0.93071060318726262"/>
          <c:h val="0.49827630646304533"/>
        </c:manualLayout>
      </c:layout>
      <c:barChart>
        <c:barDir val="col"/>
        <c:grouping val="clustered"/>
        <c:varyColors val="0"/>
        <c:ser>
          <c:idx val="0"/>
          <c:order val="0"/>
          <c:tx>
            <c:strRef>
              <c:f>'Total Budget'!$F$3</c:f>
              <c:strCache>
                <c:ptCount val="1"/>
                <c:pt idx="0">
                  <c:v>Total</c:v>
                </c:pt>
              </c:strCache>
            </c:strRef>
          </c:tx>
          <c:spPr>
            <a:gradFill>
              <a:gsLst>
                <a:gs pos="0">
                  <a:srgbClr val="E0A8D8"/>
                </a:gs>
                <a:gs pos="100000">
                  <a:schemeClr val="accent1">
                    <a:lumMod val="30000"/>
                    <a:lumOff val="7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Budget'!$E$4:$E$11</c:f>
              <c:strCache>
                <c:ptCount val="7"/>
                <c:pt idx="0">
                  <c:v>Catering</c:v>
                </c:pt>
                <c:pt idx="1">
                  <c:v>Decorations</c:v>
                </c:pt>
                <c:pt idx="2">
                  <c:v>Entertainment</c:v>
                </c:pt>
                <c:pt idx="3">
                  <c:v>Equipment</c:v>
                </c:pt>
                <c:pt idx="4">
                  <c:v>Marketing</c:v>
                </c:pt>
                <c:pt idx="5">
                  <c:v>Staff</c:v>
                </c:pt>
                <c:pt idx="6">
                  <c:v>Venue</c:v>
                </c:pt>
              </c:strCache>
            </c:strRef>
          </c:cat>
          <c:val>
            <c:numRef>
              <c:f>'Total Budget'!$F$4:$F$11</c:f>
              <c:numCache>
                <c:formatCode>General</c:formatCode>
                <c:ptCount val="7"/>
                <c:pt idx="0">
                  <c:v>97406</c:v>
                </c:pt>
                <c:pt idx="1">
                  <c:v>20529</c:v>
                </c:pt>
                <c:pt idx="2">
                  <c:v>39149</c:v>
                </c:pt>
                <c:pt idx="3">
                  <c:v>45827</c:v>
                </c:pt>
                <c:pt idx="4">
                  <c:v>57137</c:v>
                </c:pt>
                <c:pt idx="5">
                  <c:v>69733</c:v>
                </c:pt>
                <c:pt idx="6">
                  <c:v>29762</c:v>
                </c:pt>
              </c:numCache>
            </c:numRef>
          </c:val>
          <c:extLst>
            <c:ext xmlns:c16="http://schemas.microsoft.com/office/drawing/2014/chart" uri="{C3380CC4-5D6E-409C-BE32-E72D297353CC}">
              <c16:uniqueId val="{00000000-B05D-40B3-AAD7-5B8136E4E5C9}"/>
            </c:ext>
          </c:extLst>
        </c:ser>
        <c:dLbls>
          <c:dLblPos val="outEnd"/>
          <c:showLegendKey val="0"/>
          <c:showVal val="1"/>
          <c:showCatName val="0"/>
          <c:showSerName val="0"/>
          <c:showPercent val="0"/>
          <c:showBubbleSize val="0"/>
        </c:dLbls>
        <c:gapWidth val="219"/>
        <c:overlap val="-27"/>
        <c:axId val="523517935"/>
        <c:axId val="523515535"/>
      </c:barChart>
      <c:catAx>
        <c:axId val="523517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523515535"/>
        <c:crosses val="autoZero"/>
        <c:auto val="1"/>
        <c:lblAlgn val="ctr"/>
        <c:lblOffset val="100"/>
        <c:noMultiLvlLbl val="0"/>
      </c:catAx>
      <c:valAx>
        <c:axId val="523515535"/>
        <c:scaling>
          <c:orientation val="minMax"/>
        </c:scaling>
        <c:delete val="1"/>
        <c:axPos val="l"/>
        <c:numFmt formatCode="General" sourceLinked="1"/>
        <c:majorTickMark val="none"/>
        <c:minorTickMark val="none"/>
        <c:tickLblPos val="nextTo"/>
        <c:crossAx val="52351793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[Bakery_Budget_System (2).xlsx]ProfitLoss!PivotTable17</c:name>
    <c:fmtId val="4"/>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E0A8D8"/>
            </a:solidFill>
            <a:round/>
          </a:ln>
          <a:effectLst/>
        </c:spPr>
        <c:marker>
          <c:symbol val="circle"/>
          <c:size val="5"/>
          <c:spPr>
            <a:solidFill>
              <a:schemeClr val="accent1"/>
            </a:solidFill>
            <a:ln w="9525">
              <a:solidFill>
                <a:schemeClr val="accent1"/>
              </a:solidFill>
              <a:tailEnd type="none"/>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rgbClr val="7030A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ProfitLoss!$B$3</c:f>
              <c:strCache>
                <c:ptCount val="1"/>
                <c:pt idx="0">
                  <c:v>Sum of Profit/Loss</c:v>
                </c:pt>
              </c:strCache>
            </c:strRef>
          </c:tx>
          <c:spPr>
            <a:ln w="28575" cap="rnd">
              <a:solidFill>
                <a:srgbClr val="E0A8D8"/>
              </a:solidFill>
              <a:round/>
            </a:ln>
            <a:effectLst/>
          </c:spPr>
          <c:marker>
            <c:symbol val="circle"/>
            <c:size val="5"/>
            <c:spPr>
              <a:solidFill>
                <a:schemeClr val="accent1"/>
              </a:solidFill>
              <a:ln w="9525">
                <a:solidFill>
                  <a:schemeClr val="accent1"/>
                </a:solidFill>
                <a:tailEnd type="none"/>
              </a:ln>
              <a:effectLst/>
            </c:spPr>
          </c:marker>
          <c:cat>
            <c:strRef>
              <c:f>ProfitLoss!$A$4:$A$8</c:f>
              <c:strCache>
                <c:ptCount val="4"/>
                <c:pt idx="0">
                  <c:v>Donations</c:v>
                </c:pt>
                <c:pt idx="1">
                  <c:v>Product Sales</c:v>
                </c:pt>
                <c:pt idx="2">
                  <c:v>Sponsorships</c:v>
                </c:pt>
                <c:pt idx="3">
                  <c:v>Ticket Sales</c:v>
                </c:pt>
              </c:strCache>
            </c:strRef>
          </c:cat>
          <c:val>
            <c:numRef>
              <c:f>ProfitLoss!$B$4:$B$8</c:f>
              <c:numCache>
                <c:formatCode>General</c:formatCode>
                <c:ptCount val="4"/>
                <c:pt idx="0">
                  <c:v>607126</c:v>
                </c:pt>
                <c:pt idx="1">
                  <c:v>513516</c:v>
                </c:pt>
                <c:pt idx="2">
                  <c:v>706507</c:v>
                </c:pt>
                <c:pt idx="3">
                  <c:v>399886</c:v>
                </c:pt>
              </c:numCache>
            </c:numRef>
          </c:val>
          <c:smooth val="0"/>
          <c:extLst>
            <c:ext xmlns:c16="http://schemas.microsoft.com/office/drawing/2014/chart" uri="{C3380CC4-5D6E-409C-BE32-E72D297353CC}">
              <c16:uniqueId val="{00000000-9551-4D17-81B4-3A8AAD594B57}"/>
            </c:ext>
          </c:extLst>
        </c:ser>
        <c:ser>
          <c:idx val="1"/>
          <c:order val="1"/>
          <c:tx>
            <c:strRef>
              <c:f>ProfitLoss!$C$3</c:f>
              <c:strCache>
                <c:ptCount val="1"/>
                <c:pt idx="0">
                  <c:v>Sum of Expenses</c:v>
                </c:pt>
              </c:strCache>
            </c:strRef>
          </c:tx>
          <c:spPr>
            <a:ln w="28575" cap="rnd">
              <a:solidFill>
                <a:schemeClr val="accent2"/>
              </a:solidFill>
              <a:round/>
            </a:ln>
            <a:effectLst/>
          </c:spPr>
          <c:marker>
            <c:symbol val="circle"/>
            <c:size val="5"/>
            <c:spPr>
              <a:solidFill>
                <a:srgbClr val="7030A0"/>
              </a:solidFill>
              <a:ln w="9525">
                <a:solidFill>
                  <a:schemeClr val="accent2"/>
                </a:solidFill>
              </a:ln>
              <a:effectLst/>
            </c:spPr>
          </c:marker>
          <c:cat>
            <c:strRef>
              <c:f>ProfitLoss!$A$4:$A$8</c:f>
              <c:strCache>
                <c:ptCount val="4"/>
                <c:pt idx="0">
                  <c:v>Donations</c:v>
                </c:pt>
                <c:pt idx="1">
                  <c:v>Product Sales</c:v>
                </c:pt>
                <c:pt idx="2">
                  <c:v>Sponsorships</c:v>
                </c:pt>
                <c:pt idx="3">
                  <c:v>Ticket Sales</c:v>
                </c:pt>
              </c:strCache>
            </c:strRef>
          </c:cat>
          <c:val>
            <c:numRef>
              <c:f>ProfitLoss!$C$4:$C$8</c:f>
              <c:numCache>
                <c:formatCode>General</c:formatCode>
                <c:ptCount val="4"/>
                <c:pt idx="0">
                  <c:v>262000</c:v>
                </c:pt>
                <c:pt idx="1">
                  <c:v>219000</c:v>
                </c:pt>
                <c:pt idx="2">
                  <c:v>259000</c:v>
                </c:pt>
                <c:pt idx="3">
                  <c:v>154000</c:v>
                </c:pt>
              </c:numCache>
            </c:numRef>
          </c:val>
          <c:smooth val="0"/>
          <c:extLst>
            <c:ext xmlns:c16="http://schemas.microsoft.com/office/drawing/2014/chart" uri="{C3380CC4-5D6E-409C-BE32-E72D297353CC}">
              <c16:uniqueId val="{00000001-9551-4D17-81B4-3A8AAD594B57}"/>
            </c:ext>
          </c:extLst>
        </c:ser>
        <c:dLbls>
          <c:showLegendKey val="0"/>
          <c:showVal val="0"/>
          <c:showCatName val="0"/>
          <c:showSerName val="0"/>
          <c:showPercent val="0"/>
          <c:showBubbleSize val="0"/>
        </c:dLbls>
        <c:marker val="1"/>
        <c:smooth val="0"/>
        <c:axId val="223604736"/>
        <c:axId val="223602816"/>
      </c:lineChart>
      <c:catAx>
        <c:axId val="223604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223602816"/>
        <c:crosses val="autoZero"/>
        <c:auto val="1"/>
        <c:lblAlgn val="ctr"/>
        <c:lblOffset val="100"/>
        <c:noMultiLvlLbl val="0"/>
      </c:catAx>
      <c:valAx>
        <c:axId val="223602816"/>
        <c:scaling>
          <c:orientation val="minMax"/>
        </c:scaling>
        <c:delete val="1"/>
        <c:axPos val="l"/>
        <c:numFmt formatCode="General" sourceLinked="1"/>
        <c:majorTickMark val="none"/>
        <c:minorTickMark val="none"/>
        <c:tickLblPos val="nextTo"/>
        <c:crossAx val="22360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[Bakery_Budget_System (2).xlsx]Total Budget!PivotTable7</c:name>
    <c:fmtId val="12"/>
  </c:pivotSource>
  <c:chart>
    <c:autoTitleDeleted val="1"/>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1.6666666666666668E-3"/>
              <c:y val="-1.3854257801108195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10666666666666667"/>
              <c:y val="5.0960557013706644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4.2777777777777776E-2"/>
              <c:y val="-0.12959499854184894"/>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0.115"/>
              <c:y val="-9.2246281714786493E-3"/>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5.6666666666666692E-2"/>
              <c:y val="-6.9409813356663755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3.4444444444444444E-2"/>
              <c:y val="6.0219816272965791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04"/>
              <c:y val="4.6330927384076993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2.8888888888888992E-2"/>
              <c:y val="8.3367964421114021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6.5000000000000058E-2"/>
              <c:y val="0.11577537182852143"/>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5.6666666666666664E-2"/>
              <c:y val="-0.10644685039370079"/>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5.1111111111111114E-2"/>
              <c:y val="-0.14811351706036746"/>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6.5000000000000099E-2"/>
              <c:y val="5.0960557013706623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0.10666666666666667"/>
              <c:y val="5.0960557013706644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4.2777777777777776E-2"/>
              <c:y val="-0.12959499854184894"/>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5.6666666666666692E-2"/>
              <c:y val="-6.9409813356663755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8"/>
        <c:dLbl>
          <c:idx val="0"/>
          <c:layout>
            <c:manualLayout>
              <c:x val="-6.5000000000000058E-2"/>
              <c:y val="0.11577537182852143"/>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5.1111111111111114E-2"/>
              <c:y val="-0.14811351706036746"/>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1.6666666666666668E-3"/>
              <c:y val="-1.3854257801108195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0.115"/>
              <c:y val="-9.2246281714786493E-3"/>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3.4444444444444444E-2"/>
              <c:y val="6.0219816272965791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0.04"/>
              <c:y val="4.6330927384076993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5"/>
        <c:dLbl>
          <c:idx val="0"/>
          <c:layout>
            <c:manualLayout>
              <c:x val="-2.8888888888888992E-2"/>
              <c:y val="8.3367964421114021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6"/>
        <c:dLbl>
          <c:idx val="0"/>
          <c:layout>
            <c:manualLayout>
              <c:x val="-5.6666666666666664E-2"/>
              <c:y val="-0.10644685039370079"/>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7"/>
        <c:dLbl>
          <c:idx val="0"/>
          <c:layout>
            <c:manualLayout>
              <c:x val="-6.5000000000000099E-2"/>
              <c:y val="5.0960557013706623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8"/>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9"/>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0.10666666666666667"/>
              <c:y val="5.09605570137066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4.2777777777777776E-2"/>
              <c:y val="-0.129594998541848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1"/>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5.6666666666666692E-2"/>
              <c:y val="-6.94098133566637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6.5000000000000058E-2"/>
              <c:y val="0.115775371828521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5.1111111111111114E-2"/>
              <c:y val="-0.148113517060367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4"/>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1.6666666666666668E-3"/>
              <c:y val="-1.38542578011081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6"/>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0.115"/>
              <c:y val="-9.224628171478649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7"/>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3.4444444444444444E-2"/>
              <c:y val="6.02198162729657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8"/>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0.04"/>
              <c:y val="4.63309273840769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9"/>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2.8888888888888992E-2"/>
              <c:y val="8.33679644211140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0"/>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5.6666666666666664E-2"/>
              <c:y val="-0.106446850393700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6.5000000000000099E-2"/>
              <c:y val="5.09605570137066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7.7508498471190637E-2"/>
          <c:w val="0.92783151525921759"/>
          <c:h val="0.88632086890892037"/>
        </c:manualLayout>
      </c:layout>
      <c:lineChart>
        <c:grouping val="standard"/>
        <c:varyColors val="0"/>
        <c:ser>
          <c:idx val="0"/>
          <c:order val="0"/>
          <c:tx>
            <c:strRef>
              <c:f>'Total Budget'!$F$18</c:f>
              <c:strCache>
                <c:ptCount val="1"/>
                <c:pt idx="0">
                  <c:v>Sum of Allocated Budget</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Pt>
            <c:idx val="0"/>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spPr>
              <a:ln w="22225" cap="rnd">
                <a:solidFill>
                  <a:schemeClr val="accent1"/>
                </a:solidFill>
              </a:ln>
              <a:effectLst>
                <a:glow rad="139700">
                  <a:schemeClr val="accent1">
                    <a:satMod val="175000"/>
                    <a:alpha val="14000"/>
                  </a:schemeClr>
                </a:glow>
              </a:effectLst>
            </c:spPr>
            <c:extLst>
              <c:ext xmlns:c16="http://schemas.microsoft.com/office/drawing/2014/chart" uri="{C3380CC4-5D6E-409C-BE32-E72D297353CC}">
                <c16:uniqueId val="{00000001-512C-4364-8A91-083C132C76B1}"/>
              </c:ext>
            </c:extLst>
          </c:dPt>
          <c:dPt>
            <c:idx val="1"/>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spPr>
              <a:ln w="22225" cap="rnd">
                <a:solidFill>
                  <a:schemeClr val="accent1"/>
                </a:solidFill>
              </a:ln>
              <a:effectLst>
                <a:glow rad="139700">
                  <a:schemeClr val="accent1">
                    <a:satMod val="175000"/>
                    <a:alpha val="14000"/>
                  </a:schemeClr>
                </a:glow>
              </a:effectLst>
            </c:spPr>
            <c:extLst>
              <c:ext xmlns:c16="http://schemas.microsoft.com/office/drawing/2014/chart" uri="{C3380CC4-5D6E-409C-BE32-E72D297353CC}">
                <c16:uniqueId val="{00000003-512C-4364-8A91-083C132C76B1}"/>
              </c:ext>
            </c:extLst>
          </c:dPt>
          <c:dPt>
            <c:idx val="2"/>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spPr>
              <a:ln w="22225" cap="rnd">
                <a:solidFill>
                  <a:schemeClr val="accent1"/>
                </a:solidFill>
              </a:ln>
              <a:effectLst>
                <a:glow rad="139700">
                  <a:schemeClr val="accent1">
                    <a:satMod val="175000"/>
                    <a:alpha val="14000"/>
                  </a:schemeClr>
                </a:glow>
              </a:effectLst>
            </c:spPr>
            <c:extLst>
              <c:ext xmlns:c16="http://schemas.microsoft.com/office/drawing/2014/chart" uri="{C3380CC4-5D6E-409C-BE32-E72D297353CC}">
                <c16:uniqueId val="{00000005-512C-4364-8A91-083C132C76B1}"/>
              </c:ext>
            </c:extLst>
          </c:dPt>
          <c:dPt>
            <c:idx val="5"/>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spPr>
              <a:ln w="22225" cap="rnd">
                <a:solidFill>
                  <a:schemeClr val="accent1"/>
                </a:solidFill>
              </a:ln>
              <a:effectLst>
                <a:glow rad="139700">
                  <a:schemeClr val="accent1">
                    <a:satMod val="175000"/>
                    <a:alpha val="14000"/>
                  </a:schemeClr>
                </a:glow>
              </a:effectLst>
            </c:spPr>
            <c:extLst>
              <c:ext xmlns:c16="http://schemas.microsoft.com/office/drawing/2014/chart" uri="{C3380CC4-5D6E-409C-BE32-E72D297353CC}">
                <c16:uniqueId val="{00000007-512C-4364-8A91-083C132C76B1}"/>
              </c:ext>
            </c:extLst>
          </c:dPt>
          <c:dPt>
            <c:idx val="6"/>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spPr>
              <a:ln w="22225" cap="rnd">
                <a:solidFill>
                  <a:schemeClr val="accent1"/>
                </a:solidFill>
              </a:ln>
              <a:effectLst>
                <a:glow rad="139700">
                  <a:schemeClr val="accent1">
                    <a:satMod val="175000"/>
                    <a:alpha val="14000"/>
                  </a:schemeClr>
                </a:glow>
              </a:effectLst>
            </c:spPr>
            <c:extLst>
              <c:ext xmlns:c16="http://schemas.microsoft.com/office/drawing/2014/chart" uri="{C3380CC4-5D6E-409C-BE32-E72D297353CC}">
                <c16:uniqueId val="{00000009-512C-4364-8A91-083C132C76B1}"/>
              </c:ext>
            </c:extLst>
          </c:dPt>
          <c:dLbls>
            <c:dLbl>
              <c:idx val="0"/>
              <c:layout>
                <c:manualLayout>
                  <c:x val="-0.10666666666666667"/>
                  <c:y val="5.09605570137066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12C-4364-8A91-083C132C76B1}"/>
                </c:ext>
              </c:extLst>
            </c:dLbl>
            <c:dLbl>
              <c:idx val="1"/>
              <c:layout>
                <c:manualLayout>
                  <c:x val="-4.2777777777777776E-2"/>
                  <c:y val="-0.1295949985418489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12C-4364-8A91-083C132C76B1}"/>
                </c:ext>
              </c:extLst>
            </c:dLbl>
            <c:dLbl>
              <c:idx val="2"/>
              <c:layout>
                <c:manualLayout>
                  <c:x val="-5.6666666666666692E-2"/>
                  <c:y val="-6.940981335666375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12C-4364-8A91-083C132C76B1}"/>
                </c:ext>
              </c:extLst>
            </c:dLbl>
            <c:dLbl>
              <c:idx val="5"/>
              <c:layout>
                <c:manualLayout>
                  <c:x val="-6.5000000000000058E-2"/>
                  <c:y val="0.1157753718285214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12C-4364-8A91-083C132C76B1}"/>
                </c:ext>
              </c:extLst>
            </c:dLbl>
            <c:dLbl>
              <c:idx val="6"/>
              <c:layout>
                <c:manualLayout>
                  <c:x val="-5.1111111111111114E-2"/>
                  <c:y val="-0.1481135170603674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12C-4364-8A91-083C132C76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'Total Budget'!$E$19:$E$26</c:f>
              <c:strCache>
                <c:ptCount val="7"/>
                <c:pt idx="0">
                  <c:v>Catering</c:v>
                </c:pt>
                <c:pt idx="1">
                  <c:v>Decorations</c:v>
                </c:pt>
                <c:pt idx="2">
                  <c:v>Entertainment</c:v>
                </c:pt>
                <c:pt idx="3">
                  <c:v>Equipment</c:v>
                </c:pt>
                <c:pt idx="4">
                  <c:v>Marketing</c:v>
                </c:pt>
                <c:pt idx="5">
                  <c:v>Staff</c:v>
                </c:pt>
                <c:pt idx="6">
                  <c:v>Venue</c:v>
                </c:pt>
              </c:strCache>
            </c:strRef>
          </c:cat>
          <c:val>
            <c:numRef>
              <c:f>'Total Budget'!$F$19:$F$26</c:f>
              <c:numCache>
                <c:formatCode>General</c:formatCode>
                <c:ptCount val="7"/>
                <c:pt idx="0">
                  <c:v>97406</c:v>
                </c:pt>
                <c:pt idx="1">
                  <c:v>20529</c:v>
                </c:pt>
                <c:pt idx="2">
                  <c:v>39149</c:v>
                </c:pt>
                <c:pt idx="3">
                  <c:v>45827</c:v>
                </c:pt>
                <c:pt idx="4">
                  <c:v>57137</c:v>
                </c:pt>
                <c:pt idx="5">
                  <c:v>69733</c:v>
                </c:pt>
                <c:pt idx="6">
                  <c:v>29762</c:v>
                </c:pt>
              </c:numCache>
            </c:numRef>
          </c:val>
          <c:smooth val="0"/>
          <c:extLst>
            <c:ext xmlns:c16="http://schemas.microsoft.com/office/drawing/2014/chart" uri="{C3380CC4-5D6E-409C-BE32-E72D297353CC}">
              <c16:uniqueId val="{0000000A-512C-4364-8A91-083C132C76B1}"/>
            </c:ext>
          </c:extLst>
        </c:ser>
        <c:ser>
          <c:idx val="1"/>
          <c:order val="1"/>
          <c:tx>
            <c:strRef>
              <c:f>'Total Budget'!$G$18</c:f>
              <c:strCache>
                <c:ptCount val="1"/>
                <c:pt idx="0">
                  <c:v>Sum of Actual Spent</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Pt>
            <c:idx val="0"/>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spPr>
              <a:ln w="22225" cap="rnd">
                <a:solidFill>
                  <a:schemeClr val="accent2"/>
                </a:solidFill>
              </a:ln>
              <a:effectLst>
                <a:glow rad="139700">
                  <a:schemeClr val="accent2">
                    <a:satMod val="175000"/>
                    <a:alpha val="14000"/>
                  </a:schemeClr>
                </a:glow>
              </a:effectLst>
            </c:spPr>
            <c:extLst>
              <c:ext xmlns:c16="http://schemas.microsoft.com/office/drawing/2014/chart" uri="{C3380CC4-5D6E-409C-BE32-E72D297353CC}">
                <c16:uniqueId val="{0000000C-512C-4364-8A91-083C132C76B1}"/>
              </c:ext>
            </c:extLst>
          </c:dPt>
          <c:dPt>
            <c:idx val="1"/>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spPr>
              <a:ln w="22225" cap="rnd">
                <a:solidFill>
                  <a:schemeClr val="accent2"/>
                </a:solidFill>
              </a:ln>
              <a:effectLst>
                <a:glow rad="139700">
                  <a:schemeClr val="accent2">
                    <a:satMod val="175000"/>
                    <a:alpha val="14000"/>
                  </a:schemeClr>
                </a:glow>
              </a:effectLst>
            </c:spPr>
            <c:extLst>
              <c:ext xmlns:c16="http://schemas.microsoft.com/office/drawing/2014/chart" uri="{C3380CC4-5D6E-409C-BE32-E72D297353CC}">
                <c16:uniqueId val="{0000000E-512C-4364-8A91-083C132C76B1}"/>
              </c:ext>
            </c:extLst>
          </c:dPt>
          <c:dPt>
            <c:idx val="2"/>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spPr>
              <a:ln w="22225" cap="rnd">
                <a:solidFill>
                  <a:schemeClr val="accent2"/>
                </a:solidFill>
              </a:ln>
              <a:effectLst>
                <a:glow rad="139700">
                  <a:schemeClr val="accent2">
                    <a:satMod val="175000"/>
                    <a:alpha val="14000"/>
                  </a:schemeClr>
                </a:glow>
              </a:effectLst>
            </c:spPr>
            <c:extLst>
              <c:ext xmlns:c16="http://schemas.microsoft.com/office/drawing/2014/chart" uri="{C3380CC4-5D6E-409C-BE32-E72D297353CC}">
                <c16:uniqueId val="{00000010-512C-4364-8A91-083C132C76B1}"/>
              </c:ext>
            </c:extLst>
          </c:dPt>
          <c:dPt>
            <c:idx val="3"/>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spPr>
              <a:ln w="22225" cap="rnd">
                <a:solidFill>
                  <a:schemeClr val="accent2"/>
                </a:solidFill>
              </a:ln>
              <a:effectLst>
                <a:glow rad="139700">
                  <a:schemeClr val="accent2">
                    <a:satMod val="175000"/>
                    <a:alpha val="14000"/>
                  </a:schemeClr>
                </a:glow>
              </a:effectLst>
            </c:spPr>
            <c:extLst>
              <c:ext xmlns:c16="http://schemas.microsoft.com/office/drawing/2014/chart" uri="{C3380CC4-5D6E-409C-BE32-E72D297353CC}">
                <c16:uniqueId val="{00000012-512C-4364-8A91-083C132C76B1}"/>
              </c:ext>
            </c:extLst>
          </c:dPt>
          <c:dPt>
            <c:idx val="4"/>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spPr>
              <a:ln w="22225" cap="rnd">
                <a:solidFill>
                  <a:schemeClr val="accent2"/>
                </a:solidFill>
              </a:ln>
              <a:effectLst>
                <a:glow rad="139700">
                  <a:schemeClr val="accent2">
                    <a:satMod val="175000"/>
                    <a:alpha val="14000"/>
                  </a:schemeClr>
                </a:glow>
              </a:effectLst>
            </c:spPr>
            <c:extLst>
              <c:ext xmlns:c16="http://schemas.microsoft.com/office/drawing/2014/chart" uri="{C3380CC4-5D6E-409C-BE32-E72D297353CC}">
                <c16:uniqueId val="{00000014-512C-4364-8A91-083C132C76B1}"/>
              </c:ext>
            </c:extLst>
          </c:dPt>
          <c:dPt>
            <c:idx val="5"/>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spPr>
              <a:ln w="22225" cap="rnd">
                <a:solidFill>
                  <a:schemeClr val="accent2"/>
                </a:solidFill>
              </a:ln>
              <a:effectLst>
                <a:glow rad="139700">
                  <a:schemeClr val="accent2">
                    <a:satMod val="175000"/>
                    <a:alpha val="14000"/>
                  </a:schemeClr>
                </a:glow>
              </a:effectLst>
            </c:spPr>
            <c:extLst>
              <c:ext xmlns:c16="http://schemas.microsoft.com/office/drawing/2014/chart" uri="{C3380CC4-5D6E-409C-BE32-E72D297353CC}">
                <c16:uniqueId val="{00000016-512C-4364-8A91-083C132C76B1}"/>
              </c:ext>
            </c:extLst>
          </c:dPt>
          <c:dPt>
            <c:idx val="6"/>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spPr>
              <a:ln w="22225" cap="rnd">
                <a:solidFill>
                  <a:schemeClr val="accent2"/>
                </a:solidFill>
              </a:ln>
              <a:effectLst>
                <a:glow rad="139700">
                  <a:schemeClr val="accent2">
                    <a:satMod val="175000"/>
                    <a:alpha val="14000"/>
                  </a:schemeClr>
                </a:glow>
              </a:effectLst>
            </c:spPr>
            <c:extLst>
              <c:ext xmlns:c16="http://schemas.microsoft.com/office/drawing/2014/chart" uri="{C3380CC4-5D6E-409C-BE32-E72D297353CC}">
                <c16:uniqueId val="{00000018-512C-4364-8A91-083C132C76B1}"/>
              </c:ext>
            </c:extLst>
          </c:dPt>
          <c:dLbls>
            <c:dLbl>
              <c:idx val="0"/>
              <c:layout>
                <c:manualLayout>
                  <c:x val="1.6666666666666668E-3"/>
                  <c:y val="-1.385425780110819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12C-4364-8A91-083C132C76B1}"/>
                </c:ext>
              </c:extLst>
            </c:dLbl>
            <c:dLbl>
              <c:idx val="1"/>
              <c:layout>
                <c:manualLayout>
                  <c:x val="-0.115"/>
                  <c:y val="-9.2246281714786493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512C-4364-8A91-083C132C76B1}"/>
                </c:ext>
              </c:extLst>
            </c:dLbl>
            <c:dLbl>
              <c:idx val="2"/>
              <c:layout>
                <c:manualLayout>
                  <c:x val="-3.4444444444444444E-2"/>
                  <c:y val="6.021981627296579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512C-4364-8A91-083C132C76B1}"/>
                </c:ext>
              </c:extLst>
            </c:dLbl>
            <c:dLbl>
              <c:idx val="3"/>
              <c:layout>
                <c:manualLayout>
                  <c:x val="-0.04"/>
                  <c:y val="4.633092738407699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512C-4364-8A91-083C132C76B1}"/>
                </c:ext>
              </c:extLst>
            </c:dLbl>
            <c:dLbl>
              <c:idx val="4"/>
              <c:layout>
                <c:manualLayout>
                  <c:x val="-2.8888888888888992E-2"/>
                  <c:y val="8.336796442111402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512C-4364-8A91-083C132C76B1}"/>
                </c:ext>
              </c:extLst>
            </c:dLbl>
            <c:dLbl>
              <c:idx val="5"/>
              <c:layout>
                <c:manualLayout>
                  <c:x val="-5.6666666666666664E-2"/>
                  <c:y val="-0.1064468503937007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512C-4364-8A91-083C132C76B1}"/>
                </c:ext>
              </c:extLst>
            </c:dLbl>
            <c:dLbl>
              <c:idx val="6"/>
              <c:layout>
                <c:manualLayout>
                  <c:x val="-6.5000000000000099E-2"/>
                  <c:y val="5.09605570137066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512C-4364-8A91-083C132C76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'Total Budget'!$E$19:$E$26</c:f>
              <c:strCache>
                <c:ptCount val="7"/>
                <c:pt idx="0">
                  <c:v>Catering</c:v>
                </c:pt>
                <c:pt idx="1">
                  <c:v>Decorations</c:v>
                </c:pt>
                <c:pt idx="2">
                  <c:v>Entertainment</c:v>
                </c:pt>
                <c:pt idx="3">
                  <c:v>Equipment</c:v>
                </c:pt>
                <c:pt idx="4">
                  <c:v>Marketing</c:v>
                </c:pt>
                <c:pt idx="5">
                  <c:v>Staff</c:v>
                </c:pt>
                <c:pt idx="6">
                  <c:v>Venue</c:v>
                </c:pt>
              </c:strCache>
            </c:strRef>
          </c:cat>
          <c:val>
            <c:numRef>
              <c:f>'Total Budget'!$G$19:$G$26</c:f>
              <c:numCache>
                <c:formatCode>General</c:formatCode>
                <c:ptCount val="7"/>
                <c:pt idx="0">
                  <c:v>95976</c:v>
                </c:pt>
                <c:pt idx="1">
                  <c:v>10907</c:v>
                </c:pt>
                <c:pt idx="2">
                  <c:v>30083</c:v>
                </c:pt>
                <c:pt idx="3">
                  <c:v>39892</c:v>
                </c:pt>
                <c:pt idx="4">
                  <c:v>49038</c:v>
                </c:pt>
                <c:pt idx="5">
                  <c:v>62692</c:v>
                </c:pt>
                <c:pt idx="6">
                  <c:v>30372</c:v>
                </c:pt>
              </c:numCache>
            </c:numRef>
          </c:val>
          <c:smooth val="0"/>
          <c:extLst>
            <c:ext xmlns:c16="http://schemas.microsoft.com/office/drawing/2014/chart" uri="{C3380CC4-5D6E-409C-BE32-E72D297353CC}">
              <c16:uniqueId val="{00000019-512C-4364-8A91-083C132C76B1}"/>
            </c:ext>
          </c:extLst>
        </c:ser>
        <c:dLbls>
          <c:dLblPos val="t"/>
          <c:showLegendKey val="0"/>
          <c:showVal val="1"/>
          <c:showCatName val="0"/>
          <c:showSerName val="0"/>
          <c:showPercent val="0"/>
          <c:showBubbleSize val="0"/>
        </c:dLbls>
        <c:marker val="1"/>
        <c:smooth val="0"/>
        <c:axId val="213766336"/>
        <c:axId val="213764416"/>
      </c:lineChart>
      <c:catAx>
        <c:axId val="213766336"/>
        <c:scaling>
          <c:orientation val="minMax"/>
        </c:scaling>
        <c:delete val="1"/>
        <c:axPos val="b"/>
        <c:numFmt formatCode="General" sourceLinked="1"/>
        <c:majorTickMark val="none"/>
        <c:minorTickMark val="none"/>
        <c:tickLblPos val="nextTo"/>
        <c:crossAx val="213764416"/>
        <c:crosses val="autoZero"/>
        <c:auto val="1"/>
        <c:lblAlgn val="ctr"/>
        <c:lblOffset val="100"/>
        <c:noMultiLvlLbl val="0"/>
      </c:catAx>
      <c:valAx>
        <c:axId val="213764416"/>
        <c:scaling>
          <c:orientation val="minMax"/>
        </c:scaling>
        <c:delete val="1"/>
        <c:axPos val="l"/>
        <c:numFmt formatCode="General" sourceLinked="1"/>
        <c:majorTickMark val="none"/>
        <c:minorTickMark val="none"/>
        <c:tickLblPos val="nextTo"/>
        <c:crossAx val="213766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[Bakery_Budget_System (2).xlsx]Total Revenue!PivotTable11</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0921985815602731E-2"/>
              <c:y val="-6.6462167689161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9.4562647754137114E-2"/>
              <c:y val="-5.1124744376278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6.2056737588652496E-2"/>
              <c:y val="0.122699386503067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5.614657210401891E-2"/>
              <c:y val="0.107361963190184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7.0921985815602731E-2"/>
              <c:y val="-6.6462167689161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5.614657210401891E-2"/>
              <c:y val="0.107361963190184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6.2056737588652496E-2"/>
              <c:y val="0.122699386503067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9.4562647754137114E-2"/>
              <c:y val="-5.1124744376278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A0522D"/>
          </a:solidFill>
          <a:ln w="19050">
            <a:solidFill>
              <a:srgbClr val="00B0F0"/>
            </a:solidFill>
          </a:ln>
          <a:effectLst/>
        </c:spPr>
        <c:dLbl>
          <c:idx val="0"/>
          <c:layout>
            <c:manualLayout>
              <c:x val="0.11582552370114685"/>
              <c:y val="-0.104390506614529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1DC"/>
          </a:solidFill>
          <a:ln w="19050">
            <a:solidFill>
              <a:srgbClr val="00B0F0"/>
            </a:solidFill>
          </a:ln>
          <a:effectLst/>
        </c:spPr>
        <c:dLbl>
          <c:idx val="0"/>
          <c:layout>
            <c:manualLayout>
              <c:x val="5.614657210401891E-2"/>
              <c:y val="0.107361963190184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F2D6"/>
          </a:solidFill>
          <a:ln w="19050">
            <a:solidFill>
              <a:srgbClr val="00B0F0"/>
            </a:solidFill>
          </a:ln>
          <a:effectLst/>
        </c:spPr>
        <c:dLbl>
          <c:idx val="0"/>
          <c:layout>
            <c:manualLayout>
              <c:x val="-6.2056737588652496E-2"/>
              <c:y val="0.122699386503067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E0A8D8"/>
          </a:solidFill>
          <a:ln w="19050">
            <a:solidFill>
              <a:srgbClr val="00B0F0"/>
            </a:solidFill>
          </a:ln>
          <a:effectLst/>
        </c:spPr>
        <c:dLbl>
          <c:idx val="0"/>
          <c:layout>
            <c:manualLayout>
              <c:x val="-0.1291037796017856"/>
              <c:y val="-5.11248532897441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'Total Revenue'!$D$5</c:f>
              <c:strCache>
                <c:ptCount val="1"/>
                <c:pt idx="0">
                  <c:v>Total</c:v>
                </c:pt>
              </c:strCache>
            </c:strRef>
          </c:tx>
          <c:spPr>
            <a:ln>
              <a:solidFill>
                <a:srgbClr val="00B0F0"/>
              </a:solidFill>
            </a:ln>
          </c:spPr>
          <c:dPt>
            <c:idx val="0"/>
            <c:bubble3D val="0"/>
            <c:spPr>
              <a:solidFill>
                <a:srgbClr val="A0522D"/>
              </a:solidFill>
              <a:ln w="19050">
                <a:solidFill>
                  <a:srgbClr val="00B0F0"/>
                </a:solidFill>
              </a:ln>
              <a:effectLst/>
            </c:spPr>
            <c:extLst>
              <c:ext xmlns:c16="http://schemas.microsoft.com/office/drawing/2014/chart" uri="{C3380CC4-5D6E-409C-BE32-E72D297353CC}">
                <c16:uniqueId val="{00000001-D5ED-414E-A3FA-326DA2D54A9D}"/>
              </c:ext>
            </c:extLst>
          </c:dPt>
          <c:dPt>
            <c:idx val="1"/>
            <c:bubble3D val="0"/>
            <c:spPr>
              <a:solidFill>
                <a:srgbClr val="FFD1DC"/>
              </a:solidFill>
              <a:ln w="19050">
                <a:solidFill>
                  <a:srgbClr val="00B0F0"/>
                </a:solidFill>
              </a:ln>
              <a:effectLst/>
            </c:spPr>
            <c:extLst>
              <c:ext xmlns:c16="http://schemas.microsoft.com/office/drawing/2014/chart" uri="{C3380CC4-5D6E-409C-BE32-E72D297353CC}">
                <c16:uniqueId val="{00000003-D5ED-414E-A3FA-326DA2D54A9D}"/>
              </c:ext>
            </c:extLst>
          </c:dPt>
          <c:dPt>
            <c:idx val="2"/>
            <c:bubble3D val="0"/>
            <c:spPr>
              <a:solidFill>
                <a:srgbClr val="FFF2D6"/>
              </a:solidFill>
              <a:ln w="19050">
                <a:solidFill>
                  <a:srgbClr val="00B0F0"/>
                </a:solidFill>
              </a:ln>
              <a:effectLst/>
            </c:spPr>
            <c:extLst>
              <c:ext xmlns:c16="http://schemas.microsoft.com/office/drawing/2014/chart" uri="{C3380CC4-5D6E-409C-BE32-E72D297353CC}">
                <c16:uniqueId val="{00000005-D5ED-414E-A3FA-326DA2D54A9D}"/>
              </c:ext>
            </c:extLst>
          </c:dPt>
          <c:dPt>
            <c:idx val="3"/>
            <c:bubble3D val="0"/>
            <c:spPr>
              <a:solidFill>
                <a:srgbClr val="E0A8D8"/>
              </a:solidFill>
              <a:ln w="19050">
                <a:solidFill>
                  <a:srgbClr val="00B0F0"/>
                </a:solidFill>
              </a:ln>
              <a:effectLst/>
            </c:spPr>
            <c:extLst>
              <c:ext xmlns:c16="http://schemas.microsoft.com/office/drawing/2014/chart" uri="{C3380CC4-5D6E-409C-BE32-E72D297353CC}">
                <c16:uniqueId val="{00000007-D5ED-414E-A3FA-326DA2D54A9D}"/>
              </c:ext>
            </c:extLst>
          </c:dPt>
          <c:dLbls>
            <c:dLbl>
              <c:idx val="0"/>
              <c:layout>
                <c:manualLayout>
                  <c:x val="0.11582552370114685"/>
                  <c:y val="-0.104390506614529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ED-414E-A3FA-326DA2D54A9D}"/>
                </c:ext>
              </c:extLst>
            </c:dLbl>
            <c:dLbl>
              <c:idx val="1"/>
              <c:layout>
                <c:manualLayout>
                  <c:x val="5.614657210401891E-2"/>
                  <c:y val="0.107361963190184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5ED-414E-A3FA-326DA2D54A9D}"/>
                </c:ext>
              </c:extLst>
            </c:dLbl>
            <c:dLbl>
              <c:idx val="2"/>
              <c:layout>
                <c:manualLayout>
                  <c:x val="-6.2056737588652496E-2"/>
                  <c:y val="0.122699386503067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5ED-414E-A3FA-326DA2D54A9D}"/>
                </c:ext>
              </c:extLst>
            </c:dLbl>
            <c:dLbl>
              <c:idx val="3"/>
              <c:layout>
                <c:manualLayout>
                  <c:x val="-0.1291037796017856"/>
                  <c:y val="-5.11248532897441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5ED-414E-A3FA-326DA2D54A9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bg2"/>
                  </a:solidFill>
                  <a:round/>
                </a:ln>
                <a:effectLst/>
              </c:spPr>
            </c:leaderLines>
            <c:extLst>
              <c:ext xmlns:c15="http://schemas.microsoft.com/office/drawing/2012/chart" uri="{CE6537A1-D6FC-4f65-9D91-7224C49458BB}"/>
            </c:extLst>
          </c:dLbls>
          <c:cat>
            <c:strRef>
              <c:f>'Total Revenue'!$C$6:$C$10</c:f>
              <c:strCache>
                <c:ptCount val="4"/>
                <c:pt idx="0">
                  <c:v>Donations</c:v>
                </c:pt>
                <c:pt idx="1">
                  <c:v>Product Sales</c:v>
                </c:pt>
                <c:pt idx="2">
                  <c:v>Sponsorships</c:v>
                </c:pt>
                <c:pt idx="3">
                  <c:v>Ticket Sales</c:v>
                </c:pt>
              </c:strCache>
            </c:strRef>
          </c:cat>
          <c:val>
            <c:numRef>
              <c:f>'Total Revenue'!$D$6:$D$10</c:f>
              <c:numCache>
                <c:formatCode>General</c:formatCode>
                <c:ptCount val="4"/>
                <c:pt idx="0">
                  <c:v>607126</c:v>
                </c:pt>
                <c:pt idx="1">
                  <c:v>513516</c:v>
                </c:pt>
                <c:pt idx="2">
                  <c:v>706507</c:v>
                </c:pt>
                <c:pt idx="3">
                  <c:v>399886</c:v>
                </c:pt>
              </c:numCache>
            </c:numRef>
          </c:val>
          <c:extLst>
            <c:ext xmlns:c16="http://schemas.microsoft.com/office/drawing/2014/chart" uri="{C3380CC4-5D6E-409C-BE32-E72D297353CC}">
              <c16:uniqueId val="{00000008-D5ED-414E-A3FA-326DA2D54A9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egendEntry>
        <c:idx val="0"/>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legendEntry>
      <c:legendEntry>
        <c:idx val="1"/>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legendEntry>
      <c:legendEntry>
        <c:idx val="2"/>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legendEntry>
      <c:legendEntry>
        <c:idx val="3"/>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legendEntry>
      <c:layout>
        <c:manualLayout>
          <c:xMode val="edge"/>
          <c:yMode val="edge"/>
          <c:x val="0.69896000731496977"/>
          <c:y val="0.26264590685551104"/>
          <c:w val="0.27827035626413016"/>
          <c:h val="0.502838258315562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[Bakery_Budget_System (2).xlsx]Sheet2!PivotTable2</c:name>
    <c:fmtId val="5"/>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rgbClr val="A0522D"/>
              </a:gs>
              <a:gs pos="100000">
                <a:srgbClr val="FFD1DC"/>
              </a:gs>
            </a:gsLst>
            <a:lin ang="54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2D6"/>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clustered"/>
        <c:varyColors val="0"/>
        <c:ser>
          <c:idx val="0"/>
          <c:order val="0"/>
          <c:tx>
            <c:strRef>
              <c:f>Sheet2!$B$3</c:f>
              <c:strCache>
                <c:ptCount val="1"/>
                <c:pt idx="0">
                  <c:v>Total</c:v>
                </c:pt>
              </c:strCache>
            </c:strRef>
          </c:tx>
          <c:spPr>
            <a:gradFill>
              <a:gsLst>
                <a:gs pos="0">
                  <a:srgbClr val="A0522D"/>
                </a:gs>
                <a:gs pos="100000">
                  <a:srgbClr val="FFD1DC"/>
                </a:gs>
              </a:gsLst>
              <a:lin ang="5400000" scaled="1"/>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2D6"/>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Sheet2!$A$4:$A$10</c:f>
              <c:strCache>
                <c:ptCount val="6"/>
                <c:pt idx="0">
                  <c:v>Bread</c:v>
                </c:pt>
                <c:pt idx="1">
                  <c:v>Cake</c:v>
                </c:pt>
                <c:pt idx="2">
                  <c:v>Cupcake</c:v>
                </c:pt>
                <c:pt idx="3">
                  <c:v>Donut</c:v>
                </c:pt>
                <c:pt idx="4">
                  <c:v>Muffin</c:v>
                </c:pt>
                <c:pt idx="5">
                  <c:v>Pastry</c:v>
                </c:pt>
              </c:strCache>
            </c:strRef>
          </c:cat>
          <c:val>
            <c:numRef>
              <c:f>Sheet2!$B$4:$B$10</c:f>
              <c:numCache>
                <c:formatCode>General</c:formatCode>
                <c:ptCount val="6"/>
                <c:pt idx="0">
                  <c:v>15</c:v>
                </c:pt>
                <c:pt idx="1">
                  <c:v>45</c:v>
                </c:pt>
                <c:pt idx="2">
                  <c:v>74</c:v>
                </c:pt>
                <c:pt idx="3">
                  <c:v>32</c:v>
                </c:pt>
                <c:pt idx="4">
                  <c:v>81</c:v>
                </c:pt>
                <c:pt idx="5">
                  <c:v>52</c:v>
                </c:pt>
              </c:numCache>
            </c:numRef>
          </c:val>
          <c:extLst>
            <c:ext xmlns:c16="http://schemas.microsoft.com/office/drawing/2014/chart" uri="{C3380CC4-5D6E-409C-BE32-E72D297353CC}">
              <c16:uniqueId val="{00000000-1EED-4456-9DD7-8B048813B5DD}"/>
            </c:ext>
          </c:extLst>
        </c:ser>
        <c:dLbls>
          <c:showLegendKey val="0"/>
          <c:showVal val="1"/>
          <c:showCatName val="0"/>
          <c:showSerName val="0"/>
          <c:showPercent val="0"/>
          <c:showBubbleSize val="0"/>
        </c:dLbls>
        <c:gapWidth val="150"/>
        <c:shape val="box"/>
        <c:axId val="1635247311"/>
        <c:axId val="1635247791"/>
        <c:axId val="0"/>
      </c:bar3DChart>
      <c:catAx>
        <c:axId val="16352473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FFD1DC"/>
                </a:solidFill>
                <a:latin typeface="+mn-lt"/>
                <a:ea typeface="+mn-ea"/>
                <a:cs typeface="+mn-cs"/>
              </a:defRPr>
            </a:pPr>
            <a:endParaRPr lang="en-US"/>
          </a:p>
        </c:txPr>
        <c:crossAx val="1635247791"/>
        <c:crosses val="autoZero"/>
        <c:auto val="1"/>
        <c:lblAlgn val="ctr"/>
        <c:lblOffset val="100"/>
        <c:noMultiLvlLbl val="0"/>
      </c:catAx>
      <c:valAx>
        <c:axId val="1635247791"/>
        <c:scaling>
          <c:orientation val="minMax"/>
        </c:scaling>
        <c:delete val="1"/>
        <c:axPos val="l"/>
        <c:numFmt formatCode="General" sourceLinked="1"/>
        <c:majorTickMark val="none"/>
        <c:minorTickMark val="none"/>
        <c:tickLblPos val="nextTo"/>
        <c:crossAx val="163524731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
    <cx:plotArea>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chart" Target="../charts/chart9.xml"/><Relationship Id="rId7" Type="http://schemas.openxmlformats.org/officeDocument/2006/relationships/chart" Target="../charts/chart12.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image" Target="../media/image3.emf"/><Relationship Id="rId9"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6</xdr:col>
      <xdr:colOff>381000</xdr:colOff>
      <xdr:row>0</xdr:row>
      <xdr:rowOff>95250</xdr:rowOff>
    </xdr:from>
    <xdr:to>
      <xdr:col>14</xdr:col>
      <xdr:colOff>76200</xdr:colOff>
      <xdr:row>15</xdr:row>
      <xdr:rowOff>95250</xdr:rowOff>
    </xdr:to>
    <xdr:graphicFrame macro="">
      <xdr:nvGraphicFramePr>
        <xdr:cNvPr id="2" name="Chart 1">
          <a:extLst>
            <a:ext uri="{FF2B5EF4-FFF2-40B4-BE49-F238E27FC236}">
              <a16:creationId xmlns:a16="http://schemas.microsoft.com/office/drawing/2014/main" id="{D0BA7663-E645-1D04-BDE5-55EC564BFE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15</xdr:row>
      <xdr:rowOff>68580</xdr:rowOff>
    </xdr:from>
    <xdr:to>
      <xdr:col>3</xdr:col>
      <xdr:colOff>213360</xdr:colOff>
      <xdr:row>30</xdr:row>
      <xdr:rowOff>68580</xdr:rowOff>
    </xdr:to>
    <xdr:graphicFrame macro="">
      <xdr:nvGraphicFramePr>
        <xdr:cNvPr id="6" name="Chart 5">
          <a:extLst>
            <a:ext uri="{FF2B5EF4-FFF2-40B4-BE49-F238E27FC236}">
              <a16:creationId xmlns:a16="http://schemas.microsoft.com/office/drawing/2014/main" id="{42200BC0-8174-3974-D0D0-E488C12F9F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403860</xdr:colOff>
      <xdr:row>19</xdr:row>
      <xdr:rowOff>68580</xdr:rowOff>
    </xdr:from>
    <xdr:to>
      <xdr:col>11</xdr:col>
      <xdr:colOff>403860</xdr:colOff>
      <xdr:row>32</xdr:row>
      <xdr:rowOff>158115</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ABE7BDB8-5B1C-9EDB-C699-92467692495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599420" y="35433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457200</xdr:colOff>
      <xdr:row>3</xdr:row>
      <xdr:rowOff>140970</xdr:rowOff>
    </xdr:from>
    <xdr:to>
      <xdr:col>13</xdr:col>
      <xdr:colOff>60960</xdr:colOff>
      <xdr:row>8</xdr:row>
      <xdr:rowOff>53340</xdr:rowOff>
    </xdr:to>
    <xdr:graphicFrame macro="">
      <xdr:nvGraphicFramePr>
        <xdr:cNvPr id="4" name="Chart 3">
          <a:extLst>
            <a:ext uri="{FF2B5EF4-FFF2-40B4-BE49-F238E27FC236}">
              <a16:creationId xmlns:a16="http://schemas.microsoft.com/office/drawing/2014/main" id="{D0525C79-7120-8327-16C8-AE3DC16E75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716280</xdr:colOff>
      <xdr:row>11</xdr:row>
      <xdr:rowOff>118110</xdr:rowOff>
    </xdr:from>
    <xdr:to>
      <xdr:col>12</xdr:col>
      <xdr:colOff>76200</xdr:colOff>
      <xdr:row>26</xdr:row>
      <xdr:rowOff>118110</xdr:rowOff>
    </xdr:to>
    <xdr:graphicFrame macro="">
      <xdr:nvGraphicFramePr>
        <xdr:cNvPr id="5" name="Chart 4">
          <a:extLst>
            <a:ext uri="{FF2B5EF4-FFF2-40B4-BE49-F238E27FC236}">
              <a16:creationId xmlns:a16="http://schemas.microsoft.com/office/drawing/2014/main" id="{A434476E-C032-375C-3A7F-99F841A8A7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525780</xdr:colOff>
      <xdr:row>3</xdr:row>
      <xdr:rowOff>38100</xdr:rowOff>
    </xdr:from>
    <xdr:to>
      <xdr:col>8</xdr:col>
      <xdr:colOff>480060</xdr:colOff>
      <xdr:row>18</xdr:row>
      <xdr:rowOff>38100</xdr:rowOff>
    </xdr:to>
    <xdr:graphicFrame macro="">
      <xdr:nvGraphicFramePr>
        <xdr:cNvPr id="8" name="Chart 7">
          <a:extLst>
            <a:ext uri="{FF2B5EF4-FFF2-40B4-BE49-F238E27FC236}">
              <a16:creationId xmlns:a16="http://schemas.microsoft.com/office/drawing/2014/main" id="{E1929574-6B62-0992-B3B3-C09449C0F2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419100</xdr:colOff>
      <xdr:row>3</xdr:row>
      <xdr:rowOff>175260</xdr:rowOff>
    </xdr:from>
    <xdr:to>
      <xdr:col>11</xdr:col>
      <xdr:colOff>449580</xdr:colOff>
      <xdr:row>17</xdr:row>
      <xdr:rowOff>99060</xdr:rowOff>
    </xdr:to>
    <xdr:graphicFrame macro="">
      <xdr:nvGraphicFramePr>
        <xdr:cNvPr id="2" name="Chart 1">
          <a:extLst>
            <a:ext uri="{FF2B5EF4-FFF2-40B4-BE49-F238E27FC236}">
              <a16:creationId xmlns:a16="http://schemas.microsoft.com/office/drawing/2014/main" id="{DB347C15-F19F-C0A5-BC38-73EE863D17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304800</xdr:colOff>
      <xdr:row>15</xdr:row>
      <xdr:rowOff>7620</xdr:rowOff>
    </xdr:from>
    <xdr:to>
      <xdr:col>3</xdr:col>
      <xdr:colOff>1272540</xdr:colOff>
      <xdr:row>28</xdr:row>
      <xdr:rowOff>97155</xdr:rowOff>
    </xdr:to>
    <mc:AlternateContent xmlns:mc="http://schemas.openxmlformats.org/markup-compatibility/2006">
      <mc:Choice xmlns:a14="http://schemas.microsoft.com/office/drawing/2010/main" Requires="a14">
        <xdr:graphicFrame macro="">
          <xdr:nvGraphicFramePr>
            <xdr:cNvPr id="3" name="Revenue Source">
              <a:extLst>
                <a:ext uri="{FF2B5EF4-FFF2-40B4-BE49-F238E27FC236}">
                  <a16:creationId xmlns:a16="http://schemas.microsoft.com/office/drawing/2014/main" id="{008AB1DF-E214-4712-537E-710F6F6F8255}"/>
                </a:ext>
              </a:extLst>
            </xdr:cNvPr>
            <xdr:cNvGraphicFramePr/>
          </xdr:nvGraphicFramePr>
          <xdr:xfrm>
            <a:off x="0" y="0"/>
            <a:ext cx="0" cy="0"/>
          </xdr:xfrm>
          <a:graphic>
            <a:graphicData uri="http://schemas.microsoft.com/office/drawing/2010/slicer">
              <sle:slicer xmlns:sle="http://schemas.microsoft.com/office/drawing/2010/slicer" name="Revenue Source"/>
            </a:graphicData>
          </a:graphic>
        </xdr:graphicFrame>
      </mc:Choice>
      <mc:Fallback>
        <xdr:sp macro="" textlink="">
          <xdr:nvSpPr>
            <xdr:cNvPr id="0" name=""/>
            <xdr:cNvSpPr>
              <a:spLocks noTextEdit="1"/>
            </xdr:cNvSpPr>
          </xdr:nvSpPr>
          <xdr:spPr>
            <a:xfrm>
              <a:off x="2339340" y="2750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0</xdr:colOff>
      <xdr:row>17</xdr:row>
      <xdr:rowOff>0</xdr:rowOff>
    </xdr:from>
    <xdr:to>
      <xdr:col>19</xdr:col>
      <xdr:colOff>556260</xdr:colOff>
      <xdr:row>32</xdr:row>
      <xdr:rowOff>0</xdr:rowOff>
    </xdr:to>
    <xdr:graphicFrame macro="">
      <xdr:nvGraphicFramePr>
        <xdr:cNvPr id="4" name="Chart 3">
          <a:extLst>
            <a:ext uri="{FF2B5EF4-FFF2-40B4-BE49-F238E27FC236}">
              <a16:creationId xmlns:a16="http://schemas.microsoft.com/office/drawing/2014/main" id="{6945C749-C5CF-43FF-9335-3BE99461D3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480060</xdr:colOff>
      <xdr:row>6</xdr:row>
      <xdr:rowOff>45720</xdr:rowOff>
    </xdr:from>
    <xdr:to>
      <xdr:col>14</xdr:col>
      <xdr:colOff>175260</xdr:colOff>
      <xdr:row>21</xdr:row>
      <xdr:rowOff>45720</xdr:rowOff>
    </xdr:to>
    <xdr:graphicFrame macro="">
      <xdr:nvGraphicFramePr>
        <xdr:cNvPr id="2" name="Chart 1">
          <a:extLst>
            <a:ext uri="{FF2B5EF4-FFF2-40B4-BE49-F238E27FC236}">
              <a16:creationId xmlns:a16="http://schemas.microsoft.com/office/drawing/2014/main" id="{EB231C06-C3B5-BA6C-E45F-A36B9D897C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446503</xdr:colOff>
      <xdr:row>3</xdr:row>
      <xdr:rowOff>22938</xdr:rowOff>
    </xdr:from>
    <xdr:to>
      <xdr:col>24</xdr:col>
      <xdr:colOff>465954</xdr:colOff>
      <xdr:row>42</xdr:row>
      <xdr:rowOff>176483</xdr:rowOff>
    </xdr:to>
    <xdr:pic>
      <xdr:nvPicPr>
        <xdr:cNvPr id="3" name="Picture 2">
          <a:extLst>
            <a:ext uri="{FF2B5EF4-FFF2-40B4-BE49-F238E27FC236}">
              <a16:creationId xmlns:a16="http://schemas.microsoft.com/office/drawing/2014/main" id="{75D9A52A-6409-D576-6F8C-2446555E1946}"/>
            </a:ext>
          </a:extLst>
        </xdr:cNvPr>
        <xdr:cNvPicPr>
          <a:picLocks noChangeAspect="1"/>
        </xdr:cNvPicPr>
      </xdr:nvPicPr>
      <xdr:blipFill>
        <a:blip xmlns:r="http://schemas.openxmlformats.org/officeDocument/2006/relationships" r:embed="rId1"/>
        <a:stretch>
          <a:fillRect/>
        </a:stretch>
      </xdr:blipFill>
      <xdr:spPr>
        <a:xfrm>
          <a:off x="2264912" y="568461"/>
          <a:ext cx="12748315" cy="7245340"/>
        </a:xfrm>
        <a:prstGeom prst="rect">
          <a:avLst/>
        </a:prstGeom>
      </xdr:spPr>
    </xdr:pic>
    <xdr:clientData/>
  </xdr:twoCellAnchor>
  <xdr:twoCellAnchor editAs="oneCell">
    <xdr:from>
      <xdr:col>5</xdr:col>
      <xdr:colOff>65235</xdr:colOff>
      <xdr:row>3</xdr:row>
      <xdr:rowOff>160926</xdr:rowOff>
    </xdr:from>
    <xdr:to>
      <xdr:col>6</xdr:col>
      <xdr:colOff>42333</xdr:colOff>
      <xdr:row>8</xdr:row>
      <xdr:rowOff>68408</xdr:rowOff>
    </xdr:to>
    <xdr:pic>
      <xdr:nvPicPr>
        <xdr:cNvPr id="4" name="Picture 3">
          <a:extLst>
            <a:ext uri="{FF2B5EF4-FFF2-40B4-BE49-F238E27FC236}">
              <a16:creationId xmlns:a16="http://schemas.microsoft.com/office/drawing/2014/main" id="{8F3951C7-9142-FDF5-E9F1-2FCFCA8FB83A}"/>
            </a:ext>
          </a:extLst>
        </xdr:cNvPr>
        <xdr:cNvPicPr>
          <a:picLocks noChangeAspect="1"/>
        </xdr:cNvPicPr>
      </xdr:nvPicPr>
      <xdr:blipFill>
        <a:blip xmlns:r="http://schemas.openxmlformats.org/officeDocument/2006/relationships" r:embed="rId2"/>
        <a:stretch>
          <a:fillRect/>
        </a:stretch>
      </xdr:blipFill>
      <xdr:spPr>
        <a:xfrm>
          <a:off x="3113235" y="719726"/>
          <a:ext cx="586698" cy="838815"/>
        </a:xfrm>
        <a:prstGeom prst="rect">
          <a:avLst/>
        </a:prstGeom>
      </xdr:spPr>
    </xdr:pic>
    <xdr:clientData/>
  </xdr:twoCellAnchor>
  <xdr:twoCellAnchor>
    <xdr:from>
      <xdr:col>4</xdr:col>
      <xdr:colOff>78126</xdr:colOff>
      <xdr:row>2</xdr:row>
      <xdr:rowOff>99289</xdr:rowOff>
    </xdr:from>
    <xdr:to>
      <xdr:col>4</xdr:col>
      <xdr:colOff>580160</xdr:colOff>
      <xdr:row>8</xdr:row>
      <xdr:rowOff>156248</xdr:rowOff>
    </xdr:to>
    <xdr:sp macro="" textlink="">
      <xdr:nvSpPr>
        <xdr:cNvPr id="7" name="TextBox 6">
          <a:extLst>
            <a:ext uri="{FF2B5EF4-FFF2-40B4-BE49-F238E27FC236}">
              <a16:creationId xmlns:a16="http://schemas.microsoft.com/office/drawing/2014/main" id="{434B53E8-8934-CF23-264A-47B493EF8707}"/>
            </a:ext>
          </a:extLst>
        </xdr:cNvPr>
        <xdr:cNvSpPr txBox="1"/>
      </xdr:nvSpPr>
      <xdr:spPr>
        <a:xfrm rot="16200000">
          <a:off x="2179686" y="785956"/>
          <a:ext cx="1148004" cy="502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rgbClr val="FFC000"/>
              </a:solidFill>
              <a:latin typeface="Brush Script MT" panose="03060802040406070304" pitchFamily="66" charset="0"/>
            </a:rPr>
            <a:t>Bakery</a:t>
          </a:r>
          <a:endParaRPr lang="en-IN" sz="1600" b="1">
            <a:solidFill>
              <a:srgbClr val="FFC000"/>
            </a:solidFill>
            <a:latin typeface="Brush Script MT" panose="03060802040406070304" pitchFamily="66" charset="0"/>
          </a:endParaRPr>
        </a:p>
      </xdr:txBody>
    </xdr:sp>
    <xdr:clientData/>
  </xdr:twoCellAnchor>
  <xdr:twoCellAnchor>
    <xdr:from>
      <xdr:col>7</xdr:col>
      <xdr:colOff>457200</xdr:colOff>
      <xdr:row>5</xdr:row>
      <xdr:rowOff>126999</xdr:rowOff>
    </xdr:from>
    <xdr:to>
      <xdr:col>10</xdr:col>
      <xdr:colOff>389466</xdr:colOff>
      <xdr:row>8</xdr:row>
      <xdr:rowOff>36199</xdr:rowOff>
    </xdr:to>
    <xdr:sp macro="" textlink="'Total Budget'!A7">
      <xdr:nvSpPr>
        <xdr:cNvPr id="10" name="TextBox 9">
          <a:extLst>
            <a:ext uri="{FF2B5EF4-FFF2-40B4-BE49-F238E27FC236}">
              <a16:creationId xmlns:a16="http://schemas.microsoft.com/office/drawing/2014/main" id="{452C4F77-CF52-77BB-6567-F29F6CCBFBDC}"/>
            </a:ext>
          </a:extLst>
        </xdr:cNvPr>
        <xdr:cNvSpPr txBox="1"/>
      </xdr:nvSpPr>
      <xdr:spPr>
        <a:xfrm>
          <a:off x="4724400" y="1058332"/>
          <a:ext cx="1761066" cy="46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0E1E0ED-20A3-4C67-A065-20A54C4DAEFB}" type="TxLink">
            <a:rPr lang="en-US" sz="2700" b="1" i="0" u="none" strike="noStrike">
              <a:solidFill>
                <a:schemeClr val="accent2">
                  <a:lumMod val="40000"/>
                  <a:lumOff val="60000"/>
                </a:schemeClr>
              </a:solidFill>
              <a:latin typeface="Century Gothic" panose="020B0502020202020204" pitchFamily="34" charset="0"/>
              <a:ea typeface="Calibri"/>
              <a:cs typeface="Calibri"/>
            </a:rPr>
            <a:pPr algn="ctr"/>
            <a:t>₹3,59,543</a:t>
          </a:fld>
          <a:endParaRPr lang="en-IN" sz="2700" b="1">
            <a:solidFill>
              <a:schemeClr val="accent2">
                <a:lumMod val="40000"/>
                <a:lumOff val="60000"/>
              </a:schemeClr>
            </a:solidFill>
            <a:latin typeface="Century Gothic" panose="020B0502020202020204" pitchFamily="34" charset="0"/>
          </a:endParaRPr>
        </a:p>
      </xdr:txBody>
    </xdr:sp>
    <xdr:clientData/>
  </xdr:twoCellAnchor>
  <xdr:twoCellAnchor>
    <xdr:from>
      <xdr:col>10</xdr:col>
      <xdr:colOff>522817</xdr:colOff>
      <xdr:row>5</xdr:row>
      <xdr:rowOff>126999</xdr:rowOff>
    </xdr:from>
    <xdr:to>
      <xdr:col>13</xdr:col>
      <xdr:colOff>455083</xdr:colOff>
      <xdr:row>8</xdr:row>
      <xdr:rowOff>36199</xdr:rowOff>
    </xdr:to>
    <xdr:sp macro="" textlink="'Total Budget'!B7">
      <xdr:nvSpPr>
        <xdr:cNvPr id="11" name="TextBox 10">
          <a:extLst>
            <a:ext uri="{FF2B5EF4-FFF2-40B4-BE49-F238E27FC236}">
              <a16:creationId xmlns:a16="http://schemas.microsoft.com/office/drawing/2014/main" id="{7F160001-7ABE-468B-BA6D-9E9FDC61723D}"/>
            </a:ext>
          </a:extLst>
        </xdr:cNvPr>
        <xdr:cNvSpPr txBox="1"/>
      </xdr:nvSpPr>
      <xdr:spPr>
        <a:xfrm>
          <a:off x="6618817" y="1058332"/>
          <a:ext cx="1761066" cy="46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252DD1E-2F6D-4EA7-9A1E-AA0CDA3E2421}" type="TxLink">
            <a:rPr lang="en-US" sz="2700" b="1" i="0" u="none" strike="noStrike">
              <a:solidFill>
                <a:schemeClr val="accent2">
                  <a:lumMod val="40000"/>
                  <a:lumOff val="60000"/>
                </a:schemeClr>
              </a:solidFill>
              <a:latin typeface="Century Gothic" panose="020B0502020202020204" pitchFamily="34" charset="0"/>
              <a:ea typeface="Calibri"/>
              <a:cs typeface="Calibri"/>
            </a:rPr>
            <a:pPr marL="0" indent="0" algn="ctr"/>
            <a:t>₹3,18,960</a:t>
          </a:fld>
          <a:endParaRPr lang="en-IN" sz="2700" b="1" i="0" u="none" strike="noStrike">
            <a:solidFill>
              <a:schemeClr val="accent2">
                <a:lumMod val="40000"/>
                <a:lumOff val="60000"/>
              </a:schemeClr>
            </a:solidFill>
            <a:latin typeface="Century Gothic" panose="020B0502020202020204" pitchFamily="34" charset="0"/>
            <a:ea typeface="Calibri"/>
            <a:cs typeface="Calibri"/>
          </a:endParaRPr>
        </a:p>
      </xdr:txBody>
    </xdr:sp>
    <xdr:clientData/>
  </xdr:twoCellAnchor>
  <xdr:twoCellAnchor>
    <xdr:from>
      <xdr:col>13</xdr:col>
      <xdr:colOff>588434</xdr:colOff>
      <xdr:row>5</xdr:row>
      <xdr:rowOff>126999</xdr:rowOff>
    </xdr:from>
    <xdr:to>
      <xdr:col>16</xdr:col>
      <xdr:colOff>520700</xdr:colOff>
      <xdr:row>8</xdr:row>
      <xdr:rowOff>36199</xdr:rowOff>
    </xdr:to>
    <xdr:sp macro="" textlink="'Total Budget'!C7">
      <xdr:nvSpPr>
        <xdr:cNvPr id="12" name="TextBox 11">
          <a:extLst>
            <a:ext uri="{FF2B5EF4-FFF2-40B4-BE49-F238E27FC236}">
              <a16:creationId xmlns:a16="http://schemas.microsoft.com/office/drawing/2014/main" id="{5FF08F49-00F1-4B1E-8959-4A9D06C6A8C1}"/>
            </a:ext>
          </a:extLst>
        </xdr:cNvPr>
        <xdr:cNvSpPr txBox="1"/>
      </xdr:nvSpPr>
      <xdr:spPr>
        <a:xfrm>
          <a:off x="8513234" y="1058332"/>
          <a:ext cx="1761066" cy="46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7A36124-E0F5-475E-AC1A-91F103C0340F}" type="TxLink">
            <a:rPr lang="en-US" sz="2700" b="1" i="0" u="none" strike="noStrike">
              <a:solidFill>
                <a:schemeClr val="accent2">
                  <a:lumMod val="40000"/>
                  <a:lumOff val="60000"/>
                </a:schemeClr>
              </a:solidFill>
              <a:latin typeface="Century Gothic" panose="020B0502020202020204" pitchFamily="34" charset="0"/>
              <a:ea typeface="Calibri"/>
              <a:cs typeface="Calibri"/>
            </a:rPr>
            <a:pPr marL="0" indent="0" algn="ctr"/>
            <a:t>50583</a:t>
          </a:fld>
          <a:endParaRPr lang="en-IN" sz="2700" b="1" i="0" u="none" strike="noStrike">
            <a:solidFill>
              <a:schemeClr val="accent2">
                <a:lumMod val="40000"/>
                <a:lumOff val="60000"/>
              </a:schemeClr>
            </a:solidFill>
            <a:latin typeface="Century Gothic" panose="020B0502020202020204" pitchFamily="34" charset="0"/>
            <a:ea typeface="Calibri"/>
            <a:cs typeface="Calibri"/>
          </a:endParaRPr>
        </a:p>
      </xdr:txBody>
    </xdr:sp>
    <xdr:clientData/>
  </xdr:twoCellAnchor>
  <xdr:twoCellAnchor>
    <xdr:from>
      <xdr:col>17</xdr:col>
      <xdr:colOff>44451</xdr:colOff>
      <xdr:row>5</xdr:row>
      <xdr:rowOff>126999</xdr:rowOff>
    </xdr:from>
    <xdr:to>
      <xdr:col>19</xdr:col>
      <xdr:colOff>586317</xdr:colOff>
      <xdr:row>8</xdr:row>
      <xdr:rowOff>36199</xdr:rowOff>
    </xdr:to>
    <xdr:sp macro="" textlink="'Total Revenue'!A6">
      <xdr:nvSpPr>
        <xdr:cNvPr id="13" name="TextBox 12">
          <a:extLst>
            <a:ext uri="{FF2B5EF4-FFF2-40B4-BE49-F238E27FC236}">
              <a16:creationId xmlns:a16="http://schemas.microsoft.com/office/drawing/2014/main" id="{50318044-D5B0-441C-B084-104F94734A10}"/>
            </a:ext>
          </a:extLst>
        </xdr:cNvPr>
        <xdr:cNvSpPr txBox="1"/>
      </xdr:nvSpPr>
      <xdr:spPr>
        <a:xfrm>
          <a:off x="10407651" y="1058332"/>
          <a:ext cx="1761066" cy="46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055B36C-F5E5-47D4-BDB8-0001603AC8A5}" type="TxLink">
            <a:rPr lang="en-US" sz="2700" b="1" i="0" u="none" strike="noStrike">
              <a:solidFill>
                <a:schemeClr val="accent2">
                  <a:lumMod val="40000"/>
                  <a:lumOff val="60000"/>
                </a:schemeClr>
              </a:solidFill>
              <a:latin typeface="Century Gothic" panose="020B0502020202020204" pitchFamily="34" charset="0"/>
              <a:ea typeface="Calibri"/>
              <a:cs typeface="Calibri"/>
            </a:rPr>
            <a:pPr marL="0" indent="0" algn="ctr"/>
            <a:t>2.2 M</a:t>
          </a:fld>
          <a:endParaRPr lang="en-IN" sz="2700" b="1" i="0" u="none" strike="noStrike">
            <a:solidFill>
              <a:schemeClr val="accent2">
                <a:lumMod val="40000"/>
                <a:lumOff val="60000"/>
              </a:schemeClr>
            </a:solidFill>
            <a:latin typeface="Century Gothic" panose="020B0502020202020204" pitchFamily="34" charset="0"/>
            <a:ea typeface="Calibri"/>
            <a:cs typeface="Calibri"/>
          </a:endParaRPr>
        </a:p>
      </xdr:txBody>
    </xdr:sp>
    <xdr:clientData/>
  </xdr:twoCellAnchor>
  <xdr:twoCellAnchor>
    <xdr:from>
      <xdr:col>20</xdr:col>
      <xdr:colOff>110066</xdr:colOff>
      <xdr:row>5</xdr:row>
      <xdr:rowOff>126999</xdr:rowOff>
    </xdr:from>
    <xdr:to>
      <xdr:col>23</xdr:col>
      <xdr:colOff>42332</xdr:colOff>
      <xdr:row>8</xdr:row>
      <xdr:rowOff>36199</xdr:rowOff>
    </xdr:to>
    <xdr:sp macro="" textlink="'Total Preorders'!A6">
      <xdr:nvSpPr>
        <xdr:cNvPr id="14" name="TextBox 13">
          <a:extLst>
            <a:ext uri="{FF2B5EF4-FFF2-40B4-BE49-F238E27FC236}">
              <a16:creationId xmlns:a16="http://schemas.microsoft.com/office/drawing/2014/main" id="{5FD138EF-8192-4A26-A5EA-1B0CFDA991A6}"/>
            </a:ext>
          </a:extLst>
        </xdr:cNvPr>
        <xdr:cNvSpPr txBox="1"/>
      </xdr:nvSpPr>
      <xdr:spPr>
        <a:xfrm>
          <a:off x="12302066" y="1058332"/>
          <a:ext cx="1761066" cy="46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839EEFF-4222-464F-89DA-AE69917D3835}" type="TxLink">
            <a:rPr lang="en-US" sz="2700" b="1" i="0" u="none" strike="noStrike">
              <a:solidFill>
                <a:schemeClr val="accent2">
                  <a:lumMod val="40000"/>
                  <a:lumOff val="60000"/>
                </a:schemeClr>
              </a:solidFill>
              <a:latin typeface="Century Gothic" panose="020B0502020202020204" pitchFamily="34" charset="0"/>
              <a:ea typeface="Calibri"/>
              <a:cs typeface="Calibri"/>
            </a:rPr>
            <a:pPr marL="0" indent="0" algn="ctr"/>
            <a:t>299</a:t>
          </a:fld>
          <a:endParaRPr lang="en-IN" sz="2700" b="1" i="0" u="none" strike="noStrike">
            <a:solidFill>
              <a:schemeClr val="accent2">
                <a:lumMod val="40000"/>
                <a:lumOff val="60000"/>
              </a:schemeClr>
            </a:solidFill>
            <a:latin typeface="Century Gothic" panose="020B0502020202020204" pitchFamily="34" charset="0"/>
            <a:ea typeface="Calibri"/>
            <a:cs typeface="Calibri"/>
          </a:endParaRPr>
        </a:p>
      </xdr:txBody>
    </xdr:sp>
    <xdr:clientData/>
  </xdr:twoCellAnchor>
  <xdr:twoCellAnchor>
    <xdr:from>
      <xdr:col>7</xdr:col>
      <xdr:colOff>344903</xdr:colOff>
      <xdr:row>3</xdr:row>
      <xdr:rowOff>158404</xdr:rowOff>
    </xdr:from>
    <xdr:to>
      <xdr:col>10</xdr:col>
      <xdr:colOff>508000</xdr:colOff>
      <xdr:row>6</xdr:row>
      <xdr:rowOff>0</xdr:rowOff>
    </xdr:to>
    <xdr:sp macro="" textlink="'Total Budget'!A7">
      <xdr:nvSpPr>
        <xdr:cNvPr id="15" name="TextBox 14">
          <a:extLst>
            <a:ext uri="{FF2B5EF4-FFF2-40B4-BE49-F238E27FC236}">
              <a16:creationId xmlns:a16="http://schemas.microsoft.com/office/drawing/2014/main" id="{7BCC37E9-B707-4E8B-A1D0-00E2388439BD}"/>
            </a:ext>
          </a:extLst>
        </xdr:cNvPr>
        <xdr:cNvSpPr txBox="1"/>
      </xdr:nvSpPr>
      <xdr:spPr>
        <a:xfrm>
          <a:off x="4612103" y="717204"/>
          <a:ext cx="1991897" cy="400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accent6">
                  <a:lumMod val="40000"/>
                  <a:lumOff val="60000"/>
                </a:schemeClr>
              </a:solidFill>
              <a:latin typeface="Century Gothic" panose="020B0502020202020204" pitchFamily="34" charset="0"/>
            </a:rPr>
            <a:t>Total</a:t>
          </a:r>
          <a:r>
            <a:rPr lang="en-IN" sz="1400" b="1" baseline="0">
              <a:solidFill>
                <a:schemeClr val="accent6">
                  <a:lumMod val="40000"/>
                  <a:lumOff val="60000"/>
                </a:schemeClr>
              </a:solidFill>
              <a:latin typeface="Century Gothic" panose="020B0502020202020204" pitchFamily="34" charset="0"/>
            </a:rPr>
            <a:t> Budget</a:t>
          </a:r>
          <a:endParaRPr lang="en-IN" sz="1400" b="1">
            <a:solidFill>
              <a:schemeClr val="accent6">
                <a:lumMod val="40000"/>
                <a:lumOff val="60000"/>
              </a:schemeClr>
            </a:solidFill>
            <a:latin typeface="Century Gothic" panose="020B0502020202020204" pitchFamily="34" charset="0"/>
          </a:endParaRPr>
        </a:p>
      </xdr:txBody>
    </xdr:sp>
    <xdr:clientData/>
  </xdr:twoCellAnchor>
  <xdr:twoCellAnchor>
    <xdr:from>
      <xdr:col>10</xdr:col>
      <xdr:colOff>385120</xdr:colOff>
      <xdr:row>4</xdr:row>
      <xdr:rowOff>14471</xdr:rowOff>
    </xdr:from>
    <xdr:to>
      <xdr:col>13</xdr:col>
      <xdr:colOff>548217</xdr:colOff>
      <xdr:row>5</xdr:row>
      <xdr:rowOff>143933</xdr:rowOff>
    </xdr:to>
    <xdr:sp macro="" textlink="'Total Budget'!A7">
      <xdr:nvSpPr>
        <xdr:cNvPr id="16" name="TextBox 15">
          <a:extLst>
            <a:ext uri="{FF2B5EF4-FFF2-40B4-BE49-F238E27FC236}">
              <a16:creationId xmlns:a16="http://schemas.microsoft.com/office/drawing/2014/main" id="{C5EF287C-CA91-4001-B962-7A68EF808AC1}"/>
            </a:ext>
          </a:extLst>
        </xdr:cNvPr>
        <xdr:cNvSpPr txBox="1"/>
      </xdr:nvSpPr>
      <xdr:spPr>
        <a:xfrm>
          <a:off x="6481120" y="759538"/>
          <a:ext cx="1991897" cy="315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accent6">
                  <a:lumMod val="40000"/>
                  <a:lumOff val="60000"/>
                </a:schemeClr>
              </a:solidFill>
              <a:latin typeface="Century Gothic" panose="020B0502020202020204" pitchFamily="34" charset="0"/>
            </a:rPr>
            <a:t>Total</a:t>
          </a:r>
          <a:r>
            <a:rPr lang="en-IN" sz="1400" b="1" baseline="0">
              <a:solidFill>
                <a:schemeClr val="accent6">
                  <a:lumMod val="40000"/>
                  <a:lumOff val="60000"/>
                </a:schemeClr>
              </a:solidFill>
              <a:latin typeface="Century Gothic" panose="020B0502020202020204" pitchFamily="34" charset="0"/>
            </a:rPr>
            <a:t> Spending</a:t>
          </a:r>
          <a:endParaRPr lang="en-IN" sz="1400" b="1">
            <a:solidFill>
              <a:schemeClr val="accent6">
                <a:lumMod val="40000"/>
                <a:lumOff val="60000"/>
              </a:schemeClr>
            </a:solidFill>
            <a:latin typeface="Century Gothic" panose="020B0502020202020204" pitchFamily="34" charset="0"/>
          </a:endParaRPr>
        </a:p>
      </xdr:txBody>
    </xdr:sp>
    <xdr:clientData/>
  </xdr:twoCellAnchor>
  <xdr:twoCellAnchor>
    <xdr:from>
      <xdr:col>13</xdr:col>
      <xdr:colOff>425337</xdr:colOff>
      <xdr:row>4</xdr:row>
      <xdr:rowOff>14471</xdr:rowOff>
    </xdr:from>
    <xdr:to>
      <xdr:col>16</xdr:col>
      <xdr:colOff>588434</xdr:colOff>
      <xdr:row>5</xdr:row>
      <xdr:rowOff>143933</xdr:rowOff>
    </xdr:to>
    <xdr:sp macro="" textlink="'Total Budget'!A7">
      <xdr:nvSpPr>
        <xdr:cNvPr id="17" name="TextBox 16">
          <a:extLst>
            <a:ext uri="{FF2B5EF4-FFF2-40B4-BE49-F238E27FC236}">
              <a16:creationId xmlns:a16="http://schemas.microsoft.com/office/drawing/2014/main" id="{F96D0CCA-8A3B-472D-AB31-2C8225E19C02}"/>
            </a:ext>
          </a:extLst>
        </xdr:cNvPr>
        <xdr:cNvSpPr txBox="1"/>
      </xdr:nvSpPr>
      <xdr:spPr>
        <a:xfrm>
          <a:off x="8350137" y="759538"/>
          <a:ext cx="1991897" cy="315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baseline="0">
              <a:solidFill>
                <a:schemeClr val="accent6">
                  <a:lumMod val="40000"/>
                  <a:lumOff val="60000"/>
                </a:schemeClr>
              </a:solidFill>
              <a:latin typeface="Century Gothic" panose="020B0502020202020204" pitchFamily="34" charset="0"/>
            </a:rPr>
            <a:t>Remaining Budget</a:t>
          </a:r>
          <a:endParaRPr lang="en-IN" sz="1400" b="1">
            <a:solidFill>
              <a:schemeClr val="accent6">
                <a:lumMod val="40000"/>
                <a:lumOff val="60000"/>
              </a:schemeClr>
            </a:solidFill>
            <a:latin typeface="Century Gothic" panose="020B0502020202020204" pitchFamily="34" charset="0"/>
          </a:endParaRPr>
        </a:p>
      </xdr:txBody>
    </xdr:sp>
    <xdr:clientData/>
  </xdr:twoCellAnchor>
  <xdr:twoCellAnchor>
    <xdr:from>
      <xdr:col>16</xdr:col>
      <xdr:colOff>465554</xdr:colOff>
      <xdr:row>4</xdr:row>
      <xdr:rowOff>14471</xdr:rowOff>
    </xdr:from>
    <xdr:to>
      <xdr:col>20</xdr:col>
      <xdr:colOff>19051</xdr:colOff>
      <xdr:row>5</xdr:row>
      <xdr:rowOff>143933</xdr:rowOff>
    </xdr:to>
    <xdr:sp macro="" textlink="'Total Budget'!A7">
      <xdr:nvSpPr>
        <xdr:cNvPr id="18" name="TextBox 17">
          <a:extLst>
            <a:ext uri="{FF2B5EF4-FFF2-40B4-BE49-F238E27FC236}">
              <a16:creationId xmlns:a16="http://schemas.microsoft.com/office/drawing/2014/main" id="{613D59D8-6A55-4DA0-86B3-A85A33B2616E}"/>
            </a:ext>
          </a:extLst>
        </xdr:cNvPr>
        <xdr:cNvSpPr txBox="1"/>
      </xdr:nvSpPr>
      <xdr:spPr>
        <a:xfrm>
          <a:off x="10219154" y="759538"/>
          <a:ext cx="1991897" cy="315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accent6">
                  <a:lumMod val="40000"/>
                  <a:lumOff val="60000"/>
                </a:schemeClr>
              </a:solidFill>
              <a:latin typeface="Century Gothic" panose="020B0502020202020204" pitchFamily="34" charset="0"/>
            </a:rPr>
            <a:t>Total</a:t>
          </a:r>
          <a:r>
            <a:rPr lang="en-IN" sz="1400" b="1" baseline="0">
              <a:solidFill>
                <a:schemeClr val="accent6">
                  <a:lumMod val="40000"/>
                  <a:lumOff val="60000"/>
                </a:schemeClr>
              </a:solidFill>
              <a:latin typeface="Century Gothic" panose="020B0502020202020204" pitchFamily="34" charset="0"/>
            </a:rPr>
            <a:t> Revenue</a:t>
          </a:r>
          <a:endParaRPr lang="en-IN" sz="1400" b="1">
            <a:solidFill>
              <a:schemeClr val="accent6">
                <a:lumMod val="40000"/>
                <a:lumOff val="60000"/>
              </a:schemeClr>
            </a:solidFill>
            <a:latin typeface="Century Gothic" panose="020B0502020202020204" pitchFamily="34" charset="0"/>
          </a:endParaRPr>
        </a:p>
      </xdr:txBody>
    </xdr:sp>
    <xdr:clientData/>
  </xdr:twoCellAnchor>
  <xdr:twoCellAnchor>
    <xdr:from>
      <xdr:col>19</xdr:col>
      <xdr:colOff>505770</xdr:colOff>
      <xdr:row>4</xdr:row>
      <xdr:rowOff>14471</xdr:rowOff>
    </xdr:from>
    <xdr:to>
      <xdr:col>23</xdr:col>
      <xdr:colOff>59267</xdr:colOff>
      <xdr:row>5</xdr:row>
      <xdr:rowOff>143933</xdr:rowOff>
    </xdr:to>
    <xdr:sp macro="" textlink="'Total Budget'!A7">
      <xdr:nvSpPr>
        <xdr:cNvPr id="19" name="TextBox 18">
          <a:extLst>
            <a:ext uri="{FF2B5EF4-FFF2-40B4-BE49-F238E27FC236}">
              <a16:creationId xmlns:a16="http://schemas.microsoft.com/office/drawing/2014/main" id="{92FB5A04-8D06-43C6-BEE4-08086AF3C31D}"/>
            </a:ext>
          </a:extLst>
        </xdr:cNvPr>
        <xdr:cNvSpPr txBox="1"/>
      </xdr:nvSpPr>
      <xdr:spPr>
        <a:xfrm>
          <a:off x="12088170" y="759538"/>
          <a:ext cx="1991897" cy="315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accent6">
                  <a:lumMod val="40000"/>
                  <a:lumOff val="60000"/>
                </a:schemeClr>
              </a:solidFill>
              <a:latin typeface="Century Gothic" panose="020B0502020202020204" pitchFamily="34" charset="0"/>
            </a:rPr>
            <a:t>Total Preorders</a:t>
          </a:r>
          <a:r>
            <a:rPr lang="en-IN" sz="1400" b="1" baseline="0">
              <a:solidFill>
                <a:schemeClr val="accent6">
                  <a:lumMod val="40000"/>
                  <a:lumOff val="60000"/>
                </a:schemeClr>
              </a:solidFill>
              <a:latin typeface="Century Gothic" panose="020B0502020202020204" pitchFamily="34" charset="0"/>
            </a:rPr>
            <a:t> </a:t>
          </a:r>
          <a:endParaRPr lang="en-IN" sz="1400" b="1">
            <a:solidFill>
              <a:schemeClr val="accent6">
                <a:lumMod val="40000"/>
                <a:lumOff val="60000"/>
              </a:schemeClr>
            </a:solidFill>
            <a:latin typeface="Century Gothic" panose="020B0502020202020204" pitchFamily="34" charset="0"/>
          </a:endParaRPr>
        </a:p>
      </xdr:txBody>
    </xdr:sp>
    <xdr:clientData/>
  </xdr:twoCellAnchor>
  <xdr:twoCellAnchor>
    <xdr:from>
      <xdr:col>8</xdr:col>
      <xdr:colOff>143933</xdr:colOff>
      <xdr:row>11</xdr:row>
      <xdr:rowOff>118532</xdr:rowOff>
    </xdr:from>
    <xdr:to>
      <xdr:col>15</xdr:col>
      <xdr:colOff>313266</xdr:colOff>
      <xdr:row>20</xdr:row>
      <xdr:rowOff>76199</xdr:rowOff>
    </xdr:to>
    <xdr:graphicFrame macro="">
      <xdr:nvGraphicFramePr>
        <xdr:cNvPr id="20" name="Chart 19">
          <a:extLst>
            <a:ext uri="{FF2B5EF4-FFF2-40B4-BE49-F238E27FC236}">
              <a16:creationId xmlns:a16="http://schemas.microsoft.com/office/drawing/2014/main" id="{7DB04E6D-898C-406F-A07A-FAD46375B4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260236</xdr:colOff>
      <xdr:row>9</xdr:row>
      <xdr:rowOff>107605</xdr:rowOff>
    </xdr:from>
    <xdr:to>
      <xdr:col>14</xdr:col>
      <xdr:colOff>228599</xdr:colOff>
      <xdr:row>11</xdr:row>
      <xdr:rowOff>135468</xdr:rowOff>
    </xdr:to>
    <xdr:sp macro="" textlink="'Total Budget'!A7">
      <xdr:nvSpPr>
        <xdr:cNvPr id="2" name="TextBox 1">
          <a:extLst>
            <a:ext uri="{FF2B5EF4-FFF2-40B4-BE49-F238E27FC236}">
              <a16:creationId xmlns:a16="http://schemas.microsoft.com/office/drawing/2014/main" id="{85B2057B-D81B-4392-97BD-FB4C01794EE3}"/>
            </a:ext>
          </a:extLst>
        </xdr:cNvPr>
        <xdr:cNvSpPr txBox="1"/>
      </xdr:nvSpPr>
      <xdr:spPr>
        <a:xfrm>
          <a:off x="5746636" y="1784005"/>
          <a:ext cx="3016363" cy="400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accent6">
                  <a:lumMod val="40000"/>
                  <a:lumOff val="60000"/>
                </a:schemeClr>
              </a:solidFill>
              <a:latin typeface="Century Gothic" panose="020B0502020202020204" pitchFamily="34" charset="0"/>
            </a:rPr>
            <a:t>Budget Allocation</a:t>
          </a:r>
          <a:r>
            <a:rPr lang="en-IN" sz="1400" b="1" baseline="0">
              <a:solidFill>
                <a:schemeClr val="accent6">
                  <a:lumMod val="40000"/>
                  <a:lumOff val="60000"/>
                </a:schemeClr>
              </a:solidFill>
              <a:latin typeface="Century Gothic" panose="020B0502020202020204" pitchFamily="34" charset="0"/>
            </a:rPr>
            <a:t> by Category</a:t>
          </a:r>
          <a:endParaRPr lang="en-IN" sz="1400" b="1">
            <a:solidFill>
              <a:schemeClr val="accent6">
                <a:lumMod val="40000"/>
                <a:lumOff val="60000"/>
              </a:schemeClr>
            </a:solidFill>
            <a:latin typeface="Century Gothic" panose="020B0502020202020204" pitchFamily="34" charset="0"/>
          </a:endParaRPr>
        </a:p>
      </xdr:txBody>
    </xdr:sp>
    <xdr:clientData/>
  </xdr:twoCellAnchor>
  <xdr:twoCellAnchor editAs="oneCell">
    <xdr:from>
      <xdr:col>17</xdr:col>
      <xdr:colOff>457200</xdr:colOff>
      <xdr:row>10</xdr:row>
      <xdr:rowOff>50801</xdr:rowOff>
    </xdr:from>
    <xdr:to>
      <xdr:col>23</xdr:col>
      <xdr:colOff>341309</xdr:colOff>
      <xdr:row>19</xdr:row>
      <xdr:rowOff>8467</xdr:rowOff>
    </xdr:to>
    <xdr:pic>
      <xdr:nvPicPr>
        <xdr:cNvPr id="8" name="Picture 7">
          <a:extLst>
            <a:ext uri="{FF2B5EF4-FFF2-40B4-BE49-F238E27FC236}">
              <a16:creationId xmlns:a16="http://schemas.microsoft.com/office/drawing/2014/main" id="{C9D0FF2E-727F-44E7-6948-579F0B59ABE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820400" y="1913468"/>
          <a:ext cx="3541709" cy="1634066"/>
        </a:xfrm>
        <a:prstGeom prst="rect">
          <a:avLst/>
        </a:prstGeom>
        <a:gradFill>
          <a:gsLst>
            <a:gs pos="0">
              <a:srgbClr val="E0A8D8"/>
            </a:gs>
            <a:gs pos="100000">
              <a:schemeClr val="accent2">
                <a:lumMod val="60000"/>
                <a:lumOff val="40000"/>
              </a:schemeClr>
            </a:gs>
          </a:gsLst>
          <a:lin ang="5400000" scaled="1"/>
        </a:gradFill>
      </xdr:spPr>
    </xdr:pic>
    <xdr:clientData/>
  </xdr:twoCellAnchor>
  <xdr:twoCellAnchor>
    <xdr:from>
      <xdr:col>13</xdr:col>
      <xdr:colOff>378770</xdr:colOff>
      <xdr:row>22</xdr:row>
      <xdr:rowOff>82204</xdr:rowOff>
    </xdr:from>
    <xdr:to>
      <xdr:col>18</xdr:col>
      <xdr:colOff>482600</xdr:colOff>
      <xdr:row>29</xdr:row>
      <xdr:rowOff>135468</xdr:rowOff>
    </xdr:to>
    <xdr:graphicFrame macro="">
      <xdr:nvGraphicFramePr>
        <xdr:cNvPr id="21" name="Chart 20">
          <a:extLst>
            <a:ext uri="{FF2B5EF4-FFF2-40B4-BE49-F238E27FC236}">
              <a16:creationId xmlns:a16="http://schemas.microsoft.com/office/drawing/2014/main" id="{A552ADFC-9AAC-445B-9F56-BE56EB78E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404171</xdr:colOff>
      <xdr:row>31</xdr:row>
      <xdr:rowOff>166870</xdr:rowOff>
    </xdr:from>
    <xdr:to>
      <xdr:col>13</xdr:col>
      <xdr:colOff>203201</xdr:colOff>
      <xdr:row>42</xdr:row>
      <xdr:rowOff>59267</xdr:rowOff>
    </xdr:to>
    <xdr:graphicFrame macro="">
      <xdr:nvGraphicFramePr>
        <xdr:cNvPr id="22" name="Chart 21">
          <a:extLst>
            <a:ext uri="{FF2B5EF4-FFF2-40B4-BE49-F238E27FC236}">
              <a16:creationId xmlns:a16="http://schemas.microsoft.com/office/drawing/2014/main" id="{F5B8F586-EDB0-4EC5-B131-F8A6C1A39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251772</xdr:colOff>
      <xdr:row>21</xdr:row>
      <xdr:rowOff>107606</xdr:rowOff>
    </xdr:from>
    <xdr:to>
      <xdr:col>12</xdr:col>
      <xdr:colOff>550334</xdr:colOff>
      <xdr:row>31</xdr:row>
      <xdr:rowOff>50800</xdr:rowOff>
    </xdr:to>
    <xdr:graphicFrame macro="">
      <xdr:nvGraphicFramePr>
        <xdr:cNvPr id="23" name="Chart 22">
          <a:extLst>
            <a:ext uri="{FF2B5EF4-FFF2-40B4-BE49-F238E27FC236}">
              <a16:creationId xmlns:a16="http://schemas.microsoft.com/office/drawing/2014/main" id="{8656B509-4B6B-4B02-8284-23AE75BC92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378769</xdr:colOff>
      <xdr:row>20</xdr:row>
      <xdr:rowOff>107605</xdr:rowOff>
    </xdr:from>
    <xdr:to>
      <xdr:col>12</xdr:col>
      <xdr:colOff>347132</xdr:colOff>
      <xdr:row>22</xdr:row>
      <xdr:rowOff>135467</xdr:rowOff>
    </xdr:to>
    <xdr:sp macro="" textlink="'Total Budget'!A7">
      <xdr:nvSpPr>
        <xdr:cNvPr id="24" name="TextBox 23">
          <a:extLst>
            <a:ext uri="{FF2B5EF4-FFF2-40B4-BE49-F238E27FC236}">
              <a16:creationId xmlns:a16="http://schemas.microsoft.com/office/drawing/2014/main" id="{6E16EE1F-66E8-48F5-9D54-47FF9032644C}"/>
            </a:ext>
          </a:extLst>
        </xdr:cNvPr>
        <xdr:cNvSpPr txBox="1"/>
      </xdr:nvSpPr>
      <xdr:spPr>
        <a:xfrm>
          <a:off x="4645969" y="3832938"/>
          <a:ext cx="3016363" cy="400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accent6">
                  <a:lumMod val="40000"/>
                  <a:lumOff val="60000"/>
                </a:schemeClr>
              </a:solidFill>
              <a:latin typeface="Century Gothic" panose="020B0502020202020204" pitchFamily="34" charset="0"/>
            </a:rPr>
            <a:t>Revenue Streams</a:t>
          </a:r>
          <a:r>
            <a:rPr lang="en-IN" sz="1400" b="1" baseline="0">
              <a:solidFill>
                <a:schemeClr val="accent6">
                  <a:lumMod val="40000"/>
                  <a:lumOff val="60000"/>
                </a:schemeClr>
              </a:solidFill>
              <a:latin typeface="Century Gothic" panose="020B0502020202020204" pitchFamily="34" charset="0"/>
            </a:rPr>
            <a:t> Breakdown</a:t>
          </a:r>
          <a:endParaRPr lang="en-IN" sz="1400" b="1">
            <a:solidFill>
              <a:schemeClr val="accent6">
                <a:lumMod val="40000"/>
                <a:lumOff val="60000"/>
              </a:schemeClr>
            </a:solidFill>
            <a:latin typeface="Century Gothic" panose="020B0502020202020204" pitchFamily="34" charset="0"/>
          </a:endParaRPr>
        </a:p>
      </xdr:txBody>
    </xdr:sp>
    <xdr:clientData/>
  </xdr:twoCellAnchor>
  <xdr:twoCellAnchor>
    <xdr:from>
      <xdr:col>13</xdr:col>
      <xdr:colOff>122845</xdr:colOff>
      <xdr:row>20</xdr:row>
      <xdr:rowOff>115879</xdr:rowOff>
    </xdr:from>
    <xdr:to>
      <xdr:col>18</xdr:col>
      <xdr:colOff>91208</xdr:colOff>
      <xdr:row>22</xdr:row>
      <xdr:rowOff>143741</xdr:rowOff>
    </xdr:to>
    <xdr:sp macro="" textlink="'Total Budget'!A7">
      <xdr:nvSpPr>
        <xdr:cNvPr id="26" name="TextBox 25">
          <a:extLst>
            <a:ext uri="{FF2B5EF4-FFF2-40B4-BE49-F238E27FC236}">
              <a16:creationId xmlns:a16="http://schemas.microsoft.com/office/drawing/2014/main" id="{48FCCDFC-79F8-4316-9EB4-58875275B18E}"/>
            </a:ext>
          </a:extLst>
        </xdr:cNvPr>
        <xdr:cNvSpPr txBox="1"/>
      </xdr:nvSpPr>
      <xdr:spPr>
        <a:xfrm>
          <a:off x="8002618" y="3752697"/>
          <a:ext cx="2999045" cy="3915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accent6">
                  <a:lumMod val="40000"/>
                  <a:lumOff val="60000"/>
                </a:schemeClr>
              </a:solidFill>
              <a:latin typeface="Century Gothic" panose="020B0502020202020204" pitchFamily="34" charset="0"/>
            </a:rPr>
            <a:t>Profit/Loss</a:t>
          </a:r>
          <a:r>
            <a:rPr lang="en-IN" sz="1400" b="1" baseline="0">
              <a:solidFill>
                <a:schemeClr val="accent6">
                  <a:lumMod val="40000"/>
                  <a:lumOff val="60000"/>
                </a:schemeClr>
              </a:solidFill>
              <a:latin typeface="Century Gothic" panose="020B0502020202020204" pitchFamily="34" charset="0"/>
            </a:rPr>
            <a:t> of Revenue Sources</a:t>
          </a:r>
          <a:endParaRPr lang="en-IN" sz="1400" b="1">
            <a:solidFill>
              <a:schemeClr val="accent6">
                <a:lumMod val="40000"/>
                <a:lumOff val="60000"/>
              </a:schemeClr>
            </a:solidFill>
            <a:latin typeface="Century Gothic" panose="020B0502020202020204" pitchFamily="34" charset="0"/>
          </a:endParaRPr>
        </a:p>
      </xdr:txBody>
    </xdr:sp>
    <xdr:clientData/>
  </xdr:twoCellAnchor>
  <xdr:twoCellAnchor>
    <xdr:from>
      <xdr:col>7</xdr:col>
      <xdr:colOff>64542</xdr:colOff>
      <xdr:row>31</xdr:row>
      <xdr:rowOff>90287</xdr:rowOff>
    </xdr:from>
    <xdr:to>
      <xdr:col>13</xdr:col>
      <xdr:colOff>244573</xdr:colOff>
      <xdr:row>33</xdr:row>
      <xdr:rowOff>118150</xdr:rowOff>
    </xdr:to>
    <xdr:sp macro="" textlink="'Total Budget'!A7">
      <xdr:nvSpPr>
        <xdr:cNvPr id="27" name="TextBox 26">
          <a:extLst>
            <a:ext uri="{FF2B5EF4-FFF2-40B4-BE49-F238E27FC236}">
              <a16:creationId xmlns:a16="http://schemas.microsoft.com/office/drawing/2014/main" id="{B5015454-F9C5-43AB-9855-6756AA9C7E9A}"/>
            </a:ext>
          </a:extLst>
        </xdr:cNvPr>
        <xdr:cNvSpPr txBox="1"/>
      </xdr:nvSpPr>
      <xdr:spPr>
        <a:xfrm>
          <a:off x="4307497" y="5727355"/>
          <a:ext cx="3816849" cy="391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b="1">
              <a:solidFill>
                <a:schemeClr val="accent6">
                  <a:lumMod val="40000"/>
                  <a:lumOff val="60000"/>
                </a:schemeClr>
              </a:solidFill>
              <a:latin typeface="Century Gothic" panose="020B0502020202020204" pitchFamily="34" charset="0"/>
            </a:rPr>
            <a:t>Actual Spending vs. Budgeted Amount</a:t>
          </a:r>
        </a:p>
      </xdr:txBody>
    </xdr:sp>
    <xdr:clientData/>
  </xdr:twoCellAnchor>
  <xdr:twoCellAnchor>
    <xdr:from>
      <xdr:col>13</xdr:col>
      <xdr:colOff>243303</xdr:colOff>
      <xdr:row>31</xdr:row>
      <xdr:rowOff>95250</xdr:rowOff>
    </xdr:from>
    <xdr:to>
      <xdr:col>18</xdr:col>
      <xdr:colOff>567266</xdr:colOff>
      <xdr:row>42</xdr:row>
      <xdr:rowOff>66675</xdr:rowOff>
    </xdr:to>
    <xdr:graphicFrame macro="">
      <xdr:nvGraphicFramePr>
        <xdr:cNvPr id="28" name="Chart 27">
          <a:extLst>
            <a:ext uri="{FF2B5EF4-FFF2-40B4-BE49-F238E27FC236}">
              <a16:creationId xmlns:a16="http://schemas.microsoft.com/office/drawing/2014/main" id="{115292B3-595C-4D90-BA9F-D71B390D3F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284884</xdr:colOff>
      <xdr:row>31</xdr:row>
      <xdr:rowOff>83128</xdr:rowOff>
    </xdr:from>
    <xdr:to>
      <xdr:col>17</xdr:col>
      <xdr:colOff>253247</xdr:colOff>
      <xdr:row>33</xdr:row>
      <xdr:rowOff>110990</xdr:rowOff>
    </xdr:to>
    <xdr:sp macro="" textlink="'Total Budget'!A7">
      <xdr:nvSpPr>
        <xdr:cNvPr id="29" name="TextBox 28">
          <a:extLst>
            <a:ext uri="{FF2B5EF4-FFF2-40B4-BE49-F238E27FC236}">
              <a16:creationId xmlns:a16="http://schemas.microsoft.com/office/drawing/2014/main" id="{3C397CD0-BBF5-46B1-A560-CAA6BA5C3E3A}"/>
            </a:ext>
          </a:extLst>
        </xdr:cNvPr>
        <xdr:cNvSpPr txBox="1"/>
      </xdr:nvSpPr>
      <xdr:spPr>
        <a:xfrm>
          <a:off x="7558520" y="5720196"/>
          <a:ext cx="2999045" cy="3915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accent6">
                  <a:lumMod val="40000"/>
                  <a:lumOff val="60000"/>
                </a:schemeClr>
              </a:solidFill>
              <a:latin typeface="Century Gothic" panose="020B0502020202020204" pitchFamily="34" charset="0"/>
            </a:rPr>
            <a:t>Preorder</a:t>
          </a:r>
          <a:r>
            <a:rPr lang="en-IN" sz="1400" b="1" baseline="0">
              <a:solidFill>
                <a:schemeClr val="accent6">
                  <a:lumMod val="40000"/>
                  <a:lumOff val="60000"/>
                </a:schemeClr>
              </a:solidFill>
              <a:latin typeface="Century Gothic" panose="020B0502020202020204" pitchFamily="34" charset="0"/>
            </a:rPr>
            <a:t> Products</a:t>
          </a:r>
          <a:endParaRPr lang="en-IN" sz="1400" b="1">
            <a:solidFill>
              <a:schemeClr val="accent6">
                <a:lumMod val="40000"/>
                <a:lumOff val="60000"/>
              </a:schemeClr>
            </a:solidFill>
            <a:latin typeface="Century Gothic" panose="020B0502020202020204" pitchFamily="34" charset="0"/>
          </a:endParaRPr>
        </a:p>
      </xdr:txBody>
    </xdr:sp>
    <xdr:clientData/>
  </xdr:twoCellAnchor>
  <xdr:twoCellAnchor>
    <xdr:from>
      <xdr:col>3</xdr:col>
      <xdr:colOff>600075</xdr:colOff>
      <xdr:row>9</xdr:row>
      <xdr:rowOff>105488</xdr:rowOff>
    </xdr:from>
    <xdr:to>
      <xdr:col>7</xdr:col>
      <xdr:colOff>209550</xdr:colOff>
      <xdr:row>11</xdr:row>
      <xdr:rowOff>133351</xdr:rowOff>
    </xdr:to>
    <xdr:sp macro="" textlink="'Total Budget'!A7">
      <xdr:nvSpPr>
        <xdr:cNvPr id="30" name="TextBox 29">
          <a:extLst>
            <a:ext uri="{FF2B5EF4-FFF2-40B4-BE49-F238E27FC236}">
              <a16:creationId xmlns:a16="http://schemas.microsoft.com/office/drawing/2014/main" id="{2673F386-0F22-4007-8F0F-E400AE56B22E}"/>
            </a:ext>
          </a:extLst>
        </xdr:cNvPr>
        <xdr:cNvSpPr txBox="1"/>
      </xdr:nvSpPr>
      <xdr:spPr>
        <a:xfrm>
          <a:off x="2428875" y="1734263"/>
          <a:ext cx="2047875" cy="389813"/>
        </a:xfrm>
        <a:prstGeom prst="rect">
          <a:avLst/>
        </a:prstGeom>
        <a:solidFill>
          <a:srgbClr val="A0522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rgbClr val="FFF2D6"/>
              </a:solidFill>
            </a:rPr>
            <a:t>🧁 Spending Efficiency</a:t>
          </a:r>
          <a:endParaRPr lang="en-IN" sz="1400" b="1">
            <a:solidFill>
              <a:srgbClr val="FFF2D6"/>
            </a:solidFill>
            <a:latin typeface="Century Gothic" panose="020B0502020202020204" pitchFamily="34" charset="0"/>
          </a:endParaRPr>
        </a:p>
      </xdr:txBody>
    </xdr:sp>
    <xdr:clientData/>
  </xdr:twoCellAnchor>
  <xdr:twoCellAnchor>
    <xdr:from>
      <xdr:col>3</xdr:col>
      <xdr:colOff>579853</xdr:colOff>
      <xdr:row>11</xdr:row>
      <xdr:rowOff>134063</xdr:rowOff>
    </xdr:from>
    <xdr:to>
      <xdr:col>7</xdr:col>
      <xdr:colOff>99793</xdr:colOff>
      <xdr:row>19</xdr:row>
      <xdr:rowOff>124037</xdr:rowOff>
    </xdr:to>
    <xdr:sp macro="" textlink="">
      <xdr:nvSpPr>
        <xdr:cNvPr id="31" name="TextBox 30">
          <a:extLst>
            <a:ext uri="{FF2B5EF4-FFF2-40B4-BE49-F238E27FC236}">
              <a16:creationId xmlns:a16="http://schemas.microsoft.com/office/drawing/2014/main" id="{7D7DD017-9CA8-4B82-8C80-05B153A5CBF9}"/>
            </a:ext>
          </a:extLst>
        </xdr:cNvPr>
        <xdr:cNvSpPr txBox="1"/>
      </xdr:nvSpPr>
      <xdr:spPr>
        <a:xfrm>
          <a:off x="2408653" y="2124788"/>
          <a:ext cx="1958340" cy="1437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rgbClr val="A0522D"/>
              </a:solidFill>
            </a:rPr>
            <a:t>🍰 Top Saver</a:t>
          </a:r>
        </a:p>
        <a:p>
          <a:pPr marL="0" marR="0" lvl="0" indent="0" algn="ctr" defTabSz="914400" eaLnBrk="1" fontAlgn="auto" latinLnBrk="0" hangingPunct="1">
            <a:lnSpc>
              <a:spcPct val="100000"/>
            </a:lnSpc>
            <a:spcBef>
              <a:spcPts val="0"/>
            </a:spcBef>
            <a:spcAft>
              <a:spcPts val="0"/>
            </a:spcAft>
            <a:buClrTx/>
            <a:buSzTx/>
            <a:buFontTx/>
            <a:buNone/>
            <a:tabLst/>
            <a:defRPr/>
          </a:pPr>
          <a:r>
            <a:rPr lang="en-IN" sz="1200" b="1">
              <a:solidFill>
                <a:srgbClr val="FFD1DC"/>
              </a:solidFill>
            </a:rPr>
            <a:t>Decorations</a:t>
          </a:r>
          <a:r>
            <a:rPr lang="en-IN" sz="1200" b="0">
              <a:solidFill>
                <a:srgbClr val="FFF2D6"/>
              </a:solidFill>
            </a:rPr>
            <a:t> department </a:t>
          </a:r>
          <a:r>
            <a:rPr lang="en-IN" sz="1200" b="1">
              <a:solidFill>
                <a:srgbClr val="FFF2D6"/>
              </a:solidFill>
            </a:rPr>
            <a:t> had the highest budget </a:t>
          </a:r>
          <a:r>
            <a:rPr lang="en-IN" sz="1200" b="1">
              <a:solidFill>
                <a:srgbClr val="92D050"/>
              </a:solidFill>
            </a:rPr>
            <a:t>savings</a:t>
          </a:r>
          <a:endParaRPr lang="en-IN" sz="1200">
            <a:solidFill>
              <a:srgbClr val="92D050"/>
            </a:solidFill>
          </a:endParaRPr>
        </a:p>
        <a:p>
          <a:pPr algn="ctr"/>
          <a:endParaRPr lang="en-IN" sz="1150" b="0">
            <a:solidFill>
              <a:srgbClr val="FFF2D6"/>
            </a:solidFill>
          </a:endParaRPr>
        </a:p>
        <a:p>
          <a:pPr algn="ctr"/>
          <a:r>
            <a:rPr lang="en-IN" sz="1200">
              <a:solidFill>
                <a:srgbClr val="FFF2D6"/>
              </a:solidFill>
            </a:rPr>
            <a:t>🎯 </a:t>
          </a:r>
          <a:r>
            <a:rPr lang="en-IN" sz="1200" b="1">
              <a:solidFill>
                <a:srgbClr val="A0522D"/>
              </a:solidFill>
            </a:rPr>
            <a:t>Closest to Budget</a:t>
          </a:r>
        </a:p>
        <a:p>
          <a:pPr algn="ctr"/>
          <a:r>
            <a:rPr lang="en-IN" sz="1200" b="1">
              <a:solidFill>
                <a:srgbClr val="92D050"/>
              </a:solidFill>
            </a:rPr>
            <a:t>Venue</a:t>
          </a:r>
          <a:r>
            <a:rPr lang="en-IN" sz="1200">
              <a:solidFill>
                <a:srgbClr val="FFF2D6"/>
              </a:solidFill>
            </a:rPr>
            <a:t> spending was closest </a:t>
          </a:r>
        </a:p>
      </xdr:txBody>
    </xdr:sp>
    <xdr:clientData/>
  </xdr:twoCellAnchor>
  <xdr:twoCellAnchor>
    <xdr:from>
      <xdr:col>3</xdr:col>
      <xdr:colOff>600074</xdr:colOff>
      <xdr:row>31</xdr:row>
      <xdr:rowOff>66675</xdr:rowOff>
    </xdr:from>
    <xdr:to>
      <xdr:col>7</xdr:col>
      <xdr:colOff>209550</xdr:colOff>
      <xdr:row>33</xdr:row>
      <xdr:rowOff>133351</xdr:rowOff>
    </xdr:to>
    <xdr:sp macro="" textlink="'Total Budget'!A7">
      <xdr:nvSpPr>
        <xdr:cNvPr id="32" name="TextBox 31">
          <a:extLst>
            <a:ext uri="{FF2B5EF4-FFF2-40B4-BE49-F238E27FC236}">
              <a16:creationId xmlns:a16="http://schemas.microsoft.com/office/drawing/2014/main" id="{855063ED-DC45-464A-A367-32AFB4D6EB22}"/>
            </a:ext>
          </a:extLst>
        </xdr:cNvPr>
        <xdr:cNvSpPr txBox="1"/>
      </xdr:nvSpPr>
      <xdr:spPr>
        <a:xfrm>
          <a:off x="2428874" y="5676900"/>
          <a:ext cx="2047876" cy="428626"/>
        </a:xfrm>
        <a:prstGeom prst="rect">
          <a:avLst/>
        </a:prstGeom>
        <a:solidFill>
          <a:srgbClr val="A0522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a:solidFill>
                <a:srgbClr val="FFF2D6"/>
              </a:solidFill>
            </a:rPr>
            <a:t>🧁 </a:t>
          </a:r>
          <a:r>
            <a:rPr lang="en-IN" sz="1300" b="1">
              <a:solidFill>
                <a:srgbClr val="FFF2D6"/>
              </a:solidFill>
            </a:rPr>
            <a:t>Most Preordered Item</a:t>
          </a:r>
          <a:endParaRPr lang="en-IN" sz="1300" b="1">
            <a:solidFill>
              <a:srgbClr val="FFF2D6"/>
            </a:solidFill>
            <a:latin typeface="Century Gothic" panose="020B0502020202020204" pitchFamily="34" charset="0"/>
          </a:endParaRPr>
        </a:p>
      </xdr:txBody>
    </xdr:sp>
    <xdr:clientData/>
  </xdr:twoCellAnchor>
  <xdr:twoCellAnchor>
    <xdr:from>
      <xdr:col>3</xdr:col>
      <xdr:colOff>600075</xdr:colOff>
      <xdr:row>20</xdr:row>
      <xdr:rowOff>114301</xdr:rowOff>
    </xdr:from>
    <xdr:to>
      <xdr:col>7</xdr:col>
      <xdr:colOff>190500</xdr:colOff>
      <xdr:row>22</xdr:row>
      <xdr:rowOff>161927</xdr:rowOff>
    </xdr:to>
    <xdr:sp macro="" textlink="'Total Budget'!A7">
      <xdr:nvSpPr>
        <xdr:cNvPr id="33" name="TextBox 32">
          <a:extLst>
            <a:ext uri="{FF2B5EF4-FFF2-40B4-BE49-F238E27FC236}">
              <a16:creationId xmlns:a16="http://schemas.microsoft.com/office/drawing/2014/main" id="{511176E1-42DE-4840-9A09-9572DADBDB1C}"/>
            </a:ext>
          </a:extLst>
        </xdr:cNvPr>
        <xdr:cNvSpPr txBox="1"/>
      </xdr:nvSpPr>
      <xdr:spPr>
        <a:xfrm>
          <a:off x="2428875" y="3733801"/>
          <a:ext cx="2028825" cy="409576"/>
        </a:xfrm>
        <a:prstGeom prst="rect">
          <a:avLst/>
        </a:prstGeom>
        <a:solidFill>
          <a:srgbClr val="A0522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rgbClr val="FFF2D6"/>
              </a:solidFill>
            </a:rPr>
            <a:t>Top Revenue Stream</a:t>
          </a:r>
          <a:endParaRPr lang="en-IN" sz="1400" b="1">
            <a:solidFill>
              <a:srgbClr val="FFF2D6"/>
            </a:solidFill>
            <a:latin typeface="Century Gothic" panose="020B0502020202020204" pitchFamily="34" charset="0"/>
          </a:endParaRPr>
        </a:p>
      </xdr:txBody>
    </xdr:sp>
    <xdr:clientData/>
  </xdr:twoCellAnchor>
  <xdr:twoCellAnchor>
    <xdr:from>
      <xdr:col>4</xdr:col>
      <xdr:colOff>152400</xdr:colOff>
      <xdr:row>24</xdr:row>
      <xdr:rowOff>66674</xdr:rowOff>
    </xdr:from>
    <xdr:to>
      <xdr:col>7</xdr:col>
      <xdr:colOff>57150</xdr:colOff>
      <xdr:row>31</xdr:row>
      <xdr:rowOff>47624</xdr:rowOff>
    </xdr:to>
    <xdr:sp macro="" textlink="">
      <xdr:nvSpPr>
        <xdr:cNvPr id="4101" name="Text Box 5">
          <a:extLst>
            <a:ext uri="{FF2B5EF4-FFF2-40B4-BE49-F238E27FC236}">
              <a16:creationId xmlns:a16="http://schemas.microsoft.com/office/drawing/2014/main" id="{1AC6FC98-FC57-2830-84D8-772FD144F7BC}"/>
            </a:ext>
          </a:extLst>
        </xdr:cNvPr>
        <xdr:cNvSpPr txBox="1">
          <a:spLocks noChangeArrowheads="1"/>
        </xdr:cNvSpPr>
      </xdr:nvSpPr>
      <xdr:spPr bwMode="auto">
        <a:xfrm>
          <a:off x="2590800" y="4410074"/>
          <a:ext cx="1733550" cy="1247775"/>
        </a:xfrm>
        <a:prstGeom prst="rect">
          <a:avLst/>
        </a:prstGeom>
        <a:noFill/>
        <a:ln w="9525">
          <a:noFill/>
          <a:miter lim="800000"/>
          <a:headEnd/>
          <a:tailEnd/>
        </a:ln>
      </xdr:spPr>
      <xdr:txBody>
        <a:bodyPr vertOverflow="clip" wrap="square" lIns="27432" tIns="27432" rIns="0" bIns="0" anchor="t" upright="1"/>
        <a:lstStyle/>
        <a:p>
          <a:pPr algn="ctr" rtl="0">
            <a:defRPr sz="1000"/>
          </a:pPr>
          <a:r>
            <a:rPr lang="en-IN" sz="1200" b="1" i="0" u="none" strike="noStrike" baseline="0">
              <a:solidFill>
                <a:srgbClr val="FFF2D6"/>
              </a:solidFill>
              <a:latin typeface="Calibri"/>
              <a:ea typeface="Calibri"/>
              <a:cs typeface="Calibri"/>
            </a:rPr>
            <a:t>Sponsorships</a:t>
          </a:r>
          <a:r>
            <a:rPr lang="en-IN" sz="1200" b="0" i="0" u="none" strike="noStrike" baseline="0">
              <a:solidFill>
                <a:srgbClr val="FFF2D6"/>
              </a:solidFill>
              <a:latin typeface="Calibri"/>
              <a:ea typeface="Calibri"/>
              <a:cs typeface="Calibri"/>
            </a:rPr>
            <a:t> </a:t>
          </a:r>
          <a:r>
            <a:rPr lang="en-IN" sz="1200" b="0" i="0" u="none" strike="noStrike" baseline="0">
              <a:solidFill>
                <a:schemeClr val="bg2"/>
              </a:solidFill>
              <a:latin typeface="Calibri"/>
              <a:ea typeface="Calibri"/>
              <a:cs typeface="Calibri"/>
            </a:rPr>
            <a:t>brought in the </a:t>
          </a:r>
          <a:r>
            <a:rPr lang="en-IN" sz="1200" b="1" i="0" u="none" strike="noStrike" baseline="0">
              <a:solidFill>
                <a:srgbClr val="C00000"/>
              </a:solidFill>
              <a:latin typeface="Calibri"/>
              <a:ea typeface="Calibri"/>
              <a:cs typeface="Calibri"/>
            </a:rPr>
            <a:t>highest</a:t>
          </a:r>
          <a:r>
            <a:rPr lang="en-IN" sz="1200" b="0" i="0" u="none" strike="noStrike" baseline="0">
              <a:solidFill>
                <a:schemeClr val="bg2"/>
              </a:solidFill>
              <a:latin typeface="Calibri"/>
              <a:ea typeface="Calibri"/>
              <a:cs typeface="Calibri"/>
            </a:rPr>
            <a:t> </a:t>
          </a:r>
          <a:r>
            <a:rPr lang="en-IN" sz="1200" b="1">
              <a:solidFill>
                <a:schemeClr val="bg2"/>
              </a:solidFill>
              <a:latin typeface="+mn-lt"/>
              <a:ea typeface="+mn-ea"/>
              <a:cs typeface="+mn-cs"/>
            </a:rPr>
            <a:t>revenue</a:t>
          </a:r>
          <a:r>
            <a:rPr lang="en-IN" sz="1200" b="0" i="0" u="none" strike="noStrike" baseline="0">
              <a:solidFill>
                <a:schemeClr val="bg2"/>
              </a:solidFill>
              <a:latin typeface="Calibri"/>
              <a:ea typeface="Calibri"/>
              <a:cs typeface="Calibri"/>
            </a:rPr>
            <a:t>, driving major funding for the event</a:t>
          </a:r>
        </a:p>
      </xdr:txBody>
    </xdr:sp>
    <xdr:clientData/>
  </xdr:twoCellAnchor>
  <xdr:twoCellAnchor>
    <xdr:from>
      <xdr:col>4</xdr:col>
      <xdr:colOff>5714</xdr:colOff>
      <xdr:row>34</xdr:row>
      <xdr:rowOff>165735</xdr:rowOff>
    </xdr:from>
    <xdr:to>
      <xdr:col>7</xdr:col>
      <xdr:colOff>135254</xdr:colOff>
      <xdr:row>42</xdr:row>
      <xdr:rowOff>155709</xdr:rowOff>
    </xdr:to>
    <xdr:sp macro="" textlink="">
      <xdr:nvSpPr>
        <xdr:cNvPr id="34" name="TextBox 33">
          <a:extLst>
            <a:ext uri="{FF2B5EF4-FFF2-40B4-BE49-F238E27FC236}">
              <a16:creationId xmlns:a16="http://schemas.microsoft.com/office/drawing/2014/main" id="{D30D3F5A-6E6E-49C3-AE6F-45C3A9C65809}"/>
            </a:ext>
          </a:extLst>
        </xdr:cNvPr>
        <xdr:cNvSpPr txBox="1"/>
      </xdr:nvSpPr>
      <xdr:spPr>
        <a:xfrm>
          <a:off x="2444114" y="6383655"/>
          <a:ext cx="1958340" cy="1453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rgbClr val="E0A8D8"/>
              </a:solidFill>
            </a:rPr>
            <a:t>Muffins</a:t>
          </a:r>
          <a:r>
            <a:rPr lang="en-IN" sz="1200">
              <a:solidFill>
                <a:srgbClr val="FFF2D6"/>
              </a:solidFill>
            </a:rPr>
            <a:t> topped the preorder list with </a:t>
          </a:r>
          <a:r>
            <a:rPr lang="en-IN" sz="1200" b="1">
              <a:solidFill>
                <a:srgbClr val="E0A8D8"/>
              </a:solidFill>
            </a:rPr>
            <a:t>81 orders</a:t>
          </a:r>
          <a:r>
            <a:rPr lang="en-IN" sz="1200">
              <a:solidFill>
                <a:srgbClr val="FFF2D6"/>
              </a:solidFill>
            </a:rPr>
            <a:t>, showing strong customer demand.</a:t>
          </a:r>
        </a:p>
        <a:p>
          <a:pPr algn="ctr"/>
          <a:endParaRPr lang="en-IN" sz="1200">
            <a:solidFill>
              <a:srgbClr val="FFF2D6"/>
            </a:solidFill>
          </a:endParaRPr>
        </a:p>
      </xdr:txBody>
    </xdr:sp>
    <xdr:clientData/>
  </xdr:twoCellAnchor>
  <xdr:twoCellAnchor>
    <xdr:from>
      <xdr:col>5</xdr:col>
      <xdr:colOff>575830</xdr:colOff>
      <xdr:row>6</xdr:row>
      <xdr:rowOff>99579</xdr:rowOff>
    </xdr:from>
    <xdr:to>
      <xdr:col>7</xdr:col>
      <xdr:colOff>515219</xdr:colOff>
      <xdr:row>10</xdr:row>
      <xdr:rowOff>134214</xdr:rowOff>
    </xdr:to>
    <xdr:sp macro="" textlink="">
      <xdr:nvSpPr>
        <xdr:cNvPr id="36" name="TextBox 35">
          <a:extLst>
            <a:ext uri="{FF2B5EF4-FFF2-40B4-BE49-F238E27FC236}">
              <a16:creationId xmlns:a16="http://schemas.microsoft.com/office/drawing/2014/main" id="{EC061EFD-9717-018F-E4E5-507DD660A459}"/>
            </a:ext>
          </a:extLst>
        </xdr:cNvPr>
        <xdr:cNvSpPr txBox="1"/>
      </xdr:nvSpPr>
      <xdr:spPr>
        <a:xfrm rot="5400000">
          <a:off x="3801343" y="995793"/>
          <a:ext cx="761999" cy="11516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IN" sz="1800" b="1" u="none">
              <a:solidFill>
                <a:schemeClr val="accent6">
                  <a:lumMod val="60000"/>
                  <a:lumOff val="40000"/>
                </a:schemeClr>
              </a:solidFill>
              <a:latin typeface="Brush Script MT" panose="03060802040406070304" pitchFamily="66" charset="0"/>
              <a:ea typeface="Cascadia Code SemiBold" panose="020B0609020000020004" pitchFamily="49" charset="0"/>
              <a:cs typeface="Cascadia Code SemiBold" panose="020B0609020000020004" pitchFamily="49" charset="0"/>
            </a:rPr>
            <a:t>SALES</a:t>
          </a:r>
        </a:p>
      </xdr:txBody>
    </xdr:sp>
    <xdr:clientData/>
  </xdr:twoCellAnchor>
  <xdr:twoCellAnchor>
    <xdr:from>
      <xdr:col>19</xdr:col>
      <xdr:colOff>212707</xdr:colOff>
      <xdr:row>22</xdr:row>
      <xdr:rowOff>22938</xdr:rowOff>
    </xdr:from>
    <xdr:to>
      <xdr:col>24</xdr:col>
      <xdr:colOff>252885</xdr:colOff>
      <xdr:row>29</xdr:row>
      <xdr:rowOff>157346</xdr:rowOff>
    </xdr:to>
    <mc:AlternateContent xmlns:mc="http://schemas.openxmlformats.org/markup-compatibility/2006">
      <mc:Choice xmlns:cx1="http://schemas.microsoft.com/office/drawing/2015/9/8/chartex" Requires="cx1">
        <xdr:graphicFrame macro="">
          <xdr:nvGraphicFramePr>
            <xdr:cNvPr id="45" name="Chart 44">
              <a:extLst>
                <a:ext uri="{FF2B5EF4-FFF2-40B4-BE49-F238E27FC236}">
                  <a16:creationId xmlns:a16="http://schemas.microsoft.com/office/drawing/2014/main" id="{0F6C95EF-AE53-405F-9EBD-7984A672D9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1795107" y="4046298"/>
              <a:ext cx="3088178" cy="141456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19</xdr:col>
      <xdr:colOff>377537</xdr:colOff>
      <xdr:row>21</xdr:row>
      <xdr:rowOff>138546</xdr:rowOff>
    </xdr:from>
    <xdr:to>
      <xdr:col>24</xdr:col>
      <xdr:colOff>164522</xdr:colOff>
      <xdr:row>30</xdr:row>
      <xdr:rowOff>86591</xdr:rowOff>
    </xdr:to>
    <mc:AlternateContent xmlns:mc="http://schemas.openxmlformats.org/markup-compatibility/2006">
      <mc:Choice xmlns:a14="http://schemas.microsoft.com/office/drawing/2010/main" Requires="a14">
        <xdr:graphicFrame macro="">
          <xdr:nvGraphicFramePr>
            <xdr:cNvPr id="5" name="Slicer1">
              <a:extLst>
                <a:ext uri="{FF2B5EF4-FFF2-40B4-BE49-F238E27FC236}">
                  <a16:creationId xmlns:a16="http://schemas.microsoft.com/office/drawing/2014/main" id="{AFAE720D-0A58-4D50-A903-9E7C69AED547}"/>
                </a:ext>
              </a:extLst>
            </xdr:cNvPr>
            <xdr:cNvGraphicFramePr/>
          </xdr:nvGraphicFramePr>
          <xdr:xfrm>
            <a:off x="0" y="0"/>
            <a:ext cx="0" cy="0"/>
          </xdr:xfrm>
          <a:graphic>
            <a:graphicData uri="http://schemas.microsoft.com/office/drawing/2010/slicer">
              <sle:slicer xmlns:sle="http://schemas.microsoft.com/office/drawing/2010/slicer" name="Slicer1"/>
            </a:graphicData>
          </a:graphic>
        </xdr:graphicFrame>
      </mc:Choice>
      <mc:Fallback>
        <xdr:sp macro="" textlink="">
          <xdr:nvSpPr>
            <xdr:cNvPr id="0" name=""/>
            <xdr:cNvSpPr>
              <a:spLocks noTextEdit="1"/>
            </xdr:cNvSpPr>
          </xdr:nvSpPr>
          <xdr:spPr>
            <a:xfrm>
              <a:off x="11894128" y="3957205"/>
              <a:ext cx="2817667" cy="15846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100140</xdr:colOff>
      <xdr:row>33</xdr:row>
      <xdr:rowOff>51955</xdr:rowOff>
    </xdr:from>
    <xdr:to>
      <xdr:col>23</xdr:col>
      <xdr:colOff>110531</xdr:colOff>
      <xdr:row>40</xdr:row>
      <xdr:rowOff>155865</xdr:rowOff>
    </xdr:to>
    <mc:AlternateContent xmlns:mc="http://schemas.openxmlformats.org/markup-compatibility/2006">
      <mc:Choice xmlns:a14="http://schemas.microsoft.com/office/drawing/2010/main" Requires="a14">
        <xdr:graphicFrame macro="">
          <xdr:nvGraphicFramePr>
            <xdr:cNvPr id="9" name="Revenue Source 1">
              <a:extLst>
                <a:ext uri="{FF2B5EF4-FFF2-40B4-BE49-F238E27FC236}">
                  <a16:creationId xmlns:a16="http://schemas.microsoft.com/office/drawing/2014/main" id="{0244675E-E4A3-4EF7-8A29-FB1B5412A439}"/>
                </a:ext>
              </a:extLst>
            </xdr:cNvPr>
            <xdr:cNvGraphicFramePr/>
          </xdr:nvGraphicFramePr>
          <xdr:xfrm>
            <a:off x="0" y="0"/>
            <a:ext cx="0" cy="0"/>
          </xdr:xfrm>
          <a:graphic>
            <a:graphicData uri="http://schemas.microsoft.com/office/drawing/2010/slicer">
              <sle:slicer xmlns:sle="http://schemas.microsoft.com/office/drawing/2010/slicer" name="Revenue Source 1"/>
            </a:graphicData>
          </a:graphic>
        </xdr:graphicFrame>
      </mc:Choice>
      <mc:Fallback>
        <xdr:sp macro="" textlink="">
          <xdr:nvSpPr>
            <xdr:cNvPr id="0" name=""/>
            <xdr:cNvSpPr>
              <a:spLocks noTextEdit="1"/>
            </xdr:cNvSpPr>
          </xdr:nvSpPr>
          <xdr:spPr>
            <a:xfrm>
              <a:off x="12222867" y="6052705"/>
              <a:ext cx="1828800" cy="13767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200277</xdr:colOff>
      <xdr:row>10</xdr:row>
      <xdr:rowOff>51953</xdr:rowOff>
    </xdr:from>
    <xdr:to>
      <xdr:col>17</xdr:col>
      <xdr:colOff>242455</xdr:colOff>
      <xdr:row>19</xdr:row>
      <xdr:rowOff>51954</xdr:rowOff>
    </xdr:to>
    <xdr:sp macro="" textlink="'Total Budget'!A7">
      <xdr:nvSpPr>
        <xdr:cNvPr id="25" name="TextBox 24">
          <a:extLst>
            <a:ext uri="{FF2B5EF4-FFF2-40B4-BE49-F238E27FC236}">
              <a16:creationId xmlns:a16="http://schemas.microsoft.com/office/drawing/2014/main" id="{7B4001FA-2ACA-429C-A8FB-8585F8EDF927}"/>
            </a:ext>
          </a:extLst>
        </xdr:cNvPr>
        <xdr:cNvSpPr txBox="1"/>
      </xdr:nvSpPr>
      <xdr:spPr>
        <a:xfrm rot="16200000">
          <a:off x="9404331" y="2364490"/>
          <a:ext cx="1636569" cy="648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accent6">
                  <a:lumMod val="40000"/>
                  <a:lumOff val="60000"/>
                </a:schemeClr>
              </a:solidFill>
              <a:latin typeface="Century Gothic" panose="020B0502020202020204" pitchFamily="34" charset="0"/>
            </a:rPr>
            <a:t>Overspent/In-Budget</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22BCA10159 Ruhi" refreshedDate="45755.959912847225" createdVersion="8" refreshedVersion="8" minRefreshableVersion="3" recordCount="50" xr:uid="{C16F8695-BDB9-41D0-9737-A26C539E5473}">
  <cacheSource type="worksheet">
    <worksheetSource ref="C1:D51" sheet="Preorders"/>
  </cacheSource>
  <cacheFields count="2">
    <cacheField name="Item Ordered" numFmtId="0">
      <sharedItems count="6">
        <s v="Donut"/>
        <s v="Cupcake"/>
        <s v="Muffin"/>
        <s v="Bread"/>
        <s v="Cake"/>
        <s v="Pastry"/>
      </sharedItems>
    </cacheField>
    <cacheField name="Quantity" numFmtId="0">
      <sharedItems containsSemiMixedTypes="0" containsString="0" containsNumber="1" containsInteger="1" minValue="1" maxValue="1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22BCA10159 Ruhi" refreshedDate="45755.959913310187" createdVersion="8" refreshedVersion="8" minRefreshableVersion="3" recordCount="50" xr:uid="{29832243-791D-47F4-9A82-B0883159D9CE}">
  <cacheSource type="worksheet">
    <worksheetSource ref="A1:G51" sheet="Revenue Tracker"/>
  </cacheSource>
  <cacheFields count="7">
    <cacheField name="Revenue ID" numFmtId="0">
      <sharedItems containsSemiMixedTypes="0" containsString="0" containsNumber="1" containsInteger="1" minValue="1" maxValue="50"/>
    </cacheField>
    <cacheField name="Date Received" numFmtId="0">
      <sharedItems containsDate="1" containsMixedTypes="1" minDate="2025-01-14T00:00:00" maxDate="2025-01-15T00:00:00"/>
    </cacheField>
    <cacheField name="Revenue Source" numFmtId="0">
      <sharedItems count="4">
        <s v="Sponsorships"/>
        <s v="Product Sales"/>
        <s v="Donations"/>
        <s v="Ticket Sales"/>
      </sharedItems>
    </cacheField>
    <cacheField name="Expected Revenue" numFmtId="0">
      <sharedItems containsSemiMixedTypes="0" containsString="0" containsNumber="1" containsInteger="1" minValue="5142" maxValue="78514"/>
    </cacheField>
    <cacheField name="Actual Revenue" numFmtId="0">
      <sharedItems containsSemiMixedTypes="0" containsString="0" containsNumber="1" containsInteger="1" minValue="4249" maxValue="83834"/>
    </cacheField>
    <cacheField name="Profit/Loss" numFmtId="0">
      <sharedItems containsSemiMixedTypes="0" containsString="0" containsNumber="1" containsInteger="1" minValue="4249" maxValue="83834" count="50">
        <n v="36219"/>
        <n v="72151"/>
        <n v="5870"/>
        <n v="52333"/>
        <n v="36682"/>
        <n v="38356"/>
        <n v="9418"/>
        <n v="66969"/>
        <n v="58795"/>
        <n v="14406"/>
        <n v="77704"/>
        <n v="57323"/>
        <n v="51031"/>
        <n v="35872"/>
        <n v="30062"/>
        <n v="59859"/>
        <n v="42169"/>
        <n v="64818"/>
        <n v="73993"/>
        <n v="11475"/>
        <n v="13820"/>
        <n v="4249"/>
        <n v="41621"/>
        <n v="40911"/>
        <n v="71313"/>
        <n v="41601"/>
        <n v="23252"/>
        <n v="23070"/>
        <n v="63435"/>
        <n v="56691"/>
        <n v="61990"/>
        <n v="83834"/>
        <n v="73280"/>
        <n v="61891"/>
        <n v="19003"/>
        <n v="67013"/>
        <n v="21667"/>
        <n v="56914"/>
        <n v="41239"/>
        <n v="23208"/>
        <n v="28125"/>
        <n v="54241"/>
        <n v="56151"/>
        <n v="55995"/>
        <n v="65511"/>
        <n v="22733"/>
        <n v="48143"/>
        <n v="42396"/>
        <n v="30575"/>
        <n v="37658"/>
      </sharedItems>
    </cacheField>
    <cacheField name="Expenses" numFmtId="0">
      <sharedItems containsSemiMixedTypes="0" containsString="0" containsNumber="1" containsInteger="1" minValue="4000" maxValue="35000"/>
    </cacheField>
  </cacheFields>
  <extLst>
    <ext xmlns:x14="http://schemas.microsoft.com/office/spreadsheetml/2009/9/main" uri="{725AE2AE-9491-48be-B2B4-4EB974FC3084}">
      <x14:pivotCacheDefinition pivotCacheId="145639326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22BCA10159 Ruhi" refreshedDate="45755.959913425926" createdVersion="8" refreshedVersion="8" minRefreshableVersion="3" recordCount="50" xr:uid="{CF5DDF9B-6DDE-4E5D-B37D-7A11BFCC1A5F}">
  <cacheSource type="worksheet">
    <worksheetSource ref="A1:G51" sheet="Preorders"/>
  </cacheSource>
  <cacheFields count="7">
    <cacheField name="Order ID" numFmtId="0">
      <sharedItems/>
    </cacheField>
    <cacheField name="Customer Name" numFmtId="0">
      <sharedItems/>
    </cacheField>
    <cacheField name="Item Ordered" numFmtId="0">
      <sharedItems/>
    </cacheField>
    <cacheField name="Quantity" numFmtId="0">
      <sharedItems containsSemiMixedTypes="0" containsString="0" containsNumber="1" containsInteger="1" minValue="1" maxValue="10"/>
    </cacheField>
    <cacheField name="Total Price" numFmtId="0">
      <sharedItems containsSemiMixedTypes="0" containsString="0" containsNumber="1" minValue="4.3499999999999996" maxValue="85.69"/>
    </cacheField>
    <cacheField name="Payment Status" numFmtId="0">
      <sharedItems/>
    </cacheField>
    <cacheField name="Pickup Date"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22BCA10159 Ruhi" refreshedDate="45755.959913541665" createdVersion="8" refreshedVersion="8" minRefreshableVersion="3" recordCount="50" xr:uid="{32D6F894-D9E5-4FA5-9812-077BF66AB81C}">
  <cacheSource type="worksheet">
    <worksheetSource ref="A1:E51" sheet="Revenue Tracker"/>
  </cacheSource>
  <cacheFields count="5">
    <cacheField name="Revenue ID" numFmtId="0">
      <sharedItems containsSemiMixedTypes="0" containsString="0" containsNumber="1" containsInteger="1" minValue="1" maxValue="50"/>
    </cacheField>
    <cacheField name="Date Received" numFmtId="0">
      <sharedItems containsDate="1" containsMixedTypes="1" minDate="2025-01-14T00:00:00" maxDate="2025-01-15T00:00:00"/>
    </cacheField>
    <cacheField name="Revenue Source" numFmtId="0">
      <sharedItems count="4">
        <s v="Sponsorships"/>
        <s v="Product Sales"/>
        <s v="Donations"/>
        <s v="Ticket Sales"/>
      </sharedItems>
    </cacheField>
    <cacheField name="Expected Revenue" numFmtId="0">
      <sharedItems containsSemiMixedTypes="0" containsString="0" containsNumber="1" containsInteger="1" minValue="5142" maxValue="78514"/>
    </cacheField>
    <cacheField name="Actual Revenue" numFmtId="0">
      <sharedItems containsSemiMixedTypes="0" containsString="0" containsNumber="1" containsInteger="1" minValue="4249" maxValue="83834"/>
    </cacheField>
  </cacheFields>
  <extLst>
    <ext xmlns:x14="http://schemas.microsoft.com/office/spreadsheetml/2009/9/main" uri="{725AE2AE-9491-48be-B2B4-4EB974FC3084}">
      <x14:pivotCacheDefinition pivotCacheId="651326775"/>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22BCA10159 Ruhi" refreshedDate="45755.968106250002" createdVersion="8" refreshedVersion="8" minRefreshableVersion="3" recordCount="7" xr:uid="{BCBD8CAC-273E-4372-BF9C-22D6EA50ADA5}">
  <cacheSource type="worksheet">
    <worksheetSource ref="A1:E8" sheet="Budget Allocation"/>
  </cacheSource>
  <cacheFields count="5">
    <cacheField name="Category" numFmtId="0">
      <sharedItems count="7">
        <s v="Venue"/>
        <s v="Catering"/>
        <s v="Marketing"/>
        <s v="Equipment"/>
        <s v="Staff"/>
        <s v="Decorations"/>
        <s v="Entertainment"/>
      </sharedItems>
    </cacheField>
    <cacheField name="Allocated Budget" numFmtId="0">
      <sharedItems containsSemiMixedTypes="0" containsString="0" containsNumber="1" containsInteger="1" minValue="20529" maxValue="97406"/>
    </cacheField>
    <cacheField name="Actual Spent" numFmtId="0">
      <sharedItems containsSemiMixedTypes="0" containsString="0" containsNumber="1" containsInteger="1" minValue="10907" maxValue="95976"/>
    </cacheField>
    <cacheField name="Remaining Budget" numFmtId="0">
      <sharedItems containsSemiMixedTypes="0" containsString="0" containsNumber="1" containsInteger="1" minValue="1430" maxValue="9622"/>
    </cacheField>
    <cacheField name="Percentage Spent" numFmtId="1">
      <sharedItems containsSemiMixedTypes="0" containsString="0" containsNumber="1" minValue="53.129718934190663" maxValue="98.53191795166623"/>
    </cacheField>
  </cacheFields>
  <extLst>
    <ext xmlns:x14="http://schemas.microsoft.com/office/spreadsheetml/2009/9/main" uri="{725AE2AE-9491-48be-B2B4-4EB974FC3084}">
      <x14:pivotCacheDefinition pivotCacheId="17906214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
  <r>
    <x v="0"/>
    <n v="3"/>
  </r>
  <r>
    <x v="1"/>
    <n v="10"/>
  </r>
  <r>
    <x v="0"/>
    <n v="3"/>
  </r>
  <r>
    <x v="2"/>
    <n v="7"/>
  </r>
  <r>
    <x v="2"/>
    <n v="8"/>
  </r>
  <r>
    <x v="2"/>
    <n v="5"/>
  </r>
  <r>
    <x v="3"/>
    <n v="7"/>
  </r>
  <r>
    <x v="1"/>
    <n v="10"/>
  </r>
  <r>
    <x v="1"/>
    <n v="9"/>
  </r>
  <r>
    <x v="1"/>
    <n v="7"/>
  </r>
  <r>
    <x v="1"/>
    <n v="3"/>
  </r>
  <r>
    <x v="4"/>
    <n v="8"/>
  </r>
  <r>
    <x v="1"/>
    <n v="2"/>
  </r>
  <r>
    <x v="0"/>
    <n v="9"/>
  </r>
  <r>
    <x v="1"/>
    <n v="8"/>
  </r>
  <r>
    <x v="5"/>
    <n v="3"/>
  </r>
  <r>
    <x v="5"/>
    <n v="1"/>
  </r>
  <r>
    <x v="2"/>
    <n v="9"/>
  </r>
  <r>
    <x v="4"/>
    <n v="6"/>
  </r>
  <r>
    <x v="2"/>
    <n v="7"/>
  </r>
  <r>
    <x v="0"/>
    <n v="4"/>
  </r>
  <r>
    <x v="3"/>
    <n v="5"/>
  </r>
  <r>
    <x v="0"/>
    <n v="3"/>
  </r>
  <r>
    <x v="0"/>
    <n v="2"/>
  </r>
  <r>
    <x v="4"/>
    <n v="3"/>
  </r>
  <r>
    <x v="1"/>
    <n v="6"/>
  </r>
  <r>
    <x v="2"/>
    <n v="7"/>
  </r>
  <r>
    <x v="5"/>
    <n v="9"/>
  </r>
  <r>
    <x v="2"/>
    <n v="2"/>
  </r>
  <r>
    <x v="2"/>
    <n v="9"/>
  </r>
  <r>
    <x v="1"/>
    <n v="5"/>
  </r>
  <r>
    <x v="4"/>
    <n v="9"/>
  </r>
  <r>
    <x v="4"/>
    <n v="8"/>
  </r>
  <r>
    <x v="5"/>
    <n v="5"/>
  </r>
  <r>
    <x v="5"/>
    <n v="7"/>
  </r>
  <r>
    <x v="4"/>
    <n v="7"/>
  </r>
  <r>
    <x v="2"/>
    <n v="5"/>
  </r>
  <r>
    <x v="0"/>
    <n v="7"/>
  </r>
  <r>
    <x v="2"/>
    <n v="2"/>
  </r>
  <r>
    <x v="2"/>
    <n v="10"/>
  </r>
  <r>
    <x v="0"/>
    <n v="1"/>
  </r>
  <r>
    <x v="2"/>
    <n v="5"/>
  </r>
  <r>
    <x v="4"/>
    <n v="4"/>
  </r>
  <r>
    <x v="3"/>
    <n v="3"/>
  </r>
  <r>
    <x v="1"/>
    <n v="7"/>
  </r>
  <r>
    <x v="5"/>
    <n v="10"/>
  </r>
  <r>
    <x v="5"/>
    <n v="7"/>
  </r>
  <r>
    <x v="5"/>
    <n v="10"/>
  </r>
  <r>
    <x v="2"/>
    <n v="5"/>
  </r>
  <r>
    <x v="1"/>
    <n v="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
  <r>
    <n v="1"/>
    <s v="2025-01-29"/>
    <x v="0"/>
    <n v="40851"/>
    <n v="36219"/>
    <x v="0"/>
    <n v="10000"/>
  </r>
  <r>
    <n v="2"/>
    <s v="2025-02-19"/>
    <x v="0"/>
    <n v="23966"/>
    <n v="72151"/>
    <x v="1"/>
    <n v="15000"/>
  </r>
  <r>
    <n v="3"/>
    <s v="2025-03-10"/>
    <x v="1"/>
    <n v="10539"/>
    <n v="5870"/>
    <x v="2"/>
    <n v="5000"/>
  </r>
  <r>
    <n v="4"/>
    <s v="2025-03-31"/>
    <x v="2"/>
    <n v="72847"/>
    <n v="52333"/>
    <x v="3"/>
    <n v="22000"/>
  </r>
  <r>
    <n v="5"/>
    <s v="2025-02-07"/>
    <x v="2"/>
    <n v="65898"/>
    <n v="36682"/>
    <x v="4"/>
    <n v="15000"/>
  </r>
  <r>
    <n v="6"/>
    <s v="2025-03-14"/>
    <x v="0"/>
    <n v="18827"/>
    <n v="38356"/>
    <x v="5"/>
    <n v="14000"/>
  </r>
  <r>
    <n v="7"/>
    <d v="2025-01-14T00:00:00"/>
    <x v="1"/>
    <n v="32316"/>
    <n v="9418"/>
    <x v="6"/>
    <n v="7000"/>
  </r>
  <r>
    <n v="8"/>
    <s v="2025-01-10"/>
    <x v="3"/>
    <n v="45972"/>
    <n v="66969"/>
    <x v="7"/>
    <n v="25000"/>
  </r>
  <r>
    <n v="9"/>
    <s v="2025-03-06"/>
    <x v="1"/>
    <n v="14675"/>
    <n v="58795"/>
    <x v="8"/>
    <n v="18000"/>
  </r>
  <r>
    <n v="10"/>
    <s v="2025-02-07"/>
    <x v="2"/>
    <n v="17294"/>
    <n v="14406"/>
    <x v="9"/>
    <n v="11000"/>
  </r>
  <r>
    <n v="11"/>
    <s v="2025-01-04"/>
    <x v="0"/>
    <n v="47111"/>
    <n v="77704"/>
    <x v="10"/>
    <n v="30000"/>
  </r>
  <r>
    <n v="12"/>
    <s v="2025-01-19"/>
    <x v="2"/>
    <n v="39329"/>
    <n v="57323"/>
    <x v="11"/>
    <n v="20000"/>
  </r>
  <r>
    <n v="13"/>
    <s v="2025-02-09"/>
    <x v="3"/>
    <n v="7523"/>
    <n v="51031"/>
    <x v="12"/>
    <n v="17000"/>
  </r>
  <r>
    <n v="14"/>
    <s v="2025-01-15"/>
    <x v="0"/>
    <n v="58609"/>
    <n v="35872"/>
    <x v="13"/>
    <n v="13000"/>
  </r>
  <r>
    <n v="15"/>
    <s v="2025-01-15"/>
    <x v="2"/>
    <n v="18938"/>
    <n v="30062"/>
    <x v="14"/>
    <n v="12000"/>
  </r>
  <r>
    <n v="16"/>
    <s v="2025-01-13"/>
    <x v="2"/>
    <n v="20467"/>
    <n v="59859"/>
    <x v="15"/>
    <n v="25000"/>
  </r>
  <r>
    <n v="17"/>
    <s v="2025-02-21"/>
    <x v="0"/>
    <n v="8310"/>
    <n v="42169"/>
    <x v="16"/>
    <n v="16000"/>
  </r>
  <r>
    <n v="18"/>
    <s v="2025-02-08"/>
    <x v="1"/>
    <n v="26888"/>
    <n v="64818"/>
    <x v="17"/>
    <n v="28000"/>
  </r>
  <r>
    <n v="19"/>
    <s v="2025-02-16"/>
    <x v="2"/>
    <n v="20988"/>
    <n v="73993"/>
    <x v="18"/>
    <n v="32000"/>
  </r>
  <r>
    <n v="20"/>
    <s v="2025-02-18"/>
    <x v="2"/>
    <n v="67430"/>
    <n v="11475"/>
    <x v="19"/>
    <n v="9000"/>
  </r>
  <r>
    <n v="21"/>
    <s v="2025-01-26"/>
    <x v="1"/>
    <n v="30187"/>
    <n v="13820"/>
    <x v="20"/>
    <n v="10000"/>
  </r>
  <r>
    <n v="22"/>
    <s v="2025-03-01"/>
    <x v="0"/>
    <n v="15953"/>
    <n v="4249"/>
    <x v="21"/>
    <n v="4000"/>
  </r>
  <r>
    <n v="23"/>
    <s v="2025-02-25"/>
    <x v="2"/>
    <n v="46441"/>
    <n v="41621"/>
    <x v="22"/>
    <n v="21000"/>
  </r>
  <r>
    <n v="24"/>
    <s v="2025-01-04"/>
    <x v="0"/>
    <n v="18632"/>
    <n v="40911"/>
    <x v="23"/>
    <n v="19000"/>
  </r>
  <r>
    <n v="25"/>
    <s v="2025-02-09"/>
    <x v="3"/>
    <n v="27684"/>
    <n v="71313"/>
    <x v="24"/>
    <n v="27000"/>
  </r>
  <r>
    <n v="26"/>
    <s v="2025-03-24"/>
    <x v="0"/>
    <n v="78514"/>
    <n v="41601"/>
    <x v="25"/>
    <n v="18000"/>
  </r>
  <r>
    <n v="27"/>
    <s v="2025-03-01"/>
    <x v="2"/>
    <n v="61795"/>
    <n v="23252"/>
    <x v="26"/>
    <n v="12000"/>
  </r>
  <r>
    <n v="28"/>
    <s v="2025-02-17"/>
    <x v="0"/>
    <n v="43209"/>
    <n v="23070"/>
    <x v="27"/>
    <n v="11000"/>
  </r>
  <r>
    <n v="29"/>
    <s v="2025-03-16"/>
    <x v="0"/>
    <n v="39845"/>
    <n v="63435"/>
    <x v="28"/>
    <n v="23000"/>
  </r>
  <r>
    <n v="30"/>
    <s v="2025-02-03"/>
    <x v="3"/>
    <n v="13608"/>
    <n v="56691"/>
    <x v="29"/>
    <n v="20000"/>
  </r>
  <r>
    <n v="31"/>
    <s v="2025-02-16"/>
    <x v="1"/>
    <n v="6996"/>
    <n v="61990"/>
    <x v="30"/>
    <n v="21000"/>
  </r>
  <r>
    <n v="32"/>
    <s v="2025-03-15"/>
    <x v="1"/>
    <n v="56824"/>
    <n v="83834"/>
    <x v="31"/>
    <n v="35000"/>
  </r>
  <r>
    <n v="33"/>
    <s v="2025-01-14"/>
    <x v="1"/>
    <n v="11010"/>
    <n v="73280"/>
    <x v="32"/>
    <n v="30000"/>
  </r>
  <r>
    <n v="34"/>
    <s v="2025-03-08"/>
    <x v="2"/>
    <n v="5142"/>
    <n v="61891"/>
    <x v="33"/>
    <n v="22000"/>
  </r>
  <r>
    <n v="35"/>
    <s v="2025-03-02"/>
    <x v="3"/>
    <n v="58576"/>
    <n v="19003"/>
    <x v="34"/>
    <n v="8000"/>
  </r>
  <r>
    <n v="36"/>
    <s v="2025-01-07"/>
    <x v="0"/>
    <n v="6559"/>
    <n v="67013"/>
    <x v="35"/>
    <n v="26000"/>
  </r>
  <r>
    <n v="37"/>
    <s v="2025-01-12"/>
    <x v="1"/>
    <n v="28228"/>
    <n v="21667"/>
    <x v="36"/>
    <n v="13000"/>
  </r>
  <r>
    <n v="38"/>
    <s v="2025-03-27"/>
    <x v="0"/>
    <n v="51193"/>
    <n v="56914"/>
    <x v="37"/>
    <n v="19000"/>
  </r>
  <r>
    <n v="39"/>
    <s v="2025-03-18"/>
    <x v="0"/>
    <n v="11670"/>
    <n v="41239"/>
    <x v="38"/>
    <n v="15000"/>
  </r>
  <r>
    <n v="40"/>
    <s v="2025-02-19"/>
    <x v="0"/>
    <n v="35225"/>
    <n v="23208"/>
    <x v="39"/>
    <n v="9000"/>
  </r>
  <r>
    <n v="41"/>
    <s v="2025-03-15"/>
    <x v="1"/>
    <n v="9935"/>
    <n v="28125"/>
    <x v="40"/>
    <n v="11000"/>
  </r>
  <r>
    <n v="42"/>
    <s v="2025-03-17"/>
    <x v="1"/>
    <n v="25596"/>
    <n v="54241"/>
    <x v="41"/>
    <n v="25000"/>
  </r>
  <r>
    <n v="43"/>
    <s v="2025-01-27"/>
    <x v="3"/>
    <n v="50754"/>
    <n v="56151"/>
    <x v="42"/>
    <n v="23000"/>
  </r>
  <r>
    <n v="44"/>
    <s v="2025-02-20"/>
    <x v="3"/>
    <n v="68911"/>
    <n v="55995"/>
    <x v="43"/>
    <n v="24000"/>
  </r>
  <r>
    <n v="45"/>
    <s v="2025-03-06"/>
    <x v="2"/>
    <n v="73253"/>
    <n v="65511"/>
    <x v="44"/>
    <n v="29000"/>
  </r>
  <r>
    <n v="46"/>
    <s v="2025-01-26"/>
    <x v="3"/>
    <n v="32388"/>
    <n v="22733"/>
    <x v="45"/>
    <n v="10000"/>
  </r>
  <r>
    <n v="47"/>
    <s v="2025-02-01"/>
    <x v="2"/>
    <n v="17876"/>
    <n v="48143"/>
    <x v="46"/>
    <n v="19000"/>
  </r>
  <r>
    <n v="48"/>
    <s v="2025-03-14"/>
    <x v="0"/>
    <n v="26038"/>
    <n v="42396"/>
    <x v="47"/>
    <n v="17000"/>
  </r>
  <r>
    <n v="49"/>
    <s v="2025-02-07"/>
    <x v="2"/>
    <n v="61612"/>
    <n v="30575"/>
    <x v="48"/>
    <n v="13000"/>
  </r>
  <r>
    <n v="50"/>
    <s v="2025-01-20"/>
    <x v="1"/>
    <n v="67636"/>
    <n v="37658"/>
    <x v="49"/>
    <n v="160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
  <r>
    <s v="PO-1001"/>
    <s v="Shah Rukh Khan"/>
    <s v="Donut"/>
    <n v="3"/>
    <n v="16.899999999999999"/>
    <s v="Paid"/>
    <s v="2025-04-06"/>
  </r>
  <r>
    <s v="PO-1002"/>
    <s v="Salman Khan"/>
    <s v="Cupcake"/>
    <n v="10"/>
    <n v="44.11"/>
    <s v="Pending"/>
    <s v="2025-04-03"/>
  </r>
  <r>
    <s v="PO-1003"/>
    <s v="Aishwarya Rai Bachchan"/>
    <s v="Donut"/>
    <n v="3"/>
    <n v="11.7"/>
    <s v="Paid"/>
    <s v="2025-04-06"/>
  </r>
  <r>
    <s v="PO-1004"/>
    <s v="Amitabh Bachchan"/>
    <s v="Muffin"/>
    <n v="7"/>
    <n v="33.909999999999997"/>
    <s v="Paid"/>
    <s v="2025-04-02"/>
  </r>
  <r>
    <s v="PO-1005"/>
    <s v="Priyanka Chopra"/>
    <s v="Muffin"/>
    <n v="8"/>
    <n v="67.91"/>
    <s v="Pending"/>
    <s v="2025-04-09"/>
  </r>
  <r>
    <s v="PO-1006"/>
    <s v="Deepika Padukone"/>
    <s v="Muffin"/>
    <n v="5"/>
    <n v="37.64"/>
    <s v="Pending"/>
    <s v="2025-04-01"/>
  </r>
  <r>
    <s v="PO-1007"/>
    <s v="Ranveer Singh"/>
    <s v="Bread"/>
    <n v="7"/>
    <n v="25.91"/>
    <s v="Paid"/>
    <s v="2025-04-02"/>
  </r>
  <r>
    <s v="PO-1008"/>
    <s v="Alia Bhatt"/>
    <s v="Cupcake"/>
    <n v="10"/>
    <n v="41.36"/>
    <s v="Paid"/>
    <s v="2025-04-03"/>
  </r>
  <r>
    <s v="PO-1009"/>
    <s v="Akshay Kumar"/>
    <s v="Cupcake"/>
    <n v="9"/>
    <n v="73.72"/>
    <s v="Pending"/>
    <s v="2025-04-03"/>
  </r>
  <r>
    <s v="PO-1010"/>
    <s v="Kareena Kapoor Khan"/>
    <s v="Cupcake"/>
    <n v="7"/>
    <n v="35.51"/>
    <s v="Paid"/>
    <s v="2025-04-10"/>
  </r>
  <r>
    <s v="PO-1011"/>
    <s v="Hrithik Roshan"/>
    <s v="Cupcake"/>
    <n v="3"/>
    <n v="29.35"/>
    <s v="Pending"/>
    <s v="2025-04-02"/>
  </r>
  <r>
    <s v="PO-1012"/>
    <s v="Katrina Kaif"/>
    <s v="Cake"/>
    <n v="8"/>
    <n v="40.76"/>
    <s v="Paid"/>
    <s v="2025-04-02"/>
  </r>
  <r>
    <s v="PO-1013"/>
    <s v="Varun Dhawan"/>
    <s v="Cupcake"/>
    <n v="2"/>
    <n v="15.7"/>
    <s v="Paid"/>
    <s v="2025-04-04"/>
  </r>
  <r>
    <s v="PO-1014"/>
    <s v="Anushka Sharma"/>
    <s v="Donut"/>
    <n v="9"/>
    <n v="30.6"/>
    <s v="Pending"/>
    <s v="2025-04-05"/>
  </r>
  <r>
    <s v="PO-1015"/>
    <s v="Ranbir Kapoor"/>
    <s v="Cupcake"/>
    <n v="8"/>
    <n v="63.38"/>
    <s v="Paid"/>
    <s v="2025-04-04"/>
  </r>
  <r>
    <s v="PO-1016"/>
    <s v="Sidharth Malhotra"/>
    <s v="Pastry"/>
    <n v="3"/>
    <n v="26.75"/>
    <s v="Paid"/>
    <s v="2025-04-10"/>
  </r>
  <r>
    <s v="PO-1017"/>
    <s v="Kiara Advani"/>
    <s v="Pastry"/>
    <n v="1"/>
    <n v="4.3499999999999996"/>
    <s v="Pending"/>
    <s v="2025-04-08"/>
  </r>
  <r>
    <s v="PO-1018"/>
    <s v="Rajinikanth"/>
    <s v="Muffin"/>
    <n v="9"/>
    <n v="62.43"/>
    <s v="Pending"/>
    <s v="2025-04-06"/>
  </r>
  <r>
    <s v="PO-1019"/>
    <s v="Kamal Haasan"/>
    <s v="Cake"/>
    <n v="6"/>
    <n v="24.99"/>
    <s v="Pending"/>
    <s v="2025-04-07"/>
  </r>
  <r>
    <s v="PO-1020"/>
    <s v="Allu Arjun"/>
    <s v="Muffin"/>
    <n v="7"/>
    <n v="61.22"/>
    <s v="Pending"/>
    <s v="2025-04-08"/>
  </r>
  <r>
    <s v="PO-1021"/>
    <s v="Vijay Deverakonda"/>
    <s v="Donut"/>
    <n v="4"/>
    <n v="20.05"/>
    <s v="Paid"/>
    <s v="2025-04-01"/>
  </r>
  <r>
    <s v="PO-1022"/>
    <s v="Mahesh Babu"/>
    <s v="Bread"/>
    <n v="5"/>
    <n v="44.69"/>
    <s v="Pending"/>
    <s v="2025-04-03"/>
  </r>
  <r>
    <s v="PO-1023"/>
    <s v="Samantha Ruth Prabhu"/>
    <s v="Donut"/>
    <n v="3"/>
    <n v="7.15"/>
    <s v="Paid"/>
    <s v="2025-04-10"/>
  </r>
  <r>
    <s v="PO-1024"/>
    <s v="Nayanthara"/>
    <s v="Donut"/>
    <n v="2"/>
    <n v="7.66"/>
    <s v="Pending"/>
    <s v="2025-04-08"/>
  </r>
  <r>
    <s v="PO-1025"/>
    <s v="Rani Mukerji"/>
    <s v="Cake"/>
    <n v="3"/>
    <n v="24.27"/>
    <s v="Paid"/>
    <s v="2025-04-02"/>
  </r>
  <r>
    <s v="PO-1026"/>
    <s v="Madhuri Dixit"/>
    <s v="Cupcake"/>
    <n v="6"/>
    <n v="34.5"/>
    <s v="Pending"/>
    <s v="2025-04-03"/>
  </r>
  <r>
    <s v="PO-1027"/>
    <s v="Ayushmann Khurrana"/>
    <s v="Muffin"/>
    <n v="7"/>
    <n v="26.58"/>
    <s v="Pending"/>
    <s v="2025-04-01"/>
  </r>
  <r>
    <s v="PO-1028"/>
    <s v="Pankaj Tripathi"/>
    <s v="Pastry"/>
    <n v="9"/>
    <n v="81.56"/>
    <s v="Paid"/>
    <s v="2025-04-06"/>
  </r>
  <r>
    <s v="PO-1029"/>
    <s v="Nawazuddin Siddiqui"/>
    <s v="Muffin"/>
    <n v="2"/>
    <n v="13.67"/>
    <s v="Paid"/>
    <s v="2025-04-05"/>
  </r>
  <r>
    <s v="PO-1030"/>
    <s v="Taapsee Pannu"/>
    <s v="Muffin"/>
    <n v="9"/>
    <n v="81.12"/>
    <s v="Pending"/>
    <s v="2025-04-02"/>
  </r>
  <r>
    <s v="PO-1031"/>
    <s v="Vicky Kaushal"/>
    <s v="Cupcake"/>
    <n v="5"/>
    <n v="40.880000000000003"/>
    <s v="Pending"/>
    <s v="2025-04-02"/>
  </r>
  <r>
    <s v="PO-1032"/>
    <s v="Yami Gautam"/>
    <s v="Cake"/>
    <n v="9"/>
    <n v="40.96"/>
    <s v="Paid"/>
    <s v="2025-04-04"/>
  </r>
  <r>
    <s v="PO-1033"/>
    <s v="Sunil Shetty"/>
    <s v="Cake"/>
    <n v="8"/>
    <n v="54.48"/>
    <s v="Paid"/>
    <s v="2025-04-04"/>
  </r>
  <r>
    <s v="PO-1034"/>
    <s v="Dhanush"/>
    <s v="Pastry"/>
    <n v="5"/>
    <n v="37.47"/>
    <s v="Pending"/>
    <s v="2025-04-08"/>
  </r>
  <r>
    <s v="PO-1035"/>
    <s v="Kriti Sanon"/>
    <s v="Pastry"/>
    <n v="7"/>
    <n v="46.71"/>
    <s v="Paid"/>
    <s v="2025-04-01"/>
  </r>
  <r>
    <s v="PO-1036"/>
    <s v="Sonakshi Sinha"/>
    <s v="Cake"/>
    <n v="7"/>
    <n v="50.58"/>
    <s v="Paid"/>
    <s v="2025-04-04"/>
  </r>
  <r>
    <s v="PO-1037"/>
    <s v="Janhvi Kapoor"/>
    <s v="Muffin"/>
    <n v="5"/>
    <n v="49.15"/>
    <s v="Paid"/>
    <s v="2025-04-04"/>
  </r>
  <r>
    <s v="PO-1038"/>
    <s v="Parineeti Chopra"/>
    <s v="Donut"/>
    <n v="7"/>
    <n v="53.76"/>
    <s v="Paid"/>
    <s v="2025-04-06"/>
  </r>
  <r>
    <s v="PO-1039"/>
    <s v="Saif Ali Khan"/>
    <s v="Muffin"/>
    <n v="2"/>
    <n v="19.57"/>
    <s v="Pending"/>
    <s v="2025-04-03"/>
  </r>
  <r>
    <s v="PO-1040"/>
    <s v="Arjun Kapoor"/>
    <s v="Muffin"/>
    <n v="10"/>
    <n v="85.69"/>
    <s v="Pending"/>
    <s v="2025-04-06"/>
  </r>
  <r>
    <s v="PO-1041"/>
    <s v="Rajkummar Rao"/>
    <s v="Donut"/>
    <n v="1"/>
    <n v="4.67"/>
    <s v="Paid"/>
    <s v="2025-04-02"/>
  </r>
  <r>
    <s v="PO-1042"/>
    <s v="Sushmita Sen"/>
    <s v="Muffin"/>
    <n v="5"/>
    <n v="30.95"/>
    <s v="Pending"/>
    <s v="2025-04-06"/>
  </r>
  <r>
    <s v="PO-1043"/>
    <s v="Shraddha Kapoor"/>
    <s v="Cake"/>
    <n v="4"/>
    <n v="15.75"/>
    <s v="Paid"/>
    <s v="2025-04-03"/>
  </r>
  <r>
    <s v="PO-1044"/>
    <s v="Farhan Akhtar"/>
    <s v="Bread"/>
    <n v="3"/>
    <n v="15.59"/>
    <s v="Pending"/>
    <s v="2025-04-07"/>
  </r>
  <r>
    <s v="PO-1045"/>
    <s v="Malaika Arora"/>
    <s v="Cupcake"/>
    <n v="7"/>
    <n v="15.3"/>
    <s v="Paid"/>
    <s v="2025-04-07"/>
  </r>
  <r>
    <s v="PO-1046"/>
    <s v="John Abraham"/>
    <s v="Pastry"/>
    <n v="10"/>
    <n v="65.75"/>
    <s v="Paid"/>
    <s v="2025-04-07"/>
  </r>
  <r>
    <s v="PO-1047"/>
    <s v="Bobby Deol"/>
    <s v="Pastry"/>
    <n v="7"/>
    <n v="26.02"/>
    <s v="Paid"/>
    <s v="2025-04-09"/>
  </r>
  <r>
    <s v="PO-1048"/>
    <s v="Kartik Aaryan"/>
    <s v="Pastry"/>
    <n v="10"/>
    <n v="35.89"/>
    <s v="Pending"/>
    <s v="2025-04-05"/>
  </r>
  <r>
    <s v="PO-1049"/>
    <s v="Sara Ali Khan"/>
    <s v="Muffin"/>
    <n v="5"/>
    <n v="47.89"/>
    <s v="Pending"/>
    <s v="2025-04-09"/>
  </r>
  <r>
    <s v="PO-1050"/>
    <s v="Tiger Shroff"/>
    <s v="Cupcake"/>
    <n v="7"/>
    <n v="41.22"/>
    <s v="Paid"/>
    <s v="2025-04-0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
  <r>
    <n v="1"/>
    <s v="2025-01-29"/>
    <x v="0"/>
    <n v="40851"/>
    <n v="36219"/>
  </r>
  <r>
    <n v="2"/>
    <s v="2025-02-19"/>
    <x v="0"/>
    <n v="23966"/>
    <n v="72151"/>
  </r>
  <r>
    <n v="3"/>
    <s v="2025-03-10"/>
    <x v="1"/>
    <n v="10539"/>
    <n v="5870"/>
  </r>
  <r>
    <n v="4"/>
    <s v="2025-03-31"/>
    <x v="2"/>
    <n v="72847"/>
    <n v="52333"/>
  </r>
  <r>
    <n v="5"/>
    <s v="2025-02-07"/>
    <x v="2"/>
    <n v="65898"/>
    <n v="36682"/>
  </r>
  <r>
    <n v="6"/>
    <s v="2025-03-14"/>
    <x v="0"/>
    <n v="18827"/>
    <n v="38356"/>
  </r>
  <r>
    <n v="7"/>
    <d v="2025-01-14T00:00:00"/>
    <x v="1"/>
    <n v="32316"/>
    <n v="9418"/>
  </r>
  <r>
    <n v="8"/>
    <s v="2025-01-10"/>
    <x v="3"/>
    <n v="45972"/>
    <n v="66969"/>
  </r>
  <r>
    <n v="9"/>
    <s v="2025-03-06"/>
    <x v="1"/>
    <n v="14675"/>
    <n v="58795"/>
  </r>
  <r>
    <n v="10"/>
    <s v="2025-02-07"/>
    <x v="2"/>
    <n v="17294"/>
    <n v="14406"/>
  </r>
  <r>
    <n v="11"/>
    <s v="2025-01-04"/>
    <x v="0"/>
    <n v="47111"/>
    <n v="77704"/>
  </r>
  <r>
    <n v="12"/>
    <s v="2025-01-19"/>
    <x v="2"/>
    <n v="39329"/>
    <n v="57323"/>
  </r>
  <r>
    <n v="13"/>
    <s v="2025-02-09"/>
    <x v="3"/>
    <n v="7523"/>
    <n v="51031"/>
  </r>
  <r>
    <n v="14"/>
    <s v="2025-01-15"/>
    <x v="0"/>
    <n v="58609"/>
    <n v="35872"/>
  </r>
  <r>
    <n v="15"/>
    <s v="2025-01-15"/>
    <x v="2"/>
    <n v="18938"/>
    <n v="30062"/>
  </r>
  <r>
    <n v="16"/>
    <s v="2025-01-13"/>
    <x v="2"/>
    <n v="20467"/>
    <n v="59859"/>
  </r>
  <r>
    <n v="17"/>
    <s v="2025-02-21"/>
    <x v="0"/>
    <n v="8310"/>
    <n v="42169"/>
  </r>
  <r>
    <n v="18"/>
    <s v="2025-02-08"/>
    <x v="1"/>
    <n v="26888"/>
    <n v="64818"/>
  </r>
  <r>
    <n v="19"/>
    <s v="2025-02-16"/>
    <x v="2"/>
    <n v="20988"/>
    <n v="73993"/>
  </r>
  <r>
    <n v="20"/>
    <s v="2025-02-18"/>
    <x v="2"/>
    <n v="67430"/>
    <n v="11475"/>
  </r>
  <r>
    <n v="21"/>
    <s v="2025-01-26"/>
    <x v="1"/>
    <n v="30187"/>
    <n v="13820"/>
  </r>
  <r>
    <n v="22"/>
    <s v="2025-03-01"/>
    <x v="0"/>
    <n v="15953"/>
    <n v="4249"/>
  </r>
  <r>
    <n v="23"/>
    <s v="2025-02-25"/>
    <x v="2"/>
    <n v="46441"/>
    <n v="41621"/>
  </r>
  <r>
    <n v="24"/>
    <s v="2025-01-04"/>
    <x v="0"/>
    <n v="18632"/>
    <n v="40911"/>
  </r>
  <r>
    <n v="25"/>
    <s v="2025-02-09"/>
    <x v="3"/>
    <n v="27684"/>
    <n v="71313"/>
  </r>
  <r>
    <n v="26"/>
    <s v="2025-03-24"/>
    <x v="0"/>
    <n v="78514"/>
    <n v="41601"/>
  </r>
  <r>
    <n v="27"/>
    <s v="2025-03-01"/>
    <x v="2"/>
    <n v="61795"/>
    <n v="23252"/>
  </r>
  <r>
    <n v="28"/>
    <s v="2025-02-17"/>
    <x v="0"/>
    <n v="43209"/>
    <n v="23070"/>
  </r>
  <r>
    <n v="29"/>
    <s v="2025-03-16"/>
    <x v="0"/>
    <n v="39845"/>
    <n v="63435"/>
  </r>
  <r>
    <n v="30"/>
    <s v="2025-02-03"/>
    <x v="3"/>
    <n v="13608"/>
    <n v="56691"/>
  </r>
  <r>
    <n v="31"/>
    <s v="2025-02-16"/>
    <x v="1"/>
    <n v="6996"/>
    <n v="61990"/>
  </r>
  <r>
    <n v="32"/>
    <s v="2025-03-15"/>
    <x v="1"/>
    <n v="56824"/>
    <n v="83834"/>
  </r>
  <r>
    <n v="33"/>
    <s v="2025-01-14"/>
    <x v="1"/>
    <n v="11010"/>
    <n v="73280"/>
  </r>
  <r>
    <n v="34"/>
    <s v="2025-03-08"/>
    <x v="2"/>
    <n v="5142"/>
    <n v="61891"/>
  </r>
  <r>
    <n v="35"/>
    <s v="2025-03-02"/>
    <x v="3"/>
    <n v="58576"/>
    <n v="19003"/>
  </r>
  <r>
    <n v="36"/>
    <s v="2025-01-07"/>
    <x v="0"/>
    <n v="6559"/>
    <n v="67013"/>
  </r>
  <r>
    <n v="37"/>
    <s v="2025-01-12"/>
    <x v="1"/>
    <n v="28228"/>
    <n v="21667"/>
  </r>
  <r>
    <n v="38"/>
    <s v="2025-03-27"/>
    <x v="0"/>
    <n v="51193"/>
    <n v="56914"/>
  </r>
  <r>
    <n v="39"/>
    <s v="2025-03-18"/>
    <x v="0"/>
    <n v="11670"/>
    <n v="41239"/>
  </r>
  <r>
    <n v="40"/>
    <s v="2025-02-19"/>
    <x v="0"/>
    <n v="35225"/>
    <n v="23208"/>
  </r>
  <r>
    <n v="41"/>
    <s v="2025-03-15"/>
    <x v="1"/>
    <n v="9935"/>
    <n v="28125"/>
  </r>
  <r>
    <n v="42"/>
    <s v="2025-03-17"/>
    <x v="1"/>
    <n v="25596"/>
    <n v="54241"/>
  </r>
  <r>
    <n v="43"/>
    <s v="2025-01-27"/>
    <x v="3"/>
    <n v="50754"/>
    <n v="56151"/>
  </r>
  <r>
    <n v="44"/>
    <s v="2025-02-20"/>
    <x v="3"/>
    <n v="68911"/>
    <n v="55995"/>
  </r>
  <r>
    <n v="45"/>
    <s v="2025-03-06"/>
    <x v="2"/>
    <n v="73253"/>
    <n v="65511"/>
  </r>
  <r>
    <n v="46"/>
    <s v="2025-01-26"/>
    <x v="3"/>
    <n v="32388"/>
    <n v="22733"/>
  </r>
  <r>
    <n v="47"/>
    <s v="2025-02-01"/>
    <x v="2"/>
    <n v="17876"/>
    <n v="48143"/>
  </r>
  <r>
    <n v="48"/>
    <s v="2025-03-14"/>
    <x v="0"/>
    <n v="26038"/>
    <n v="42396"/>
  </r>
  <r>
    <n v="49"/>
    <s v="2025-02-07"/>
    <x v="2"/>
    <n v="61612"/>
    <n v="30575"/>
  </r>
  <r>
    <n v="50"/>
    <s v="2025-01-20"/>
    <x v="1"/>
    <n v="67636"/>
    <n v="37658"/>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
  <r>
    <x v="0"/>
    <n v="29762"/>
    <n v="30372"/>
    <n v="9390"/>
    <n v="68.449700960956932"/>
  </r>
  <r>
    <x v="1"/>
    <n v="97406"/>
    <n v="95976"/>
    <n v="1430"/>
    <n v="98.53191795166623"/>
  </r>
  <r>
    <x v="2"/>
    <n v="57137"/>
    <n v="49038"/>
    <n v="8099"/>
    <n v="85.825297092952027"/>
  </r>
  <r>
    <x v="3"/>
    <n v="45827"/>
    <n v="39892"/>
    <n v="5935"/>
    <n v="87.049119514696571"/>
  </r>
  <r>
    <x v="4"/>
    <n v="69733"/>
    <n v="62692"/>
    <n v="7041"/>
    <n v="89.902915405905375"/>
  </r>
  <r>
    <x v="5"/>
    <n v="20529"/>
    <n v="10907"/>
    <n v="9622"/>
    <n v="53.129718934190663"/>
  </r>
  <r>
    <x v="6"/>
    <n v="39149"/>
    <n v="30083"/>
    <n v="9066"/>
    <n v="76.8423203657820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219A50-BB4E-4923-A493-F1D101AE0A13}" name="Budget" cacheId="6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5">
    <pivotField showAll="0">
      <items count="8">
        <item x="1"/>
        <item x="5"/>
        <item x="6"/>
        <item x="3"/>
        <item x="2"/>
        <item x="4"/>
        <item x="0"/>
        <item t="default"/>
      </items>
    </pivotField>
    <pivotField dataField="1" showAll="0"/>
    <pivotField dataField="1" showAll="0"/>
    <pivotField dataField="1" showAll="0"/>
    <pivotField numFmtId="1" showAll="0"/>
  </pivotFields>
  <rowItems count="1">
    <i/>
  </rowItems>
  <colFields count="1">
    <field x="-2"/>
  </colFields>
  <colItems count="3">
    <i>
      <x/>
    </i>
    <i i="1">
      <x v="1"/>
    </i>
    <i i="2">
      <x v="2"/>
    </i>
  </colItems>
  <dataFields count="3">
    <dataField name="Sum of Allocated Budget" fld="1" baseField="0" baseItem="1"/>
    <dataField name="Sum of Actual Spent" fld="2" baseField="0" baseItem="0"/>
    <dataField name="Sum of Remaining Budget"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2BCB4B-0656-454B-BD22-4E45F4AE470E}" name="PivotTable7" cacheId="6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E18:G26" firstHeaderRow="0" firstDataRow="1" firstDataCol="1"/>
  <pivotFields count="5">
    <pivotField axis="axisRow" showAll="0">
      <items count="8">
        <item x="1"/>
        <item x="5"/>
        <item x="6"/>
        <item x="3"/>
        <item x="2"/>
        <item x="4"/>
        <item x="0"/>
        <item t="default"/>
      </items>
    </pivotField>
    <pivotField dataField="1" showAll="0"/>
    <pivotField dataField="1" showAll="0"/>
    <pivotField showAll="0"/>
    <pivotField numFmtId="1" showAll="0"/>
  </pivotFields>
  <rowFields count="1">
    <field x="0"/>
  </rowFields>
  <rowItems count="8">
    <i>
      <x/>
    </i>
    <i>
      <x v="1"/>
    </i>
    <i>
      <x v="2"/>
    </i>
    <i>
      <x v="3"/>
    </i>
    <i>
      <x v="4"/>
    </i>
    <i>
      <x v="5"/>
    </i>
    <i>
      <x v="6"/>
    </i>
    <i t="grand">
      <x/>
    </i>
  </rowItems>
  <colFields count="1">
    <field x="-2"/>
  </colFields>
  <colItems count="2">
    <i>
      <x/>
    </i>
    <i i="1">
      <x v="1"/>
    </i>
  </colItems>
  <dataFields count="2">
    <dataField name="Sum of Allocated Budget" fld="1" baseField="0" baseItem="0"/>
    <dataField name="Sum of Actual Spent" fld="2" baseField="0" baseItem="0"/>
  </dataFields>
  <formats count="18">
    <format dxfId="506">
      <pivotArea collapsedLevelsAreSubtotals="1" fieldPosition="0">
        <references count="2">
          <reference field="4294967294" count="1" selected="0">
            <x v="0"/>
          </reference>
          <reference field="0" count="1">
            <x v="0"/>
          </reference>
        </references>
      </pivotArea>
    </format>
    <format dxfId="507">
      <pivotArea dataOnly="0" labelOnly="1" fieldPosition="0">
        <references count="1">
          <reference field="0" count="1">
            <x v="0"/>
          </reference>
        </references>
      </pivotArea>
    </format>
    <format dxfId="508">
      <pivotArea collapsedLevelsAreSubtotals="1" fieldPosition="0">
        <references count="2">
          <reference field="4294967294" count="1" selected="0">
            <x v="0"/>
          </reference>
          <reference field="0" count="1">
            <x v="2"/>
          </reference>
        </references>
      </pivotArea>
    </format>
    <format dxfId="509">
      <pivotArea dataOnly="0" labelOnly="1" fieldPosition="0">
        <references count="1">
          <reference field="0" count="1">
            <x v="2"/>
          </reference>
        </references>
      </pivotArea>
    </format>
    <format dxfId="510">
      <pivotArea collapsedLevelsAreSubtotals="1" fieldPosition="0">
        <references count="2">
          <reference field="4294967294" count="1" selected="0">
            <x v="0"/>
          </reference>
          <reference field="0" count="1">
            <x v="4"/>
          </reference>
        </references>
      </pivotArea>
    </format>
    <format dxfId="511">
      <pivotArea dataOnly="0" labelOnly="1" fieldPosition="0">
        <references count="1">
          <reference field="0" count="1">
            <x v="4"/>
          </reference>
        </references>
      </pivotArea>
    </format>
    <format dxfId="512">
      <pivotArea collapsedLevelsAreSubtotals="1" fieldPosition="0">
        <references count="2">
          <reference field="4294967294" count="1" selected="0">
            <x v="0"/>
          </reference>
          <reference field="0" count="1">
            <x v="6"/>
          </reference>
        </references>
      </pivotArea>
    </format>
    <format dxfId="513">
      <pivotArea dataOnly="0" labelOnly="1" fieldPosition="0">
        <references count="1">
          <reference field="0" count="1">
            <x v="6"/>
          </reference>
        </references>
      </pivotArea>
    </format>
    <format dxfId="514">
      <pivotArea grandRow="1" outline="0" collapsedLevelsAreSubtotals="1" fieldPosition="0"/>
    </format>
    <format dxfId="515">
      <pivotArea dataOnly="0" labelOnly="1" grandRow="1" outline="0" fieldPosition="0"/>
    </format>
    <format dxfId="516">
      <pivotArea field="0" type="button" dataOnly="0" labelOnly="1" outline="0" axis="axisRow" fieldPosition="0"/>
    </format>
    <format dxfId="517">
      <pivotArea dataOnly="0" labelOnly="1" outline="0" fieldPosition="0">
        <references count="1">
          <reference field="4294967294" count="2">
            <x v="0"/>
            <x v="1"/>
          </reference>
        </references>
      </pivotArea>
    </format>
    <format dxfId="518">
      <pivotArea dataOnly="0" labelOnly="1" fieldPosition="0">
        <references count="1">
          <reference field="0" count="0"/>
        </references>
      </pivotArea>
    </format>
    <format dxfId="519">
      <pivotArea dataOnly="0" labelOnly="1" fieldPosition="0">
        <references count="1">
          <reference field="0" count="0"/>
        </references>
      </pivotArea>
    </format>
    <format dxfId="520">
      <pivotArea collapsedLevelsAreSubtotals="1" fieldPosition="0">
        <references count="2">
          <reference field="4294967294" count="1" selected="0">
            <x v="0"/>
          </reference>
          <reference field="0" count="0"/>
        </references>
      </pivotArea>
    </format>
    <format dxfId="521">
      <pivotArea dataOnly="0" grandRow="1" fieldPosition="0"/>
    </format>
    <format dxfId="522">
      <pivotArea field="0" type="button" dataOnly="0" labelOnly="1" outline="0" axis="axisRow" fieldPosition="0"/>
    </format>
    <format dxfId="523">
      <pivotArea dataOnly="0" labelOnly="1" outline="0" fieldPosition="0">
        <references count="1">
          <reference field="4294967294" count="2">
            <x v="0"/>
            <x v="1"/>
          </reference>
        </references>
      </pivotArea>
    </format>
  </formats>
  <conditionalFormats count="14">
    <conditionalFormat priority="1">
      <pivotAreas count="1">
        <pivotArea type="data" collapsedLevelsAreSubtotals="1" fieldPosition="0">
          <references count="2">
            <reference field="4294967294" count="1" selected="0">
              <x v="1"/>
            </reference>
            <reference field="0" count="1">
              <x v="6"/>
            </reference>
          </references>
        </pivotArea>
      </pivotAreas>
    </conditionalFormat>
    <conditionalFormat priority="2">
      <pivotAreas count="1">
        <pivotArea type="data" collapsedLevelsAreSubtotals="1" fieldPosition="0">
          <references count="2">
            <reference field="4294967294" count="1" selected="0">
              <x v="1"/>
            </reference>
            <reference field="0" count="1">
              <x v="6"/>
            </reference>
          </references>
        </pivotArea>
      </pivotAreas>
    </conditionalFormat>
    <conditionalFormat priority="3">
      <pivotAreas count="1">
        <pivotArea type="data" collapsedLevelsAreSubtotals="1" fieldPosition="0">
          <references count="2">
            <reference field="4294967294" count="1" selected="0">
              <x v="1"/>
            </reference>
            <reference field="0" count="1">
              <x v="5"/>
            </reference>
          </references>
        </pivotArea>
      </pivotAreas>
    </conditionalFormat>
    <conditionalFormat priority="4">
      <pivotAreas count="1">
        <pivotArea type="data" collapsedLevelsAreSubtotals="1" fieldPosition="0">
          <references count="2">
            <reference field="4294967294" count="1" selected="0">
              <x v="1"/>
            </reference>
            <reference field="0" count="1">
              <x v="5"/>
            </reference>
          </references>
        </pivotArea>
      </pivotAreas>
    </conditionalFormat>
    <conditionalFormat priority="5">
      <pivotAreas count="1">
        <pivotArea type="data" collapsedLevelsAreSubtotals="1" fieldPosition="0">
          <references count="2">
            <reference field="4294967294" count="1" selected="0">
              <x v="1"/>
            </reference>
            <reference field="0" count="1">
              <x v="4"/>
            </reference>
          </references>
        </pivotArea>
      </pivotAreas>
    </conditionalFormat>
    <conditionalFormat priority="6">
      <pivotAreas count="1">
        <pivotArea type="data" collapsedLevelsAreSubtotals="1" fieldPosition="0">
          <references count="2">
            <reference field="4294967294" count="1" selected="0">
              <x v="1"/>
            </reference>
            <reference field="0" count="1">
              <x v="4"/>
            </reference>
          </references>
        </pivotArea>
      </pivotAreas>
    </conditionalFormat>
    <conditionalFormat priority="7">
      <pivotAreas count="1">
        <pivotArea type="data" collapsedLevelsAreSubtotals="1" fieldPosition="0">
          <references count="2">
            <reference field="4294967294" count="1" selected="0">
              <x v="1"/>
            </reference>
            <reference field="0" count="1">
              <x v="2"/>
            </reference>
          </references>
        </pivotArea>
      </pivotAreas>
    </conditionalFormat>
    <conditionalFormat priority="8">
      <pivotAreas count="1">
        <pivotArea type="data" collapsedLevelsAreSubtotals="1" fieldPosition="0">
          <references count="2">
            <reference field="4294967294" count="1" selected="0">
              <x v="1"/>
            </reference>
            <reference field="0" count="1">
              <x v="3"/>
            </reference>
          </references>
        </pivotArea>
      </pivotAreas>
    </conditionalFormat>
    <conditionalFormat priority="9">
      <pivotAreas count="1">
        <pivotArea type="data" collapsedLevelsAreSubtotals="1" fieldPosition="0">
          <references count="2">
            <reference field="4294967294" count="1" selected="0">
              <x v="1"/>
            </reference>
            <reference field="0" count="1">
              <x v="3"/>
            </reference>
          </references>
        </pivotArea>
      </pivotAreas>
    </conditionalFormat>
    <conditionalFormat priority="10">
      <pivotAreas count="1">
        <pivotArea type="data" collapsedLevelsAreSubtotals="1" fieldPosition="0">
          <references count="2">
            <reference field="4294967294" count="1" selected="0">
              <x v="1"/>
            </reference>
            <reference field="0" count="1">
              <x v="2"/>
            </reference>
          </references>
        </pivotArea>
      </pivotAreas>
    </conditionalFormat>
    <conditionalFormat priority="11">
      <pivotAreas count="1">
        <pivotArea type="data" collapsedLevelsAreSubtotals="1" fieldPosition="0">
          <references count="2">
            <reference field="4294967294" count="1" selected="0">
              <x v="1"/>
            </reference>
            <reference field="0" count="1">
              <x v="1"/>
            </reference>
          </references>
        </pivotArea>
      </pivotAreas>
    </conditionalFormat>
    <conditionalFormat priority="12">
      <pivotAreas count="1">
        <pivotArea type="data" collapsedLevelsAreSubtotals="1" fieldPosition="0">
          <references count="2">
            <reference field="4294967294" count="1" selected="0">
              <x v="1"/>
            </reference>
            <reference field="0" count="1">
              <x v="1"/>
            </reference>
          </references>
        </pivotArea>
      </pivotAreas>
    </conditionalFormat>
    <conditionalFormat priority="13">
      <pivotAreas count="1">
        <pivotArea type="data" collapsedLevelsAreSubtotals="1" fieldPosition="0">
          <references count="2">
            <reference field="4294967294" count="1" selected="0">
              <x v="1"/>
            </reference>
            <reference field="0" count="1">
              <x v="0"/>
            </reference>
          </references>
        </pivotArea>
      </pivotAreas>
    </conditionalFormat>
    <conditionalFormat priority="14">
      <pivotAreas count="1">
        <pivotArea type="data" collapsedLevelsAreSubtotals="1" fieldPosition="0">
          <references count="2">
            <reference field="4294967294" count="1" selected="0">
              <x v="1"/>
            </reference>
            <reference field="0" count="1">
              <x v="0"/>
            </reference>
          </references>
        </pivotArea>
      </pivotAreas>
    </conditionalFormat>
  </conditionalFormats>
  <chartFormats count="28">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pivotArea type="data" outline="0" fieldPosition="0">
        <references count="2">
          <reference field="4294967294" count="1" selected="0">
            <x v="1"/>
          </reference>
          <reference field="0" count="1" selected="0">
            <x v="0"/>
          </reference>
        </references>
      </pivotArea>
    </chartFormat>
    <chartFormat chart="6" format="3">
      <pivotArea type="data" outline="0" fieldPosition="0">
        <references count="2">
          <reference field="4294967294" count="1" selected="0">
            <x v="0"/>
          </reference>
          <reference field="0" count="1" selected="0">
            <x v="0"/>
          </reference>
        </references>
      </pivotArea>
    </chartFormat>
    <chartFormat chart="6" format="4">
      <pivotArea type="data" outline="0" fieldPosition="0">
        <references count="2">
          <reference field="4294967294" count="1" selected="0">
            <x v="0"/>
          </reference>
          <reference field="0" count="1" selected="0">
            <x v="1"/>
          </reference>
        </references>
      </pivotArea>
    </chartFormat>
    <chartFormat chart="6" format="5">
      <pivotArea type="data" outline="0" fieldPosition="0">
        <references count="2">
          <reference field="4294967294" count="1" selected="0">
            <x v="1"/>
          </reference>
          <reference field="0" count="1" selected="0">
            <x v="1"/>
          </reference>
        </references>
      </pivotArea>
    </chartFormat>
    <chartFormat chart="6" format="6">
      <pivotArea type="data" outline="0" fieldPosition="0">
        <references count="2">
          <reference field="4294967294" count="1" selected="0">
            <x v="0"/>
          </reference>
          <reference field="0" count="1" selected="0">
            <x v="2"/>
          </reference>
        </references>
      </pivotArea>
    </chartFormat>
    <chartFormat chart="6" format="7">
      <pivotArea type="data" outline="0" fieldPosition="0">
        <references count="2">
          <reference field="4294967294" count="1" selected="0">
            <x v="1"/>
          </reference>
          <reference field="0" count="1" selected="0">
            <x v="2"/>
          </reference>
        </references>
      </pivotArea>
    </chartFormat>
    <chartFormat chart="6" format="8">
      <pivotArea type="data" outline="0" fieldPosition="0">
        <references count="2">
          <reference field="4294967294" count="1" selected="0">
            <x v="1"/>
          </reference>
          <reference field="0" count="1" selected="0">
            <x v="3"/>
          </reference>
        </references>
      </pivotArea>
    </chartFormat>
    <chartFormat chart="6" format="9">
      <pivotArea type="data" outline="0" fieldPosition="0">
        <references count="2">
          <reference field="4294967294" count="1" selected="0">
            <x v="1"/>
          </reference>
          <reference field="0" count="1" selected="0">
            <x v="4"/>
          </reference>
        </references>
      </pivotArea>
    </chartFormat>
    <chartFormat chart="6" format="10">
      <pivotArea type="data" outline="0" fieldPosition="0">
        <references count="2">
          <reference field="4294967294" count="1" selected="0">
            <x v="0"/>
          </reference>
          <reference field="0" count="1" selected="0">
            <x v="5"/>
          </reference>
        </references>
      </pivotArea>
    </chartFormat>
    <chartFormat chart="6" format="11">
      <pivotArea type="data" outline="0" fieldPosition="0">
        <references count="2">
          <reference field="4294967294" count="1" selected="0">
            <x v="1"/>
          </reference>
          <reference field="0" count="1" selected="0">
            <x v="5"/>
          </reference>
        </references>
      </pivotArea>
    </chartFormat>
    <chartFormat chart="6" format="12">
      <pivotArea type="data" outline="0" fieldPosition="0">
        <references count="2">
          <reference field="4294967294" count="1" selected="0">
            <x v="0"/>
          </reference>
          <reference field="0" count="1" selected="0">
            <x v="6"/>
          </reference>
        </references>
      </pivotArea>
    </chartFormat>
    <chartFormat chart="6" format="13">
      <pivotArea type="data" outline="0" fieldPosition="0">
        <references count="2">
          <reference field="4294967294" count="1" selected="0">
            <x v="1"/>
          </reference>
          <reference field="0" count="1" selected="0">
            <x v="6"/>
          </reference>
        </references>
      </pivotArea>
    </chartFormat>
    <chartFormat chart="12" format="28" series="1">
      <pivotArea type="data" outline="0" fieldPosition="0">
        <references count="1">
          <reference field="4294967294" count="1" selected="0">
            <x v="0"/>
          </reference>
        </references>
      </pivotArea>
    </chartFormat>
    <chartFormat chart="12" format="29">
      <pivotArea type="data" outline="0" fieldPosition="0">
        <references count="2">
          <reference field="4294967294" count="1" selected="0">
            <x v="0"/>
          </reference>
          <reference field="0" count="1" selected="0">
            <x v="0"/>
          </reference>
        </references>
      </pivotArea>
    </chartFormat>
    <chartFormat chart="12" format="30">
      <pivotArea type="data" outline="0" fieldPosition="0">
        <references count="2">
          <reference field="4294967294" count="1" selected="0">
            <x v="0"/>
          </reference>
          <reference field="0" count="1" selected="0">
            <x v="1"/>
          </reference>
        </references>
      </pivotArea>
    </chartFormat>
    <chartFormat chart="12" format="31">
      <pivotArea type="data" outline="0" fieldPosition="0">
        <references count="2">
          <reference field="4294967294" count="1" selected="0">
            <x v="0"/>
          </reference>
          <reference field="0" count="1" selected="0">
            <x v="2"/>
          </reference>
        </references>
      </pivotArea>
    </chartFormat>
    <chartFormat chart="12" format="32">
      <pivotArea type="data" outline="0" fieldPosition="0">
        <references count="2">
          <reference field="4294967294" count="1" selected="0">
            <x v="0"/>
          </reference>
          <reference field="0" count="1" selected="0">
            <x v="5"/>
          </reference>
        </references>
      </pivotArea>
    </chartFormat>
    <chartFormat chart="12" format="33">
      <pivotArea type="data" outline="0" fieldPosition="0">
        <references count="2">
          <reference field="4294967294" count="1" selected="0">
            <x v="0"/>
          </reference>
          <reference field="0" count="1" selected="0">
            <x v="6"/>
          </reference>
        </references>
      </pivotArea>
    </chartFormat>
    <chartFormat chart="12" format="34" series="1">
      <pivotArea type="data" outline="0" fieldPosition="0">
        <references count="1">
          <reference field="4294967294" count="1" selected="0">
            <x v="1"/>
          </reference>
        </references>
      </pivotArea>
    </chartFormat>
    <chartFormat chart="12" format="35">
      <pivotArea type="data" outline="0" fieldPosition="0">
        <references count="2">
          <reference field="4294967294" count="1" selected="0">
            <x v="1"/>
          </reference>
          <reference field="0" count="1" selected="0">
            <x v="0"/>
          </reference>
        </references>
      </pivotArea>
    </chartFormat>
    <chartFormat chart="12" format="36">
      <pivotArea type="data" outline="0" fieldPosition="0">
        <references count="2">
          <reference field="4294967294" count="1" selected="0">
            <x v="1"/>
          </reference>
          <reference field="0" count="1" selected="0">
            <x v="1"/>
          </reference>
        </references>
      </pivotArea>
    </chartFormat>
    <chartFormat chart="12" format="37">
      <pivotArea type="data" outline="0" fieldPosition="0">
        <references count="2">
          <reference field="4294967294" count="1" selected="0">
            <x v="1"/>
          </reference>
          <reference field="0" count="1" selected="0">
            <x v="2"/>
          </reference>
        </references>
      </pivotArea>
    </chartFormat>
    <chartFormat chart="12" format="38">
      <pivotArea type="data" outline="0" fieldPosition="0">
        <references count="2">
          <reference field="4294967294" count="1" selected="0">
            <x v="1"/>
          </reference>
          <reference field="0" count="1" selected="0">
            <x v="3"/>
          </reference>
        </references>
      </pivotArea>
    </chartFormat>
    <chartFormat chart="12" format="39">
      <pivotArea type="data" outline="0" fieldPosition="0">
        <references count="2">
          <reference field="4294967294" count="1" selected="0">
            <x v="1"/>
          </reference>
          <reference field="0" count="1" selected="0">
            <x v="4"/>
          </reference>
        </references>
      </pivotArea>
    </chartFormat>
    <chartFormat chart="12" format="40">
      <pivotArea type="data" outline="0" fieldPosition="0">
        <references count="2">
          <reference field="4294967294" count="1" selected="0">
            <x v="1"/>
          </reference>
          <reference field="0" count="1" selected="0">
            <x v="5"/>
          </reference>
        </references>
      </pivotArea>
    </chartFormat>
    <chartFormat chart="12" format="41">
      <pivotArea type="data" outline="0" fieldPosition="0">
        <references count="2">
          <reference field="4294967294" count="1" selected="0">
            <x v="1"/>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483CD4-FB33-48E8-8D39-A2F82F291662}" name="PivotTable5" cacheId="6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E3:F11" firstHeaderRow="1" firstDataRow="1" firstDataCol="1"/>
  <pivotFields count="5">
    <pivotField axis="axisRow" showAll="0">
      <items count="8">
        <item x="1"/>
        <item x="5"/>
        <item x="6"/>
        <item x="3"/>
        <item x="2"/>
        <item x="4"/>
        <item x="0"/>
        <item t="default"/>
      </items>
    </pivotField>
    <pivotField dataField="1" showAll="0"/>
    <pivotField showAll="0"/>
    <pivotField showAll="0"/>
    <pivotField numFmtId="1" showAll="0"/>
  </pivotFields>
  <rowFields count="1">
    <field x="0"/>
  </rowFields>
  <rowItems count="8">
    <i>
      <x/>
    </i>
    <i>
      <x v="1"/>
    </i>
    <i>
      <x v="2"/>
    </i>
    <i>
      <x v="3"/>
    </i>
    <i>
      <x v="4"/>
    </i>
    <i>
      <x v="5"/>
    </i>
    <i>
      <x v="6"/>
    </i>
    <i t="grand">
      <x/>
    </i>
  </rowItems>
  <colItems count="1">
    <i/>
  </colItems>
  <dataFields count="1">
    <dataField name="Sum of Allocated Budget" fld="1" baseField="0" baseItem="0"/>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0948FCC-D60F-49FB-AD47-643E04CBD159}" name="PivotTable17"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8" firstHeaderRow="0" firstDataRow="1" firstDataCol="1"/>
  <pivotFields count="7">
    <pivotField showAll="0"/>
    <pivotField showAll="0"/>
    <pivotField axis="axisRow" showAll="0">
      <items count="5">
        <item x="2"/>
        <item x="1"/>
        <item x="0"/>
        <item x="3"/>
        <item t="default"/>
      </items>
    </pivotField>
    <pivotField showAll="0"/>
    <pivotField showAll="0"/>
    <pivotField dataField="1" showAll="0"/>
    <pivotField dataField="1" showAll="0"/>
  </pivotFields>
  <rowFields count="1">
    <field x="2"/>
  </rowFields>
  <rowItems count="5">
    <i>
      <x/>
    </i>
    <i>
      <x v="1"/>
    </i>
    <i>
      <x v="2"/>
    </i>
    <i>
      <x v="3"/>
    </i>
    <i t="grand">
      <x/>
    </i>
  </rowItems>
  <colFields count="1">
    <field x="-2"/>
  </colFields>
  <colItems count="2">
    <i>
      <x/>
    </i>
    <i i="1">
      <x v="1"/>
    </i>
  </colItems>
  <dataFields count="2">
    <dataField name="Sum of Profit/Loss" fld="5" baseField="0" baseItem="0"/>
    <dataField name="Sum of Expenses" fld="6"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90448D3-773A-4877-ADFC-9ADD557CA05B}" name="PivotTable1"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N4:P9" firstHeaderRow="0" firstDataRow="1" firstDataCol="1"/>
  <pivotFields count="7">
    <pivotField showAll="0"/>
    <pivotField showAll="0"/>
    <pivotField axis="axisRow" showAll="0">
      <items count="5">
        <item x="2"/>
        <item x="1"/>
        <item x="0"/>
        <item x="3"/>
        <item t="default"/>
      </items>
    </pivotField>
    <pivotField showAll="0"/>
    <pivotField showAll="0"/>
    <pivotField dataField="1" showAll="0"/>
    <pivotField dataField="1" showAll="0"/>
  </pivotFields>
  <rowFields count="1">
    <field x="2"/>
  </rowFields>
  <rowItems count="5">
    <i>
      <x/>
    </i>
    <i>
      <x v="1"/>
    </i>
    <i>
      <x v="2"/>
    </i>
    <i>
      <x v="3"/>
    </i>
    <i t="grand">
      <x/>
    </i>
  </rowItems>
  <colFields count="1">
    <field x="-2"/>
  </colFields>
  <colItems count="2">
    <i>
      <x/>
    </i>
    <i i="1">
      <x v="1"/>
    </i>
  </colItems>
  <dataFields count="2">
    <dataField name="Sum of Profit/Loss" fld="5" baseField="0" baseItem="0"/>
    <dataField name="Sum of Expenses" fld="6"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0A20F68-2546-4CC7-97A7-3EFF1F0CE611}" name="Revenue"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5">
    <pivotField showAll="0"/>
    <pivotField showAll="0"/>
    <pivotField showAll="0">
      <items count="5">
        <item x="2"/>
        <item x="1"/>
        <item x="0"/>
        <item x="3"/>
        <item t="default"/>
      </items>
    </pivotField>
    <pivotField showAll="0"/>
    <pivotField dataField="1" showAll="0"/>
  </pivotFields>
  <rowItems count="1">
    <i/>
  </rowItems>
  <colItems count="1">
    <i/>
  </colItems>
  <dataFields count="1">
    <dataField name="Sum of Actual Revenu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72A5C13-B857-496E-AF36-E67551015468}" name="PivotTable11"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5:D10" firstHeaderRow="1" firstDataRow="1" firstDataCol="1"/>
  <pivotFields count="5">
    <pivotField showAll="0"/>
    <pivotField showAll="0"/>
    <pivotField axis="axisRow" showAll="0">
      <items count="5">
        <item x="2"/>
        <item x="1"/>
        <item x="0"/>
        <item x="3"/>
        <item t="default"/>
      </items>
    </pivotField>
    <pivotField showAll="0"/>
    <pivotField dataField="1" showAll="0"/>
  </pivotFields>
  <rowFields count="1">
    <field x="2"/>
  </rowFields>
  <rowItems count="5">
    <i>
      <x/>
    </i>
    <i>
      <x v="1"/>
    </i>
    <i>
      <x v="2"/>
    </i>
    <i>
      <x v="3"/>
    </i>
    <i t="grand">
      <x/>
    </i>
  </rowItems>
  <colItems count="1">
    <i/>
  </colItems>
  <dataFields count="1">
    <dataField name="Sum of Actual Revenue" fld="4"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3"/>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1"/>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2" count="1" selected="0">
            <x v="0"/>
          </reference>
        </references>
      </pivotArea>
    </chartFormat>
    <chartFormat chart="4" format="12">
      <pivotArea type="data" outline="0" fieldPosition="0">
        <references count="2">
          <reference field="4294967294" count="1" selected="0">
            <x v="0"/>
          </reference>
          <reference field="2" count="1" selected="0">
            <x v="1"/>
          </reference>
        </references>
      </pivotArea>
    </chartFormat>
    <chartFormat chart="4" format="13">
      <pivotArea type="data" outline="0" fieldPosition="0">
        <references count="2">
          <reference field="4294967294" count="1" selected="0">
            <x v="0"/>
          </reference>
          <reference field="2" count="1" selected="0">
            <x v="2"/>
          </reference>
        </references>
      </pivotArea>
    </chartFormat>
    <chartFormat chart="4" format="14">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AF0E87-D3EF-4DE1-97AB-1A0F5C0F37E9}" name="preorders"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7">
    <pivotField showAll="0"/>
    <pivotField showAll="0"/>
    <pivotField showAll="0"/>
    <pivotField dataField="1" showAll="0"/>
    <pivotField showAll="0"/>
    <pivotField showAll="0"/>
    <pivotField showAll="0"/>
  </pivotFields>
  <rowItems count="1">
    <i/>
  </rowItems>
  <colItems count="1">
    <i/>
  </colItems>
  <dataFields count="1">
    <dataField name="Sum of Quantity"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2068C41-2811-4202-A8CE-854DC4474FD1}" name="PivotTable2" cacheId="47"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rowHeaderCaption="Items">
  <location ref="A3:B10" firstHeaderRow="1" firstDataRow="1" firstDataCol="1"/>
  <pivotFields count="2">
    <pivotField axis="axisRow" showAll="0">
      <items count="7">
        <item x="3"/>
        <item x="4"/>
        <item x="1"/>
        <item x="0"/>
        <item x="2"/>
        <item x="5"/>
        <item t="default"/>
      </items>
    </pivotField>
    <pivotField dataField="1" showAll="0"/>
  </pivotFields>
  <rowFields count="1">
    <field x="0"/>
  </rowFields>
  <rowItems count="7">
    <i>
      <x/>
    </i>
    <i>
      <x v="1"/>
    </i>
    <i>
      <x v="2"/>
    </i>
    <i>
      <x v="3"/>
    </i>
    <i>
      <x v="4"/>
    </i>
    <i>
      <x v="5"/>
    </i>
    <i t="grand">
      <x/>
    </i>
  </rowItems>
  <colItems count="1">
    <i/>
  </colItems>
  <dataFields count="1">
    <dataField name="Sum of Quantity" fld="1" baseField="0" baseItem="0"/>
  </dataFields>
  <chartFormats count="2">
    <chartFormat chart="0"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F5199F4-3E46-4DBE-A605-9CCC4172A106}" sourceName="Category">
  <pivotTables>
    <pivotTable tabId="10" name="PivotTable7"/>
    <pivotTable tabId="10" name="Budget"/>
    <pivotTable tabId="10" name="PivotTable5"/>
  </pivotTables>
  <data>
    <tabular pivotCacheId="1790621440">
      <items count="7">
        <i x="1" s="1"/>
        <i x="5" s="1"/>
        <i x="6" s="1"/>
        <i x="3" s="1"/>
        <i x="2" s="1"/>
        <i x="4"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enue_Source" xr10:uid="{6AD23AEE-B697-4DD1-A0D6-6AC76682AAFD}" sourceName="Revenue Source">
  <pivotTables>
    <pivotTable tabId="11" name="PivotTable11"/>
    <pivotTable tabId="11" name="Revenue"/>
  </pivotTables>
  <data>
    <tabular pivotCacheId="651326775">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29080D6-5565-4D7F-991F-4A9878612EC2}"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venue Source" xr10:uid="{CAA63371-E337-4FDD-99C0-BAC3150218A0}" cache="Slicer_Revenue_Source" caption="Revenue Sourc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licer1" xr10:uid="{616C7AFC-7DFA-4BD5-96C8-E3BCD33CF1DE}" cache="Slicer_Category" caption="Category" style="Bakery Sales" rowHeight="234950"/>
  <slicer name="Revenue Source 1" xr10:uid="{88C0FFC2-7B3B-4AE8-857A-A1C52853986C}" cache="Slicer_Revenue_Source" caption="Revenue Source" style="Bakery Sale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1016326-827C-4739-9751-082AAD34C7EB}" name="Table4" displayName="Table4" ref="H1:H51" totalsRowShown="0" headerRowDxfId="526" headerRowBorderDxfId="525" tableBorderDxfId="524" headerRowCellStyle="Hyperlink">
  <autoFilter ref="H1:H51" xr:uid="{81016326-827C-4739-9751-082AAD34C7EB}">
    <filterColumn colId="0">
      <filters>
        <filter val="50% Advance"/>
        <filter val="Net 30 Days"/>
      </filters>
    </filterColumn>
  </autoFilter>
  <tableColumns count="1">
    <tableColumn id="1" xr3:uid="{2C39446B-A041-4CD9-89F8-7D7CDB05CA36}" name="Payment Terms"/>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07/relationships/slicer" Target="../slicers/slicer2.xml"/><Relationship Id="rId4"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
  <sheetViews>
    <sheetView workbookViewId="0">
      <selection activeCell="H8" sqref="H8"/>
    </sheetView>
  </sheetViews>
  <sheetFormatPr defaultRowHeight="14.4" x14ac:dyDescent="0.3"/>
  <cols>
    <col min="1" max="1" width="19.21875" bestFit="1" customWidth="1"/>
    <col min="2" max="2" width="10.33203125" bestFit="1" customWidth="1"/>
    <col min="3" max="3" width="11.6640625" bestFit="1" customWidth="1"/>
    <col min="4" max="4" width="10.5546875" bestFit="1" customWidth="1"/>
    <col min="5" max="5" width="16.44140625" bestFit="1" customWidth="1"/>
    <col min="6" max="6" width="22.5546875" bestFit="1" customWidth="1"/>
    <col min="7" max="7" width="14.88671875" bestFit="1" customWidth="1"/>
  </cols>
  <sheetData>
    <row r="1" spans="1:7" x14ac:dyDescent="0.3">
      <c r="A1" s="1" t="s">
        <v>0</v>
      </c>
      <c r="B1" s="1" t="s">
        <v>1</v>
      </c>
      <c r="C1" s="1" t="s">
        <v>2</v>
      </c>
      <c r="D1" s="1" t="s">
        <v>3</v>
      </c>
      <c r="E1" s="1" t="s">
        <v>4</v>
      </c>
      <c r="F1" s="1" t="s">
        <v>5</v>
      </c>
      <c r="G1" s="1" t="s">
        <v>6</v>
      </c>
    </row>
    <row r="2" spans="1:7" x14ac:dyDescent="0.3">
      <c r="A2" t="s">
        <v>7</v>
      </c>
      <c r="B2" t="s">
        <v>8</v>
      </c>
      <c r="C2">
        <v>500000</v>
      </c>
      <c r="D2">
        <v>420000</v>
      </c>
      <c r="E2">
        <v>80000</v>
      </c>
      <c r="F2">
        <v>600000</v>
      </c>
      <c r="G2">
        <v>180000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29-4686-4555-9F6F-A3D7C1408FEB}">
  <sheetPr>
    <tabColor theme="4" tint="0.59999389629810485"/>
  </sheetPr>
  <dimension ref="A2:G26"/>
  <sheetViews>
    <sheetView topLeftCell="F1" zoomScaleNormal="100" workbookViewId="0">
      <selection activeCell="F7" sqref="F7"/>
    </sheetView>
  </sheetViews>
  <sheetFormatPr defaultRowHeight="14.4" x14ac:dyDescent="0.3"/>
  <cols>
    <col min="1" max="1" width="22.109375" bestFit="1" customWidth="1"/>
    <col min="2" max="2" width="18.33203125" bestFit="1" customWidth="1"/>
    <col min="3" max="4" width="23.109375" bestFit="1" customWidth="1"/>
    <col min="5" max="5" width="12.6640625" bestFit="1" customWidth="1"/>
    <col min="6" max="6" width="22.109375" bestFit="1" customWidth="1"/>
    <col min="7" max="7" width="18.33203125" bestFit="1" customWidth="1"/>
  </cols>
  <sheetData>
    <row r="2" spans="1:6" x14ac:dyDescent="0.3">
      <c r="E2" s="20" t="s">
        <v>261</v>
      </c>
      <c r="F2" s="20"/>
    </row>
    <row r="3" spans="1:6" x14ac:dyDescent="0.3">
      <c r="A3" t="s">
        <v>254</v>
      </c>
      <c r="B3" t="s">
        <v>255</v>
      </c>
      <c r="C3" t="s">
        <v>256</v>
      </c>
      <c r="E3" s="3" t="s">
        <v>257</v>
      </c>
      <c r="F3" t="s">
        <v>254</v>
      </c>
    </row>
    <row r="4" spans="1:6" x14ac:dyDescent="0.3">
      <c r="A4" s="21">
        <v>359543</v>
      </c>
      <c r="B4" s="21">
        <v>318960</v>
      </c>
      <c r="C4" s="21">
        <v>50583</v>
      </c>
      <c r="E4" s="4" t="s">
        <v>14</v>
      </c>
      <c r="F4" s="21">
        <v>97406</v>
      </c>
    </row>
    <row r="5" spans="1:6" x14ac:dyDescent="0.3">
      <c r="E5" s="4" t="s">
        <v>18</v>
      </c>
      <c r="F5" s="21">
        <v>20529</v>
      </c>
    </row>
    <row r="6" spans="1:6" x14ac:dyDescent="0.3">
      <c r="E6" s="4" t="s">
        <v>19</v>
      </c>
      <c r="F6" s="21">
        <v>39149</v>
      </c>
    </row>
    <row r="7" spans="1:6" x14ac:dyDescent="0.3">
      <c r="A7" s="5">
        <f>GETPIVOTDATA("Sum of Allocated Budget",$A$3)</f>
        <v>359543</v>
      </c>
      <c r="B7" s="5">
        <f>GETPIVOTDATA("Sum of Actual Spent",$A$3)</f>
        <v>318960</v>
      </c>
      <c r="C7">
        <f>GETPIVOTDATA("Sum of Remaining Budget",$A$3)</f>
        <v>50583</v>
      </c>
      <c r="E7" s="4" t="s">
        <v>16</v>
      </c>
      <c r="F7" s="21">
        <v>45827</v>
      </c>
    </row>
    <row r="8" spans="1:6" x14ac:dyDescent="0.3">
      <c r="E8" s="4" t="s">
        <v>15</v>
      </c>
      <c r="F8" s="21">
        <v>57137</v>
      </c>
    </row>
    <row r="9" spans="1:6" x14ac:dyDescent="0.3">
      <c r="E9" s="4" t="s">
        <v>17</v>
      </c>
      <c r="F9" s="21">
        <v>69733</v>
      </c>
    </row>
    <row r="10" spans="1:6" x14ac:dyDescent="0.3">
      <c r="E10" s="4" t="s">
        <v>13</v>
      </c>
      <c r="F10" s="21">
        <v>29762</v>
      </c>
    </row>
    <row r="11" spans="1:6" x14ac:dyDescent="0.3">
      <c r="E11" s="4" t="s">
        <v>258</v>
      </c>
      <c r="F11" s="21">
        <v>359543</v>
      </c>
    </row>
    <row r="14" spans="1:6" x14ac:dyDescent="0.3">
      <c r="A14" s="20" t="s">
        <v>262</v>
      </c>
      <c r="B14" s="20"/>
    </row>
    <row r="18" spans="5:7" x14ac:dyDescent="0.3">
      <c r="E18" s="18" t="s">
        <v>257</v>
      </c>
      <c r="F18" s="18" t="s">
        <v>254</v>
      </c>
      <c r="G18" s="18" t="s">
        <v>255</v>
      </c>
    </row>
    <row r="19" spans="5:7" x14ac:dyDescent="0.3">
      <c r="E19" s="15" t="s">
        <v>14</v>
      </c>
      <c r="F19" s="22">
        <v>97406</v>
      </c>
      <c r="G19" s="21">
        <v>95976</v>
      </c>
    </row>
    <row r="20" spans="5:7" x14ac:dyDescent="0.3">
      <c r="E20" s="16" t="s">
        <v>18</v>
      </c>
      <c r="F20" s="23">
        <v>20529</v>
      </c>
      <c r="G20" s="21">
        <v>10907</v>
      </c>
    </row>
    <row r="21" spans="5:7" x14ac:dyDescent="0.3">
      <c r="E21" s="15" t="s">
        <v>19</v>
      </c>
      <c r="F21" s="22">
        <v>39149</v>
      </c>
      <c r="G21" s="21">
        <v>30083</v>
      </c>
    </row>
    <row r="22" spans="5:7" x14ac:dyDescent="0.3">
      <c r="E22" s="16" t="s">
        <v>16</v>
      </c>
      <c r="F22" s="23">
        <v>45827</v>
      </c>
      <c r="G22" s="21">
        <v>39892</v>
      </c>
    </row>
    <row r="23" spans="5:7" x14ac:dyDescent="0.3">
      <c r="E23" s="15" t="s">
        <v>15</v>
      </c>
      <c r="F23" s="22">
        <v>57137</v>
      </c>
      <c r="G23" s="21">
        <v>49038</v>
      </c>
    </row>
    <row r="24" spans="5:7" x14ac:dyDescent="0.3">
      <c r="E24" s="16" t="s">
        <v>17</v>
      </c>
      <c r="F24" s="23">
        <v>69733</v>
      </c>
      <c r="G24" s="21">
        <v>62692</v>
      </c>
    </row>
    <row r="25" spans="5:7" x14ac:dyDescent="0.3">
      <c r="E25" s="15" t="s">
        <v>13</v>
      </c>
      <c r="F25" s="22">
        <v>29762</v>
      </c>
      <c r="G25" s="21">
        <v>30372</v>
      </c>
    </row>
    <row r="26" spans="5:7" x14ac:dyDescent="0.3">
      <c r="E26" s="17" t="s">
        <v>258</v>
      </c>
      <c r="F26" s="24">
        <v>359543</v>
      </c>
      <c r="G26" s="24">
        <v>318960</v>
      </c>
    </row>
  </sheetData>
  <mergeCells count="2">
    <mergeCell ref="E2:F2"/>
    <mergeCell ref="A14:B14"/>
  </mergeCells>
  <conditionalFormatting sqref="B7">
    <cfRule type="cellIs" dxfId="541" priority="15" operator="greaterThan">
      <formula>250000</formula>
    </cfRule>
  </conditionalFormatting>
  <conditionalFormatting pivot="1" sqref="G19">
    <cfRule type="cellIs" dxfId="540" priority="14" operator="lessThan">
      <formula>$F$19</formula>
    </cfRule>
  </conditionalFormatting>
  <conditionalFormatting pivot="1" sqref="G19">
    <cfRule type="cellIs" dxfId="539" priority="13" operator="greaterThan">
      <formula>$F$19</formula>
    </cfRule>
  </conditionalFormatting>
  <conditionalFormatting pivot="1" sqref="G20">
    <cfRule type="cellIs" dxfId="538" priority="12" operator="greaterThan">
      <formula>$F$20</formula>
    </cfRule>
  </conditionalFormatting>
  <conditionalFormatting pivot="1" sqref="G20">
    <cfRule type="cellIs" dxfId="537" priority="11" operator="lessThan">
      <formula>$F$20</formula>
    </cfRule>
  </conditionalFormatting>
  <conditionalFormatting pivot="1" sqref="G21">
    <cfRule type="cellIs" dxfId="536" priority="10" operator="lessThan">
      <formula>$F$21</formula>
    </cfRule>
  </conditionalFormatting>
  <conditionalFormatting pivot="1" sqref="G22">
    <cfRule type="cellIs" dxfId="535" priority="9" operator="lessThan">
      <formula>"39892$F$22"</formula>
    </cfRule>
  </conditionalFormatting>
  <conditionalFormatting pivot="1" sqref="G22">
    <cfRule type="cellIs" dxfId="534" priority="8" operator="greaterThan">
      <formula>"3$F$22"</formula>
    </cfRule>
  </conditionalFormatting>
  <conditionalFormatting pivot="1" sqref="G21">
    <cfRule type="cellIs" dxfId="533" priority="7" operator="greaterThan">
      <formula>$F$21</formula>
    </cfRule>
  </conditionalFormatting>
  <conditionalFormatting pivot="1" sqref="G23">
    <cfRule type="cellIs" dxfId="532" priority="6" operator="lessThan">
      <formula>$F$23</formula>
    </cfRule>
  </conditionalFormatting>
  <conditionalFormatting pivot="1" sqref="G23">
    <cfRule type="cellIs" dxfId="531" priority="5" operator="greaterThan">
      <formula>"49038$F$23"</formula>
    </cfRule>
  </conditionalFormatting>
  <conditionalFormatting pivot="1" sqref="G24">
    <cfRule type="cellIs" dxfId="530" priority="4" operator="greaterThan">
      <formula>$F$24</formula>
    </cfRule>
  </conditionalFormatting>
  <conditionalFormatting pivot="1" sqref="G24">
    <cfRule type="cellIs" dxfId="529" priority="3" operator="lessThan">
      <formula>$F$24</formula>
    </cfRule>
  </conditionalFormatting>
  <conditionalFormatting pivot="1" sqref="G25">
    <cfRule type="cellIs" dxfId="528" priority="2" operator="lessThan">
      <formula>$F$25</formula>
    </cfRule>
  </conditionalFormatting>
  <conditionalFormatting pivot="1" sqref="G25">
    <cfRule type="cellIs" dxfId="527" priority="1" operator="greaterThan">
      <formula>$F$25</formula>
    </cfRule>
  </conditionalFormatting>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
  <sheetViews>
    <sheetView workbookViewId="0">
      <selection activeCell="B9" sqref="B9"/>
    </sheetView>
  </sheetViews>
  <sheetFormatPr defaultRowHeight="14.4" x14ac:dyDescent="0.3"/>
  <cols>
    <col min="1" max="1" width="12.6640625" bestFit="1" customWidth="1"/>
    <col min="2" max="2" width="15.44140625" bestFit="1" customWidth="1"/>
    <col min="3" max="3" width="11.6640625" bestFit="1" customWidth="1"/>
    <col min="4" max="4" width="16.44140625" bestFit="1" customWidth="1"/>
    <col min="5" max="5" width="15.88671875" bestFit="1" customWidth="1"/>
  </cols>
  <sheetData>
    <row r="1" spans="1:5" x14ac:dyDescent="0.3">
      <c r="A1" s="1" t="s">
        <v>9</v>
      </c>
      <c r="B1" s="1" t="s">
        <v>10</v>
      </c>
      <c r="C1" s="1" t="s">
        <v>11</v>
      </c>
      <c r="D1" s="1" t="s">
        <v>4</v>
      </c>
      <c r="E1" s="1" t="s">
        <v>12</v>
      </c>
    </row>
    <row r="2" spans="1:5" x14ac:dyDescent="0.3">
      <c r="A2" t="s">
        <v>13</v>
      </c>
      <c r="B2">
        <v>29762</v>
      </c>
      <c r="C2">
        <v>30372</v>
      </c>
      <c r="D2">
        <v>9390</v>
      </c>
      <c r="E2" s="2">
        <v>68.449700960956932</v>
      </c>
    </row>
    <row r="3" spans="1:5" x14ac:dyDescent="0.3">
      <c r="A3" t="s">
        <v>14</v>
      </c>
      <c r="B3">
        <v>97406</v>
      </c>
      <c r="C3">
        <v>95976</v>
      </c>
      <c r="D3">
        <v>1430</v>
      </c>
      <c r="E3" s="2">
        <v>98.53191795166623</v>
      </c>
    </row>
    <row r="4" spans="1:5" x14ac:dyDescent="0.3">
      <c r="A4" t="s">
        <v>15</v>
      </c>
      <c r="B4">
        <v>57137</v>
      </c>
      <c r="C4">
        <v>49038</v>
      </c>
      <c r="D4">
        <v>8099</v>
      </c>
      <c r="E4" s="2">
        <v>85.825297092952027</v>
      </c>
    </row>
    <row r="5" spans="1:5" x14ac:dyDescent="0.3">
      <c r="A5" t="s">
        <v>16</v>
      </c>
      <c r="B5">
        <v>45827</v>
      </c>
      <c r="C5">
        <v>39892</v>
      </c>
      <c r="D5">
        <v>5935</v>
      </c>
      <c r="E5" s="2">
        <v>87.049119514696571</v>
      </c>
    </row>
    <row r="6" spans="1:5" x14ac:dyDescent="0.3">
      <c r="A6" t="s">
        <v>17</v>
      </c>
      <c r="B6">
        <v>69733</v>
      </c>
      <c r="C6">
        <v>62692</v>
      </c>
      <c r="D6">
        <v>7041</v>
      </c>
      <c r="E6" s="2">
        <v>89.902915405905375</v>
      </c>
    </row>
    <row r="7" spans="1:5" x14ac:dyDescent="0.3">
      <c r="A7" t="s">
        <v>18</v>
      </c>
      <c r="B7">
        <v>20529</v>
      </c>
      <c r="C7">
        <v>10907</v>
      </c>
      <c r="D7">
        <v>9622</v>
      </c>
      <c r="E7" s="2">
        <v>53.129718934190663</v>
      </c>
    </row>
    <row r="8" spans="1:5" x14ac:dyDescent="0.3">
      <c r="A8" t="s">
        <v>19</v>
      </c>
      <c r="B8">
        <v>39149</v>
      </c>
      <c r="C8">
        <v>30083</v>
      </c>
      <c r="D8">
        <v>9066</v>
      </c>
      <c r="E8" s="2">
        <v>76.842320365782015</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016E7-A6B6-4203-BD00-E54D17ED74C2}">
  <dimension ref="A1:G18"/>
  <sheetViews>
    <sheetView zoomScaleNormal="100" workbookViewId="0">
      <selection activeCell="A3" sqref="A3:C8"/>
    </sheetView>
  </sheetViews>
  <sheetFormatPr defaultRowHeight="14.4" x14ac:dyDescent="0.3"/>
  <cols>
    <col min="1" max="1" width="12.5546875" bestFit="1" customWidth="1"/>
    <col min="2" max="2" width="16.6640625" bestFit="1" customWidth="1"/>
    <col min="3" max="3" width="15.21875" bestFit="1" customWidth="1"/>
    <col min="5" max="5" width="18" bestFit="1" customWidth="1"/>
    <col min="6" max="6" width="17" bestFit="1" customWidth="1"/>
    <col min="7" max="7" width="14.5546875" bestFit="1" customWidth="1"/>
  </cols>
  <sheetData>
    <row r="1" spans="1:7" x14ac:dyDescent="0.3">
      <c r="A1" s="8"/>
      <c r="B1" s="8"/>
    </row>
    <row r="2" spans="1:7" x14ac:dyDescent="0.3">
      <c r="A2" s="10"/>
      <c r="B2" s="11"/>
      <c r="E2" s="7"/>
      <c r="F2" s="7"/>
      <c r="G2" s="7"/>
    </row>
    <row r="3" spans="1:7" x14ac:dyDescent="0.3">
      <c r="A3" s="3" t="s">
        <v>257</v>
      </c>
      <c r="B3" t="s">
        <v>266</v>
      </c>
      <c r="C3" t="s">
        <v>267</v>
      </c>
    </row>
    <row r="4" spans="1:7" x14ac:dyDescent="0.3">
      <c r="A4" s="4" t="s">
        <v>101</v>
      </c>
      <c r="B4" s="21">
        <v>607126</v>
      </c>
      <c r="C4" s="21">
        <v>262000</v>
      </c>
    </row>
    <row r="5" spans="1:7" x14ac:dyDescent="0.3">
      <c r="A5" s="4" t="s">
        <v>100</v>
      </c>
      <c r="B5" s="21">
        <v>513516</v>
      </c>
      <c r="C5" s="21">
        <v>219000</v>
      </c>
    </row>
    <row r="6" spans="1:7" x14ac:dyDescent="0.3">
      <c r="A6" s="4" t="s">
        <v>97</v>
      </c>
      <c r="B6" s="21">
        <v>706507</v>
      </c>
      <c r="C6" s="21">
        <v>259000</v>
      </c>
    </row>
    <row r="7" spans="1:7" x14ac:dyDescent="0.3">
      <c r="A7" s="4" t="s">
        <v>105</v>
      </c>
      <c r="B7" s="21">
        <v>399886</v>
      </c>
      <c r="C7" s="21">
        <v>154000</v>
      </c>
    </row>
    <row r="8" spans="1:7" x14ac:dyDescent="0.3">
      <c r="A8" s="4" t="s">
        <v>258</v>
      </c>
      <c r="B8" s="21">
        <v>2227035</v>
      </c>
      <c r="C8" s="21">
        <v>894000</v>
      </c>
    </row>
    <row r="14" spans="1:7" x14ac:dyDescent="0.3">
      <c r="D14" s="8"/>
    </row>
    <row r="15" spans="1:7" x14ac:dyDescent="0.3">
      <c r="D15" s="13"/>
      <c r="E15" s="12"/>
    </row>
    <row r="16" spans="1:7" x14ac:dyDescent="0.3">
      <c r="D16" s="13"/>
      <c r="E16" s="12"/>
    </row>
    <row r="17" spans="4:5" x14ac:dyDescent="0.3">
      <c r="D17" s="13"/>
      <c r="E17" s="12"/>
    </row>
    <row r="18" spans="4:5" x14ac:dyDescent="0.3">
      <c r="D18" s="13"/>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51"/>
  <sheetViews>
    <sheetView workbookViewId="0">
      <selection activeCell="I23" sqref="I23"/>
    </sheetView>
  </sheetViews>
  <sheetFormatPr defaultRowHeight="14.4" x14ac:dyDescent="0.3"/>
  <cols>
    <col min="1" max="1" width="10.109375" bestFit="1" customWidth="1"/>
    <col min="2" max="2" width="14.5546875" bestFit="1" customWidth="1"/>
    <col min="3" max="3" width="16" bestFit="1" customWidth="1"/>
    <col min="4" max="4" width="17.88671875" bestFit="1" customWidth="1"/>
    <col min="5" max="5" width="13.33203125" bestFit="1" customWidth="1"/>
    <col min="6" max="6" width="14.33203125" bestFit="1" customWidth="1"/>
    <col min="7" max="7" width="16.77734375" bestFit="1" customWidth="1"/>
    <col min="8" max="8" width="16.33203125" bestFit="1" customWidth="1"/>
    <col min="10" max="10" width="15.33203125" customWidth="1"/>
    <col min="11" max="11" width="14.44140625" customWidth="1"/>
    <col min="12" max="12" width="12" customWidth="1"/>
  </cols>
  <sheetData>
    <row r="1" spans="1:8" x14ac:dyDescent="0.3">
      <c r="A1" s="1" t="s">
        <v>20</v>
      </c>
      <c r="B1" s="1" t="s">
        <v>21</v>
      </c>
      <c r="C1" s="1" t="s">
        <v>22</v>
      </c>
      <c r="D1" s="1" t="s">
        <v>23</v>
      </c>
      <c r="E1" s="1" t="s">
        <v>24</v>
      </c>
      <c r="F1" s="1" t="s">
        <v>25</v>
      </c>
      <c r="G1" s="1" t="s">
        <v>26</v>
      </c>
      <c r="H1" s="1" t="s">
        <v>27</v>
      </c>
    </row>
    <row r="2" spans="1:8" x14ac:dyDescent="0.3">
      <c r="A2">
        <v>1</v>
      </c>
      <c r="B2" t="s">
        <v>28</v>
      </c>
      <c r="C2" t="s">
        <v>13</v>
      </c>
      <c r="D2" t="s">
        <v>29</v>
      </c>
      <c r="E2">
        <v>11787</v>
      </c>
      <c r="F2" t="s">
        <v>30</v>
      </c>
      <c r="G2" t="s">
        <v>31</v>
      </c>
      <c r="H2" t="s">
        <v>32</v>
      </c>
    </row>
    <row r="3" spans="1:8" x14ac:dyDescent="0.3">
      <c r="A3">
        <v>2</v>
      </c>
      <c r="B3" t="s">
        <v>33</v>
      </c>
      <c r="C3" t="s">
        <v>16</v>
      </c>
      <c r="D3" t="s">
        <v>34</v>
      </c>
      <c r="E3">
        <v>45293</v>
      </c>
      <c r="F3" t="s">
        <v>35</v>
      </c>
      <c r="G3" t="s">
        <v>36</v>
      </c>
      <c r="H3" t="s">
        <v>37</v>
      </c>
    </row>
    <row r="4" spans="1:8" x14ac:dyDescent="0.3">
      <c r="A4">
        <v>3</v>
      </c>
      <c r="B4" t="s">
        <v>38</v>
      </c>
      <c r="C4" t="s">
        <v>16</v>
      </c>
      <c r="D4" t="s">
        <v>39</v>
      </c>
      <c r="E4">
        <v>8895</v>
      </c>
      <c r="F4" t="s">
        <v>35</v>
      </c>
      <c r="G4" t="s">
        <v>40</v>
      </c>
      <c r="H4" t="s">
        <v>41</v>
      </c>
    </row>
    <row r="5" spans="1:8" x14ac:dyDescent="0.3">
      <c r="A5">
        <v>4</v>
      </c>
      <c r="B5" t="s">
        <v>42</v>
      </c>
      <c r="C5" t="s">
        <v>19</v>
      </c>
      <c r="D5" t="s">
        <v>34</v>
      </c>
      <c r="E5">
        <v>11929</v>
      </c>
      <c r="F5" t="s">
        <v>35</v>
      </c>
      <c r="G5" t="s">
        <v>31</v>
      </c>
      <c r="H5" t="s">
        <v>32</v>
      </c>
    </row>
    <row r="6" spans="1:8" x14ac:dyDescent="0.3">
      <c r="A6">
        <v>5</v>
      </c>
      <c r="B6" t="s">
        <v>43</v>
      </c>
      <c r="C6" t="s">
        <v>16</v>
      </c>
      <c r="D6" t="s">
        <v>44</v>
      </c>
      <c r="E6">
        <v>29516</v>
      </c>
      <c r="F6" t="s">
        <v>35</v>
      </c>
      <c r="G6" t="s">
        <v>45</v>
      </c>
      <c r="H6" t="s">
        <v>32</v>
      </c>
    </row>
    <row r="7" spans="1:8" x14ac:dyDescent="0.3">
      <c r="A7">
        <v>6</v>
      </c>
      <c r="B7" t="s">
        <v>46</v>
      </c>
      <c r="C7" t="s">
        <v>18</v>
      </c>
      <c r="D7" t="s">
        <v>39</v>
      </c>
      <c r="E7">
        <v>47439</v>
      </c>
      <c r="F7" t="s">
        <v>35</v>
      </c>
      <c r="G7" t="s">
        <v>47</v>
      </c>
      <c r="H7" t="s">
        <v>37</v>
      </c>
    </row>
    <row r="8" spans="1:8" x14ac:dyDescent="0.3">
      <c r="A8">
        <v>7</v>
      </c>
      <c r="B8" t="s">
        <v>48</v>
      </c>
      <c r="C8" t="s">
        <v>14</v>
      </c>
      <c r="D8" t="s">
        <v>39</v>
      </c>
      <c r="E8">
        <v>19947</v>
      </c>
      <c r="F8" t="s">
        <v>35</v>
      </c>
      <c r="G8" t="s">
        <v>49</v>
      </c>
      <c r="H8" t="s">
        <v>32</v>
      </c>
    </row>
    <row r="9" spans="1:8" x14ac:dyDescent="0.3">
      <c r="A9">
        <v>8</v>
      </c>
      <c r="B9" t="s">
        <v>50</v>
      </c>
      <c r="C9" t="s">
        <v>16</v>
      </c>
      <c r="D9" t="s">
        <v>39</v>
      </c>
      <c r="E9">
        <v>5006</v>
      </c>
      <c r="F9" t="s">
        <v>51</v>
      </c>
      <c r="G9" t="s">
        <v>52</v>
      </c>
      <c r="H9" t="s">
        <v>37</v>
      </c>
    </row>
    <row r="10" spans="1:8" x14ac:dyDescent="0.3">
      <c r="A10">
        <v>9</v>
      </c>
      <c r="B10" t="s">
        <v>53</v>
      </c>
      <c r="C10" t="s">
        <v>18</v>
      </c>
      <c r="D10" t="s">
        <v>54</v>
      </c>
      <c r="E10">
        <v>16688</v>
      </c>
      <c r="F10" t="s">
        <v>35</v>
      </c>
      <c r="G10" t="s">
        <v>36</v>
      </c>
      <c r="H10" t="s">
        <v>41</v>
      </c>
    </row>
    <row r="11" spans="1:8" x14ac:dyDescent="0.3">
      <c r="A11">
        <v>10</v>
      </c>
      <c r="B11" t="s">
        <v>55</v>
      </c>
      <c r="C11" t="s">
        <v>17</v>
      </c>
      <c r="D11" t="s">
        <v>54</v>
      </c>
      <c r="E11">
        <v>6573</v>
      </c>
      <c r="F11" t="s">
        <v>30</v>
      </c>
      <c r="G11" t="s">
        <v>56</v>
      </c>
      <c r="H11" t="s">
        <v>37</v>
      </c>
    </row>
    <row r="12" spans="1:8" x14ac:dyDescent="0.3">
      <c r="A12">
        <v>11</v>
      </c>
      <c r="B12" t="s">
        <v>57</v>
      </c>
      <c r="C12" t="s">
        <v>14</v>
      </c>
      <c r="D12" t="s">
        <v>39</v>
      </c>
      <c r="E12">
        <v>19078</v>
      </c>
      <c r="F12" t="s">
        <v>35</v>
      </c>
      <c r="G12" t="s">
        <v>58</v>
      </c>
      <c r="H12" t="s">
        <v>32</v>
      </c>
    </row>
    <row r="13" spans="1:8" x14ac:dyDescent="0.3">
      <c r="A13">
        <v>12</v>
      </c>
      <c r="B13" t="s">
        <v>59</v>
      </c>
      <c r="C13" t="s">
        <v>19</v>
      </c>
      <c r="D13" t="s">
        <v>29</v>
      </c>
      <c r="E13">
        <v>37487</v>
      </c>
      <c r="F13" t="s">
        <v>51</v>
      </c>
      <c r="G13" t="s">
        <v>45</v>
      </c>
      <c r="H13" t="s">
        <v>37</v>
      </c>
    </row>
    <row r="14" spans="1:8" x14ac:dyDescent="0.3">
      <c r="A14">
        <v>13</v>
      </c>
      <c r="B14" t="s">
        <v>60</v>
      </c>
      <c r="C14" t="s">
        <v>17</v>
      </c>
      <c r="D14" t="s">
        <v>54</v>
      </c>
      <c r="E14">
        <v>7796</v>
      </c>
      <c r="F14" t="s">
        <v>51</v>
      </c>
      <c r="G14" t="s">
        <v>61</v>
      </c>
      <c r="H14" t="s">
        <v>37</v>
      </c>
    </row>
    <row r="15" spans="1:8" x14ac:dyDescent="0.3">
      <c r="A15">
        <v>14</v>
      </c>
      <c r="B15" t="s">
        <v>62</v>
      </c>
      <c r="C15" t="s">
        <v>15</v>
      </c>
      <c r="D15" t="s">
        <v>63</v>
      </c>
      <c r="E15">
        <v>43207</v>
      </c>
      <c r="F15" t="s">
        <v>51</v>
      </c>
      <c r="G15" t="s">
        <v>64</v>
      </c>
      <c r="H15" t="s">
        <v>32</v>
      </c>
    </row>
    <row r="16" spans="1:8" x14ac:dyDescent="0.3">
      <c r="A16">
        <v>15</v>
      </c>
      <c r="B16" t="s">
        <v>65</v>
      </c>
      <c r="C16" t="s">
        <v>16</v>
      </c>
      <c r="D16" t="s">
        <v>39</v>
      </c>
      <c r="E16">
        <v>48336</v>
      </c>
      <c r="F16" t="s">
        <v>51</v>
      </c>
      <c r="G16" t="s">
        <v>52</v>
      </c>
      <c r="H16" t="s">
        <v>41</v>
      </c>
    </row>
    <row r="17" spans="1:8" x14ac:dyDescent="0.3">
      <c r="A17">
        <v>16</v>
      </c>
      <c r="B17" t="s">
        <v>66</v>
      </c>
      <c r="C17" t="s">
        <v>19</v>
      </c>
      <c r="D17" t="s">
        <v>34</v>
      </c>
      <c r="E17">
        <v>48916</v>
      </c>
      <c r="F17" t="s">
        <v>30</v>
      </c>
      <c r="G17" t="s">
        <v>52</v>
      </c>
      <c r="H17" t="s">
        <v>32</v>
      </c>
    </row>
    <row r="18" spans="1:8" x14ac:dyDescent="0.3">
      <c r="A18">
        <v>17</v>
      </c>
      <c r="B18" t="s">
        <v>67</v>
      </c>
      <c r="C18" t="s">
        <v>13</v>
      </c>
      <c r="D18" t="s">
        <v>44</v>
      </c>
      <c r="E18">
        <v>47261</v>
      </c>
      <c r="F18" t="s">
        <v>30</v>
      </c>
      <c r="G18" t="s">
        <v>64</v>
      </c>
      <c r="H18" t="s">
        <v>32</v>
      </c>
    </row>
    <row r="19" spans="1:8" x14ac:dyDescent="0.3">
      <c r="A19">
        <v>18</v>
      </c>
      <c r="B19" t="s">
        <v>38</v>
      </c>
      <c r="C19" t="s">
        <v>16</v>
      </c>
      <c r="D19" t="s">
        <v>29</v>
      </c>
      <c r="E19">
        <v>16696</v>
      </c>
      <c r="F19" t="s">
        <v>51</v>
      </c>
      <c r="G19" t="s">
        <v>52</v>
      </c>
      <c r="H19" t="s">
        <v>32</v>
      </c>
    </row>
    <row r="20" spans="1:8" x14ac:dyDescent="0.3">
      <c r="A20">
        <v>19</v>
      </c>
      <c r="B20" t="s">
        <v>68</v>
      </c>
      <c r="C20" t="s">
        <v>18</v>
      </c>
      <c r="D20" t="s">
        <v>54</v>
      </c>
      <c r="E20">
        <v>21731</v>
      </c>
      <c r="F20" t="s">
        <v>35</v>
      </c>
      <c r="G20" t="s">
        <v>69</v>
      </c>
      <c r="H20" t="s">
        <v>37</v>
      </c>
    </row>
    <row r="21" spans="1:8" x14ac:dyDescent="0.3">
      <c r="A21">
        <v>20</v>
      </c>
      <c r="B21" t="s">
        <v>66</v>
      </c>
      <c r="C21" t="s">
        <v>18</v>
      </c>
      <c r="D21" t="s">
        <v>63</v>
      </c>
      <c r="E21">
        <v>5378</v>
      </c>
      <c r="F21" t="s">
        <v>30</v>
      </c>
      <c r="G21" t="s">
        <v>36</v>
      </c>
      <c r="H21" t="s">
        <v>32</v>
      </c>
    </row>
    <row r="22" spans="1:8" x14ac:dyDescent="0.3">
      <c r="A22">
        <v>21</v>
      </c>
      <c r="B22" t="s">
        <v>70</v>
      </c>
      <c r="C22" t="s">
        <v>16</v>
      </c>
      <c r="D22" t="s">
        <v>34</v>
      </c>
      <c r="E22">
        <v>15704</v>
      </c>
      <c r="F22" t="s">
        <v>51</v>
      </c>
      <c r="G22" t="s">
        <v>71</v>
      </c>
      <c r="H22" t="s">
        <v>37</v>
      </c>
    </row>
    <row r="23" spans="1:8" x14ac:dyDescent="0.3">
      <c r="A23">
        <v>22</v>
      </c>
      <c r="B23" t="s">
        <v>72</v>
      </c>
      <c r="C23" t="s">
        <v>16</v>
      </c>
      <c r="D23" t="s">
        <v>44</v>
      </c>
      <c r="E23">
        <v>31038</v>
      </c>
      <c r="F23" t="s">
        <v>51</v>
      </c>
      <c r="G23" t="s">
        <v>56</v>
      </c>
      <c r="H23" t="s">
        <v>37</v>
      </c>
    </row>
    <row r="24" spans="1:8" x14ac:dyDescent="0.3">
      <c r="A24">
        <v>23</v>
      </c>
      <c r="B24" t="s">
        <v>73</v>
      </c>
      <c r="C24" t="s">
        <v>18</v>
      </c>
      <c r="D24" t="s">
        <v>39</v>
      </c>
      <c r="E24">
        <v>40011</v>
      </c>
      <c r="F24" t="s">
        <v>35</v>
      </c>
      <c r="G24" t="s">
        <v>74</v>
      </c>
      <c r="H24" t="s">
        <v>37</v>
      </c>
    </row>
    <row r="25" spans="1:8" x14ac:dyDescent="0.3">
      <c r="A25">
        <v>24</v>
      </c>
      <c r="B25" t="s">
        <v>65</v>
      </c>
      <c r="C25" t="s">
        <v>13</v>
      </c>
      <c r="D25" t="s">
        <v>63</v>
      </c>
      <c r="E25">
        <v>43192</v>
      </c>
      <c r="F25" t="s">
        <v>30</v>
      </c>
      <c r="G25" t="s">
        <v>40</v>
      </c>
      <c r="H25" t="s">
        <v>32</v>
      </c>
    </row>
    <row r="26" spans="1:8" x14ac:dyDescent="0.3">
      <c r="A26">
        <v>25</v>
      </c>
      <c r="B26" t="s">
        <v>60</v>
      </c>
      <c r="C26" t="s">
        <v>17</v>
      </c>
      <c r="D26" t="s">
        <v>29</v>
      </c>
      <c r="E26">
        <v>16856</v>
      </c>
      <c r="F26" t="s">
        <v>51</v>
      </c>
      <c r="G26" t="s">
        <v>74</v>
      </c>
      <c r="H26" t="s">
        <v>37</v>
      </c>
    </row>
    <row r="27" spans="1:8" x14ac:dyDescent="0.3">
      <c r="A27">
        <v>26</v>
      </c>
      <c r="B27" t="s">
        <v>75</v>
      </c>
      <c r="C27" t="s">
        <v>13</v>
      </c>
      <c r="D27" t="s">
        <v>34</v>
      </c>
      <c r="E27">
        <v>29960</v>
      </c>
      <c r="F27" t="s">
        <v>51</v>
      </c>
      <c r="G27" t="s">
        <v>36</v>
      </c>
      <c r="H27" t="s">
        <v>37</v>
      </c>
    </row>
    <row r="28" spans="1:8" x14ac:dyDescent="0.3">
      <c r="A28">
        <v>27</v>
      </c>
      <c r="B28" t="s">
        <v>57</v>
      </c>
      <c r="C28" t="s">
        <v>13</v>
      </c>
      <c r="D28" t="s">
        <v>63</v>
      </c>
      <c r="E28">
        <v>42027</v>
      </c>
      <c r="F28" t="s">
        <v>30</v>
      </c>
      <c r="G28" t="s">
        <v>47</v>
      </c>
      <c r="H28" t="s">
        <v>37</v>
      </c>
    </row>
    <row r="29" spans="1:8" x14ac:dyDescent="0.3">
      <c r="A29">
        <v>28</v>
      </c>
      <c r="B29" t="s">
        <v>43</v>
      </c>
      <c r="C29" t="s">
        <v>19</v>
      </c>
      <c r="D29" t="s">
        <v>34</v>
      </c>
      <c r="E29">
        <v>26777</v>
      </c>
      <c r="F29" t="s">
        <v>30</v>
      </c>
      <c r="G29" t="s">
        <v>36</v>
      </c>
      <c r="H29" t="s">
        <v>37</v>
      </c>
    </row>
    <row r="30" spans="1:8" x14ac:dyDescent="0.3">
      <c r="A30">
        <v>29</v>
      </c>
      <c r="B30" t="s">
        <v>76</v>
      </c>
      <c r="C30" t="s">
        <v>19</v>
      </c>
      <c r="D30" t="s">
        <v>34</v>
      </c>
      <c r="E30">
        <v>43583</v>
      </c>
      <c r="F30" t="s">
        <v>35</v>
      </c>
      <c r="G30" t="s">
        <v>31</v>
      </c>
      <c r="H30" t="s">
        <v>32</v>
      </c>
    </row>
    <row r="31" spans="1:8" x14ac:dyDescent="0.3">
      <c r="A31">
        <v>30</v>
      </c>
      <c r="B31" t="s">
        <v>77</v>
      </c>
      <c r="C31" t="s">
        <v>16</v>
      </c>
      <c r="D31" t="s">
        <v>39</v>
      </c>
      <c r="E31">
        <v>19378</v>
      </c>
      <c r="F31" t="s">
        <v>51</v>
      </c>
      <c r="G31" t="s">
        <v>78</v>
      </c>
      <c r="H31" t="s">
        <v>41</v>
      </c>
    </row>
    <row r="32" spans="1:8" x14ac:dyDescent="0.3">
      <c r="A32">
        <v>31</v>
      </c>
      <c r="B32" t="s">
        <v>60</v>
      </c>
      <c r="C32" t="s">
        <v>19</v>
      </c>
      <c r="D32" t="s">
        <v>44</v>
      </c>
      <c r="E32">
        <v>36673</v>
      </c>
      <c r="F32" t="s">
        <v>35</v>
      </c>
      <c r="G32" t="s">
        <v>58</v>
      </c>
      <c r="H32" t="s">
        <v>41</v>
      </c>
    </row>
    <row r="33" spans="1:8" x14ac:dyDescent="0.3">
      <c r="A33">
        <v>32</v>
      </c>
      <c r="B33" t="s">
        <v>68</v>
      </c>
      <c r="C33" t="s">
        <v>16</v>
      </c>
      <c r="D33" t="s">
        <v>44</v>
      </c>
      <c r="E33">
        <v>14023</v>
      </c>
      <c r="F33" t="s">
        <v>35</v>
      </c>
      <c r="G33" t="s">
        <v>49</v>
      </c>
      <c r="H33" t="s">
        <v>37</v>
      </c>
    </row>
    <row r="34" spans="1:8" x14ac:dyDescent="0.3">
      <c r="A34">
        <v>33</v>
      </c>
      <c r="B34" t="s">
        <v>79</v>
      </c>
      <c r="C34" t="s">
        <v>17</v>
      </c>
      <c r="D34" t="s">
        <v>63</v>
      </c>
      <c r="E34">
        <v>43894</v>
      </c>
      <c r="F34" t="s">
        <v>51</v>
      </c>
      <c r="G34" t="s">
        <v>47</v>
      </c>
      <c r="H34" t="s">
        <v>32</v>
      </c>
    </row>
    <row r="35" spans="1:8" x14ac:dyDescent="0.3">
      <c r="A35">
        <v>34</v>
      </c>
      <c r="B35" t="s">
        <v>33</v>
      </c>
      <c r="C35" t="s">
        <v>17</v>
      </c>
      <c r="D35" t="s">
        <v>39</v>
      </c>
      <c r="E35">
        <v>13295</v>
      </c>
      <c r="F35" t="s">
        <v>30</v>
      </c>
      <c r="G35" t="s">
        <v>40</v>
      </c>
      <c r="H35" t="s">
        <v>41</v>
      </c>
    </row>
    <row r="36" spans="1:8" x14ac:dyDescent="0.3">
      <c r="A36">
        <v>35</v>
      </c>
      <c r="B36" t="s">
        <v>80</v>
      </c>
      <c r="C36" t="s">
        <v>19</v>
      </c>
      <c r="D36" t="s">
        <v>29</v>
      </c>
      <c r="E36">
        <v>17740</v>
      </c>
      <c r="F36" t="s">
        <v>30</v>
      </c>
      <c r="G36" t="s">
        <v>58</v>
      </c>
      <c r="H36" t="s">
        <v>32</v>
      </c>
    </row>
    <row r="37" spans="1:8" x14ac:dyDescent="0.3">
      <c r="A37">
        <v>36</v>
      </c>
      <c r="B37" t="s">
        <v>81</v>
      </c>
      <c r="C37" t="s">
        <v>17</v>
      </c>
      <c r="D37" t="s">
        <v>63</v>
      </c>
      <c r="E37">
        <v>11098</v>
      </c>
      <c r="F37" t="s">
        <v>51</v>
      </c>
      <c r="G37" t="s">
        <v>36</v>
      </c>
      <c r="H37" t="s">
        <v>41</v>
      </c>
    </row>
    <row r="38" spans="1:8" x14ac:dyDescent="0.3">
      <c r="A38">
        <v>37</v>
      </c>
      <c r="B38" t="s">
        <v>82</v>
      </c>
      <c r="C38" t="s">
        <v>16</v>
      </c>
      <c r="D38" t="s">
        <v>34</v>
      </c>
      <c r="E38">
        <v>2882</v>
      </c>
      <c r="F38" t="s">
        <v>51</v>
      </c>
      <c r="G38" t="s">
        <v>36</v>
      </c>
      <c r="H38" t="s">
        <v>41</v>
      </c>
    </row>
    <row r="39" spans="1:8" x14ac:dyDescent="0.3">
      <c r="A39">
        <v>38</v>
      </c>
      <c r="B39" t="s">
        <v>83</v>
      </c>
      <c r="C39" t="s">
        <v>13</v>
      </c>
      <c r="D39" t="s">
        <v>54</v>
      </c>
      <c r="E39">
        <v>49804</v>
      </c>
      <c r="F39" t="s">
        <v>35</v>
      </c>
      <c r="G39" t="s">
        <v>49</v>
      </c>
      <c r="H39" t="s">
        <v>37</v>
      </c>
    </row>
    <row r="40" spans="1:8" x14ac:dyDescent="0.3">
      <c r="A40">
        <v>39</v>
      </c>
      <c r="B40" t="s">
        <v>84</v>
      </c>
      <c r="C40" t="s">
        <v>15</v>
      </c>
      <c r="D40" t="s">
        <v>44</v>
      </c>
      <c r="E40">
        <v>16651</v>
      </c>
      <c r="F40" t="s">
        <v>30</v>
      </c>
      <c r="G40" t="s">
        <v>8</v>
      </c>
      <c r="H40" t="s">
        <v>32</v>
      </c>
    </row>
    <row r="41" spans="1:8" x14ac:dyDescent="0.3">
      <c r="A41">
        <v>40</v>
      </c>
      <c r="B41" t="s">
        <v>85</v>
      </c>
      <c r="C41" t="s">
        <v>14</v>
      </c>
      <c r="D41" t="s">
        <v>39</v>
      </c>
      <c r="E41">
        <v>8124</v>
      </c>
      <c r="F41" t="s">
        <v>30</v>
      </c>
      <c r="G41" t="s">
        <v>69</v>
      </c>
      <c r="H41" t="s">
        <v>41</v>
      </c>
    </row>
    <row r="42" spans="1:8" x14ac:dyDescent="0.3">
      <c r="A42">
        <v>41</v>
      </c>
      <c r="B42" t="s">
        <v>86</v>
      </c>
      <c r="C42" t="s">
        <v>14</v>
      </c>
      <c r="D42" t="s">
        <v>44</v>
      </c>
      <c r="E42">
        <v>4212</v>
      </c>
      <c r="F42" t="s">
        <v>35</v>
      </c>
      <c r="G42" t="s">
        <v>69</v>
      </c>
      <c r="H42" t="s">
        <v>41</v>
      </c>
    </row>
    <row r="43" spans="1:8" x14ac:dyDescent="0.3">
      <c r="A43">
        <v>42</v>
      </c>
      <c r="B43" t="s">
        <v>86</v>
      </c>
      <c r="C43" t="s">
        <v>19</v>
      </c>
      <c r="D43" t="s">
        <v>34</v>
      </c>
      <c r="E43">
        <v>37260</v>
      </c>
      <c r="F43" t="s">
        <v>35</v>
      </c>
      <c r="G43" t="s">
        <v>47</v>
      </c>
      <c r="H43" t="s">
        <v>37</v>
      </c>
    </row>
    <row r="44" spans="1:8" x14ac:dyDescent="0.3">
      <c r="A44">
        <v>43</v>
      </c>
      <c r="B44" t="s">
        <v>62</v>
      </c>
      <c r="C44" t="s">
        <v>19</v>
      </c>
      <c r="D44" t="s">
        <v>54</v>
      </c>
      <c r="E44">
        <v>38490</v>
      </c>
      <c r="F44" t="s">
        <v>51</v>
      </c>
      <c r="G44" t="s">
        <v>78</v>
      </c>
      <c r="H44" t="s">
        <v>37</v>
      </c>
    </row>
    <row r="45" spans="1:8" x14ac:dyDescent="0.3">
      <c r="A45">
        <v>44</v>
      </c>
      <c r="B45" t="s">
        <v>87</v>
      </c>
      <c r="C45" t="s">
        <v>18</v>
      </c>
      <c r="D45" t="s">
        <v>54</v>
      </c>
      <c r="E45">
        <v>20034</v>
      </c>
      <c r="F45" t="s">
        <v>51</v>
      </c>
      <c r="G45" t="s">
        <v>49</v>
      </c>
      <c r="H45" t="s">
        <v>37</v>
      </c>
    </row>
    <row r="46" spans="1:8" x14ac:dyDescent="0.3">
      <c r="A46">
        <v>45</v>
      </c>
      <c r="B46" t="s">
        <v>85</v>
      </c>
      <c r="C46" t="s">
        <v>16</v>
      </c>
      <c r="D46" t="s">
        <v>34</v>
      </c>
      <c r="E46">
        <v>6208</v>
      </c>
      <c r="F46" t="s">
        <v>30</v>
      </c>
      <c r="G46" t="s">
        <v>61</v>
      </c>
      <c r="H46" t="s">
        <v>37</v>
      </c>
    </row>
    <row r="47" spans="1:8" x14ac:dyDescent="0.3">
      <c r="A47">
        <v>46</v>
      </c>
      <c r="B47" t="s">
        <v>72</v>
      </c>
      <c r="C47" t="s">
        <v>18</v>
      </c>
      <c r="D47" t="s">
        <v>34</v>
      </c>
      <c r="E47">
        <v>30085</v>
      </c>
      <c r="F47" t="s">
        <v>30</v>
      </c>
      <c r="G47" t="s">
        <v>69</v>
      </c>
      <c r="H47" t="s">
        <v>32</v>
      </c>
    </row>
    <row r="48" spans="1:8" x14ac:dyDescent="0.3">
      <c r="A48">
        <v>47</v>
      </c>
      <c r="B48" t="s">
        <v>88</v>
      </c>
      <c r="C48" t="s">
        <v>17</v>
      </c>
      <c r="D48" t="s">
        <v>29</v>
      </c>
      <c r="E48">
        <v>23663</v>
      </c>
      <c r="F48" t="s">
        <v>35</v>
      </c>
      <c r="G48" t="s">
        <v>71</v>
      </c>
      <c r="H48" t="s">
        <v>32</v>
      </c>
    </row>
    <row r="49" spans="1:8" x14ac:dyDescent="0.3">
      <c r="A49">
        <v>48</v>
      </c>
      <c r="B49" t="s">
        <v>89</v>
      </c>
      <c r="C49" t="s">
        <v>19</v>
      </c>
      <c r="D49" t="s">
        <v>39</v>
      </c>
      <c r="E49">
        <v>22066</v>
      </c>
      <c r="F49" t="s">
        <v>51</v>
      </c>
      <c r="G49" t="s">
        <v>31</v>
      </c>
      <c r="H49" t="s">
        <v>32</v>
      </c>
    </row>
    <row r="50" spans="1:8" x14ac:dyDescent="0.3">
      <c r="A50">
        <v>49</v>
      </c>
      <c r="B50" t="s">
        <v>90</v>
      </c>
      <c r="C50" t="s">
        <v>16</v>
      </c>
      <c r="D50" t="s">
        <v>39</v>
      </c>
      <c r="E50">
        <v>16117</v>
      </c>
      <c r="F50" t="s">
        <v>35</v>
      </c>
      <c r="G50" t="s">
        <v>47</v>
      </c>
      <c r="H50" t="s">
        <v>32</v>
      </c>
    </row>
    <row r="51" spans="1:8" x14ac:dyDescent="0.3">
      <c r="A51">
        <v>50</v>
      </c>
      <c r="B51" t="s">
        <v>66</v>
      </c>
      <c r="C51" t="s">
        <v>18</v>
      </c>
      <c r="D51" t="s">
        <v>63</v>
      </c>
      <c r="E51">
        <v>14392</v>
      </c>
      <c r="F51" t="s">
        <v>30</v>
      </c>
      <c r="G51" t="s">
        <v>31</v>
      </c>
      <c r="H51" t="s">
        <v>41</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36D6D-7256-45D0-BBC9-ACDA09F76987}">
  <sheetPr>
    <tabColor theme="4" tint="0.79998168889431442"/>
  </sheetPr>
  <dimension ref="A3:P10"/>
  <sheetViews>
    <sheetView topLeftCell="A2" workbookViewId="0">
      <selection activeCell="N4" sqref="N4"/>
    </sheetView>
  </sheetViews>
  <sheetFormatPr defaultRowHeight="14.4" x14ac:dyDescent="0.3"/>
  <cols>
    <col min="1" max="1" width="20.77734375" bestFit="1" customWidth="1"/>
    <col min="3" max="3" width="12.5546875" bestFit="1" customWidth="1"/>
    <col min="4" max="4" width="20.77734375" bestFit="1" customWidth="1"/>
    <col min="14" max="14" width="12.5546875" bestFit="1" customWidth="1"/>
    <col min="15" max="15" width="16.6640625" bestFit="1" customWidth="1"/>
    <col min="16" max="16" width="15.21875" bestFit="1" customWidth="1"/>
  </cols>
  <sheetData>
    <row r="3" spans="1:16" x14ac:dyDescent="0.3">
      <c r="A3" t="s">
        <v>259</v>
      </c>
      <c r="F3" s="20" t="s">
        <v>263</v>
      </c>
      <c r="G3" s="20"/>
      <c r="H3" s="20"/>
    </row>
    <row r="4" spans="1:16" x14ac:dyDescent="0.3">
      <c r="A4" s="21">
        <v>2227035</v>
      </c>
      <c r="N4" s="3" t="s">
        <v>257</v>
      </c>
      <c r="O4" t="s">
        <v>266</v>
      </c>
      <c r="P4" t="s">
        <v>267</v>
      </c>
    </row>
    <row r="5" spans="1:16" x14ac:dyDescent="0.3">
      <c r="C5" s="3" t="s">
        <v>257</v>
      </c>
      <c r="D5" t="s">
        <v>259</v>
      </c>
      <c r="N5" s="4" t="s">
        <v>101</v>
      </c>
      <c r="O5" s="21">
        <v>607126</v>
      </c>
      <c r="P5" s="21">
        <v>262000</v>
      </c>
    </row>
    <row r="6" spans="1:16" x14ac:dyDescent="0.3">
      <c r="A6" s="6">
        <f>GETPIVOTDATA("Actual Revenue",$A$3)</f>
        <v>2227035</v>
      </c>
      <c r="C6" s="4" t="s">
        <v>101</v>
      </c>
      <c r="D6" s="21">
        <v>607126</v>
      </c>
      <c r="N6" s="4" t="s">
        <v>100</v>
      </c>
      <c r="O6" s="21">
        <v>513516</v>
      </c>
      <c r="P6" s="21">
        <v>219000</v>
      </c>
    </row>
    <row r="7" spans="1:16" x14ac:dyDescent="0.3">
      <c r="C7" s="4" t="s">
        <v>100</v>
      </c>
      <c r="D7" s="21">
        <v>513516</v>
      </c>
      <c r="N7" s="4" t="s">
        <v>97</v>
      </c>
      <c r="O7" s="21">
        <v>706507</v>
      </c>
      <c r="P7" s="21">
        <v>259000</v>
      </c>
    </row>
    <row r="8" spans="1:16" x14ac:dyDescent="0.3">
      <c r="C8" s="4" t="s">
        <v>97</v>
      </c>
      <c r="D8" s="21">
        <v>706507</v>
      </c>
      <c r="N8" s="4" t="s">
        <v>105</v>
      </c>
      <c r="O8" s="21">
        <v>399886</v>
      </c>
      <c r="P8" s="21">
        <v>154000</v>
      </c>
    </row>
    <row r="9" spans="1:16" x14ac:dyDescent="0.3">
      <c r="A9">
        <f>GETPIVOTDATA("Actual Revenue",$A$3)</f>
        <v>2227035</v>
      </c>
      <c r="C9" s="4" t="s">
        <v>105</v>
      </c>
      <c r="D9" s="21">
        <v>399886</v>
      </c>
      <c r="N9" s="4" t="s">
        <v>258</v>
      </c>
      <c r="O9" s="21">
        <v>2227035</v>
      </c>
      <c r="P9" s="21">
        <v>894000</v>
      </c>
    </row>
    <row r="10" spans="1:16" x14ac:dyDescent="0.3">
      <c r="C10" s="4" t="s">
        <v>258</v>
      </c>
      <c r="D10" s="21">
        <v>2227035</v>
      </c>
    </row>
  </sheetData>
  <mergeCells count="1">
    <mergeCell ref="F3:H3"/>
  </mergeCells>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51"/>
  <sheetViews>
    <sheetView workbookViewId="0">
      <selection activeCell="E10" sqref="E10:F10"/>
    </sheetView>
  </sheetViews>
  <sheetFormatPr defaultRowHeight="14.4" x14ac:dyDescent="0.3"/>
  <cols>
    <col min="1" max="1" width="10.5546875" bestFit="1" customWidth="1"/>
    <col min="2" max="2" width="12.88671875" bestFit="1" customWidth="1"/>
    <col min="3" max="3" width="14.6640625" bestFit="1" customWidth="1"/>
    <col min="4" max="4" width="16.5546875" bestFit="1" customWidth="1"/>
    <col min="5" max="5" width="14.21875" bestFit="1" customWidth="1"/>
    <col min="6" max="6" width="8.5546875" bestFit="1" customWidth="1"/>
    <col min="7" max="7" width="8.6640625" bestFit="1" customWidth="1"/>
  </cols>
  <sheetData>
    <row r="1" spans="1:7" ht="28.8" x14ac:dyDescent="0.3">
      <c r="A1" s="1" t="s">
        <v>91</v>
      </c>
      <c r="B1" s="1" t="s">
        <v>92</v>
      </c>
      <c r="C1" s="1" t="s">
        <v>93</v>
      </c>
      <c r="D1" s="1" t="s">
        <v>94</v>
      </c>
      <c r="E1" s="1" t="s">
        <v>95</v>
      </c>
      <c r="F1" s="8" t="s">
        <v>264</v>
      </c>
      <c r="G1" s="8" t="s">
        <v>265</v>
      </c>
    </row>
    <row r="2" spans="1:7" x14ac:dyDescent="0.3">
      <c r="A2">
        <v>1</v>
      </c>
      <c r="B2" t="s">
        <v>96</v>
      </c>
      <c r="C2" t="s">
        <v>97</v>
      </c>
      <c r="D2">
        <v>40851</v>
      </c>
      <c r="E2">
        <v>36219</v>
      </c>
      <c r="F2" s="9">
        <v>36219</v>
      </c>
      <c r="G2" s="9">
        <v>10000</v>
      </c>
    </row>
    <row r="3" spans="1:7" x14ac:dyDescent="0.3">
      <c r="A3">
        <v>2</v>
      </c>
      <c r="B3" t="s">
        <v>98</v>
      </c>
      <c r="C3" t="s">
        <v>97</v>
      </c>
      <c r="D3">
        <v>23966</v>
      </c>
      <c r="E3">
        <v>72151</v>
      </c>
      <c r="F3" s="9">
        <v>72151</v>
      </c>
      <c r="G3" s="9">
        <v>15000</v>
      </c>
    </row>
    <row r="4" spans="1:7" x14ac:dyDescent="0.3">
      <c r="A4">
        <v>3</v>
      </c>
      <c r="B4" t="s">
        <v>99</v>
      </c>
      <c r="C4" t="s">
        <v>100</v>
      </c>
      <c r="D4">
        <v>10539</v>
      </c>
      <c r="E4">
        <v>5870</v>
      </c>
      <c r="F4" s="9">
        <v>5870</v>
      </c>
      <c r="G4" s="9">
        <v>5000</v>
      </c>
    </row>
    <row r="5" spans="1:7" x14ac:dyDescent="0.3">
      <c r="A5">
        <v>4</v>
      </c>
      <c r="B5" t="s">
        <v>47</v>
      </c>
      <c r="C5" t="s">
        <v>101</v>
      </c>
      <c r="D5">
        <v>72847</v>
      </c>
      <c r="E5">
        <v>52333</v>
      </c>
      <c r="F5" s="9">
        <v>52333</v>
      </c>
      <c r="G5" s="9">
        <v>22000</v>
      </c>
    </row>
    <row r="6" spans="1:7" x14ac:dyDescent="0.3">
      <c r="A6">
        <v>5</v>
      </c>
      <c r="B6" t="s">
        <v>102</v>
      </c>
      <c r="C6" t="s">
        <v>101</v>
      </c>
      <c r="D6">
        <v>65898</v>
      </c>
      <c r="E6">
        <v>36682</v>
      </c>
      <c r="F6" s="9">
        <v>36682</v>
      </c>
      <c r="G6" s="9">
        <v>15000</v>
      </c>
    </row>
    <row r="7" spans="1:7" x14ac:dyDescent="0.3">
      <c r="A7">
        <v>6</v>
      </c>
      <c r="B7" t="s">
        <v>103</v>
      </c>
      <c r="C7" t="s">
        <v>97</v>
      </c>
      <c r="D7">
        <v>18827</v>
      </c>
      <c r="E7">
        <v>38356</v>
      </c>
      <c r="F7" s="9">
        <v>38356</v>
      </c>
      <c r="G7" s="9">
        <v>14000</v>
      </c>
    </row>
    <row r="8" spans="1:7" x14ac:dyDescent="0.3">
      <c r="A8">
        <v>7</v>
      </c>
      <c r="B8" s="14">
        <v>45671</v>
      </c>
      <c r="C8" t="s">
        <v>100</v>
      </c>
      <c r="D8">
        <v>32316</v>
      </c>
      <c r="E8">
        <v>9418</v>
      </c>
      <c r="F8" s="9">
        <v>9418</v>
      </c>
      <c r="G8" s="9">
        <v>7000</v>
      </c>
    </row>
    <row r="9" spans="1:7" x14ac:dyDescent="0.3">
      <c r="A9">
        <v>8</v>
      </c>
      <c r="B9" t="s">
        <v>104</v>
      </c>
      <c r="C9" t="s">
        <v>105</v>
      </c>
      <c r="D9">
        <v>45972</v>
      </c>
      <c r="E9">
        <v>66969</v>
      </c>
      <c r="F9" s="9">
        <v>66969</v>
      </c>
      <c r="G9" s="9">
        <v>25000</v>
      </c>
    </row>
    <row r="10" spans="1:7" x14ac:dyDescent="0.3">
      <c r="A10">
        <v>9</v>
      </c>
      <c r="B10" t="s">
        <v>70</v>
      </c>
      <c r="C10" t="s">
        <v>100</v>
      </c>
      <c r="D10">
        <v>14675</v>
      </c>
      <c r="E10">
        <v>58795</v>
      </c>
      <c r="F10" s="9">
        <v>58795</v>
      </c>
      <c r="G10" s="9">
        <v>18000</v>
      </c>
    </row>
    <row r="11" spans="1:7" x14ac:dyDescent="0.3">
      <c r="A11">
        <v>10</v>
      </c>
      <c r="B11" t="s">
        <v>102</v>
      </c>
      <c r="C11" t="s">
        <v>101</v>
      </c>
      <c r="D11">
        <v>17294</v>
      </c>
      <c r="E11">
        <v>14406</v>
      </c>
      <c r="F11" s="9">
        <v>14406</v>
      </c>
      <c r="G11" s="9">
        <v>11000</v>
      </c>
    </row>
    <row r="12" spans="1:7" x14ac:dyDescent="0.3">
      <c r="A12">
        <v>11</v>
      </c>
      <c r="B12" t="s">
        <v>106</v>
      </c>
      <c r="C12" t="s">
        <v>97</v>
      </c>
      <c r="D12">
        <v>47111</v>
      </c>
      <c r="E12">
        <v>77704</v>
      </c>
      <c r="F12" s="9">
        <v>77704</v>
      </c>
      <c r="G12" s="9">
        <v>30000</v>
      </c>
    </row>
    <row r="13" spans="1:7" x14ac:dyDescent="0.3">
      <c r="A13">
        <v>12</v>
      </c>
      <c r="B13" t="s">
        <v>107</v>
      </c>
      <c r="C13" t="s">
        <v>101</v>
      </c>
      <c r="D13">
        <v>39329</v>
      </c>
      <c r="E13">
        <v>57323</v>
      </c>
      <c r="F13" s="9">
        <v>57323</v>
      </c>
      <c r="G13" s="9">
        <v>20000</v>
      </c>
    </row>
    <row r="14" spans="1:7" x14ac:dyDescent="0.3">
      <c r="A14">
        <v>13</v>
      </c>
      <c r="B14" t="s">
        <v>108</v>
      </c>
      <c r="C14" t="s">
        <v>105</v>
      </c>
      <c r="D14">
        <v>7523</v>
      </c>
      <c r="E14">
        <v>51031</v>
      </c>
      <c r="F14" s="9">
        <v>51031</v>
      </c>
      <c r="G14" s="9">
        <v>17000</v>
      </c>
    </row>
    <row r="15" spans="1:7" x14ac:dyDescent="0.3">
      <c r="A15">
        <v>14</v>
      </c>
      <c r="B15" t="s">
        <v>109</v>
      </c>
      <c r="C15" t="s">
        <v>97</v>
      </c>
      <c r="D15">
        <v>58609</v>
      </c>
      <c r="E15">
        <v>35872</v>
      </c>
      <c r="F15" s="9">
        <v>35872</v>
      </c>
      <c r="G15" s="9">
        <v>13000</v>
      </c>
    </row>
    <row r="16" spans="1:7" x14ac:dyDescent="0.3">
      <c r="A16">
        <v>15</v>
      </c>
      <c r="B16" t="s">
        <v>109</v>
      </c>
      <c r="C16" t="s">
        <v>101</v>
      </c>
      <c r="D16">
        <v>18938</v>
      </c>
      <c r="E16">
        <v>30062</v>
      </c>
      <c r="F16" s="9">
        <v>30062</v>
      </c>
      <c r="G16" s="9">
        <v>12000</v>
      </c>
    </row>
    <row r="17" spans="1:7" x14ac:dyDescent="0.3">
      <c r="A17">
        <v>16</v>
      </c>
      <c r="B17" t="s">
        <v>110</v>
      </c>
      <c r="C17" t="s">
        <v>101</v>
      </c>
      <c r="D17">
        <v>20467</v>
      </c>
      <c r="E17">
        <v>59859</v>
      </c>
      <c r="F17" s="9">
        <v>59859</v>
      </c>
      <c r="G17" s="9">
        <v>25000</v>
      </c>
    </row>
    <row r="18" spans="1:7" x14ac:dyDescent="0.3">
      <c r="A18">
        <v>17</v>
      </c>
      <c r="B18" t="s">
        <v>111</v>
      </c>
      <c r="C18" t="s">
        <v>97</v>
      </c>
      <c r="D18">
        <v>8310</v>
      </c>
      <c r="E18">
        <v>42169</v>
      </c>
      <c r="F18" s="9">
        <v>42169</v>
      </c>
      <c r="G18" s="9">
        <v>16000</v>
      </c>
    </row>
    <row r="19" spans="1:7" x14ac:dyDescent="0.3">
      <c r="A19">
        <v>18</v>
      </c>
      <c r="B19" t="s">
        <v>59</v>
      </c>
      <c r="C19" t="s">
        <v>100</v>
      </c>
      <c r="D19">
        <v>26888</v>
      </c>
      <c r="E19">
        <v>64818</v>
      </c>
      <c r="F19" s="9">
        <v>64818</v>
      </c>
      <c r="G19" s="9">
        <v>28000</v>
      </c>
    </row>
    <row r="20" spans="1:7" x14ac:dyDescent="0.3">
      <c r="A20">
        <v>19</v>
      </c>
      <c r="B20" t="s">
        <v>73</v>
      </c>
      <c r="C20" t="s">
        <v>101</v>
      </c>
      <c r="D20">
        <v>20988</v>
      </c>
      <c r="E20">
        <v>73993</v>
      </c>
      <c r="F20" s="9">
        <v>73993</v>
      </c>
      <c r="G20" s="9">
        <v>32000</v>
      </c>
    </row>
    <row r="21" spans="1:7" x14ac:dyDescent="0.3">
      <c r="A21">
        <v>20</v>
      </c>
      <c r="B21" t="s">
        <v>112</v>
      </c>
      <c r="C21" t="s">
        <v>101</v>
      </c>
      <c r="D21">
        <v>67430</v>
      </c>
      <c r="E21">
        <v>11475</v>
      </c>
      <c r="F21" s="9">
        <v>11475</v>
      </c>
      <c r="G21" s="9">
        <v>9000</v>
      </c>
    </row>
    <row r="22" spans="1:7" x14ac:dyDescent="0.3">
      <c r="A22">
        <v>21</v>
      </c>
      <c r="B22" t="s">
        <v>113</v>
      </c>
      <c r="C22" t="s">
        <v>100</v>
      </c>
      <c r="D22">
        <v>30187</v>
      </c>
      <c r="E22">
        <v>13820</v>
      </c>
      <c r="F22" s="9">
        <v>13820</v>
      </c>
      <c r="G22" s="9">
        <v>10000</v>
      </c>
    </row>
    <row r="23" spans="1:7" x14ac:dyDescent="0.3">
      <c r="A23">
        <v>22</v>
      </c>
      <c r="B23" t="s">
        <v>114</v>
      </c>
      <c r="C23" t="s">
        <v>97</v>
      </c>
      <c r="D23">
        <v>15953</v>
      </c>
      <c r="E23">
        <v>4249</v>
      </c>
      <c r="F23" s="9">
        <v>4249</v>
      </c>
      <c r="G23" s="9">
        <v>4000</v>
      </c>
    </row>
    <row r="24" spans="1:7" x14ac:dyDescent="0.3">
      <c r="A24">
        <v>23</v>
      </c>
      <c r="B24" t="s">
        <v>57</v>
      </c>
      <c r="C24" t="s">
        <v>101</v>
      </c>
      <c r="D24">
        <v>46441</v>
      </c>
      <c r="E24">
        <v>41621</v>
      </c>
      <c r="F24" s="9">
        <v>41621</v>
      </c>
      <c r="G24" s="9">
        <v>21000</v>
      </c>
    </row>
    <row r="25" spans="1:7" x14ac:dyDescent="0.3">
      <c r="A25">
        <v>24</v>
      </c>
      <c r="B25" t="s">
        <v>106</v>
      </c>
      <c r="C25" t="s">
        <v>97</v>
      </c>
      <c r="D25">
        <v>18632</v>
      </c>
      <c r="E25">
        <v>40911</v>
      </c>
      <c r="F25" s="9">
        <v>40911</v>
      </c>
      <c r="G25" s="9">
        <v>19000</v>
      </c>
    </row>
    <row r="26" spans="1:7" x14ac:dyDescent="0.3">
      <c r="A26">
        <v>25</v>
      </c>
      <c r="B26" t="s">
        <v>108</v>
      </c>
      <c r="C26" t="s">
        <v>105</v>
      </c>
      <c r="D26">
        <v>27684</v>
      </c>
      <c r="E26">
        <v>71313</v>
      </c>
      <c r="F26" s="9">
        <v>71313</v>
      </c>
      <c r="G26" s="9">
        <v>27000</v>
      </c>
    </row>
    <row r="27" spans="1:7" x14ac:dyDescent="0.3">
      <c r="A27">
        <v>26</v>
      </c>
      <c r="B27" t="s">
        <v>52</v>
      </c>
      <c r="C27" t="s">
        <v>97</v>
      </c>
      <c r="D27">
        <v>78514</v>
      </c>
      <c r="E27">
        <v>41601</v>
      </c>
      <c r="F27" s="9">
        <v>41601</v>
      </c>
      <c r="G27" s="9">
        <v>18000</v>
      </c>
    </row>
    <row r="28" spans="1:7" x14ac:dyDescent="0.3">
      <c r="A28">
        <v>27</v>
      </c>
      <c r="B28" t="s">
        <v>114</v>
      </c>
      <c r="C28" t="s">
        <v>101</v>
      </c>
      <c r="D28">
        <v>61795</v>
      </c>
      <c r="E28">
        <v>23252</v>
      </c>
      <c r="F28" s="9">
        <v>23252</v>
      </c>
      <c r="G28" s="9">
        <v>12000</v>
      </c>
    </row>
    <row r="29" spans="1:7" x14ac:dyDescent="0.3">
      <c r="A29">
        <v>28</v>
      </c>
      <c r="B29" t="s">
        <v>33</v>
      </c>
      <c r="C29" t="s">
        <v>97</v>
      </c>
      <c r="D29">
        <v>43209</v>
      </c>
      <c r="E29">
        <v>23070</v>
      </c>
      <c r="F29" s="9">
        <v>23070</v>
      </c>
      <c r="G29" s="9">
        <v>11000</v>
      </c>
    </row>
    <row r="30" spans="1:7" x14ac:dyDescent="0.3">
      <c r="A30">
        <v>29</v>
      </c>
      <c r="B30" t="s">
        <v>78</v>
      </c>
      <c r="C30" t="s">
        <v>97</v>
      </c>
      <c r="D30">
        <v>39845</v>
      </c>
      <c r="E30">
        <v>63435</v>
      </c>
      <c r="F30" s="9">
        <v>63435</v>
      </c>
      <c r="G30" s="9">
        <v>23000</v>
      </c>
    </row>
    <row r="31" spans="1:7" x14ac:dyDescent="0.3">
      <c r="A31">
        <v>30</v>
      </c>
      <c r="B31" t="s">
        <v>28</v>
      </c>
      <c r="C31" t="s">
        <v>105</v>
      </c>
      <c r="D31">
        <v>13608</v>
      </c>
      <c r="E31">
        <v>56691</v>
      </c>
      <c r="F31" s="9">
        <v>56691</v>
      </c>
      <c r="G31" s="9">
        <v>20000</v>
      </c>
    </row>
    <row r="32" spans="1:7" x14ac:dyDescent="0.3">
      <c r="A32">
        <v>31</v>
      </c>
      <c r="B32" t="s">
        <v>73</v>
      </c>
      <c r="C32" t="s">
        <v>100</v>
      </c>
      <c r="D32">
        <v>6996</v>
      </c>
      <c r="E32">
        <v>61990</v>
      </c>
      <c r="F32" s="9">
        <v>61990</v>
      </c>
      <c r="G32" s="9">
        <v>21000</v>
      </c>
    </row>
    <row r="33" spans="1:7" x14ac:dyDescent="0.3">
      <c r="A33">
        <v>32</v>
      </c>
      <c r="B33" t="s">
        <v>8</v>
      </c>
      <c r="C33" t="s">
        <v>100</v>
      </c>
      <c r="D33">
        <v>56824</v>
      </c>
      <c r="E33">
        <v>83834</v>
      </c>
      <c r="F33" s="9">
        <v>83834</v>
      </c>
      <c r="G33" s="9">
        <v>35000</v>
      </c>
    </row>
    <row r="34" spans="1:7" x14ac:dyDescent="0.3">
      <c r="A34">
        <v>33</v>
      </c>
      <c r="B34" t="s">
        <v>55</v>
      </c>
      <c r="C34" t="s">
        <v>100</v>
      </c>
      <c r="D34">
        <v>11010</v>
      </c>
      <c r="E34">
        <v>73280</v>
      </c>
      <c r="F34" s="9">
        <v>73280</v>
      </c>
      <c r="G34" s="9">
        <v>30000</v>
      </c>
    </row>
    <row r="35" spans="1:7" x14ac:dyDescent="0.3">
      <c r="A35">
        <v>34</v>
      </c>
      <c r="B35" t="s">
        <v>82</v>
      </c>
      <c r="C35" t="s">
        <v>101</v>
      </c>
      <c r="D35">
        <v>5142</v>
      </c>
      <c r="E35">
        <v>61891</v>
      </c>
      <c r="F35" s="9">
        <v>61891</v>
      </c>
      <c r="G35" s="9">
        <v>22000</v>
      </c>
    </row>
    <row r="36" spans="1:7" x14ac:dyDescent="0.3">
      <c r="A36">
        <v>35</v>
      </c>
      <c r="B36" t="s">
        <v>72</v>
      </c>
      <c r="C36" t="s">
        <v>105</v>
      </c>
      <c r="D36">
        <v>58576</v>
      </c>
      <c r="E36">
        <v>19003</v>
      </c>
      <c r="F36" s="9">
        <v>19003</v>
      </c>
      <c r="G36" s="9">
        <v>8000</v>
      </c>
    </row>
    <row r="37" spans="1:7" x14ac:dyDescent="0.3">
      <c r="A37">
        <v>36</v>
      </c>
      <c r="B37" t="s">
        <v>38</v>
      </c>
      <c r="C37" t="s">
        <v>97</v>
      </c>
      <c r="D37">
        <v>6559</v>
      </c>
      <c r="E37">
        <v>67013</v>
      </c>
      <c r="F37" s="9">
        <v>67013</v>
      </c>
      <c r="G37" s="9">
        <v>26000</v>
      </c>
    </row>
    <row r="38" spans="1:7" x14ac:dyDescent="0.3">
      <c r="A38">
        <v>37</v>
      </c>
      <c r="B38" t="s">
        <v>60</v>
      </c>
      <c r="C38" t="s">
        <v>100</v>
      </c>
      <c r="D38">
        <v>28228</v>
      </c>
      <c r="E38">
        <v>21667</v>
      </c>
      <c r="F38" s="9">
        <v>21667</v>
      </c>
      <c r="G38" s="9">
        <v>13000</v>
      </c>
    </row>
    <row r="39" spans="1:7" x14ac:dyDescent="0.3">
      <c r="A39">
        <v>38</v>
      </c>
      <c r="B39" t="s">
        <v>36</v>
      </c>
      <c r="C39" t="s">
        <v>97</v>
      </c>
      <c r="D39">
        <v>51193</v>
      </c>
      <c r="E39">
        <v>56914</v>
      </c>
      <c r="F39" s="9">
        <v>56914</v>
      </c>
      <c r="G39" s="9">
        <v>19000</v>
      </c>
    </row>
    <row r="40" spans="1:7" x14ac:dyDescent="0.3">
      <c r="A40">
        <v>39</v>
      </c>
      <c r="B40" t="s">
        <v>45</v>
      </c>
      <c r="C40" t="s">
        <v>97</v>
      </c>
      <c r="D40">
        <v>11670</v>
      </c>
      <c r="E40">
        <v>41239</v>
      </c>
      <c r="F40" s="9">
        <v>41239</v>
      </c>
      <c r="G40" s="9">
        <v>15000</v>
      </c>
    </row>
    <row r="41" spans="1:7" x14ac:dyDescent="0.3">
      <c r="A41">
        <v>40</v>
      </c>
      <c r="B41" t="s">
        <v>98</v>
      </c>
      <c r="C41" t="s">
        <v>97</v>
      </c>
      <c r="D41">
        <v>35225</v>
      </c>
      <c r="E41">
        <v>23208</v>
      </c>
      <c r="F41" s="9">
        <v>23208</v>
      </c>
      <c r="G41" s="9">
        <v>9000</v>
      </c>
    </row>
    <row r="42" spans="1:7" x14ac:dyDescent="0.3">
      <c r="A42">
        <v>41</v>
      </c>
      <c r="B42" t="s">
        <v>8</v>
      </c>
      <c r="C42" t="s">
        <v>100</v>
      </c>
      <c r="D42">
        <v>9935</v>
      </c>
      <c r="E42">
        <v>28125</v>
      </c>
      <c r="F42" s="9">
        <v>28125</v>
      </c>
      <c r="G42" s="9">
        <v>11000</v>
      </c>
    </row>
    <row r="43" spans="1:7" x14ac:dyDescent="0.3">
      <c r="A43">
        <v>42</v>
      </c>
      <c r="B43" t="s">
        <v>64</v>
      </c>
      <c r="C43" t="s">
        <v>100</v>
      </c>
      <c r="D43">
        <v>25596</v>
      </c>
      <c r="E43">
        <v>54241</v>
      </c>
      <c r="F43" s="9">
        <v>54241</v>
      </c>
      <c r="G43" s="9">
        <v>25000</v>
      </c>
    </row>
    <row r="44" spans="1:7" x14ac:dyDescent="0.3">
      <c r="A44">
        <v>43</v>
      </c>
      <c r="B44" t="s">
        <v>115</v>
      </c>
      <c r="C44" t="s">
        <v>105</v>
      </c>
      <c r="D44">
        <v>50754</v>
      </c>
      <c r="E44">
        <v>56151</v>
      </c>
      <c r="F44" s="9">
        <v>56151</v>
      </c>
      <c r="G44" s="9">
        <v>23000</v>
      </c>
    </row>
    <row r="45" spans="1:7" x14ac:dyDescent="0.3">
      <c r="A45">
        <v>44</v>
      </c>
      <c r="B45" t="s">
        <v>67</v>
      </c>
      <c r="C45" t="s">
        <v>105</v>
      </c>
      <c r="D45">
        <v>68911</v>
      </c>
      <c r="E45">
        <v>55995</v>
      </c>
      <c r="F45" s="9">
        <v>55995</v>
      </c>
      <c r="G45" s="9">
        <v>24000</v>
      </c>
    </row>
    <row r="46" spans="1:7" x14ac:dyDescent="0.3">
      <c r="A46">
        <v>45</v>
      </c>
      <c r="B46" t="s">
        <v>70</v>
      </c>
      <c r="C46" t="s">
        <v>101</v>
      </c>
      <c r="D46">
        <v>73253</v>
      </c>
      <c r="E46">
        <v>65511</v>
      </c>
      <c r="F46" s="9">
        <v>65511</v>
      </c>
      <c r="G46" s="9">
        <v>29000</v>
      </c>
    </row>
    <row r="47" spans="1:7" x14ac:dyDescent="0.3">
      <c r="A47">
        <v>46</v>
      </c>
      <c r="B47" t="s">
        <v>113</v>
      </c>
      <c r="C47" t="s">
        <v>105</v>
      </c>
      <c r="D47">
        <v>32388</v>
      </c>
      <c r="E47">
        <v>22733</v>
      </c>
      <c r="F47" s="9">
        <v>22733</v>
      </c>
      <c r="G47" s="9">
        <v>10000</v>
      </c>
    </row>
    <row r="48" spans="1:7" x14ac:dyDescent="0.3">
      <c r="A48">
        <v>47</v>
      </c>
      <c r="B48" t="s">
        <v>116</v>
      </c>
      <c r="C48" t="s">
        <v>101</v>
      </c>
      <c r="D48">
        <v>17876</v>
      </c>
      <c r="E48">
        <v>48143</v>
      </c>
      <c r="F48" s="9">
        <v>48143</v>
      </c>
      <c r="G48" s="9">
        <v>19000</v>
      </c>
    </row>
    <row r="49" spans="1:7" x14ac:dyDescent="0.3">
      <c r="A49">
        <v>48</v>
      </c>
      <c r="B49" t="s">
        <v>103</v>
      </c>
      <c r="C49" t="s">
        <v>97</v>
      </c>
      <c r="D49">
        <v>26038</v>
      </c>
      <c r="E49">
        <v>42396</v>
      </c>
      <c r="F49" s="9">
        <v>42396</v>
      </c>
      <c r="G49" s="9">
        <v>17000</v>
      </c>
    </row>
    <row r="50" spans="1:7" x14ac:dyDescent="0.3">
      <c r="A50">
        <v>49</v>
      </c>
      <c r="B50" t="s">
        <v>102</v>
      </c>
      <c r="C50" t="s">
        <v>101</v>
      </c>
      <c r="D50">
        <v>61612</v>
      </c>
      <c r="E50">
        <v>30575</v>
      </c>
      <c r="F50" s="9">
        <v>30575</v>
      </c>
      <c r="G50" s="9">
        <v>13000</v>
      </c>
    </row>
    <row r="51" spans="1:7" x14ac:dyDescent="0.3">
      <c r="A51">
        <v>50</v>
      </c>
      <c r="B51" t="s">
        <v>79</v>
      </c>
      <c r="C51" t="s">
        <v>100</v>
      </c>
      <c r="D51">
        <v>67636</v>
      </c>
      <c r="E51">
        <v>37658</v>
      </c>
      <c r="F51" s="9">
        <v>37658</v>
      </c>
      <c r="G51" s="9">
        <v>16000</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51"/>
  <sheetViews>
    <sheetView workbookViewId="0">
      <selection activeCell="R27" sqref="R27"/>
    </sheetView>
  </sheetViews>
  <sheetFormatPr defaultRowHeight="14.4" x14ac:dyDescent="0.3"/>
  <cols>
    <col min="1" max="1" width="9.44140625" bestFit="1" customWidth="1"/>
    <col min="2" max="2" width="17.88671875" bestFit="1" customWidth="1"/>
    <col min="3" max="3" width="15.44140625" bestFit="1" customWidth="1"/>
    <col min="4" max="4" width="19.33203125" bestFit="1" customWidth="1"/>
    <col min="5" max="5" width="12" bestFit="1" customWidth="1"/>
    <col min="6" max="6" width="13.77734375" bestFit="1" customWidth="1"/>
    <col min="7" max="7" width="10.33203125" bestFit="1" customWidth="1"/>
    <col min="8" max="8" width="16" customWidth="1"/>
    <col min="9" max="9" width="7.33203125" bestFit="1" customWidth="1"/>
  </cols>
  <sheetData>
    <row r="1" spans="1:9" x14ac:dyDescent="0.3">
      <c r="A1" s="1" t="s">
        <v>117</v>
      </c>
      <c r="B1" s="1" t="s">
        <v>23</v>
      </c>
      <c r="C1" s="1" t="s">
        <v>118</v>
      </c>
      <c r="D1" s="1" t="s">
        <v>119</v>
      </c>
      <c r="E1" s="1" t="s">
        <v>120</v>
      </c>
      <c r="F1" s="1" t="s">
        <v>121</v>
      </c>
      <c r="G1" s="1" t="s">
        <v>122</v>
      </c>
      <c r="H1" t="s">
        <v>123</v>
      </c>
      <c r="I1" s="1" t="s">
        <v>124</v>
      </c>
    </row>
    <row r="2" spans="1:9" x14ac:dyDescent="0.3">
      <c r="A2">
        <v>1</v>
      </c>
      <c r="B2" t="s">
        <v>63</v>
      </c>
      <c r="C2" t="s">
        <v>125</v>
      </c>
      <c r="D2">
        <v>88478</v>
      </c>
      <c r="E2">
        <v>74212</v>
      </c>
      <c r="F2">
        <v>9446</v>
      </c>
      <c r="G2" t="s">
        <v>78</v>
      </c>
      <c r="H2" t="s">
        <v>126</v>
      </c>
      <c r="I2" t="s">
        <v>35</v>
      </c>
    </row>
    <row r="3" spans="1:9" x14ac:dyDescent="0.3">
      <c r="A3">
        <v>2</v>
      </c>
      <c r="B3" t="s">
        <v>63</v>
      </c>
      <c r="C3" t="s">
        <v>15</v>
      </c>
      <c r="D3">
        <v>58561</v>
      </c>
      <c r="E3">
        <v>69514</v>
      </c>
      <c r="F3">
        <v>48230</v>
      </c>
      <c r="G3" t="s">
        <v>40</v>
      </c>
      <c r="H3" t="s">
        <v>127</v>
      </c>
      <c r="I3" t="s">
        <v>35</v>
      </c>
    </row>
    <row r="4" spans="1:9" x14ac:dyDescent="0.3">
      <c r="A4">
        <v>3</v>
      </c>
      <c r="B4" t="s">
        <v>39</v>
      </c>
      <c r="C4" t="s">
        <v>15</v>
      </c>
      <c r="D4">
        <v>34970</v>
      </c>
      <c r="E4">
        <v>53120</v>
      </c>
      <c r="F4">
        <v>21084</v>
      </c>
      <c r="G4" t="s">
        <v>31</v>
      </c>
      <c r="H4" t="s">
        <v>127</v>
      </c>
      <c r="I4" t="s">
        <v>30</v>
      </c>
    </row>
    <row r="5" spans="1:9" x14ac:dyDescent="0.3">
      <c r="A5">
        <v>4</v>
      </c>
      <c r="B5" t="s">
        <v>63</v>
      </c>
      <c r="C5" t="s">
        <v>15</v>
      </c>
      <c r="D5">
        <v>38395</v>
      </c>
      <c r="E5">
        <v>35524</v>
      </c>
      <c r="F5">
        <v>26745</v>
      </c>
      <c r="G5" t="s">
        <v>56</v>
      </c>
      <c r="H5" t="s">
        <v>126</v>
      </c>
      <c r="I5" t="s">
        <v>30</v>
      </c>
    </row>
    <row r="6" spans="1:9" x14ac:dyDescent="0.3">
      <c r="A6">
        <v>5</v>
      </c>
      <c r="B6" t="s">
        <v>44</v>
      </c>
      <c r="C6" t="s">
        <v>15</v>
      </c>
      <c r="D6">
        <v>60204</v>
      </c>
      <c r="E6">
        <v>46308</v>
      </c>
      <c r="F6">
        <v>4908</v>
      </c>
      <c r="G6" t="s">
        <v>71</v>
      </c>
      <c r="H6" t="s">
        <v>127</v>
      </c>
      <c r="I6" t="s">
        <v>30</v>
      </c>
    </row>
    <row r="7" spans="1:9" x14ac:dyDescent="0.3">
      <c r="A7">
        <v>6</v>
      </c>
      <c r="B7" t="s">
        <v>54</v>
      </c>
      <c r="C7" t="s">
        <v>125</v>
      </c>
      <c r="D7">
        <v>68070</v>
      </c>
      <c r="E7">
        <v>58525</v>
      </c>
      <c r="F7">
        <v>5058</v>
      </c>
      <c r="G7" t="s">
        <v>61</v>
      </c>
      <c r="H7" t="s">
        <v>126</v>
      </c>
      <c r="I7" t="s">
        <v>30</v>
      </c>
    </row>
    <row r="8" spans="1:9" x14ac:dyDescent="0.3">
      <c r="A8">
        <v>7</v>
      </c>
      <c r="B8" t="s">
        <v>44</v>
      </c>
      <c r="C8" t="s">
        <v>128</v>
      </c>
      <c r="D8">
        <v>76169</v>
      </c>
      <c r="E8">
        <v>64389</v>
      </c>
      <c r="F8">
        <v>24486</v>
      </c>
      <c r="G8" t="s">
        <v>58</v>
      </c>
      <c r="H8" t="s">
        <v>126</v>
      </c>
      <c r="I8" t="s">
        <v>30</v>
      </c>
    </row>
    <row r="9" spans="1:9" hidden="1" x14ac:dyDescent="0.3">
      <c r="A9">
        <v>8</v>
      </c>
      <c r="B9" t="s">
        <v>34</v>
      </c>
      <c r="C9" t="s">
        <v>129</v>
      </c>
      <c r="D9">
        <v>51550</v>
      </c>
      <c r="E9">
        <v>65824</v>
      </c>
      <c r="F9">
        <v>9097</v>
      </c>
      <c r="G9" t="s">
        <v>74</v>
      </c>
      <c r="H9" s="19" t="s">
        <v>130</v>
      </c>
      <c r="I9" t="s">
        <v>30</v>
      </c>
    </row>
    <row r="10" spans="1:9" hidden="1" x14ac:dyDescent="0.3">
      <c r="A10">
        <v>9</v>
      </c>
      <c r="B10" t="s">
        <v>39</v>
      </c>
      <c r="C10" t="s">
        <v>14</v>
      </c>
      <c r="D10">
        <v>12193</v>
      </c>
      <c r="E10">
        <v>38729</v>
      </c>
      <c r="F10">
        <v>27686</v>
      </c>
      <c r="G10" t="s">
        <v>58</v>
      </c>
      <c r="H10" s="19" t="s">
        <v>130</v>
      </c>
      <c r="I10" t="s">
        <v>30</v>
      </c>
    </row>
    <row r="11" spans="1:9" hidden="1" x14ac:dyDescent="0.3">
      <c r="A11">
        <v>10</v>
      </c>
      <c r="B11" t="s">
        <v>39</v>
      </c>
      <c r="C11" t="s">
        <v>129</v>
      </c>
      <c r="D11">
        <v>65326</v>
      </c>
      <c r="E11">
        <v>5102</v>
      </c>
      <c r="F11">
        <v>46663</v>
      </c>
      <c r="G11" t="s">
        <v>58</v>
      </c>
      <c r="H11" s="19" t="s">
        <v>130</v>
      </c>
      <c r="I11" t="s">
        <v>35</v>
      </c>
    </row>
    <row r="12" spans="1:9" hidden="1" x14ac:dyDescent="0.3">
      <c r="A12">
        <v>11</v>
      </c>
      <c r="B12" t="s">
        <v>44</v>
      </c>
      <c r="C12" t="s">
        <v>14</v>
      </c>
      <c r="D12">
        <v>28586</v>
      </c>
      <c r="E12">
        <v>11211</v>
      </c>
      <c r="F12">
        <v>24214</v>
      </c>
      <c r="G12" t="s">
        <v>74</v>
      </c>
      <c r="H12" s="19" t="s">
        <v>130</v>
      </c>
      <c r="I12" t="s">
        <v>30</v>
      </c>
    </row>
    <row r="13" spans="1:9" x14ac:dyDescent="0.3">
      <c r="A13">
        <v>12</v>
      </c>
      <c r="B13" t="s">
        <v>44</v>
      </c>
      <c r="C13" t="s">
        <v>129</v>
      </c>
      <c r="D13">
        <v>83331</v>
      </c>
      <c r="E13">
        <v>7800</v>
      </c>
      <c r="F13">
        <v>9160</v>
      </c>
      <c r="G13" t="s">
        <v>69</v>
      </c>
      <c r="H13" t="s">
        <v>126</v>
      </c>
      <c r="I13" t="s">
        <v>35</v>
      </c>
    </row>
    <row r="14" spans="1:9" x14ac:dyDescent="0.3">
      <c r="A14">
        <v>13</v>
      </c>
      <c r="B14" t="s">
        <v>29</v>
      </c>
      <c r="C14" t="s">
        <v>128</v>
      </c>
      <c r="D14">
        <v>76690</v>
      </c>
      <c r="E14">
        <v>17257</v>
      </c>
      <c r="F14">
        <v>6010</v>
      </c>
      <c r="G14" t="s">
        <v>71</v>
      </c>
      <c r="H14" t="s">
        <v>127</v>
      </c>
      <c r="I14" t="s">
        <v>35</v>
      </c>
    </row>
    <row r="15" spans="1:9" x14ac:dyDescent="0.3">
      <c r="A15">
        <v>14</v>
      </c>
      <c r="B15" t="s">
        <v>44</v>
      </c>
      <c r="C15" t="s">
        <v>15</v>
      </c>
      <c r="D15">
        <v>10463</v>
      </c>
      <c r="E15">
        <v>71495</v>
      </c>
      <c r="F15">
        <v>28646</v>
      </c>
      <c r="G15" t="s">
        <v>49</v>
      </c>
      <c r="H15" t="s">
        <v>126</v>
      </c>
      <c r="I15" t="s">
        <v>30</v>
      </c>
    </row>
    <row r="16" spans="1:9" x14ac:dyDescent="0.3">
      <c r="A16">
        <v>15</v>
      </c>
      <c r="B16" t="s">
        <v>54</v>
      </c>
      <c r="C16" t="s">
        <v>14</v>
      </c>
      <c r="D16">
        <v>47605</v>
      </c>
      <c r="E16">
        <v>53840</v>
      </c>
      <c r="F16">
        <v>8921</v>
      </c>
      <c r="G16" t="s">
        <v>8</v>
      </c>
      <c r="H16" t="s">
        <v>127</v>
      </c>
      <c r="I16" t="s">
        <v>30</v>
      </c>
    </row>
    <row r="17" spans="1:9" x14ac:dyDescent="0.3">
      <c r="A17">
        <v>16</v>
      </c>
      <c r="B17" t="s">
        <v>63</v>
      </c>
      <c r="C17" t="s">
        <v>129</v>
      </c>
      <c r="D17">
        <v>58017</v>
      </c>
      <c r="E17">
        <v>72051</v>
      </c>
      <c r="F17">
        <v>36547</v>
      </c>
      <c r="G17" t="s">
        <v>31</v>
      </c>
      <c r="H17" t="s">
        <v>126</v>
      </c>
      <c r="I17" t="s">
        <v>35</v>
      </c>
    </row>
    <row r="18" spans="1:9" hidden="1" x14ac:dyDescent="0.3">
      <c r="A18">
        <v>17</v>
      </c>
      <c r="B18" t="s">
        <v>34</v>
      </c>
      <c r="C18" t="s">
        <v>125</v>
      </c>
      <c r="D18">
        <v>14687</v>
      </c>
      <c r="E18">
        <v>70231</v>
      </c>
      <c r="F18">
        <v>31441</v>
      </c>
      <c r="G18" t="s">
        <v>71</v>
      </c>
      <c r="H18" s="19" t="s">
        <v>130</v>
      </c>
      <c r="I18" t="s">
        <v>30</v>
      </c>
    </row>
    <row r="19" spans="1:9" x14ac:dyDescent="0.3">
      <c r="A19">
        <v>18</v>
      </c>
      <c r="B19" t="s">
        <v>34</v>
      </c>
      <c r="C19" t="s">
        <v>15</v>
      </c>
      <c r="D19">
        <v>12260</v>
      </c>
      <c r="E19">
        <v>14671</v>
      </c>
      <c r="F19">
        <v>4602</v>
      </c>
      <c r="G19" t="s">
        <v>47</v>
      </c>
      <c r="H19" t="s">
        <v>126</v>
      </c>
      <c r="I19" t="s">
        <v>35</v>
      </c>
    </row>
    <row r="20" spans="1:9" hidden="1" x14ac:dyDescent="0.3">
      <c r="A20">
        <v>19</v>
      </c>
      <c r="B20" t="s">
        <v>54</v>
      </c>
      <c r="C20" t="s">
        <v>125</v>
      </c>
      <c r="D20">
        <v>86193</v>
      </c>
      <c r="E20">
        <v>44906</v>
      </c>
      <c r="F20">
        <v>49484</v>
      </c>
      <c r="G20" t="s">
        <v>36</v>
      </c>
      <c r="H20" s="19" t="s">
        <v>130</v>
      </c>
      <c r="I20" t="s">
        <v>30</v>
      </c>
    </row>
    <row r="21" spans="1:9" x14ac:dyDescent="0.3">
      <c r="A21">
        <v>20</v>
      </c>
      <c r="B21" t="s">
        <v>34</v>
      </c>
      <c r="C21" t="s">
        <v>128</v>
      </c>
      <c r="D21">
        <v>37525</v>
      </c>
      <c r="E21">
        <v>33549</v>
      </c>
      <c r="F21">
        <v>6223</v>
      </c>
      <c r="G21" t="s">
        <v>52</v>
      </c>
      <c r="H21" t="s">
        <v>127</v>
      </c>
      <c r="I21" t="s">
        <v>30</v>
      </c>
    </row>
    <row r="22" spans="1:9" hidden="1" x14ac:dyDescent="0.3">
      <c r="A22">
        <v>21</v>
      </c>
      <c r="B22" t="s">
        <v>54</v>
      </c>
      <c r="C22" t="s">
        <v>14</v>
      </c>
      <c r="D22">
        <v>72004</v>
      </c>
      <c r="E22">
        <v>68278</v>
      </c>
      <c r="F22">
        <v>29644</v>
      </c>
      <c r="G22" t="s">
        <v>52</v>
      </c>
      <c r="H22" s="19" t="s">
        <v>130</v>
      </c>
      <c r="I22" t="s">
        <v>35</v>
      </c>
    </row>
    <row r="23" spans="1:9" hidden="1" x14ac:dyDescent="0.3">
      <c r="A23">
        <v>22</v>
      </c>
      <c r="B23" t="s">
        <v>44</v>
      </c>
      <c r="C23" t="s">
        <v>129</v>
      </c>
      <c r="D23">
        <v>12714</v>
      </c>
      <c r="E23">
        <v>11374</v>
      </c>
      <c r="F23">
        <v>49406</v>
      </c>
      <c r="G23" t="s">
        <v>49</v>
      </c>
      <c r="H23" s="19" t="s">
        <v>130</v>
      </c>
      <c r="I23" t="s">
        <v>35</v>
      </c>
    </row>
    <row r="24" spans="1:9" x14ac:dyDescent="0.3">
      <c r="A24">
        <v>23</v>
      </c>
      <c r="B24" t="s">
        <v>39</v>
      </c>
      <c r="C24" t="s">
        <v>14</v>
      </c>
      <c r="D24">
        <v>59845</v>
      </c>
      <c r="E24">
        <v>15902</v>
      </c>
      <c r="F24">
        <v>14424</v>
      </c>
      <c r="G24" t="s">
        <v>61</v>
      </c>
      <c r="H24" t="s">
        <v>127</v>
      </c>
      <c r="I24" t="s">
        <v>30</v>
      </c>
    </row>
    <row r="25" spans="1:9" x14ac:dyDescent="0.3">
      <c r="A25">
        <v>24</v>
      </c>
      <c r="B25" t="s">
        <v>34</v>
      </c>
      <c r="C25" t="s">
        <v>14</v>
      </c>
      <c r="D25">
        <v>29415</v>
      </c>
      <c r="E25">
        <v>28409</v>
      </c>
      <c r="F25">
        <v>46806</v>
      </c>
      <c r="G25" t="s">
        <v>131</v>
      </c>
      <c r="H25" t="s">
        <v>126</v>
      </c>
      <c r="I25" t="s">
        <v>30</v>
      </c>
    </row>
    <row r="26" spans="1:9" x14ac:dyDescent="0.3">
      <c r="A26">
        <v>25</v>
      </c>
      <c r="B26" t="s">
        <v>54</v>
      </c>
      <c r="C26" t="s">
        <v>14</v>
      </c>
      <c r="D26">
        <v>23632</v>
      </c>
      <c r="E26">
        <v>73282</v>
      </c>
      <c r="F26">
        <v>15037</v>
      </c>
      <c r="G26" t="s">
        <v>69</v>
      </c>
      <c r="H26" t="s">
        <v>127</v>
      </c>
      <c r="I26" t="s">
        <v>30</v>
      </c>
    </row>
    <row r="27" spans="1:9" x14ac:dyDescent="0.3">
      <c r="A27">
        <v>26</v>
      </c>
      <c r="B27" t="s">
        <v>39</v>
      </c>
      <c r="C27" t="s">
        <v>125</v>
      </c>
      <c r="D27">
        <v>70578</v>
      </c>
      <c r="E27">
        <v>23320</v>
      </c>
      <c r="F27">
        <v>30353</v>
      </c>
      <c r="G27" t="s">
        <v>69</v>
      </c>
      <c r="H27" t="s">
        <v>127</v>
      </c>
      <c r="I27" t="s">
        <v>30</v>
      </c>
    </row>
    <row r="28" spans="1:9" x14ac:dyDescent="0.3">
      <c r="A28">
        <v>27</v>
      </c>
      <c r="B28" t="s">
        <v>34</v>
      </c>
      <c r="C28" t="s">
        <v>128</v>
      </c>
      <c r="D28">
        <v>44307</v>
      </c>
      <c r="E28">
        <v>8868</v>
      </c>
      <c r="F28">
        <v>49185</v>
      </c>
      <c r="G28" t="s">
        <v>61</v>
      </c>
      <c r="H28" t="s">
        <v>127</v>
      </c>
      <c r="I28" t="s">
        <v>35</v>
      </c>
    </row>
    <row r="29" spans="1:9" x14ac:dyDescent="0.3">
      <c r="A29">
        <v>28</v>
      </c>
      <c r="B29" t="s">
        <v>39</v>
      </c>
      <c r="C29" t="s">
        <v>15</v>
      </c>
      <c r="D29">
        <v>74509</v>
      </c>
      <c r="E29">
        <v>68587</v>
      </c>
      <c r="F29">
        <v>38525</v>
      </c>
      <c r="G29" t="s">
        <v>64</v>
      </c>
      <c r="H29" t="s">
        <v>126</v>
      </c>
      <c r="I29" t="s">
        <v>35</v>
      </c>
    </row>
    <row r="30" spans="1:9" hidden="1" x14ac:dyDescent="0.3">
      <c r="A30">
        <v>29</v>
      </c>
      <c r="B30" t="s">
        <v>29</v>
      </c>
      <c r="C30" t="s">
        <v>129</v>
      </c>
      <c r="D30">
        <v>89394</v>
      </c>
      <c r="E30">
        <v>79575</v>
      </c>
      <c r="F30">
        <v>32149</v>
      </c>
      <c r="G30" t="s">
        <v>78</v>
      </c>
      <c r="H30" s="19" t="s">
        <v>130</v>
      </c>
      <c r="I30" t="s">
        <v>35</v>
      </c>
    </row>
    <row r="31" spans="1:9" x14ac:dyDescent="0.3">
      <c r="A31">
        <v>30</v>
      </c>
      <c r="B31" t="s">
        <v>29</v>
      </c>
      <c r="C31" t="s">
        <v>14</v>
      </c>
      <c r="D31">
        <v>61930</v>
      </c>
      <c r="E31">
        <v>77450</v>
      </c>
      <c r="F31">
        <v>33909</v>
      </c>
      <c r="G31" t="s">
        <v>40</v>
      </c>
      <c r="H31" t="s">
        <v>127</v>
      </c>
      <c r="I31" t="s">
        <v>35</v>
      </c>
    </row>
    <row r="32" spans="1:9" hidden="1" x14ac:dyDescent="0.3">
      <c r="A32">
        <v>31</v>
      </c>
      <c r="B32" t="s">
        <v>54</v>
      </c>
      <c r="C32" t="s">
        <v>129</v>
      </c>
      <c r="D32">
        <v>18788</v>
      </c>
      <c r="E32">
        <v>59389</v>
      </c>
      <c r="F32">
        <v>19422</v>
      </c>
      <c r="G32" t="s">
        <v>131</v>
      </c>
      <c r="H32" s="19" t="s">
        <v>130</v>
      </c>
      <c r="I32" t="s">
        <v>30</v>
      </c>
    </row>
    <row r="33" spans="1:9" hidden="1" x14ac:dyDescent="0.3">
      <c r="A33">
        <v>32</v>
      </c>
      <c r="B33" t="s">
        <v>63</v>
      </c>
      <c r="C33" t="s">
        <v>129</v>
      </c>
      <c r="D33">
        <v>65727</v>
      </c>
      <c r="E33">
        <v>35022</v>
      </c>
      <c r="F33">
        <v>26567</v>
      </c>
      <c r="G33" t="s">
        <v>58</v>
      </c>
      <c r="H33" s="19" t="s">
        <v>130</v>
      </c>
      <c r="I33" t="s">
        <v>30</v>
      </c>
    </row>
    <row r="34" spans="1:9" x14ac:dyDescent="0.3">
      <c r="A34">
        <v>33</v>
      </c>
      <c r="B34" t="s">
        <v>29</v>
      </c>
      <c r="C34" t="s">
        <v>129</v>
      </c>
      <c r="D34">
        <v>53750</v>
      </c>
      <c r="E34">
        <v>57465</v>
      </c>
      <c r="F34">
        <v>48701</v>
      </c>
      <c r="G34" t="s">
        <v>47</v>
      </c>
      <c r="H34" t="s">
        <v>126</v>
      </c>
      <c r="I34" t="s">
        <v>30</v>
      </c>
    </row>
    <row r="35" spans="1:9" x14ac:dyDescent="0.3">
      <c r="A35">
        <v>34</v>
      </c>
      <c r="B35" t="s">
        <v>39</v>
      </c>
      <c r="C35" t="s">
        <v>128</v>
      </c>
      <c r="D35">
        <v>12095</v>
      </c>
      <c r="E35">
        <v>13860</v>
      </c>
      <c r="F35">
        <v>30447</v>
      </c>
      <c r="G35" t="s">
        <v>8</v>
      </c>
      <c r="H35" t="s">
        <v>127</v>
      </c>
      <c r="I35" t="s">
        <v>35</v>
      </c>
    </row>
    <row r="36" spans="1:9" x14ac:dyDescent="0.3">
      <c r="A36">
        <v>35</v>
      </c>
      <c r="B36" t="s">
        <v>54</v>
      </c>
      <c r="C36" t="s">
        <v>15</v>
      </c>
      <c r="D36">
        <v>16161</v>
      </c>
      <c r="E36">
        <v>79002</v>
      </c>
      <c r="F36">
        <v>10880</v>
      </c>
      <c r="G36" t="s">
        <v>31</v>
      </c>
      <c r="H36" t="s">
        <v>126</v>
      </c>
      <c r="I36" t="s">
        <v>30</v>
      </c>
    </row>
    <row r="37" spans="1:9" x14ac:dyDescent="0.3">
      <c r="A37">
        <v>36</v>
      </c>
      <c r="B37" t="s">
        <v>29</v>
      </c>
      <c r="C37" t="s">
        <v>129</v>
      </c>
      <c r="D37">
        <v>74430</v>
      </c>
      <c r="E37">
        <v>73169</v>
      </c>
      <c r="F37">
        <v>46553</v>
      </c>
      <c r="G37" t="s">
        <v>78</v>
      </c>
      <c r="H37" t="s">
        <v>126</v>
      </c>
      <c r="I37" t="s">
        <v>35</v>
      </c>
    </row>
    <row r="38" spans="1:9" x14ac:dyDescent="0.3">
      <c r="A38">
        <v>37</v>
      </c>
      <c r="B38" t="s">
        <v>34</v>
      </c>
      <c r="C38" t="s">
        <v>14</v>
      </c>
      <c r="D38">
        <v>69002</v>
      </c>
      <c r="E38">
        <v>35896</v>
      </c>
      <c r="F38">
        <v>41974</v>
      </c>
      <c r="G38" t="s">
        <v>52</v>
      </c>
      <c r="H38" t="s">
        <v>127</v>
      </c>
      <c r="I38" t="s">
        <v>30</v>
      </c>
    </row>
    <row r="39" spans="1:9" hidden="1" x14ac:dyDescent="0.3">
      <c r="A39">
        <v>38</v>
      </c>
      <c r="B39" t="s">
        <v>63</v>
      </c>
      <c r="C39" t="s">
        <v>128</v>
      </c>
      <c r="D39">
        <v>55639</v>
      </c>
      <c r="E39">
        <v>70871</v>
      </c>
      <c r="F39">
        <v>39332</v>
      </c>
      <c r="G39" t="s">
        <v>49</v>
      </c>
      <c r="H39" s="19" t="s">
        <v>130</v>
      </c>
      <c r="I39" t="s">
        <v>35</v>
      </c>
    </row>
    <row r="40" spans="1:9" x14ac:dyDescent="0.3">
      <c r="A40">
        <v>39</v>
      </c>
      <c r="B40" t="s">
        <v>29</v>
      </c>
      <c r="C40" t="s">
        <v>15</v>
      </c>
      <c r="D40">
        <v>59693</v>
      </c>
      <c r="E40">
        <v>44123</v>
      </c>
      <c r="F40">
        <v>18485</v>
      </c>
      <c r="G40" t="s">
        <v>45</v>
      </c>
      <c r="H40" t="s">
        <v>127</v>
      </c>
      <c r="I40" t="s">
        <v>30</v>
      </c>
    </row>
    <row r="41" spans="1:9" x14ac:dyDescent="0.3">
      <c r="A41">
        <v>40</v>
      </c>
      <c r="B41" t="s">
        <v>39</v>
      </c>
      <c r="C41" t="s">
        <v>128</v>
      </c>
      <c r="D41">
        <v>71170</v>
      </c>
      <c r="E41">
        <v>76955</v>
      </c>
      <c r="F41">
        <v>25228</v>
      </c>
      <c r="G41" t="s">
        <v>64</v>
      </c>
      <c r="H41" t="s">
        <v>126</v>
      </c>
      <c r="I41" t="s">
        <v>35</v>
      </c>
    </row>
    <row r="42" spans="1:9" x14ac:dyDescent="0.3">
      <c r="A42">
        <v>41</v>
      </c>
      <c r="B42" t="s">
        <v>39</v>
      </c>
      <c r="C42" t="s">
        <v>14</v>
      </c>
      <c r="D42">
        <v>72817</v>
      </c>
      <c r="E42">
        <v>7315</v>
      </c>
      <c r="F42">
        <v>30509</v>
      </c>
      <c r="G42" t="s">
        <v>31</v>
      </c>
      <c r="H42" t="s">
        <v>126</v>
      </c>
      <c r="I42" t="s">
        <v>35</v>
      </c>
    </row>
    <row r="43" spans="1:9" x14ac:dyDescent="0.3">
      <c r="A43">
        <v>42</v>
      </c>
      <c r="B43" t="s">
        <v>44</v>
      </c>
      <c r="C43" t="s">
        <v>125</v>
      </c>
      <c r="D43">
        <v>33191</v>
      </c>
      <c r="E43">
        <v>53612</v>
      </c>
      <c r="F43">
        <v>42600</v>
      </c>
      <c r="G43" t="s">
        <v>58</v>
      </c>
      <c r="H43" t="s">
        <v>127</v>
      </c>
      <c r="I43" t="s">
        <v>35</v>
      </c>
    </row>
    <row r="44" spans="1:9" hidden="1" x14ac:dyDescent="0.3">
      <c r="A44">
        <v>43</v>
      </c>
      <c r="B44" t="s">
        <v>44</v>
      </c>
      <c r="C44" t="s">
        <v>125</v>
      </c>
      <c r="D44">
        <v>49470</v>
      </c>
      <c r="E44">
        <v>54784</v>
      </c>
      <c r="F44">
        <v>23028</v>
      </c>
      <c r="G44" t="s">
        <v>56</v>
      </c>
      <c r="H44" s="19" t="s">
        <v>130</v>
      </c>
      <c r="I44" t="s">
        <v>35</v>
      </c>
    </row>
    <row r="45" spans="1:9" x14ac:dyDescent="0.3">
      <c r="A45">
        <v>44</v>
      </c>
      <c r="B45" t="s">
        <v>63</v>
      </c>
      <c r="C45" t="s">
        <v>128</v>
      </c>
      <c r="D45">
        <v>68066</v>
      </c>
      <c r="E45">
        <v>12288</v>
      </c>
      <c r="F45">
        <v>7544</v>
      </c>
      <c r="G45" t="s">
        <v>74</v>
      </c>
      <c r="H45" t="s">
        <v>126</v>
      </c>
      <c r="I45" t="s">
        <v>30</v>
      </c>
    </row>
    <row r="46" spans="1:9" x14ac:dyDescent="0.3">
      <c r="A46">
        <v>45</v>
      </c>
      <c r="B46" t="s">
        <v>54</v>
      </c>
      <c r="C46" t="s">
        <v>128</v>
      </c>
      <c r="D46">
        <v>59920</v>
      </c>
      <c r="E46">
        <v>14411</v>
      </c>
      <c r="F46">
        <v>35160</v>
      </c>
      <c r="G46" t="s">
        <v>31</v>
      </c>
      <c r="H46" t="s">
        <v>127</v>
      </c>
      <c r="I46" t="s">
        <v>30</v>
      </c>
    </row>
    <row r="47" spans="1:9" hidden="1" x14ac:dyDescent="0.3">
      <c r="A47">
        <v>46</v>
      </c>
      <c r="B47" t="s">
        <v>39</v>
      </c>
      <c r="C47" t="s">
        <v>128</v>
      </c>
      <c r="D47">
        <v>20559</v>
      </c>
      <c r="E47">
        <v>32213</v>
      </c>
      <c r="F47">
        <v>990</v>
      </c>
      <c r="G47" t="s">
        <v>69</v>
      </c>
      <c r="H47" s="19" t="s">
        <v>130</v>
      </c>
      <c r="I47" t="s">
        <v>30</v>
      </c>
    </row>
    <row r="48" spans="1:9" x14ac:dyDescent="0.3">
      <c r="A48">
        <v>47</v>
      </c>
      <c r="B48" t="s">
        <v>39</v>
      </c>
      <c r="C48" t="s">
        <v>128</v>
      </c>
      <c r="D48">
        <v>23417</v>
      </c>
      <c r="E48">
        <v>45918</v>
      </c>
      <c r="F48">
        <v>38522</v>
      </c>
      <c r="G48" t="s">
        <v>49</v>
      </c>
      <c r="H48" t="s">
        <v>126</v>
      </c>
      <c r="I48" t="s">
        <v>30</v>
      </c>
    </row>
    <row r="49" spans="1:9" x14ac:dyDescent="0.3">
      <c r="A49">
        <v>48</v>
      </c>
      <c r="B49" t="s">
        <v>39</v>
      </c>
      <c r="C49" t="s">
        <v>15</v>
      </c>
      <c r="D49">
        <v>88167</v>
      </c>
      <c r="E49">
        <v>70942</v>
      </c>
      <c r="F49">
        <v>3469</v>
      </c>
      <c r="G49" t="s">
        <v>45</v>
      </c>
      <c r="H49" t="s">
        <v>127</v>
      </c>
      <c r="I49" t="s">
        <v>30</v>
      </c>
    </row>
    <row r="50" spans="1:9" x14ac:dyDescent="0.3">
      <c r="A50">
        <v>49</v>
      </c>
      <c r="B50" t="s">
        <v>39</v>
      </c>
      <c r="C50" t="s">
        <v>125</v>
      </c>
      <c r="D50">
        <v>30089</v>
      </c>
      <c r="E50">
        <v>10558</v>
      </c>
      <c r="F50">
        <v>21864</v>
      </c>
      <c r="G50" t="s">
        <v>56</v>
      </c>
      <c r="H50" t="s">
        <v>127</v>
      </c>
      <c r="I50" t="s">
        <v>30</v>
      </c>
    </row>
    <row r="51" spans="1:9" x14ac:dyDescent="0.3">
      <c r="A51">
        <v>50</v>
      </c>
      <c r="B51" t="s">
        <v>34</v>
      </c>
      <c r="C51" t="s">
        <v>128</v>
      </c>
      <c r="D51">
        <v>70582</v>
      </c>
      <c r="E51">
        <v>32133</v>
      </c>
      <c r="F51">
        <v>29267</v>
      </c>
      <c r="G51" t="s">
        <v>78</v>
      </c>
      <c r="H51" t="s">
        <v>127</v>
      </c>
      <c r="I51" t="s">
        <v>30</v>
      </c>
    </row>
  </sheetData>
  <pageMargins left="0.75" right="0.75" top="1" bottom="1" header="0.5" footer="0.5"/>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37320-BC5C-437A-B8AA-28EC2EE085E0}">
  <sheetPr>
    <tabColor theme="2" tint="-0.249977111117893"/>
  </sheetPr>
  <dimension ref="A3:A6"/>
  <sheetViews>
    <sheetView workbookViewId="0">
      <selection activeCell="B28" sqref="B28"/>
    </sheetView>
  </sheetViews>
  <sheetFormatPr defaultRowHeight="14.4" x14ac:dyDescent="0.3"/>
  <cols>
    <col min="1" max="1" width="14.88671875" bestFit="1" customWidth="1"/>
    <col min="2" max="2" width="16.33203125" bestFit="1" customWidth="1"/>
  </cols>
  <sheetData>
    <row r="3" spans="1:1" x14ac:dyDescent="0.3">
      <c r="A3" t="s">
        <v>260</v>
      </c>
    </row>
    <row r="4" spans="1:1" x14ac:dyDescent="0.3">
      <c r="A4" s="21">
        <v>299</v>
      </c>
    </row>
    <row r="6" spans="1:1" x14ac:dyDescent="0.3">
      <c r="A6">
        <f>GETPIVOTDATA("Quantity",$A$3)</f>
        <v>299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F2B21-624C-463B-9D17-0752ABFEDAC8}">
  <dimension ref="A3:B10"/>
  <sheetViews>
    <sheetView topLeftCell="F1" workbookViewId="0">
      <selection activeCell="A8" sqref="A8"/>
    </sheetView>
  </sheetViews>
  <sheetFormatPr defaultRowHeight="14.4" x14ac:dyDescent="0.3"/>
  <cols>
    <col min="1" max="1" width="10.77734375" bestFit="1" customWidth="1"/>
    <col min="2" max="2" width="14.88671875" bestFit="1" customWidth="1"/>
  </cols>
  <sheetData>
    <row r="3" spans="1:2" x14ac:dyDescent="0.3">
      <c r="A3" s="3" t="s">
        <v>268</v>
      </c>
      <c r="B3" t="s">
        <v>260</v>
      </c>
    </row>
    <row r="4" spans="1:2" x14ac:dyDescent="0.3">
      <c r="A4" s="4" t="s">
        <v>153</v>
      </c>
      <c r="B4" s="21">
        <v>15</v>
      </c>
    </row>
    <row r="5" spans="1:2" x14ac:dyDescent="0.3">
      <c r="A5" s="4" t="s">
        <v>160</v>
      </c>
      <c r="B5" s="21">
        <v>45</v>
      </c>
    </row>
    <row r="6" spans="1:2" x14ac:dyDescent="0.3">
      <c r="A6" s="4" t="s">
        <v>142</v>
      </c>
      <c r="B6" s="21">
        <v>74</v>
      </c>
    </row>
    <row r="7" spans="1:2" x14ac:dyDescent="0.3">
      <c r="A7" s="4" t="s">
        <v>139</v>
      </c>
      <c r="B7" s="21">
        <v>32</v>
      </c>
    </row>
    <row r="8" spans="1:2" x14ac:dyDescent="0.3">
      <c r="A8" s="4" t="s">
        <v>146</v>
      </c>
      <c r="B8" s="21">
        <v>81</v>
      </c>
    </row>
    <row r="9" spans="1:2" x14ac:dyDescent="0.3">
      <c r="A9" s="4" t="s">
        <v>167</v>
      </c>
      <c r="B9" s="21">
        <v>52</v>
      </c>
    </row>
    <row r="10" spans="1:2" x14ac:dyDescent="0.3">
      <c r="A10" s="4" t="s">
        <v>258</v>
      </c>
      <c r="B10" s="21">
        <v>299</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51"/>
  <sheetViews>
    <sheetView workbookViewId="0">
      <selection activeCell="J20" sqref="J20"/>
    </sheetView>
  </sheetViews>
  <sheetFormatPr defaultRowHeight="14.4" x14ac:dyDescent="0.3"/>
  <cols>
    <col min="1" max="1" width="8" bestFit="1" customWidth="1"/>
    <col min="2" max="2" width="20.88671875" bestFit="1" customWidth="1"/>
    <col min="3" max="3" width="12.21875" bestFit="1" customWidth="1"/>
    <col min="4" max="4" width="8.33203125" bestFit="1" customWidth="1"/>
    <col min="5" max="5" width="9.77734375" bestFit="1" customWidth="1"/>
    <col min="6" max="6" width="14.33203125" bestFit="1" customWidth="1"/>
    <col min="7" max="7" width="11" bestFit="1" customWidth="1"/>
  </cols>
  <sheetData>
    <row r="1" spans="1:7" x14ac:dyDescent="0.3">
      <c r="A1" s="1" t="s">
        <v>132</v>
      </c>
      <c r="B1" s="1" t="s">
        <v>133</v>
      </c>
      <c r="C1" s="1" t="s">
        <v>134</v>
      </c>
      <c r="D1" s="1" t="s">
        <v>135</v>
      </c>
      <c r="E1" s="1" t="s">
        <v>136</v>
      </c>
      <c r="F1" s="1" t="s">
        <v>25</v>
      </c>
      <c r="G1" s="1" t="s">
        <v>137</v>
      </c>
    </row>
    <row r="2" spans="1:7" x14ac:dyDescent="0.3">
      <c r="A2" t="s">
        <v>138</v>
      </c>
      <c r="B2" t="s">
        <v>204</v>
      </c>
      <c r="C2" t="s">
        <v>139</v>
      </c>
      <c r="D2">
        <v>3</v>
      </c>
      <c r="E2">
        <v>16.899999999999999</v>
      </c>
      <c r="F2" t="s">
        <v>30</v>
      </c>
      <c r="G2" t="s">
        <v>140</v>
      </c>
    </row>
    <row r="3" spans="1:7" x14ac:dyDescent="0.3">
      <c r="A3" t="s">
        <v>141</v>
      </c>
      <c r="B3" t="s">
        <v>205</v>
      </c>
      <c r="C3" t="s">
        <v>142</v>
      </c>
      <c r="D3">
        <v>10</v>
      </c>
      <c r="E3">
        <v>44.11</v>
      </c>
      <c r="F3" t="s">
        <v>35</v>
      </c>
      <c r="G3" t="s">
        <v>143</v>
      </c>
    </row>
    <row r="4" spans="1:7" x14ac:dyDescent="0.3">
      <c r="A4" t="s">
        <v>144</v>
      </c>
      <c r="B4" t="s">
        <v>206</v>
      </c>
      <c r="C4" t="s">
        <v>139</v>
      </c>
      <c r="D4">
        <v>3</v>
      </c>
      <c r="E4">
        <v>11.7</v>
      </c>
      <c r="F4" t="s">
        <v>30</v>
      </c>
      <c r="G4" t="s">
        <v>140</v>
      </c>
    </row>
    <row r="5" spans="1:7" x14ac:dyDescent="0.3">
      <c r="A5" t="s">
        <v>145</v>
      </c>
      <c r="B5" t="s">
        <v>207</v>
      </c>
      <c r="C5" t="s">
        <v>146</v>
      </c>
      <c r="D5">
        <v>7</v>
      </c>
      <c r="E5">
        <v>33.909999999999997</v>
      </c>
      <c r="F5" t="s">
        <v>30</v>
      </c>
      <c r="G5" t="s">
        <v>147</v>
      </c>
    </row>
    <row r="6" spans="1:7" x14ac:dyDescent="0.3">
      <c r="A6" t="s">
        <v>148</v>
      </c>
      <c r="B6" t="s">
        <v>208</v>
      </c>
      <c r="C6" t="s">
        <v>146</v>
      </c>
      <c r="D6">
        <v>8</v>
      </c>
      <c r="E6">
        <v>67.91</v>
      </c>
      <c r="F6" t="s">
        <v>35</v>
      </c>
      <c r="G6" t="s">
        <v>149</v>
      </c>
    </row>
    <row r="7" spans="1:7" x14ac:dyDescent="0.3">
      <c r="A7" t="s">
        <v>150</v>
      </c>
      <c r="B7" t="s">
        <v>209</v>
      </c>
      <c r="C7" t="s">
        <v>146</v>
      </c>
      <c r="D7">
        <v>5</v>
      </c>
      <c r="E7">
        <v>37.64</v>
      </c>
      <c r="F7" t="s">
        <v>35</v>
      </c>
      <c r="G7" t="s">
        <v>151</v>
      </c>
    </row>
    <row r="8" spans="1:7" x14ac:dyDescent="0.3">
      <c r="A8" t="s">
        <v>152</v>
      </c>
      <c r="B8" t="s">
        <v>210</v>
      </c>
      <c r="C8" t="s">
        <v>153</v>
      </c>
      <c r="D8">
        <v>7</v>
      </c>
      <c r="E8">
        <v>25.91</v>
      </c>
      <c r="F8" t="s">
        <v>30</v>
      </c>
      <c r="G8" t="s">
        <v>147</v>
      </c>
    </row>
    <row r="9" spans="1:7" x14ac:dyDescent="0.3">
      <c r="A9" t="s">
        <v>154</v>
      </c>
      <c r="B9" t="s">
        <v>211</v>
      </c>
      <c r="C9" t="s">
        <v>142</v>
      </c>
      <c r="D9">
        <v>10</v>
      </c>
      <c r="E9">
        <v>41.36</v>
      </c>
      <c r="F9" t="s">
        <v>30</v>
      </c>
      <c r="G9" t="s">
        <v>143</v>
      </c>
    </row>
    <row r="10" spans="1:7" x14ac:dyDescent="0.3">
      <c r="A10" t="s">
        <v>155</v>
      </c>
      <c r="B10" t="s">
        <v>212</v>
      </c>
      <c r="C10" t="s">
        <v>142</v>
      </c>
      <c r="D10">
        <v>9</v>
      </c>
      <c r="E10">
        <v>73.72</v>
      </c>
      <c r="F10" t="s">
        <v>35</v>
      </c>
      <c r="G10" t="s">
        <v>143</v>
      </c>
    </row>
    <row r="11" spans="1:7" x14ac:dyDescent="0.3">
      <c r="A11" t="s">
        <v>156</v>
      </c>
      <c r="B11" t="s">
        <v>213</v>
      </c>
      <c r="C11" t="s">
        <v>142</v>
      </c>
      <c r="D11">
        <v>7</v>
      </c>
      <c r="E11">
        <v>35.51</v>
      </c>
      <c r="F11" t="s">
        <v>30</v>
      </c>
      <c r="G11" t="s">
        <v>157</v>
      </c>
    </row>
    <row r="12" spans="1:7" x14ac:dyDescent="0.3">
      <c r="A12" t="s">
        <v>158</v>
      </c>
      <c r="B12" t="s">
        <v>214</v>
      </c>
      <c r="C12" t="s">
        <v>142</v>
      </c>
      <c r="D12">
        <v>3</v>
      </c>
      <c r="E12">
        <v>29.35</v>
      </c>
      <c r="F12" t="s">
        <v>35</v>
      </c>
      <c r="G12" t="s">
        <v>147</v>
      </c>
    </row>
    <row r="13" spans="1:7" x14ac:dyDescent="0.3">
      <c r="A13" t="s">
        <v>159</v>
      </c>
      <c r="B13" t="s">
        <v>215</v>
      </c>
      <c r="C13" t="s">
        <v>160</v>
      </c>
      <c r="D13">
        <v>8</v>
      </c>
      <c r="E13">
        <v>40.76</v>
      </c>
      <c r="F13" t="s">
        <v>30</v>
      </c>
      <c r="G13" t="s">
        <v>147</v>
      </c>
    </row>
    <row r="14" spans="1:7" x14ac:dyDescent="0.3">
      <c r="A14" t="s">
        <v>161</v>
      </c>
      <c r="B14" t="s">
        <v>216</v>
      </c>
      <c r="C14" t="s">
        <v>142</v>
      </c>
      <c r="D14">
        <v>2</v>
      </c>
      <c r="E14">
        <v>15.7</v>
      </c>
      <c r="F14" t="s">
        <v>30</v>
      </c>
      <c r="G14" t="s">
        <v>162</v>
      </c>
    </row>
    <row r="15" spans="1:7" x14ac:dyDescent="0.3">
      <c r="A15" t="s">
        <v>163</v>
      </c>
      <c r="B15" t="s">
        <v>217</v>
      </c>
      <c r="C15" t="s">
        <v>139</v>
      </c>
      <c r="D15">
        <v>9</v>
      </c>
      <c r="E15">
        <v>30.6</v>
      </c>
      <c r="F15" t="s">
        <v>35</v>
      </c>
      <c r="G15" t="s">
        <v>164</v>
      </c>
    </row>
    <row r="16" spans="1:7" x14ac:dyDescent="0.3">
      <c r="A16" t="s">
        <v>165</v>
      </c>
      <c r="B16" t="s">
        <v>218</v>
      </c>
      <c r="C16" t="s">
        <v>142</v>
      </c>
      <c r="D16">
        <v>8</v>
      </c>
      <c r="E16">
        <v>63.38</v>
      </c>
      <c r="F16" t="s">
        <v>30</v>
      </c>
      <c r="G16" t="s">
        <v>162</v>
      </c>
    </row>
    <row r="17" spans="1:7" x14ac:dyDescent="0.3">
      <c r="A17" t="s">
        <v>166</v>
      </c>
      <c r="B17" t="s">
        <v>219</v>
      </c>
      <c r="C17" t="s">
        <v>167</v>
      </c>
      <c r="D17">
        <v>3</v>
      </c>
      <c r="E17">
        <v>26.75</v>
      </c>
      <c r="F17" t="s">
        <v>30</v>
      </c>
      <c r="G17" t="s">
        <v>157</v>
      </c>
    </row>
    <row r="18" spans="1:7" x14ac:dyDescent="0.3">
      <c r="A18" t="s">
        <v>168</v>
      </c>
      <c r="B18" t="s">
        <v>220</v>
      </c>
      <c r="C18" t="s">
        <v>167</v>
      </c>
      <c r="D18">
        <v>1</v>
      </c>
      <c r="E18">
        <v>4.3499999999999996</v>
      </c>
      <c r="F18" t="s">
        <v>35</v>
      </c>
      <c r="G18" t="s">
        <v>169</v>
      </c>
    </row>
    <row r="19" spans="1:7" x14ac:dyDescent="0.3">
      <c r="A19" t="s">
        <v>170</v>
      </c>
      <c r="B19" t="s">
        <v>221</v>
      </c>
      <c r="C19" t="s">
        <v>146</v>
      </c>
      <c r="D19">
        <v>9</v>
      </c>
      <c r="E19">
        <v>62.43</v>
      </c>
      <c r="F19" t="s">
        <v>35</v>
      </c>
      <c r="G19" t="s">
        <v>140</v>
      </c>
    </row>
    <row r="20" spans="1:7" x14ac:dyDescent="0.3">
      <c r="A20" t="s">
        <v>171</v>
      </c>
      <c r="B20" t="s">
        <v>222</v>
      </c>
      <c r="C20" t="s">
        <v>160</v>
      </c>
      <c r="D20">
        <v>6</v>
      </c>
      <c r="E20">
        <v>24.99</v>
      </c>
      <c r="F20" t="s">
        <v>35</v>
      </c>
      <c r="G20" t="s">
        <v>172</v>
      </c>
    </row>
    <row r="21" spans="1:7" x14ac:dyDescent="0.3">
      <c r="A21" t="s">
        <v>173</v>
      </c>
      <c r="B21" t="s">
        <v>223</v>
      </c>
      <c r="C21" t="s">
        <v>146</v>
      </c>
      <c r="D21">
        <v>7</v>
      </c>
      <c r="E21">
        <v>61.22</v>
      </c>
      <c r="F21" t="s">
        <v>35</v>
      </c>
      <c r="G21" t="s">
        <v>169</v>
      </c>
    </row>
    <row r="22" spans="1:7" x14ac:dyDescent="0.3">
      <c r="A22" t="s">
        <v>174</v>
      </c>
      <c r="B22" t="s">
        <v>224</v>
      </c>
      <c r="C22" t="s">
        <v>139</v>
      </c>
      <c r="D22">
        <v>4</v>
      </c>
      <c r="E22">
        <v>20.05</v>
      </c>
      <c r="F22" t="s">
        <v>30</v>
      </c>
      <c r="G22" t="s">
        <v>151</v>
      </c>
    </row>
    <row r="23" spans="1:7" x14ac:dyDescent="0.3">
      <c r="A23" t="s">
        <v>175</v>
      </c>
      <c r="B23" t="s">
        <v>225</v>
      </c>
      <c r="C23" t="s">
        <v>153</v>
      </c>
      <c r="D23">
        <v>5</v>
      </c>
      <c r="E23">
        <v>44.69</v>
      </c>
      <c r="F23" t="s">
        <v>35</v>
      </c>
      <c r="G23" t="s">
        <v>143</v>
      </c>
    </row>
    <row r="24" spans="1:7" x14ac:dyDescent="0.3">
      <c r="A24" t="s">
        <v>176</v>
      </c>
      <c r="B24" t="s">
        <v>226</v>
      </c>
      <c r="C24" t="s">
        <v>139</v>
      </c>
      <c r="D24">
        <v>3</v>
      </c>
      <c r="E24">
        <v>7.15</v>
      </c>
      <c r="F24" t="s">
        <v>30</v>
      </c>
      <c r="G24" t="s">
        <v>157</v>
      </c>
    </row>
    <row r="25" spans="1:7" x14ac:dyDescent="0.3">
      <c r="A25" t="s">
        <v>177</v>
      </c>
      <c r="B25" t="s">
        <v>227</v>
      </c>
      <c r="C25" t="s">
        <v>139</v>
      </c>
      <c r="D25">
        <v>2</v>
      </c>
      <c r="E25">
        <v>7.66</v>
      </c>
      <c r="F25" t="s">
        <v>35</v>
      </c>
      <c r="G25" t="s">
        <v>169</v>
      </c>
    </row>
    <row r="26" spans="1:7" x14ac:dyDescent="0.3">
      <c r="A26" t="s">
        <v>178</v>
      </c>
      <c r="B26" t="s">
        <v>228</v>
      </c>
      <c r="C26" t="s">
        <v>160</v>
      </c>
      <c r="D26">
        <v>3</v>
      </c>
      <c r="E26">
        <v>24.27</v>
      </c>
      <c r="F26" t="s">
        <v>30</v>
      </c>
      <c r="G26" t="s">
        <v>147</v>
      </c>
    </row>
    <row r="27" spans="1:7" x14ac:dyDescent="0.3">
      <c r="A27" t="s">
        <v>179</v>
      </c>
      <c r="B27" t="s">
        <v>229</v>
      </c>
      <c r="C27" t="s">
        <v>142</v>
      </c>
      <c r="D27">
        <v>6</v>
      </c>
      <c r="E27">
        <v>34.5</v>
      </c>
      <c r="F27" t="s">
        <v>35</v>
      </c>
      <c r="G27" t="s">
        <v>143</v>
      </c>
    </row>
    <row r="28" spans="1:7" x14ac:dyDescent="0.3">
      <c r="A28" t="s">
        <v>180</v>
      </c>
      <c r="B28" t="s">
        <v>230</v>
      </c>
      <c r="C28" t="s">
        <v>146</v>
      </c>
      <c r="D28">
        <v>7</v>
      </c>
      <c r="E28">
        <v>26.58</v>
      </c>
      <c r="F28" t="s">
        <v>35</v>
      </c>
      <c r="G28" t="s">
        <v>151</v>
      </c>
    </row>
    <row r="29" spans="1:7" x14ac:dyDescent="0.3">
      <c r="A29" t="s">
        <v>181</v>
      </c>
      <c r="B29" t="s">
        <v>231</v>
      </c>
      <c r="C29" t="s">
        <v>167</v>
      </c>
      <c r="D29">
        <v>9</v>
      </c>
      <c r="E29">
        <v>81.56</v>
      </c>
      <c r="F29" t="s">
        <v>30</v>
      </c>
      <c r="G29" t="s">
        <v>140</v>
      </c>
    </row>
    <row r="30" spans="1:7" x14ac:dyDescent="0.3">
      <c r="A30" t="s">
        <v>182</v>
      </c>
      <c r="B30" t="s">
        <v>232</v>
      </c>
      <c r="C30" t="s">
        <v>146</v>
      </c>
      <c r="D30">
        <v>2</v>
      </c>
      <c r="E30">
        <v>13.67</v>
      </c>
      <c r="F30" t="s">
        <v>30</v>
      </c>
      <c r="G30" t="s">
        <v>164</v>
      </c>
    </row>
    <row r="31" spans="1:7" x14ac:dyDescent="0.3">
      <c r="A31" t="s">
        <v>183</v>
      </c>
      <c r="B31" t="s">
        <v>233</v>
      </c>
      <c r="C31" t="s">
        <v>146</v>
      </c>
      <c r="D31">
        <v>9</v>
      </c>
      <c r="E31">
        <v>81.12</v>
      </c>
      <c r="F31" t="s">
        <v>35</v>
      </c>
      <c r="G31" t="s">
        <v>147</v>
      </c>
    </row>
    <row r="32" spans="1:7" x14ac:dyDescent="0.3">
      <c r="A32" t="s">
        <v>184</v>
      </c>
      <c r="B32" t="s">
        <v>234</v>
      </c>
      <c r="C32" t="s">
        <v>142</v>
      </c>
      <c r="D32">
        <v>5</v>
      </c>
      <c r="E32">
        <v>40.880000000000003</v>
      </c>
      <c r="F32" t="s">
        <v>35</v>
      </c>
      <c r="G32" t="s">
        <v>147</v>
      </c>
    </row>
    <row r="33" spans="1:7" x14ac:dyDescent="0.3">
      <c r="A33" t="s">
        <v>185</v>
      </c>
      <c r="B33" t="s">
        <v>235</v>
      </c>
      <c r="C33" t="s">
        <v>160</v>
      </c>
      <c r="D33">
        <v>9</v>
      </c>
      <c r="E33">
        <v>40.96</v>
      </c>
      <c r="F33" t="s">
        <v>30</v>
      </c>
      <c r="G33" t="s">
        <v>162</v>
      </c>
    </row>
    <row r="34" spans="1:7" x14ac:dyDescent="0.3">
      <c r="A34" t="s">
        <v>186</v>
      </c>
      <c r="B34" t="s">
        <v>236</v>
      </c>
      <c r="C34" t="s">
        <v>160</v>
      </c>
      <c r="D34">
        <v>8</v>
      </c>
      <c r="E34">
        <v>54.48</v>
      </c>
      <c r="F34" t="s">
        <v>30</v>
      </c>
      <c r="G34" t="s">
        <v>162</v>
      </c>
    </row>
    <row r="35" spans="1:7" x14ac:dyDescent="0.3">
      <c r="A35" t="s">
        <v>187</v>
      </c>
      <c r="B35" t="s">
        <v>237</v>
      </c>
      <c r="C35" t="s">
        <v>167</v>
      </c>
      <c r="D35">
        <v>5</v>
      </c>
      <c r="E35">
        <v>37.47</v>
      </c>
      <c r="F35" t="s">
        <v>35</v>
      </c>
      <c r="G35" t="s">
        <v>169</v>
      </c>
    </row>
    <row r="36" spans="1:7" x14ac:dyDescent="0.3">
      <c r="A36" t="s">
        <v>188</v>
      </c>
      <c r="B36" t="s">
        <v>238</v>
      </c>
      <c r="C36" t="s">
        <v>167</v>
      </c>
      <c r="D36">
        <v>7</v>
      </c>
      <c r="E36">
        <v>46.71</v>
      </c>
      <c r="F36" t="s">
        <v>30</v>
      </c>
      <c r="G36" t="s">
        <v>151</v>
      </c>
    </row>
    <row r="37" spans="1:7" x14ac:dyDescent="0.3">
      <c r="A37" t="s">
        <v>189</v>
      </c>
      <c r="B37" t="s">
        <v>239</v>
      </c>
      <c r="C37" t="s">
        <v>160</v>
      </c>
      <c r="D37">
        <v>7</v>
      </c>
      <c r="E37">
        <v>50.58</v>
      </c>
      <c r="F37" t="s">
        <v>30</v>
      </c>
      <c r="G37" t="s">
        <v>162</v>
      </c>
    </row>
    <row r="38" spans="1:7" x14ac:dyDescent="0.3">
      <c r="A38" t="s">
        <v>190</v>
      </c>
      <c r="B38" t="s">
        <v>240</v>
      </c>
      <c r="C38" t="s">
        <v>146</v>
      </c>
      <c r="D38">
        <v>5</v>
      </c>
      <c r="E38">
        <v>49.15</v>
      </c>
      <c r="F38" t="s">
        <v>30</v>
      </c>
      <c r="G38" t="s">
        <v>162</v>
      </c>
    </row>
    <row r="39" spans="1:7" x14ac:dyDescent="0.3">
      <c r="A39" t="s">
        <v>191</v>
      </c>
      <c r="B39" t="s">
        <v>241</v>
      </c>
      <c r="C39" t="s">
        <v>139</v>
      </c>
      <c r="D39">
        <v>7</v>
      </c>
      <c r="E39">
        <v>53.76</v>
      </c>
      <c r="F39" t="s">
        <v>30</v>
      </c>
      <c r="G39" t="s">
        <v>140</v>
      </c>
    </row>
    <row r="40" spans="1:7" x14ac:dyDescent="0.3">
      <c r="A40" t="s">
        <v>192</v>
      </c>
      <c r="B40" t="s">
        <v>242</v>
      </c>
      <c r="C40" t="s">
        <v>146</v>
      </c>
      <c r="D40">
        <v>2</v>
      </c>
      <c r="E40">
        <v>19.57</v>
      </c>
      <c r="F40" t="s">
        <v>35</v>
      </c>
      <c r="G40" t="s">
        <v>143</v>
      </c>
    </row>
    <row r="41" spans="1:7" x14ac:dyDescent="0.3">
      <c r="A41" t="s">
        <v>193</v>
      </c>
      <c r="B41" t="s">
        <v>243</v>
      </c>
      <c r="C41" t="s">
        <v>146</v>
      </c>
      <c r="D41">
        <v>10</v>
      </c>
      <c r="E41">
        <v>85.69</v>
      </c>
      <c r="F41" t="s">
        <v>35</v>
      </c>
      <c r="G41" t="s">
        <v>140</v>
      </c>
    </row>
    <row r="42" spans="1:7" x14ac:dyDescent="0.3">
      <c r="A42" t="s">
        <v>194</v>
      </c>
      <c r="B42" t="s">
        <v>244</v>
      </c>
      <c r="C42" t="s">
        <v>139</v>
      </c>
      <c r="D42">
        <v>1</v>
      </c>
      <c r="E42">
        <v>4.67</v>
      </c>
      <c r="F42" t="s">
        <v>30</v>
      </c>
      <c r="G42" t="s">
        <v>147</v>
      </c>
    </row>
    <row r="43" spans="1:7" x14ac:dyDescent="0.3">
      <c r="A43" t="s">
        <v>195</v>
      </c>
      <c r="B43" t="s">
        <v>245</v>
      </c>
      <c r="C43" t="s">
        <v>146</v>
      </c>
      <c r="D43">
        <v>5</v>
      </c>
      <c r="E43">
        <v>30.95</v>
      </c>
      <c r="F43" t="s">
        <v>35</v>
      </c>
      <c r="G43" t="s">
        <v>140</v>
      </c>
    </row>
    <row r="44" spans="1:7" x14ac:dyDescent="0.3">
      <c r="A44" t="s">
        <v>196</v>
      </c>
      <c r="B44" t="s">
        <v>246</v>
      </c>
      <c r="C44" t="s">
        <v>160</v>
      </c>
      <c r="D44">
        <v>4</v>
      </c>
      <c r="E44">
        <v>15.75</v>
      </c>
      <c r="F44" t="s">
        <v>30</v>
      </c>
      <c r="G44" t="s">
        <v>143</v>
      </c>
    </row>
    <row r="45" spans="1:7" x14ac:dyDescent="0.3">
      <c r="A45" t="s">
        <v>197</v>
      </c>
      <c r="B45" t="s">
        <v>247</v>
      </c>
      <c r="C45" t="s">
        <v>153</v>
      </c>
      <c r="D45">
        <v>3</v>
      </c>
      <c r="E45">
        <v>15.59</v>
      </c>
      <c r="F45" t="s">
        <v>35</v>
      </c>
      <c r="G45" t="s">
        <v>172</v>
      </c>
    </row>
    <row r="46" spans="1:7" x14ac:dyDescent="0.3">
      <c r="A46" t="s">
        <v>198</v>
      </c>
      <c r="B46" t="s">
        <v>248</v>
      </c>
      <c r="C46" t="s">
        <v>142</v>
      </c>
      <c r="D46">
        <v>7</v>
      </c>
      <c r="E46">
        <v>15.3</v>
      </c>
      <c r="F46" t="s">
        <v>30</v>
      </c>
      <c r="G46" t="s">
        <v>172</v>
      </c>
    </row>
    <row r="47" spans="1:7" x14ac:dyDescent="0.3">
      <c r="A47" t="s">
        <v>199</v>
      </c>
      <c r="B47" t="s">
        <v>249</v>
      </c>
      <c r="C47" t="s">
        <v>167</v>
      </c>
      <c r="D47">
        <v>10</v>
      </c>
      <c r="E47">
        <v>65.75</v>
      </c>
      <c r="F47" t="s">
        <v>30</v>
      </c>
      <c r="G47" t="s">
        <v>172</v>
      </c>
    </row>
    <row r="48" spans="1:7" x14ac:dyDescent="0.3">
      <c r="A48" t="s">
        <v>200</v>
      </c>
      <c r="B48" t="s">
        <v>250</v>
      </c>
      <c r="C48" t="s">
        <v>167</v>
      </c>
      <c r="D48">
        <v>7</v>
      </c>
      <c r="E48">
        <v>26.02</v>
      </c>
      <c r="F48" t="s">
        <v>30</v>
      </c>
      <c r="G48" t="s">
        <v>149</v>
      </c>
    </row>
    <row r="49" spans="1:7" x14ac:dyDescent="0.3">
      <c r="A49" t="s">
        <v>201</v>
      </c>
      <c r="B49" t="s">
        <v>251</v>
      </c>
      <c r="C49" t="s">
        <v>167</v>
      </c>
      <c r="D49">
        <v>10</v>
      </c>
      <c r="E49">
        <v>35.89</v>
      </c>
      <c r="F49" t="s">
        <v>35</v>
      </c>
      <c r="G49" t="s">
        <v>164</v>
      </c>
    </row>
    <row r="50" spans="1:7" x14ac:dyDescent="0.3">
      <c r="A50" t="s">
        <v>202</v>
      </c>
      <c r="B50" t="s">
        <v>252</v>
      </c>
      <c r="C50" t="s">
        <v>146</v>
      </c>
      <c r="D50">
        <v>5</v>
      </c>
      <c r="E50">
        <v>47.89</v>
      </c>
      <c r="F50" t="s">
        <v>35</v>
      </c>
      <c r="G50" t="s">
        <v>149</v>
      </c>
    </row>
    <row r="51" spans="1:7" x14ac:dyDescent="0.3">
      <c r="A51" t="s">
        <v>203</v>
      </c>
      <c r="B51" t="s">
        <v>253</v>
      </c>
      <c r="C51" t="s">
        <v>142</v>
      </c>
      <c r="D51">
        <v>7</v>
      </c>
      <c r="E51">
        <v>41.22</v>
      </c>
      <c r="F51" t="s">
        <v>30</v>
      </c>
      <c r="G51" t="s">
        <v>169</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C7897-9F0E-46EE-9E8F-B3EBEC392B17}">
  <sheetPr>
    <tabColor theme="5" tint="0.59999389629810485"/>
  </sheetPr>
  <dimension ref="A1"/>
  <sheetViews>
    <sheetView showGridLines="0" tabSelected="1" topLeftCell="A4" zoomScale="88" zoomScaleNormal="100" workbookViewId="0">
      <selection activeCell="Z26" sqref="Z26"/>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Events Overview</vt:lpstr>
      <vt:lpstr>Total Budget</vt:lpstr>
      <vt:lpstr>Budget Allocation</vt:lpstr>
      <vt:lpstr>ProfitLoss</vt:lpstr>
      <vt:lpstr>Expense Tracker</vt:lpstr>
      <vt:lpstr>Total Revenue</vt:lpstr>
      <vt:lpstr>Revenue Tracker</vt:lpstr>
      <vt:lpstr>Vendor &amp; Invoice Management</vt:lpstr>
      <vt:lpstr>Total Preorders</vt:lpstr>
      <vt:lpstr>Sheet2</vt:lpstr>
      <vt:lpstr>Preorders</vt:lpstr>
      <vt:lpstr>Dashboard_Bakery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22BCA10159 Ruhi</cp:lastModifiedBy>
  <dcterms:created xsi:type="dcterms:W3CDTF">2025-03-31T12:48:50Z</dcterms:created>
  <dcterms:modified xsi:type="dcterms:W3CDTF">2025-04-08T17:48:39Z</dcterms:modified>
</cp:coreProperties>
</file>