
<file path=[Content_Types].xml><?xml version="1.0" encoding="utf-8"?>
<Types xmlns="http://schemas.openxmlformats.org/package/2006/content-type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drawings/drawing4.xml" ContentType="application/vnd.openxmlformats-officedocument.drawing+xml"/>
  <Override PartName="/xl/comments2.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ruhisania/Downloads/"/>
    </mc:Choice>
  </mc:AlternateContent>
  <xr:revisionPtr revIDLastSave="0" documentId="13_ncr:1_{F2B68A39-865B-8140-8D67-AB28B61B15C5}" xr6:coauthVersionLast="47" xr6:coauthVersionMax="47" xr10:uidLastSave="{00000000-0000-0000-0000-000000000000}"/>
  <bookViews>
    <workbookView xWindow="0" yWindow="0" windowWidth="28800" windowHeight="18000" xr2:uid="{D89ECAA0-650B-4AFA-9EA2-C439E2CE8552}"/>
  </bookViews>
  <sheets>
    <sheet name="Question1" sheetId="2" r:id="rId1"/>
    <sheet name="Question2" sheetId="4" r:id="rId2"/>
    <sheet name="Sheet4_STS" sheetId="6" state="veryHidden" r:id="rId3"/>
    <sheet name="Question4_STS" sheetId="13" state="veryHidden" r:id="rId4"/>
    <sheet name="Question2_STS" sheetId="15" state="veryHidden" r:id="rId5"/>
    <sheet name="STS_2" sheetId="17" r:id="rId6"/>
    <sheet name="STS_1" sheetId="18" r:id="rId7"/>
  </sheets>
  <definedNames>
    <definedName name="ChartData" localSheetId="6">STS_1!$N$5:$N$15</definedName>
    <definedName name="ChartData" localSheetId="5">STS_2!$N$5:$N$25</definedName>
    <definedName name="InputValues" localSheetId="6">STS_1!$A$5:$A$15</definedName>
    <definedName name="InputValues" localSheetId="5">STS_2!$A$5:$A$25</definedName>
    <definedName name="OutputAddresses" localSheetId="6">STS_1!$B$4:$L$4</definedName>
    <definedName name="OutputAddresses" localSheetId="5">STS_2!$B$4:$L$4</definedName>
    <definedName name="OutputValues" localSheetId="6">STS_1!$B$5:$L$15</definedName>
    <definedName name="OutputValues" localSheetId="5">STS_2!$B$5:$L$25</definedName>
    <definedName name="solver_adj" localSheetId="1" hidden="1">Question2!$C$14:$C$23</definedName>
    <definedName name="solver_cvg" localSheetId="1" hidden="1">0.0001</definedName>
    <definedName name="solver_drv" localSheetId="1" hidden="1">2</definedName>
    <definedName name="solver_eng" localSheetId="1" hidden="1">2</definedName>
    <definedName name="solver_est" localSheetId="1" hidden="1">1</definedName>
    <definedName name="solver_itr" localSheetId="1" hidden="1">2147483647</definedName>
    <definedName name="solver_lhs1" localSheetId="1" hidden="1">Question2!$B$44:$B$55</definedName>
    <definedName name="solver_lhs2" localSheetId="1" hidden="1">Question2!$B$56:$B$59</definedName>
    <definedName name="solver_lhs3" localSheetId="1" hidden="1">Question2!$B$60:$B$65</definedName>
    <definedName name="solver_lhs4" localSheetId="1" hidden="1">Question2!$C$14:$C$23</definedName>
    <definedName name="solver_mip" localSheetId="1" hidden="1">2147483647</definedName>
    <definedName name="solver_mni" localSheetId="1" hidden="1">30</definedName>
    <definedName name="solver_mrt" localSheetId="1" hidden="1">0.075</definedName>
    <definedName name="solver_msl" localSheetId="1" hidden="1">2</definedName>
    <definedName name="solver_neg" localSheetId="1" hidden="1">1</definedName>
    <definedName name="solver_nod" localSheetId="1" hidden="1">2147483647</definedName>
    <definedName name="solver_num" localSheetId="1" hidden="1">4</definedName>
    <definedName name="solver_nwt" localSheetId="1" hidden="1">1</definedName>
    <definedName name="solver_opt" localSheetId="1" hidden="1">Question2!$C$41</definedName>
    <definedName name="solver_pre" localSheetId="1" hidden="1">0.000001</definedName>
    <definedName name="solver_rbv" localSheetId="1" hidden="1">2</definedName>
    <definedName name="solver_rel1" localSheetId="1" hidden="1">3</definedName>
    <definedName name="solver_rel2" localSheetId="1" hidden="1">1</definedName>
    <definedName name="solver_rel3" localSheetId="1" hidden="1">3</definedName>
    <definedName name="solver_rel4" localSheetId="1" hidden="1">4</definedName>
    <definedName name="solver_rhs1" localSheetId="1" hidden="1">Question2!$D$44:$D$55</definedName>
    <definedName name="solver_rhs2" localSheetId="1" hidden="1">Question2!$D$56:$D$59</definedName>
    <definedName name="solver_rhs3" localSheetId="1" hidden="1">Question2!$D$60:$D$65</definedName>
    <definedName name="solver_rhs4" localSheetId="1" hidden="1">"integer"</definedName>
    <definedName name="solver_rlx" localSheetId="1" hidden="1">2</definedName>
    <definedName name="solver_rsd" localSheetId="1" hidden="1">0</definedName>
    <definedName name="solver_scl" localSheetId="1" hidden="1">2</definedName>
    <definedName name="solver_sho" localSheetId="1" hidden="1">2</definedName>
    <definedName name="solver_ssz" localSheetId="1" hidden="1">100</definedName>
    <definedName name="solver_tim" localSheetId="1" hidden="1">2147483647</definedName>
    <definedName name="solver_tol" localSheetId="1" hidden="1">0.01</definedName>
    <definedName name="solver_typ" localSheetId="1" hidden="1">2</definedName>
    <definedName name="solver_val" localSheetId="1" hidden="1">0</definedName>
    <definedName name="solver_ver" localSheetId="1"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28" i="4" l="1"/>
  <c r="L28" i="4"/>
  <c r="F28" i="4"/>
  <c r="N1" i="18"/>
  <c r="N15" i="18"/>
  <c r="N14" i="18"/>
  <c r="N13" i="18"/>
  <c r="N12" i="18"/>
  <c r="N11" i="18"/>
  <c r="N10" i="18"/>
  <c r="N9" i="18"/>
  <c r="N8" i="18"/>
  <c r="N7" i="18"/>
  <c r="N6" i="18"/>
  <c r="N5" i="18"/>
  <c r="M4" i="18"/>
  <c r="N1" i="17"/>
  <c r="N25" i="17"/>
  <c r="N24" i="17"/>
  <c r="N23" i="17"/>
  <c r="N22" i="17"/>
  <c r="N21" i="17"/>
  <c r="N20" i="17"/>
  <c r="N19" i="17"/>
  <c r="N18" i="17"/>
  <c r="N17" i="17"/>
  <c r="N16" i="17"/>
  <c r="N15" i="17"/>
  <c r="N14" i="17"/>
  <c r="N13" i="17"/>
  <c r="N12" i="17"/>
  <c r="N11" i="17"/>
  <c r="N10" i="17"/>
  <c r="N9" i="17"/>
  <c r="N8" i="17"/>
  <c r="N7" i="17"/>
  <c r="N6" i="17"/>
  <c r="N5" i="17"/>
  <c r="M4" i="17"/>
  <c r="B65" i="4"/>
  <c r="B64" i="4"/>
  <c r="B63" i="4"/>
  <c r="B62" i="4"/>
  <c r="B61" i="4"/>
  <c r="B60" i="4"/>
  <c r="B59" i="4"/>
  <c r="B58" i="4"/>
  <c r="B57" i="4"/>
  <c r="B56" i="4"/>
  <c r="B55" i="4"/>
  <c r="B54" i="4"/>
  <c r="B53" i="4"/>
  <c r="B52" i="4"/>
  <c r="B51" i="4"/>
  <c r="B50" i="4"/>
  <c r="B48" i="4"/>
  <c r="B47" i="4"/>
  <c r="B46" i="4"/>
  <c r="B45" i="4"/>
  <c r="B44" i="4"/>
  <c r="B49" i="4"/>
  <c r="C41" i="4" a="1"/>
  <c r="C41" i="4"/>
  <c r="L37" i="4"/>
  <c r="K37" i="4"/>
  <c r="J37" i="4"/>
  <c r="I37" i="4"/>
  <c r="H37" i="4"/>
  <c r="K36" i="4"/>
  <c r="J36" i="4"/>
  <c r="I36" i="4"/>
  <c r="H36" i="4"/>
  <c r="G36" i="4"/>
  <c r="J35" i="4"/>
  <c r="I35" i="4"/>
  <c r="H35" i="4"/>
  <c r="G35" i="4"/>
  <c r="F35" i="4"/>
  <c r="I34" i="4"/>
  <c r="H34" i="4"/>
  <c r="G34" i="4"/>
  <c r="F34" i="4"/>
  <c r="E34" i="4"/>
  <c r="H33" i="4"/>
  <c r="G33" i="4"/>
  <c r="F33" i="4"/>
  <c r="E33" i="4"/>
  <c r="D33" i="4"/>
  <c r="G32" i="4"/>
  <c r="F32" i="4"/>
  <c r="E32" i="4"/>
  <c r="D32" i="4"/>
  <c r="C32" i="4"/>
  <c r="F31" i="4"/>
  <c r="E31" i="4"/>
  <c r="D31" i="4"/>
  <c r="C31" i="4"/>
  <c r="B31" i="4"/>
  <c r="L30" i="4"/>
  <c r="K30" i="4"/>
  <c r="J30" i="4"/>
  <c r="I30" i="4"/>
  <c r="H30" i="4"/>
  <c r="G30" i="4"/>
  <c r="F30" i="4"/>
  <c r="E30" i="4"/>
  <c r="D30" i="4"/>
  <c r="K29" i="4"/>
  <c r="J29" i="4"/>
  <c r="I29" i="4"/>
  <c r="H29" i="4"/>
  <c r="F29" i="4"/>
  <c r="E29" i="4"/>
  <c r="D29" i="4"/>
  <c r="C29" i="4"/>
  <c r="J28" i="4"/>
  <c r="I28" i="4"/>
  <c r="G28" i="4"/>
  <c r="E28" i="4"/>
  <c r="D28" i="4"/>
  <c r="C28"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STSC</author>
  </authors>
  <commentList>
    <comment ref="B5" authorId="0" shapeId="0" xr:uid="{FAA22397-0F7B-46A4-A41D-601AB493F040}">
      <text>
        <r>
          <rPr>
            <sz val="9"/>
            <color indexed="81"/>
            <rFont val="Tahoma"/>
            <family val="2"/>
          </rPr>
          <t>Solver found a solution. All constraints and optimality conditions are satisfied.</t>
        </r>
      </text>
    </comment>
    <comment ref="B6" authorId="0" shapeId="0" xr:uid="{25244599-7F29-43D3-8A54-CFA1822D8240}">
      <text>
        <r>
          <rPr>
            <sz val="9"/>
            <color indexed="81"/>
            <rFont val="Tahoma"/>
            <family val="2"/>
          </rPr>
          <t>Solver found a solution. All constraints and optimality conditions are satisfied.</t>
        </r>
      </text>
    </comment>
    <comment ref="B7" authorId="0" shapeId="0" xr:uid="{875E06F5-11EB-452E-87E5-2D6BFF901040}">
      <text>
        <r>
          <rPr>
            <sz val="9"/>
            <color indexed="81"/>
            <rFont val="Tahoma"/>
            <family val="2"/>
          </rPr>
          <t>Solver found a solution. All constraints and optimality conditions are satisfied.</t>
        </r>
      </text>
    </comment>
    <comment ref="B8" authorId="0" shapeId="0" xr:uid="{9232604F-D382-4D2A-BDB5-048D3A14FE88}">
      <text>
        <r>
          <rPr>
            <sz val="9"/>
            <color indexed="81"/>
            <rFont val="Tahoma"/>
            <family val="2"/>
          </rPr>
          <t>Solver found a solution. All constraints and optimality conditions are satisfied.</t>
        </r>
      </text>
    </comment>
    <comment ref="B9" authorId="0" shapeId="0" xr:uid="{16DD72B6-FDBB-433A-BF8D-D100AA87A42D}">
      <text>
        <r>
          <rPr>
            <sz val="9"/>
            <color indexed="81"/>
            <rFont val="Tahoma"/>
            <family val="2"/>
          </rPr>
          <t>Solver found a solution. All constraints and optimality conditions are satisfied.</t>
        </r>
      </text>
    </comment>
    <comment ref="B10" authorId="0" shapeId="0" xr:uid="{B524F09A-26B5-4D95-8DED-8AEB577476CB}">
      <text>
        <r>
          <rPr>
            <sz val="9"/>
            <color indexed="81"/>
            <rFont val="Tahoma"/>
            <family val="2"/>
          </rPr>
          <t>Solver found a solution. All constraints and optimality conditions are satisfied.</t>
        </r>
      </text>
    </comment>
    <comment ref="B11" authorId="0" shapeId="0" xr:uid="{03FBFF02-A0EC-44F0-9D78-6F8920510D38}">
      <text>
        <r>
          <rPr>
            <sz val="9"/>
            <color indexed="81"/>
            <rFont val="Tahoma"/>
            <family val="2"/>
          </rPr>
          <t>Solver found a solution. All constraints and optimality conditions are satisfied.</t>
        </r>
      </text>
    </comment>
    <comment ref="B12" authorId="0" shapeId="0" xr:uid="{15DEBB0A-AA57-4F88-A4BC-ECBE030B4102}">
      <text>
        <r>
          <rPr>
            <sz val="9"/>
            <color indexed="81"/>
            <rFont val="Tahoma"/>
            <family val="2"/>
          </rPr>
          <t>Solver found a solution. All constraints and optimality conditions are satisfied.</t>
        </r>
      </text>
    </comment>
    <comment ref="B13" authorId="0" shapeId="0" xr:uid="{CCDE1AAA-0D88-40E1-84DE-0B7F23544BE8}">
      <text>
        <r>
          <rPr>
            <sz val="9"/>
            <color indexed="81"/>
            <rFont val="Tahoma"/>
            <family val="2"/>
          </rPr>
          <t>Solver found a solution. All constraints and optimality conditions are satisfied.</t>
        </r>
      </text>
    </comment>
    <comment ref="B14" authorId="0" shapeId="0" xr:uid="{76664C6F-99E8-4B5D-8C50-3BFC179445EC}">
      <text>
        <r>
          <rPr>
            <sz val="9"/>
            <color indexed="81"/>
            <rFont val="Tahoma"/>
            <family val="2"/>
          </rPr>
          <t>Solver found a solution. All constraints and optimality conditions are satisfied.</t>
        </r>
      </text>
    </comment>
    <comment ref="B15" authorId="0" shapeId="0" xr:uid="{A9AF621A-FBC4-4266-97AE-C588CB4EEFCE}">
      <text>
        <r>
          <rPr>
            <sz val="9"/>
            <color indexed="81"/>
            <rFont val="Tahoma"/>
            <family val="2"/>
          </rPr>
          <t>Solver found a solution. All constraints and optimality conditions are satisfied.</t>
        </r>
      </text>
    </comment>
    <comment ref="B16" authorId="0" shapeId="0" xr:uid="{DD13EBB5-108C-48F7-A1CD-0F82E8270705}">
      <text>
        <r>
          <rPr>
            <sz val="9"/>
            <color indexed="81"/>
            <rFont val="Tahoma"/>
            <family val="2"/>
          </rPr>
          <t>Solver found a solution. All constraints and optimality conditions are satisfied.</t>
        </r>
      </text>
    </comment>
    <comment ref="B17" authorId="0" shapeId="0" xr:uid="{9E8A6BF3-DE71-4361-ADBF-5DA499A91E1F}">
      <text>
        <r>
          <rPr>
            <sz val="9"/>
            <color indexed="81"/>
            <rFont val="Tahoma"/>
            <family val="2"/>
          </rPr>
          <t>Solver found a solution. All constraints and optimality conditions are satisfied.</t>
        </r>
      </text>
    </comment>
    <comment ref="B18" authorId="0" shapeId="0" xr:uid="{B02C46D0-3817-4254-B8D1-D35DCE18BE16}">
      <text>
        <r>
          <rPr>
            <sz val="9"/>
            <color indexed="81"/>
            <rFont val="Tahoma"/>
            <family val="2"/>
          </rPr>
          <t>Solver found a solution. All constraints and optimality conditions are satisfied.</t>
        </r>
      </text>
    </comment>
    <comment ref="B19" authorId="0" shapeId="0" xr:uid="{A4A73159-412B-4483-8CA4-F8097AA680C2}">
      <text>
        <r>
          <rPr>
            <sz val="9"/>
            <color indexed="81"/>
            <rFont val="Tahoma"/>
            <family val="2"/>
          </rPr>
          <t>Solver found a solution. All constraints and optimality conditions are satisfied.</t>
        </r>
      </text>
    </comment>
    <comment ref="B20" authorId="0" shapeId="0" xr:uid="{DE4B9895-99E1-47B9-88B5-5136DC8A1DB3}">
      <text>
        <r>
          <rPr>
            <sz val="9"/>
            <color indexed="81"/>
            <rFont val="Tahoma"/>
            <family val="2"/>
          </rPr>
          <t>Solver found a solution. All constraints and optimality conditions are satisfied.</t>
        </r>
      </text>
    </comment>
    <comment ref="B21" authorId="0" shapeId="0" xr:uid="{F4177CC3-9D35-4A0C-8C7F-16257B881CDA}">
      <text>
        <r>
          <rPr>
            <sz val="9"/>
            <color indexed="81"/>
            <rFont val="Tahoma"/>
            <family val="2"/>
          </rPr>
          <t>Solver found a solution. All constraints and optimality conditions are satisfied.</t>
        </r>
      </text>
    </comment>
    <comment ref="B22" authorId="0" shapeId="0" xr:uid="{E5A4C12E-4EBA-4EB9-ACC5-2BE1F062A9CA}">
      <text>
        <r>
          <rPr>
            <sz val="9"/>
            <color indexed="81"/>
            <rFont val="Tahoma"/>
            <family val="2"/>
          </rPr>
          <t>Solver found a solution. All constraints and optimality conditions are satisfied.</t>
        </r>
      </text>
    </comment>
    <comment ref="B23" authorId="0" shapeId="0" xr:uid="{B8008A90-3F18-4D77-9588-B214AF0C11F7}">
      <text>
        <r>
          <rPr>
            <sz val="9"/>
            <color indexed="81"/>
            <rFont val="Tahoma"/>
            <family val="2"/>
          </rPr>
          <t>Solver found a solution. All constraints and optimality conditions are satisfied.</t>
        </r>
      </text>
    </comment>
    <comment ref="B24" authorId="0" shapeId="0" xr:uid="{2F34AA52-A72C-4DA7-ABEC-D70CD2B7F4B3}">
      <text>
        <r>
          <rPr>
            <sz val="9"/>
            <color indexed="81"/>
            <rFont val="Tahoma"/>
            <family val="2"/>
          </rPr>
          <t>Solver found a solution. All constraints and optimality conditions are satisfied.</t>
        </r>
      </text>
    </comment>
    <comment ref="B25" authorId="0" shapeId="0" xr:uid="{5763FCE9-E54E-4E90-9F8D-84BCFDD24DF6}">
      <text>
        <r>
          <rPr>
            <sz val="9"/>
            <color indexed="81"/>
            <rFont val="Tahoma"/>
            <family val="2"/>
          </rPr>
          <t>Solver found a solution. All constraints and optimality conditions are satisfied.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STSC</author>
  </authors>
  <commentList>
    <comment ref="B5" authorId="0" shapeId="0" xr:uid="{2C87D061-CCA1-41ED-9F42-3C3648EAFC7C}">
      <text>
        <r>
          <rPr>
            <sz val="9"/>
            <color indexed="81"/>
            <rFont val="Tahoma"/>
            <family val="2"/>
          </rPr>
          <t>Solver found a solution. All constraints and optimality conditions are satisfied.</t>
        </r>
      </text>
    </comment>
    <comment ref="B6" authorId="0" shapeId="0" xr:uid="{9BAC2C50-2AF1-466E-B728-8A3F556B333B}">
      <text>
        <r>
          <rPr>
            <sz val="9"/>
            <color indexed="81"/>
            <rFont val="Tahoma"/>
            <family val="2"/>
          </rPr>
          <t>Solver found a solution. All constraints and optimality conditions are satisfied.</t>
        </r>
      </text>
    </comment>
    <comment ref="B7" authorId="0" shapeId="0" xr:uid="{836A1B07-87D7-48A4-AB09-9B3F6150D4CE}">
      <text>
        <r>
          <rPr>
            <sz val="9"/>
            <color indexed="81"/>
            <rFont val="Tahoma"/>
            <family val="2"/>
          </rPr>
          <t>Solver found a solution. All constraints and optimality conditions are satisfied.</t>
        </r>
      </text>
    </comment>
    <comment ref="B8" authorId="0" shapeId="0" xr:uid="{EC779DFD-D7C0-48DF-9C57-0FA51529E163}">
      <text>
        <r>
          <rPr>
            <sz val="9"/>
            <color indexed="81"/>
            <rFont val="Tahoma"/>
            <family val="2"/>
          </rPr>
          <t>Solver found a solution. All constraints and optimality conditions are satisfied.</t>
        </r>
      </text>
    </comment>
    <comment ref="B9" authorId="0" shapeId="0" xr:uid="{0EFDDC53-72A1-44FD-BA8B-D757A80266B5}">
      <text>
        <r>
          <rPr>
            <sz val="9"/>
            <color indexed="81"/>
            <rFont val="Tahoma"/>
            <family val="2"/>
          </rPr>
          <t>Solver found a solution. All constraints and optimality conditions are satisfied.</t>
        </r>
      </text>
    </comment>
    <comment ref="B10" authorId="0" shapeId="0" xr:uid="{CAA56001-32D7-4DB1-AEB6-0D2983468A5F}">
      <text>
        <r>
          <rPr>
            <sz val="9"/>
            <color indexed="81"/>
            <rFont val="Tahoma"/>
            <family val="2"/>
          </rPr>
          <t>Solver found a solution. All constraints and optimality conditions are satisfied.</t>
        </r>
      </text>
    </comment>
    <comment ref="B11" authorId="0" shapeId="0" xr:uid="{9C4B3552-7E05-4B91-B957-98D3336D771F}">
      <text>
        <r>
          <rPr>
            <sz val="9"/>
            <color indexed="81"/>
            <rFont val="Tahoma"/>
            <family val="2"/>
          </rPr>
          <t>Solver found a solution. All constraints and optimality conditions are satisfied.</t>
        </r>
      </text>
    </comment>
    <comment ref="B12" authorId="0" shapeId="0" xr:uid="{12442F6C-B350-4B50-B87E-EBE1D3A24C8D}">
      <text>
        <r>
          <rPr>
            <sz val="9"/>
            <color indexed="81"/>
            <rFont val="Tahoma"/>
            <family val="2"/>
          </rPr>
          <t>Solver found a solution. All constraints and optimality conditions are satisfied.</t>
        </r>
      </text>
    </comment>
    <comment ref="B13" authorId="0" shapeId="0" xr:uid="{795C5473-EA8C-402B-8818-E4D800FAA20A}">
      <text>
        <r>
          <rPr>
            <sz val="9"/>
            <color indexed="81"/>
            <rFont val="Tahoma"/>
            <family val="2"/>
          </rPr>
          <t>Solver found a solution. All constraints and optimality conditions are satisfied.</t>
        </r>
      </text>
    </comment>
    <comment ref="B14" authorId="0" shapeId="0" xr:uid="{E33F5FE2-59B1-4803-ADAD-9C69A87BFD7F}">
      <text>
        <r>
          <rPr>
            <sz val="9"/>
            <color indexed="81"/>
            <rFont val="Tahoma"/>
            <family val="2"/>
          </rPr>
          <t>Solver found a solution. All constraints and optimality conditions are satisfied.</t>
        </r>
      </text>
    </comment>
    <comment ref="B15" authorId="0" shapeId="0" xr:uid="{0CA9E3A9-0F9B-4AC4-8C0A-C16DF256C969}">
      <text>
        <r>
          <rPr>
            <sz val="9"/>
            <color indexed="81"/>
            <rFont val="Tahoma"/>
            <family val="2"/>
          </rPr>
          <t>Solver found a solution. All constraints and optimality conditions are satisfied.</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<sst xmlns="http://schemas.openxmlformats.org/spreadsheetml/2006/main" count="145" uniqueCount="97">
  <si>
    <t xml:space="preserve">Daily Scheduling </t>
  </si>
  <si>
    <t>Decision Variables</t>
  </si>
  <si>
    <t>Value</t>
  </si>
  <si>
    <t>Cost, $</t>
  </si>
  <si>
    <t>Scheduling based on the model decisions</t>
  </si>
  <si>
    <t>9am</t>
  </si>
  <si>
    <t>10am</t>
  </si>
  <si>
    <t>11am</t>
  </si>
  <si>
    <t>12pm</t>
  </si>
  <si>
    <t>1pm</t>
  </si>
  <si>
    <t>2pm</t>
  </si>
  <si>
    <t>3pm</t>
  </si>
  <si>
    <t>4pm</t>
  </si>
  <si>
    <t>5pm</t>
  </si>
  <si>
    <t>6pm</t>
  </si>
  <si>
    <t>7pm</t>
  </si>
  <si>
    <t>Objective</t>
  </si>
  <si>
    <t>Minimize daily cost, $</t>
  </si>
  <si>
    <t>Constraints</t>
  </si>
  <si>
    <t>LHS</t>
  </si>
  <si>
    <t>RHS</t>
  </si>
  <si>
    <t>&gt;=</t>
  </si>
  <si>
    <t>Model Formation</t>
  </si>
  <si>
    <t>$C$37,$C$10:$C$19</t>
  </si>
  <si>
    <t>Input</t>
  </si>
  <si>
    <t>$C$14</t>
  </si>
  <si>
    <t>$C$15</t>
  </si>
  <si>
    <t>$C$16</t>
  </si>
  <si>
    <t>$C$17</t>
  </si>
  <si>
    <t>$C$18</t>
  </si>
  <si>
    <t>$C$19</t>
  </si>
  <si>
    <t>Data for chart</t>
  </si>
  <si>
    <t>$D$50</t>
  </si>
  <si>
    <t>$D$40</t>
  </si>
  <si>
    <t>Cost per hour for Manager = $50</t>
  </si>
  <si>
    <t>Cost per hour for Chef = $45</t>
  </si>
  <si>
    <t>Cost per hour for server = $30</t>
  </si>
  <si>
    <t>Cost per hour for busser = $20</t>
  </si>
  <si>
    <t>Daily cost for a Manager = $400 ($50 * 8)</t>
  </si>
  <si>
    <t>Daily cost for a Chef = $225 ($45 * 4)</t>
  </si>
  <si>
    <t>Daily cost for a Server = $120 ($30 * 4)</t>
  </si>
  <si>
    <t>Daily cost for a Chef = $60 ($20 * 4)</t>
  </si>
  <si>
    <t xml:space="preserve">Number of Managers, 10 am </t>
  </si>
  <si>
    <t xml:space="preserve">Number of Chefs, 9 am </t>
  </si>
  <si>
    <t xml:space="preserve">Number of Chefs, 3 pm </t>
  </si>
  <si>
    <t>Number of servers, 9 am</t>
  </si>
  <si>
    <t>Number of servers, 1 pm</t>
  </si>
  <si>
    <t>Number of servers, 5 pm</t>
  </si>
  <si>
    <t>Number of bussers, 9 am</t>
  </si>
  <si>
    <t>Number of bussers, 12 pm</t>
  </si>
  <si>
    <t>Number of bussers, 3 pm</t>
  </si>
  <si>
    <t>Number of bussers, 6 pm</t>
  </si>
  <si>
    <t xml:space="preserve">Employees at 9-10 AM </t>
  </si>
  <si>
    <t xml:space="preserve">Employees at 10 - 11 AM </t>
  </si>
  <si>
    <t xml:space="preserve">Employees 11 AM - 12 PM </t>
  </si>
  <si>
    <t xml:space="preserve">Employees 12 - 1 PM </t>
  </si>
  <si>
    <t xml:space="preserve">Employees 1 - 2 PM </t>
  </si>
  <si>
    <t xml:space="preserve">Employees 2 - 3 PM </t>
  </si>
  <si>
    <t xml:space="preserve">Employees 3 - 4 PM </t>
  </si>
  <si>
    <t xml:space="preserve">Employees 4 - 5 PM </t>
  </si>
  <si>
    <t xml:space="preserve">Employees 5 - 6 PM </t>
  </si>
  <si>
    <t xml:space="preserve">Employees 6 - 7 PM </t>
  </si>
  <si>
    <t xml:space="preserve">Employees 7 - 8 PM </t>
  </si>
  <si>
    <t xml:space="preserve">Employees 8 - 9 PM </t>
  </si>
  <si>
    <r>
      <t>M</t>
    </r>
    <r>
      <rPr>
        <b/>
        <vertAlign val="subscript"/>
        <sz val="12"/>
        <color rgb="FF000000"/>
        <rFont val="Calibri"/>
        <family val="2"/>
        <scheme val="minor"/>
      </rPr>
      <t>10</t>
    </r>
    <r>
      <rPr>
        <b/>
        <sz val="12"/>
        <color rgb="FF000000"/>
        <rFont val="Calibri"/>
        <family val="2"/>
        <scheme val="minor"/>
      </rPr>
      <t xml:space="preserve"> =</t>
    </r>
  </si>
  <si>
    <r>
      <t>C</t>
    </r>
    <r>
      <rPr>
        <b/>
        <vertAlign val="subscript"/>
        <sz val="12"/>
        <color rgb="FF000000"/>
        <rFont val="Calibri"/>
        <family val="2"/>
        <scheme val="minor"/>
      </rPr>
      <t>9</t>
    </r>
    <r>
      <rPr>
        <b/>
        <sz val="12"/>
        <color rgb="FF000000"/>
        <rFont val="Calibri"/>
        <family val="2"/>
        <scheme val="minor"/>
      </rPr>
      <t xml:space="preserve"> = </t>
    </r>
  </si>
  <si>
    <r>
      <t>C</t>
    </r>
    <r>
      <rPr>
        <b/>
        <vertAlign val="subscript"/>
        <sz val="12"/>
        <color rgb="FF000000"/>
        <rFont val="Calibri"/>
        <family val="2"/>
        <scheme val="minor"/>
      </rPr>
      <t>3</t>
    </r>
    <r>
      <rPr>
        <b/>
        <sz val="12"/>
        <color rgb="FF000000"/>
        <rFont val="Calibri"/>
        <family val="2"/>
        <scheme val="minor"/>
      </rPr>
      <t xml:space="preserve"> =  </t>
    </r>
  </si>
  <si>
    <r>
      <t>S</t>
    </r>
    <r>
      <rPr>
        <b/>
        <vertAlign val="subscript"/>
        <sz val="12"/>
        <color rgb="FF000000"/>
        <rFont val="Calibri"/>
        <family val="2"/>
        <scheme val="minor"/>
      </rPr>
      <t>9</t>
    </r>
    <r>
      <rPr>
        <b/>
        <sz val="12"/>
        <color rgb="FF000000"/>
        <rFont val="Calibri"/>
        <family val="2"/>
        <scheme val="minor"/>
      </rPr>
      <t xml:space="preserve"> =</t>
    </r>
  </si>
  <si>
    <r>
      <t>S</t>
    </r>
    <r>
      <rPr>
        <b/>
        <vertAlign val="subscript"/>
        <sz val="12"/>
        <color rgb="FF000000"/>
        <rFont val="Calibri"/>
        <family val="2"/>
        <scheme val="minor"/>
      </rPr>
      <t>1</t>
    </r>
    <r>
      <rPr>
        <b/>
        <sz val="12"/>
        <color rgb="FF000000"/>
        <rFont val="Calibri"/>
        <family val="2"/>
        <scheme val="minor"/>
      </rPr>
      <t xml:space="preserve"> =</t>
    </r>
  </si>
  <si>
    <r>
      <t>B</t>
    </r>
    <r>
      <rPr>
        <b/>
        <vertAlign val="subscript"/>
        <sz val="12"/>
        <color rgb="FF000000"/>
        <rFont val="Calibri"/>
        <family val="2"/>
        <scheme val="minor"/>
      </rPr>
      <t>9</t>
    </r>
    <r>
      <rPr>
        <b/>
        <sz val="12"/>
        <color rgb="FF000000"/>
        <rFont val="Calibri"/>
        <family val="2"/>
        <scheme val="minor"/>
      </rPr>
      <t xml:space="preserve"> =</t>
    </r>
  </si>
  <si>
    <r>
      <t>B</t>
    </r>
    <r>
      <rPr>
        <b/>
        <vertAlign val="subscript"/>
        <sz val="12"/>
        <color rgb="FF000000"/>
        <rFont val="Calibri"/>
        <family val="2"/>
        <scheme val="minor"/>
      </rPr>
      <t>12</t>
    </r>
    <r>
      <rPr>
        <b/>
        <sz val="12"/>
        <color rgb="FF000000"/>
        <rFont val="Calibri"/>
        <family val="2"/>
        <scheme val="minor"/>
      </rPr>
      <t xml:space="preserve"> =</t>
    </r>
  </si>
  <si>
    <r>
      <t>B</t>
    </r>
    <r>
      <rPr>
        <b/>
        <vertAlign val="subscript"/>
        <sz val="12"/>
        <color rgb="FF000000"/>
        <rFont val="Calibri"/>
        <family val="2"/>
        <scheme val="minor"/>
      </rPr>
      <t>3</t>
    </r>
    <r>
      <rPr>
        <b/>
        <sz val="12"/>
        <color rgb="FF000000"/>
        <rFont val="Calibri"/>
        <family val="2"/>
        <scheme val="minor"/>
      </rPr>
      <t xml:space="preserve"> =</t>
    </r>
  </si>
  <si>
    <r>
      <t>B</t>
    </r>
    <r>
      <rPr>
        <b/>
        <vertAlign val="subscript"/>
        <sz val="11"/>
        <color rgb="FF000000"/>
        <rFont val="Calibri"/>
        <family val="2"/>
        <scheme val="minor"/>
      </rPr>
      <t>6</t>
    </r>
    <r>
      <rPr>
        <b/>
        <sz val="11"/>
        <color rgb="FF000000"/>
        <rFont val="Calibri"/>
        <family val="2"/>
        <scheme val="minor"/>
      </rPr>
      <t xml:space="preserve"> =</t>
    </r>
  </si>
  <si>
    <r>
      <t>S</t>
    </r>
    <r>
      <rPr>
        <b/>
        <vertAlign val="subscript"/>
        <sz val="12"/>
        <color rgb="FF000000"/>
        <rFont val="Calibri"/>
        <family val="2"/>
        <scheme val="minor"/>
      </rPr>
      <t xml:space="preserve">5 </t>
    </r>
    <r>
      <rPr>
        <b/>
        <sz val="12"/>
        <color rgb="FF000000"/>
        <rFont val="Calibri"/>
        <family val="2"/>
        <scheme val="minor"/>
      </rPr>
      <t>=</t>
    </r>
  </si>
  <si>
    <t>&lt;=</t>
  </si>
  <si>
    <t>Maximum no of busser 9 AM - 12 PM</t>
  </si>
  <si>
    <t>Maximum no of busser 12 PM - 3 PM</t>
  </si>
  <si>
    <t>Maximum no of busser 3 PM - 6 PM</t>
  </si>
  <si>
    <t>Maximum no of busser 6 PM - 9 PM</t>
  </si>
  <si>
    <t>Minimum no of servers 9 AM - 1 PM</t>
  </si>
  <si>
    <t>Minimum no of servers 1 PM - 5 PM</t>
  </si>
  <si>
    <t>Minimum no of servers 5 PM - 9 PM</t>
  </si>
  <si>
    <t>Minimum no of managers starting 9 AM</t>
  </si>
  <si>
    <t>Minimum no of chefs 9 AM - 3 PM</t>
  </si>
  <si>
    <t>Minimum no of chefs 3 PM - 9 PM</t>
  </si>
  <si>
    <t>$C$41,$C$14:$C$23</t>
  </si>
  <si>
    <t>Oneway analysis for Solver model in Question2 worksheet</t>
  </si>
  <si>
    <t>Input (cell $D$44) values along side, output cell(s) along top</t>
  </si>
  <si>
    <t>$C$41</t>
  </si>
  <si>
    <t>$C$20</t>
  </si>
  <si>
    <t>$C$21</t>
  </si>
  <si>
    <t>$C$22</t>
  </si>
  <si>
    <t>$C$23</t>
  </si>
  <si>
    <t>$D$63</t>
  </si>
  <si>
    <t>Input (cell $D$63) values along side, output cell(s) along top</t>
  </si>
  <si>
    <t>8pm</t>
  </si>
  <si>
    <t>9pm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</si>
</sst>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0.0"/>
    <numFmt numFmtId="165" formatCode="0.000"/>
  </numFmts>
  <fonts count="19" x14ac:knownFonts="1">
    <font>
      <sz val="11"/>
      <color theme="1"/>
      <name val="Calibri"/>
      <family val="2"/>
      <scheme val="minor"/>
    </font>
    <font>
      <sz val="11"/>
      <color theme="1"/>
      <name val="Calibri"/>
      <family val="2"/>
      <scheme val="minor"/>
    </font>
    <font>
      <b/>
      <sz val="11"/>
      <color theme="1"/>
      <name val="Calibri"/>
      <family val="2"/>
      <scheme val="minor"/>
    </font>
    <font>
      <b/>
      <i/>
      <sz val="10"/>
      <color rgb="FF0000FF"/>
      <name val="Arial"/>
      <family val="2"/>
    </font>
    <font>
      <sz val="10"/>
      <name val="Arial"/>
      <family val="2"/>
    </font>
    <font>
      <b/>
      <i/>
      <sz val="10"/>
      <color theme="1"/>
      <name val="Arial"/>
      <family val="2"/>
    </font>
    <font>
      <i/>
      <sz val="10"/>
      <color theme="1"/>
      <name val="Arial"/>
      <family val="2"/>
    </font>
    <font>
      <b/>
      <sz val="10"/>
      <name val="Arial"/>
      <family val="2"/>
    </font>
    <font>
      <b/>
      <sz val="10"/>
      <color indexed="10"/>
      <name val="Arial"/>
      <family val="2"/>
    </font>
    <font>
      <b/>
      <i/>
      <sz val="10"/>
      <name val="Arial"/>
      <family val="2"/>
    </font>
    <font>
      <b/>
      <sz val="10"/>
      <color rgb="FF000000"/>
      <name val="Arial"/>
      <family val="2"/>
    </font>
    <font>
      <b/>
      <sz val="10"/>
      <color theme="1"/>
      <name val="Arial"/>
      <family val="2"/>
    </font>
    <font>
      <b/>
      <i/>
      <sz val="10"/>
      <color rgb="FF0017C0"/>
      <name val="Arial"/>
      <family val="2"/>
    </font>
    <font>
      <sz val="11"/>
      <color rgb="FFFFFFFF"/>
      <name val="Calibri"/>
      <family val="2"/>
      <scheme val="minor"/>
    </font>
    <font>
      <sz val="9"/>
      <color indexed="81"/>
      <name val="Tahoma"/>
      <family val="2"/>
    </font>
    <font>
      <b/>
      <sz val="11"/>
      <color rgb="FF000000"/>
      <name val="Calibri"/>
      <family val="2"/>
      <scheme val="minor"/>
    </font>
    <font>
      <b/>
      <sz val="12"/>
      <color rgb="FF000000"/>
      <name val="Calibri"/>
      <family val="2"/>
      <scheme val="minor"/>
    </font>
    <font>
      <b/>
      <vertAlign val="subscript"/>
      <sz val="12"/>
      <color rgb="FF000000"/>
      <name val="Calibri"/>
      <family val="2"/>
      <scheme val="minor"/>
    </font>
    <font>
      <b/>
      <vertAlign val="subscript"/>
      <sz val="11"/>
      <color rgb="FF000000"/>
      <name val="Calibri"/>
      <family val="2"/>
      <scheme val="minor"/>
    </font>
  </fonts>
  <fills count="9">
    <fill>
      <patternFill patternType="none"/>
    </fill>
    <fill>
      <patternFill patternType="gray125"/>
    </fill>
    <fill>
      <patternFill patternType="solid">
        <fgColor theme="5" tint="0.7999816888943144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6" tint="0.59999389629810485"/>
        <bgColor indexed="64"/>
      </patternFill>
    </fill>
    <fill>
      <patternFill patternType="solid">
        <fgColor theme="0" tint="-0.249977111117893"/>
        <bgColor indexed="64"/>
      </patternFill>
    </fill>
    <fill>
      <patternFill patternType="solid">
        <fgColor theme="6" tint="0.79998168889431442"/>
        <bgColor indexed="64"/>
      </patternFill>
    </fill>
    <fill>
      <patternFill patternType="solid">
        <fgColor theme="9"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44" fontId="1" fillId="0" borderId="0" applyFont="0" applyFill="0" applyBorder="0" applyAlignment="0" applyProtection="0"/>
    <xf numFmtId="0" fontId="4" fillId="0" borderId="0"/>
  </cellStyleXfs>
  <cellXfs count="43">
    <xf numFmtId="0" fontId="0" fillId="0" borderId="0" xfId="0"/>
    <xf numFmtId="0" fontId="3" fillId="0" borderId="1" xfId="0" applyFont="1" applyBorder="1"/>
    <xf numFmtId="0" fontId="4" fillId="0" borderId="1" xfId="0" applyFont="1" applyBorder="1"/>
    <xf numFmtId="0" fontId="5" fillId="0" borderId="1" xfId="0" applyFont="1" applyBorder="1" applyAlignment="1">
      <alignment horizontal="center"/>
    </xf>
    <xf numFmtId="0" fontId="6" fillId="0" borderId="1" xfId="0" applyFont="1" applyBorder="1"/>
    <xf numFmtId="0" fontId="7" fillId="0" borderId="1" xfId="0" applyFont="1" applyBorder="1"/>
    <xf numFmtId="0" fontId="7" fillId="0" borderId="1" xfId="0" applyFont="1" applyBorder="1" applyAlignment="1">
      <alignment horizontal="center"/>
    </xf>
    <xf numFmtId="2" fontId="8" fillId="2" borderId="1" xfId="0" applyNumberFormat="1" applyFont="1" applyFill="1" applyBorder="1" applyAlignment="1">
      <alignment horizontal="center"/>
    </xf>
    <xf numFmtId="164" fontId="7" fillId="3" borderId="1" xfId="0" applyNumberFormat="1" applyFont="1" applyFill="1" applyBorder="1" applyAlignment="1">
      <alignment horizontal="center"/>
    </xf>
    <xf numFmtId="0" fontId="4" fillId="0" borderId="1" xfId="0" applyFont="1" applyBorder="1" applyAlignment="1">
      <alignment horizontal="center"/>
    </xf>
    <xf numFmtId="0" fontId="9" fillId="0" borderId="0" xfId="2" applyFont="1" applyAlignment="1">
      <alignment horizontal="left"/>
    </xf>
    <xf numFmtId="0" fontId="4" fillId="0" borderId="0" xfId="2"/>
    <xf numFmtId="0" fontId="4" fillId="0" borderId="0" xfId="0" applyFont="1"/>
    <xf numFmtId="0" fontId="7" fillId="0" borderId="1" xfId="2" applyFont="1" applyBorder="1" applyAlignment="1">
      <alignment horizontal="left"/>
    </xf>
    <xf numFmtId="0" fontId="9" fillId="0" borderId="1" xfId="2" applyFont="1" applyBorder="1"/>
    <xf numFmtId="164" fontId="4" fillId="4" borderId="1" xfId="2" applyNumberFormat="1" applyFill="1" applyBorder="1" applyAlignment="1">
      <alignment horizontal="center"/>
    </xf>
    <xf numFmtId="1" fontId="4" fillId="5" borderId="1" xfId="2" applyNumberFormat="1" applyFill="1" applyBorder="1" applyAlignment="1">
      <alignment horizontal="center"/>
    </xf>
    <xf numFmtId="4" fontId="8" fillId="6" borderId="1" xfId="1" applyNumberFormat="1" applyFont="1" applyFill="1" applyBorder="1" applyAlignment="1">
      <alignment horizontal="center"/>
    </xf>
    <xf numFmtId="0" fontId="7" fillId="0" borderId="1" xfId="0" applyFont="1" applyBorder="1" applyAlignment="1">
      <alignment horizontal="right"/>
    </xf>
    <xf numFmtId="165" fontId="8" fillId="0" borderId="1" xfId="0" applyNumberFormat="1" applyFont="1" applyBorder="1"/>
    <xf numFmtId="0" fontId="5" fillId="0" borderId="2" xfId="0" applyFont="1" applyBorder="1" applyAlignment="1">
      <alignment horizontal="center"/>
    </xf>
    <xf numFmtId="0" fontId="6" fillId="0" borderId="0" xfId="0" applyFont="1"/>
    <xf numFmtId="164" fontId="11" fillId="7" borderId="1" xfId="0" applyNumberFormat="1" applyFont="1" applyFill="1" applyBorder="1" applyAlignment="1">
      <alignment horizontal="center"/>
    </xf>
    <xf numFmtId="1" fontId="7" fillId="7" borderId="1" xfId="0" applyNumberFormat="1" applyFont="1" applyFill="1" applyBorder="1" applyAlignment="1">
      <alignment horizontal="center"/>
    </xf>
    <xf numFmtId="0" fontId="12" fillId="0" borderId="0" xfId="0" applyFont="1" applyAlignment="1">
      <alignment vertical="center" readingOrder="1"/>
    </xf>
    <xf numFmtId="0" fontId="10" fillId="0" borderId="0" xfId="0" applyFont="1" applyAlignment="1">
      <alignment vertical="center" readingOrder="1"/>
    </xf>
    <xf numFmtId="49" fontId="0" fillId="0" borderId="0" xfId="0" applyNumberFormat="1"/>
    <xf numFmtId="0" fontId="2" fillId="0" borderId="0" xfId="0" applyFont="1"/>
    <xf numFmtId="1" fontId="0" fillId="0" borderId="0" xfId="0" applyNumberFormat="1"/>
    <xf numFmtId="0" fontId="0" fillId="0" borderId="0" xfId="0" applyAlignment="1">
      <alignment horizontal="right" textRotation="90"/>
    </xf>
    <xf numFmtId="0" fontId="0" fillId="8" borderId="0" xfId="0" applyFill="1" applyAlignment="1">
      <alignment horizontal="right" textRotation="90"/>
    </xf>
    <xf numFmtId="0" fontId="13" fillId="0" borderId="0" xfId="0" applyFont="1"/>
    <xf numFmtId="4" fontId="0" fillId="0" borderId="3" xfId="0" applyNumberFormat="1" applyBorder="1"/>
    <xf numFmtId="2" fontId="0" fillId="0" borderId="4" xfId="0" applyNumberFormat="1" applyBorder="1"/>
    <xf numFmtId="2" fontId="0" fillId="0" borderId="5" xfId="0" applyNumberFormat="1" applyBorder="1"/>
    <xf numFmtId="4" fontId="0" fillId="0" borderId="6" xfId="0" applyNumberFormat="1" applyBorder="1"/>
    <xf numFmtId="2" fontId="0" fillId="0" borderId="0" xfId="0" applyNumberFormat="1"/>
    <xf numFmtId="2" fontId="0" fillId="0" borderId="7" xfId="0" applyNumberFormat="1" applyBorder="1"/>
    <xf numFmtId="4" fontId="0" fillId="0" borderId="8" xfId="0" applyNumberFormat="1" applyBorder="1"/>
    <xf numFmtId="2" fontId="0" fillId="0" borderId="9" xfId="0" applyNumberFormat="1" applyBorder="1"/>
    <xf numFmtId="2" fontId="0" fillId="0" borderId="10" xfId="0" applyNumberFormat="1" applyBorder="1"/>
    <xf numFmtId="0" fontId="15" fillId="0" borderId="0" xfId="0" applyFont="1"/>
    <xf numFmtId="0" fontId="16" fillId="0" borderId="0" xfId="0" applyFont="1"/>
  </cellXfs>
  <cellStyles count="3">
    <cellStyle name="Currency" xfId="1" builtinId="4"/>
    <cellStyle name="Normal" xfId="0" builtinId="0"/>
    <cellStyle name="Normal 2" xfId="2" xr:uid="{AFE01EDD-AFFF-4088-9F1B-94B82E591CF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STS_2!$N$1</c:f>
          <c:strCache>
            <c:ptCount val="1"/>
            <c:pt idx="0">
              <c:v>Sensitivity of $C$41 to Input</c:v>
            </c:pt>
          </c:strCache>
        </c:strRef>
      </c:tx>
      <c:overlay val="0"/>
      <c:txPr>
        <a:bodyPr/>
        <a:lstStyle/>
        <a:p>
          <a:pPr>
            <a:defRPr sz="1200"/>
          </a:pPr>
          <a:endParaRPr lang="en-US"/>
        </a:p>
      </c:txPr>
    </c:title>
    <c:autoTitleDeleted val="0"/>
    <c:plotArea>
      <c:layout/>
      <c:lineChart>
        <c:grouping val="standard"/>
        <c:varyColors val="0"/>
        <c:ser>
          <c:idx val="0"/>
          <c:order val="0"/>
          <c:cat>
            <c:numRef>
              <c:f>STS_2!$A$5:$A$25</c:f>
              <c:numCache>
                <c:formatCode>0</c:formatCode>
                <c:ptCount val="2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numCache>
            </c:numRef>
          </c:cat>
          <c:val>
            <c:numRef>
              <c:f>STS_2!$N$5:$N$25</c:f>
              <c:numCache>
                <c:formatCode>General</c:formatCode>
                <c:ptCount val="21"/>
                <c:pt idx="0">
                  <c:v>3520</c:v>
                </c:pt>
                <c:pt idx="1">
                  <c:v>3520</c:v>
                </c:pt>
                <c:pt idx="2">
                  <c:v>3520</c:v>
                </c:pt>
                <c:pt idx="3">
                  <c:v>3520</c:v>
                </c:pt>
                <c:pt idx="4">
                  <c:v>3520</c:v>
                </c:pt>
                <c:pt idx="5">
                  <c:v>3520</c:v>
                </c:pt>
                <c:pt idx="6">
                  <c:v>3520</c:v>
                </c:pt>
                <c:pt idx="7">
                  <c:v>3520</c:v>
                </c:pt>
                <c:pt idx="8">
                  <c:v>3520</c:v>
                </c:pt>
                <c:pt idx="9">
                  <c:v>3520</c:v>
                </c:pt>
                <c:pt idx="10">
                  <c:v>3640</c:v>
                </c:pt>
                <c:pt idx="11">
                  <c:v>3760</c:v>
                </c:pt>
                <c:pt idx="12">
                  <c:v>3880</c:v>
                </c:pt>
                <c:pt idx="13">
                  <c:v>4000</c:v>
                </c:pt>
                <c:pt idx="14">
                  <c:v>4120</c:v>
                </c:pt>
                <c:pt idx="15">
                  <c:v>4240</c:v>
                </c:pt>
                <c:pt idx="16">
                  <c:v>4360</c:v>
                </c:pt>
                <c:pt idx="17">
                  <c:v>4480</c:v>
                </c:pt>
                <c:pt idx="18">
                  <c:v>4600</c:v>
                </c:pt>
                <c:pt idx="19">
                  <c:v>4720</c:v>
                </c:pt>
                <c:pt idx="20">
                  <c:v>4840</c:v>
                </c:pt>
              </c:numCache>
            </c:numRef>
          </c:val>
          <c:smooth val="0"/>
          <c:extLst>
            <c:ext xmlns:c16="http://schemas.microsoft.com/office/drawing/2014/chart" uri="{C3380CC4-5D6E-409C-BE32-E72D297353CC}">
              <c16:uniqueId val="{00000001-7B41-4BF7-93FC-13D7C947C570}"/>
            </c:ext>
          </c:extLst>
        </c:ser>
        <c:dLbls>
          <c:showLegendKey val="0"/>
          <c:showVal val="0"/>
          <c:showCatName val="0"/>
          <c:showSerName val="0"/>
          <c:showPercent val="0"/>
          <c:showBubbleSize val="0"/>
        </c:dLbls>
        <c:marker val="1"/>
        <c:smooth val="0"/>
        <c:axId val="676758416"/>
        <c:axId val="676760080"/>
      </c:lineChart>
      <c:catAx>
        <c:axId val="676758416"/>
        <c:scaling>
          <c:orientation val="minMax"/>
        </c:scaling>
        <c:delete val="0"/>
        <c:axPos val="b"/>
        <c:title>
          <c:tx>
            <c:rich>
              <a:bodyPr/>
              <a:lstStyle/>
              <a:p>
                <a:pPr>
                  <a:defRPr/>
                </a:pPr>
                <a:r>
                  <a:rPr lang="en-US"/>
                  <a:t>Input ($D$44)</a:t>
                </a:r>
              </a:p>
            </c:rich>
          </c:tx>
          <c:overlay val="0"/>
        </c:title>
        <c:numFmt formatCode="0" sourceLinked="1"/>
        <c:majorTickMark val="out"/>
        <c:minorTickMark val="none"/>
        <c:tickLblPos val="nextTo"/>
        <c:crossAx val="676760080"/>
        <c:crosses val="autoZero"/>
        <c:auto val="1"/>
        <c:lblAlgn val="ctr"/>
        <c:lblOffset val="100"/>
        <c:noMultiLvlLbl val="0"/>
      </c:catAx>
      <c:valAx>
        <c:axId val="676760080"/>
        <c:scaling>
          <c:orientation val="minMax"/>
        </c:scaling>
        <c:delete val="0"/>
        <c:axPos val="l"/>
        <c:majorGridlines/>
        <c:numFmt formatCode="General" sourceLinked="1"/>
        <c:majorTickMark val="out"/>
        <c:minorTickMark val="none"/>
        <c:tickLblPos val="nextTo"/>
        <c:crossAx val="676758416"/>
        <c:crosses val="autoZero"/>
        <c:crossBetween val="between"/>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ln w="15875" cap="flat" cmpd="sng" algn="ctr">
      <a:solidFill>
        <a:schemeClr val="accent1">
          <a:lumMod val="100000"/>
        </a:schemeClr>
      </a:solidFill>
      <a:prstDash val="solid"/>
      <a:round/>
      <a:headEnd type="none" w="med" len="med"/>
      <a:tailEnd type="none" w="med" len="med"/>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STS_1!$N$1</c:f>
          <c:strCache>
            <c:ptCount val="1"/>
            <c:pt idx="0">
              <c:v>Sensitivity of $C$41 to Input</c:v>
            </c:pt>
          </c:strCache>
        </c:strRef>
      </c:tx>
      <c:overlay val="0"/>
      <c:txPr>
        <a:bodyPr/>
        <a:lstStyle/>
        <a:p>
          <a:pPr>
            <a:defRPr sz="1200"/>
          </a:pPr>
          <a:endParaRPr lang="en-US"/>
        </a:p>
      </c:txPr>
    </c:title>
    <c:autoTitleDeleted val="0"/>
    <c:plotArea>
      <c:layout/>
      <c:lineChart>
        <c:grouping val="standard"/>
        <c:varyColors val="0"/>
        <c:ser>
          <c:idx val="0"/>
          <c:order val="0"/>
          <c:cat>
            <c:numRef>
              <c:f>STS_1!$A$5:$A$15</c:f>
              <c:numCache>
                <c:formatCode>0</c:formatCode>
                <c:ptCount val="11"/>
                <c:pt idx="0">
                  <c:v>0</c:v>
                </c:pt>
                <c:pt idx="1">
                  <c:v>1</c:v>
                </c:pt>
                <c:pt idx="2">
                  <c:v>2</c:v>
                </c:pt>
                <c:pt idx="3">
                  <c:v>3</c:v>
                </c:pt>
                <c:pt idx="4">
                  <c:v>4</c:v>
                </c:pt>
                <c:pt idx="5">
                  <c:v>5</c:v>
                </c:pt>
                <c:pt idx="6">
                  <c:v>6</c:v>
                </c:pt>
                <c:pt idx="7">
                  <c:v>7</c:v>
                </c:pt>
                <c:pt idx="8">
                  <c:v>8</c:v>
                </c:pt>
                <c:pt idx="9">
                  <c:v>9</c:v>
                </c:pt>
                <c:pt idx="10">
                  <c:v>10</c:v>
                </c:pt>
              </c:numCache>
            </c:numRef>
          </c:cat>
          <c:val>
            <c:numRef>
              <c:f>STS_1!$N$5:$N$15</c:f>
              <c:numCache>
                <c:formatCode>General</c:formatCode>
                <c:ptCount val="11"/>
                <c:pt idx="0">
                  <c:v>3300</c:v>
                </c:pt>
                <c:pt idx="1">
                  <c:v>3520</c:v>
                </c:pt>
                <c:pt idx="2">
                  <c:v>3800</c:v>
                </c:pt>
                <c:pt idx="3">
                  <c:v>4080</c:v>
                </c:pt>
                <c:pt idx="4">
                  <c:v>4360</c:v>
                </c:pt>
                <c:pt idx="5">
                  <c:v>4760</c:v>
                </c:pt>
                <c:pt idx="6">
                  <c:v>5160</c:v>
                </c:pt>
                <c:pt idx="7">
                  <c:v>5560</c:v>
                </c:pt>
                <c:pt idx="8">
                  <c:v>5960</c:v>
                </c:pt>
                <c:pt idx="9">
                  <c:v>6360</c:v>
                </c:pt>
                <c:pt idx="10">
                  <c:v>6760</c:v>
                </c:pt>
              </c:numCache>
            </c:numRef>
          </c:val>
          <c:smooth val="0"/>
          <c:extLst>
            <c:ext xmlns:c16="http://schemas.microsoft.com/office/drawing/2014/chart" uri="{C3380CC4-5D6E-409C-BE32-E72D297353CC}">
              <c16:uniqueId val="{00000001-72EB-4288-A96C-2C734D4C7F5B}"/>
            </c:ext>
          </c:extLst>
        </c:ser>
        <c:dLbls>
          <c:showLegendKey val="0"/>
          <c:showVal val="0"/>
          <c:showCatName val="0"/>
          <c:showSerName val="0"/>
          <c:showPercent val="0"/>
          <c:showBubbleSize val="0"/>
        </c:dLbls>
        <c:marker val="1"/>
        <c:smooth val="0"/>
        <c:axId val="679863936"/>
        <c:axId val="679865184"/>
      </c:lineChart>
      <c:catAx>
        <c:axId val="679863936"/>
        <c:scaling>
          <c:orientation val="minMax"/>
        </c:scaling>
        <c:delete val="0"/>
        <c:axPos val="b"/>
        <c:title>
          <c:tx>
            <c:rich>
              <a:bodyPr/>
              <a:lstStyle/>
              <a:p>
                <a:pPr>
                  <a:defRPr/>
                </a:pPr>
                <a:r>
                  <a:rPr lang="en-US"/>
                  <a:t>Input ($D$63)</a:t>
                </a:r>
              </a:p>
            </c:rich>
          </c:tx>
          <c:overlay val="0"/>
        </c:title>
        <c:numFmt formatCode="0" sourceLinked="1"/>
        <c:majorTickMark val="out"/>
        <c:minorTickMark val="none"/>
        <c:tickLblPos val="nextTo"/>
        <c:crossAx val="679865184"/>
        <c:crosses val="autoZero"/>
        <c:auto val="1"/>
        <c:lblAlgn val="ctr"/>
        <c:lblOffset val="100"/>
        <c:noMultiLvlLbl val="0"/>
      </c:catAx>
      <c:valAx>
        <c:axId val="679865184"/>
        <c:scaling>
          <c:orientation val="minMax"/>
        </c:scaling>
        <c:delete val="0"/>
        <c:axPos val="l"/>
        <c:majorGridlines/>
        <c:numFmt formatCode="General" sourceLinked="1"/>
        <c:majorTickMark val="out"/>
        <c:minorTickMark val="none"/>
        <c:tickLblPos val="nextTo"/>
        <c:crossAx val="679863936"/>
        <c:crosses val="autoZero"/>
        <c:crossBetween val="between"/>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ln w="15875" cap="flat" cmpd="sng" algn="ctr">
      <a:solidFill>
        <a:schemeClr val="accent1">
          <a:lumMod val="100000"/>
        </a:schemeClr>
      </a:solidFill>
      <a:prstDash val="solid"/>
      <a:round/>
      <a:headEnd type="none" w="med" len="med"/>
      <a:tailEnd type="none" w="med" len="me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292100</xdr:colOff>
      <xdr:row>0</xdr:row>
      <xdr:rowOff>133350</xdr:rowOff>
    </xdr:from>
    <xdr:to>
      <xdr:col>9</xdr:col>
      <xdr:colOff>501650</xdr:colOff>
      <xdr:row>45</xdr:row>
      <xdr:rowOff>101600</xdr:rowOff>
    </xdr:to>
    <xdr:sp macro="" textlink="">
      <xdr:nvSpPr>
        <xdr:cNvPr id="2" name="TextBox 1">
          <a:extLst>
            <a:ext uri="{FF2B5EF4-FFF2-40B4-BE49-F238E27FC236}">
              <a16:creationId xmlns:a16="http://schemas.microsoft.com/office/drawing/2014/main" id="{03A8C13F-39DB-40E9-8DA9-4966269AA8FE}"/>
            </a:ext>
          </a:extLst>
        </xdr:cNvPr>
        <xdr:cNvSpPr txBox="1"/>
      </xdr:nvSpPr>
      <xdr:spPr>
        <a:xfrm>
          <a:off x="292100" y="133350"/>
          <a:ext cx="6153150" cy="8255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200" b="1" i="1" u="sng">
              <a:solidFill>
                <a:schemeClr val="dk1"/>
              </a:solidFill>
              <a:effectLst/>
              <a:latin typeface="+mn-lt"/>
              <a:ea typeface="+mn-ea"/>
              <a:cs typeface="+mn-cs"/>
            </a:rPr>
            <a:t>Decision Variables:</a:t>
          </a:r>
        </a:p>
        <a:p>
          <a:pPr marL="0" marR="0" lvl="0" indent="0" defTabSz="914400" eaLnBrk="1" fontAlgn="auto" latinLnBrk="0" hangingPunct="1">
            <a:lnSpc>
              <a:spcPct val="100000"/>
            </a:lnSpc>
            <a:spcBef>
              <a:spcPts val="0"/>
            </a:spcBef>
            <a:spcAft>
              <a:spcPts val="0"/>
            </a:spcAft>
            <a:buClrTx/>
            <a:buSzTx/>
            <a:buFontTx/>
            <a:buNone/>
            <a:tabLst/>
            <a:defRPr/>
          </a:pPr>
          <a:endParaRPr lang="en-US" sz="1200" b="1">
            <a:effectLst/>
          </a:endParaRPr>
        </a:p>
        <a:p>
          <a:r>
            <a:rPr lang="en-US" sz="1200" b="1" i="0" u="none" strike="noStrike" baseline="0">
              <a:solidFill>
                <a:schemeClr val="dk1"/>
              </a:solidFill>
              <a:effectLst/>
              <a:latin typeface="+mn-lt"/>
              <a:ea typeface="+mn-ea"/>
              <a:cs typeface="+mn-cs"/>
            </a:rPr>
            <a:t>M</a:t>
          </a:r>
          <a:r>
            <a:rPr lang="en-US" sz="1200" b="1" i="0" u="none" strike="noStrike" baseline="-25000">
              <a:solidFill>
                <a:schemeClr val="dk1"/>
              </a:solidFill>
              <a:effectLst/>
              <a:latin typeface="+mn-lt"/>
              <a:ea typeface="+mn-ea"/>
              <a:cs typeface="+mn-cs"/>
            </a:rPr>
            <a:t>10</a:t>
          </a:r>
          <a:r>
            <a:rPr lang="en-US" sz="1200" b="1" i="0" u="none" strike="noStrike">
              <a:solidFill>
                <a:schemeClr val="dk1"/>
              </a:solidFill>
              <a:effectLst/>
              <a:latin typeface="+mn-lt"/>
              <a:ea typeface="+mn-ea"/>
              <a:cs typeface="+mn-cs"/>
            </a:rPr>
            <a:t>  =  </a:t>
          </a:r>
          <a:r>
            <a:rPr lang="en-US" sz="1200" b="1"/>
            <a:t>Number of</a:t>
          </a:r>
          <a:r>
            <a:rPr lang="en-US" sz="1200" b="1" baseline="0"/>
            <a:t> managers</a:t>
          </a:r>
          <a:r>
            <a:rPr lang="en-US" sz="1200" b="1"/>
            <a:t> starting at 10 AM.</a:t>
          </a:r>
        </a:p>
        <a:p>
          <a:r>
            <a:rPr lang="en-US" sz="1200" b="1" i="0" u="none" strike="noStrike" baseline="0">
              <a:solidFill>
                <a:schemeClr val="dk1"/>
              </a:solidFill>
              <a:effectLst/>
              <a:latin typeface="+mn-lt"/>
              <a:ea typeface="+mn-ea"/>
              <a:cs typeface="+mn-cs"/>
            </a:rPr>
            <a:t>C</a:t>
          </a:r>
          <a:r>
            <a:rPr lang="en-US" sz="1200" b="1" i="0" u="none" strike="noStrike" baseline="-25000">
              <a:solidFill>
                <a:schemeClr val="dk1"/>
              </a:solidFill>
              <a:effectLst/>
              <a:latin typeface="+mn-lt"/>
              <a:ea typeface="+mn-ea"/>
              <a:cs typeface="+mn-cs"/>
            </a:rPr>
            <a:t>9</a:t>
          </a:r>
          <a:r>
            <a:rPr lang="en-US" sz="1200" b="1" i="0" u="none" strike="noStrike">
              <a:solidFill>
                <a:schemeClr val="dk1"/>
              </a:solidFill>
              <a:effectLst/>
              <a:latin typeface="+mn-lt"/>
              <a:ea typeface="+mn-ea"/>
              <a:cs typeface="+mn-cs"/>
            </a:rPr>
            <a:t> = </a:t>
          </a:r>
          <a:r>
            <a:rPr lang="en-US" sz="1200" b="1"/>
            <a:t> Number of</a:t>
          </a:r>
          <a:r>
            <a:rPr lang="en-US" sz="1200" b="1" baseline="0"/>
            <a:t> chef's </a:t>
          </a:r>
          <a:r>
            <a:rPr lang="en-US" sz="1200" b="1"/>
            <a:t>starting at 9 AM.</a:t>
          </a:r>
        </a:p>
        <a:p>
          <a:r>
            <a:rPr lang="en-US" sz="1200" b="1" i="0" u="none" strike="noStrike" baseline="0">
              <a:solidFill>
                <a:schemeClr val="dk1"/>
              </a:solidFill>
              <a:effectLst/>
              <a:latin typeface="+mn-lt"/>
              <a:ea typeface="+mn-ea"/>
              <a:cs typeface="+mn-cs"/>
            </a:rPr>
            <a:t>C</a:t>
          </a:r>
          <a:r>
            <a:rPr lang="en-US" sz="1200" b="1" i="0" u="none" strike="noStrike" baseline="-25000">
              <a:solidFill>
                <a:schemeClr val="dk1"/>
              </a:solidFill>
              <a:effectLst/>
              <a:latin typeface="+mn-lt"/>
              <a:ea typeface="+mn-ea"/>
              <a:cs typeface="+mn-cs"/>
            </a:rPr>
            <a:t>3</a:t>
          </a:r>
          <a:r>
            <a:rPr lang="en-US" sz="1200" b="1" i="0" u="none" strike="noStrike">
              <a:solidFill>
                <a:schemeClr val="dk1"/>
              </a:solidFill>
              <a:effectLst/>
              <a:latin typeface="+mn-lt"/>
              <a:ea typeface="+mn-ea"/>
              <a:cs typeface="+mn-cs"/>
            </a:rPr>
            <a:t> = </a:t>
          </a:r>
          <a:r>
            <a:rPr lang="en-US" sz="1200" b="1"/>
            <a:t> Number of Chef's starting at 3 PM.</a:t>
          </a:r>
        </a:p>
        <a:p>
          <a:r>
            <a:rPr lang="en-US" sz="1200" b="1" i="0" u="none" strike="noStrike" baseline="0">
              <a:solidFill>
                <a:schemeClr val="dk1"/>
              </a:solidFill>
              <a:effectLst/>
              <a:latin typeface="+mn-lt"/>
              <a:ea typeface="+mn-ea"/>
              <a:cs typeface="+mn-cs"/>
            </a:rPr>
            <a:t>S</a:t>
          </a:r>
          <a:r>
            <a:rPr lang="en-US" sz="1200" b="1" i="0" u="none" strike="noStrike" baseline="-25000">
              <a:solidFill>
                <a:schemeClr val="dk1"/>
              </a:solidFill>
              <a:effectLst/>
              <a:latin typeface="+mn-lt"/>
              <a:ea typeface="+mn-ea"/>
              <a:cs typeface="+mn-cs"/>
            </a:rPr>
            <a:t>9  </a:t>
          </a:r>
          <a:r>
            <a:rPr lang="en-US" sz="1200" b="1" i="0" u="none" strike="noStrike">
              <a:solidFill>
                <a:schemeClr val="dk1"/>
              </a:solidFill>
              <a:effectLst/>
              <a:latin typeface="+mn-lt"/>
              <a:ea typeface="+mn-ea"/>
              <a:cs typeface="+mn-cs"/>
            </a:rPr>
            <a:t> = </a:t>
          </a:r>
          <a:r>
            <a:rPr lang="en-US" sz="1200" b="1"/>
            <a:t> Number of server's starting at 9 AM.</a:t>
          </a:r>
        </a:p>
        <a:p>
          <a:r>
            <a:rPr lang="en-US" sz="1200" b="1" i="0" u="none" strike="noStrike" baseline="0">
              <a:solidFill>
                <a:schemeClr val="dk1"/>
              </a:solidFill>
              <a:effectLst/>
              <a:latin typeface="+mn-lt"/>
              <a:ea typeface="+mn-ea"/>
              <a:cs typeface="+mn-cs"/>
            </a:rPr>
            <a:t>S</a:t>
          </a:r>
          <a:r>
            <a:rPr lang="en-US" sz="1200" b="1" i="0" u="none" strike="noStrike" baseline="-25000">
              <a:solidFill>
                <a:schemeClr val="dk1"/>
              </a:solidFill>
              <a:effectLst/>
              <a:latin typeface="+mn-lt"/>
              <a:ea typeface="+mn-ea"/>
              <a:cs typeface="+mn-cs"/>
            </a:rPr>
            <a:t>1</a:t>
          </a:r>
          <a:r>
            <a:rPr lang="en-US" sz="1200" b="1" i="0" u="none" strike="noStrike">
              <a:solidFill>
                <a:schemeClr val="dk1"/>
              </a:solidFill>
              <a:effectLst/>
              <a:latin typeface="+mn-lt"/>
              <a:ea typeface="+mn-ea"/>
              <a:cs typeface="+mn-cs"/>
            </a:rPr>
            <a:t> = </a:t>
          </a:r>
          <a:r>
            <a:rPr lang="en-US" sz="1200" b="1"/>
            <a:t> Number of server's starting at 1 PM.</a:t>
          </a:r>
        </a:p>
        <a:p>
          <a:r>
            <a:rPr lang="en-US" sz="1200" b="1" i="0" u="none" strike="noStrike" baseline="0">
              <a:solidFill>
                <a:schemeClr val="dk1"/>
              </a:solidFill>
              <a:effectLst/>
              <a:latin typeface="+mn-lt"/>
              <a:ea typeface="+mn-ea"/>
              <a:cs typeface="+mn-cs"/>
            </a:rPr>
            <a:t>S</a:t>
          </a:r>
          <a:r>
            <a:rPr lang="en-US" sz="1200" b="1" i="0" u="none" strike="noStrike" baseline="-25000">
              <a:solidFill>
                <a:schemeClr val="dk1"/>
              </a:solidFill>
              <a:effectLst/>
              <a:latin typeface="+mn-lt"/>
              <a:ea typeface="+mn-ea"/>
              <a:cs typeface="+mn-cs"/>
            </a:rPr>
            <a:t>5</a:t>
          </a:r>
          <a:r>
            <a:rPr lang="en-US" sz="1200" b="1" i="0" u="none" strike="noStrike">
              <a:solidFill>
                <a:schemeClr val="dk1"/>
              </a:solidFill>
              <a:effectLst/>
              <a:latin typeface="+mn-lt"/>
              <a:ea typeface="+mn-ea"/>
              <a:cs typeface="+mn-cs"/>
            </a:rPr>
            <a:t> = </a:t>
          </a:r>
          <a:r>
            <a:rPr lang="en-US" sz="1200" b="1"/>
            <a:t> Number of server's starting at 5 PM.</a:t>
          </a:r>
        </a:p>
        <a:p>
          <a:r>
            <a:rPr lang="en-US" sz="1200" b="1" i="0" u="none" strike="noStrike" baseline="0">
              <a:solidFill>
                <a:schemeClr val="dk1"/>
              </a:solidFill>
              <a:effectLst/>
              <a:latin typeface="+mn-lt"/>
              <a:ea typeface="+mn-ea"/>
              <a:cs typeface="+mn-cs"/>
            </a:rPr>
            <a:t>B</a:t>
          </a:r>
          <a:r>
            <a:rPr lang="en-US" sz="1200" b="1" i="0" u="none" strike="noStrike" baseline="-25000">
              <a:solidFill>
                <a:schemeClr val="dk1"/>
              </a:solidFill>
              <a:effectLst/>
              <a:latin typeface="+mn-lt"/>
              <a:ea typeface="+mn-ea"/>
              <a:cs typeface="+mn-cs"/>
            </a:rPr>
            <a:t>9</a:t>
          </a:r>
          <a:r>
            <a:rPr lang="en-US" sz="1200" b="1" i="0" u="none" strike="noStrike">
              <a:solidFill>
                <a:schemeClr val="dk1"/>
              </a:solidFill>
              <a:effectLst/>
              <a:latin typeface="+mn-lt"/>
              <a:ea typeface="+mn-ea"/>
              <a:cs typeface="+mn-cs"/>
            </a:rPr>
            <a:t> = </a:t>
          </a:r>
          <a:r>
            <a:rPr lang="en-US" sz="1200" b="1"/>
            <a:t>  Number of</a:t>
          </a:r>
          <a:r>
            <a:rPr lang="en-US" sz="1200" b="1" baseline="0"/>
            <a:t> bussers</a:t>
          </a:r>
          <a:r>
            <a:rPr lang="en-US" sz="1200" b="1"/>
            <a:t> starting at 9 AM.</a:t>
          </a:r>
        </a:p>
        <a:p>
          <a:r>
            <a:rPr lang="en-US" sz="1200" b="1" i="0" u="none" strike="noStrike" baseline="0">
              <a:solidFill>
                <a:schemeClr val="dk1"/>
              </a:solidFill>
              <a:effectLst/>
              <a:latin typeface="+mn-lt"/>
              <a:ea typeface="+mn-ea"/>
              <a:cs typeface="+mn-cs"/>
            </a:rPr>
            <a:t>B</a:t>
          </a:r>
          <a:r>
            <a:rPr lang="en-US" sz="1200" b="1" i="0" u="none" strike="noStrike" baseline="-25000">
              <a:solidFill>
                <a:schemeClr val="dk1"/>
              </a:solidFill>
              <a:effectLst/>
              <a:latin typeface="+mn-lt"/>
              <a:ea typeface="+mn-ea"/>
              <a:cs typeface="+mn-cs"/>
            </a:rPr>
            <a:t>12</a:t>
          </a:r>
          <a:r>
            <a:rPr lang="en-US" sz="1200" b="1" i="0" u="none" strike="noStrike">
              <a:solidFill>
                <a:schemeClr val="dk1"/>
              </a:solidFill>
              <a:effectLst/>
              <a:latin typeface="+mn-lt"/>
              <a:ea typeface="+mn-ea"/>
              <a:cs typeface="+mn-cs"/>
            </a:rPr>
            <a:t> =   Number of bussers starting at 12 PM.</a:t>
          </a:r>
        </a:p>
        <a:p>
          <a:r>
            <a:rPr lang="en-US" sz="1200" b="1" i="0" u="none" strike="noStrike" baseline="0">
              <a:solidFill>
                <a:schemeClr val="dk1"/>
              </a:solidFill>
              <a:effectLst/>
              <a:latin typeface="+mn-lt"/>
              <a:ea typeface="+mn-ea"/>
              <a:cs typeface="+mn-cs"/>
            </a:rPr>
            <a:t>B</a:t>
          </a:r>
          <a:r>
            <a:rPr lang="en-US" sz="1200" b="1" i="0" u="none" strike="noStrike" baseline="-25000">
              <a:solidFill>
                <a:schemeClr val="dk1"/>
              </a:solidFill>
              <a:effectLst/>
              <a:latin typeface="+mn-lt"/>
              <a:ea typeface="+mn-ea"/>
              <a:cs typeface="+mn-cs"/>
            </a:rPr>
            <a:t>3</a:t>
          </a:r>
          <a:r>
            <a:rPr lang="en-US" sz="1200" b="1" i="0" u="none" strike="noStrike">
              <a:solidFill>
                <a:schemeClr val="dk1"/>
              </a:solidFill>
              <a:effectLst/>
              <a:latin typeface="+mn-lt"/>
              <a:ea typeface="+mn-ea"/>
              <a:cs typeface="+mn-cs"/>
            </a:rPr>
            <a:t> = </a:t>
          </a:r>
          <a:r>
            <a:rPr lang="en-US" sz="1200" b="1"/>
            <a:t>  Number of </a:t>
          </a:r>
          <a:r>
            <a:rPr lang="en-US" sz="1100" b="1" i="0">
              <a:solidFill>
                <a:schemeClr val="dk1"/>
              </a:solidFill>
              <a:effectLst/>
              <a:latin typeface="+mn-lt"/>
              <a:ea typeface="+mn-ea"/>
              <a:cs typeface="+mn-cs"/>
            </a:rPr>
            <a:t>bussers starting </a:t>
          </a:r>
          <a:r>
            <a:rPr lang="en-US" sz="1200" b="1"/>
            <a:t>at 3 PM.</a:t>
          </a:r>
        </a:p>
        <a:p>
          <a:pPr marL="0" marR="0" lvl="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B</a:t>
          </a:r>
          <a:r>
            <a:rPr lang="en-US" sz="1100" b="1" i="0" baseline="-25000">
              <a:solidFill>
                <a:schemeClr val="dk1"/>
              </a:solidFill>
              <a:effectLst/>
              <a:latin typeface="+mn-lt"/>
              <a:ea typeface="+mn-ea"/>
              <a:cs typeface="+mn-cs"/>
            </a:rPr>
            <a:t>6</a:t>
          </a:r>
          <a:r>
            <a:rPr lang="en-US" sz="1100" b="1" i="0">
              <a:solidFill>
                <a:schemeClr val="dk1"/>
              </a:solidFill>
              <a:effectLst/>
              <a:latin typeface="+mn-lt"/>
              <a:ea typeface="+mn-ea"/>
              <a:cs typeface="+mn-cs"/>
            </a:rPr>
            <a:t> = </a:t>
          </a:r>
          <a:r>
            <a:rPr lang="en-US" sz="1100" b="1">
              <a:solidFill>
                <a:schemeClr val="dk1"/>
              </a:solidFill>
              <a:effectLst/>
              <a:latin typeface="+mn-lt"/>
              <a:ea typeface="+mn-ea"/>
              <a:cs typeface="+mn-cs"/>
            </a:rPr>
            <a:t>  Number of </a:t>
          </a:r>
          <a:r>
            <a:rPr lang="en-US" sz="1100" b="1" i="0">
              <a:solidFill>
                <a:schemeClr val="dk1"/>
              </a:solidFill>
              <a:effectLst/>
              <a:latin typeface="+mn-lt"/>
              <a:ea typeface="+mn-ea"/>
              <a:cs typeface="+mn-cs"/>
            </a:rPr>
            <a:t>bussers starting </a:t>
          </a:r>
          <a:r>
            <a:rPr lang="en-US" sz="1100" b="1">
              <a:solidFill>
                <a:schemeClr val="dk1"/>
              </a:solidFill>
              <a:effectLst/>
              <a:latin typeface="+mn-lt"/>
              <a:ea typeface="+mn-ea"/>
              <a:cs typeface="+mn-cs"/>
            </a:rPr>
            <a:t>at 6 PM.</a:t>
          </a:r>
          <a:endParaRPr lang="en-US" sz="1200">
            <a:effectLst/>
          </a:endParaRPr>
        </a:p>
        <a:p>
          <a:endParaRPr lang="en-US" sz="1200" b="1"/>
        </a:p>
        <a:p>
          <a:endParaRPr lang="en-US" sz="1100" b="1" i="1" u="sng" baseline="0">
            <a:solidFill>
              <a:schemeClr val="dk1"/>
            </a:solidFill>
            <a:effectLst/>
            <a:latin typeface="+mn-lt"/>
            <a:ea typeface="+mn-ea"/>
            <a:cs typeface="+mn-cs"/>
          </a:endParaRPr>
        </a:p>
        <a:p>
          <a:r>
            <a:rPr lang="en-US" sz="1100" b="1" i="1" u="sng" baseline="0">
              <a:solidFill>
                <a:schemeClr val="dk1"/>
              </a:solidFill>
              <a:effectLst/>
              <a:latin typeface="+mn-lt"/>
              <a:ea typeface="+mn-ea"/>
              <a:cs typeface="+mn-cs"/>
            </a:rPr>
            <a:t>Model Formation:</a:t>
          </a:r>
        </a:p>
        <a:p>
          <a:r>
            <a:rPr lang="en-US" sz="1100" b="1" i="0" u="none" strike="noStrike">
              <a:solidFill>
                <a:schemeClr val="dk1"/>
              </a:solidFill>
              <a:effectLst/>
              <a:latin typeface="+mn-lt"/>
              <a:ea typeface="+mn-ea"/>
              <a:cs typeface="+mn-cs"/>
            </a:rPr>
            <a:t>Cost per hour for manager = $50</a:t>
          </a:r>
        </a:p>
        <a:p>
          <a:r>
            <a:rPr lang="en-US" sz="1100" b="1" i="0" u="none" strike="noStrike">
              <a:solidFill>
                <a:schemeClr val="dk1"/>
              </a:solidFill>
              <a:effectLst/>
              <a:latin typeface="+mn-lt"/>
              <a:ea typeface="+mn-ea"/>
              <a:cs typeface="+mn-cs"/>
            </a:rPr>
            <a:t>Cost per hour for chef</a:t>
          </a:r>
          <a:r>
            <a:rPr lang="en-US" sz="1100" b="1" i="0" u="none" strike="noStrike" baseline="0">
              <a:solidFill>
                <a:schemeClr val="dk1"/>
              </a:solidFill>
              <a:effectLst/>
              <a:latin typeface="+mn-lt"/>
              <a:ea typeface="+mn-ea"/>
              <a:cs typeface="+mn-cs"/>
            </a:rPr>
            <a:t> </a:t>
          </a:r>
          <a:r>
            <a:rPr lang="en-US" sz="1100" b="1" i="0" u="none" strike="noStrike">
              <a:solidFill>
                <a:schemeClr val="dk1"/>
              </a:solidFill>
              <a:effectLst/>
              <a:latin typeface="+mn-lt"/>
              <a:ea typeface="+mn-ea"/>
              <a:cs typeface="+mn-cs"/>
            </a:rPr>
            <a:t>= $45</a:t>
          </a:r>
        </a:p>
        <a:p>
          <a:pPr marL="0" marR="0" lvl="0" indent="0" defTabSz="914400" eaLnBrk="1" fontAlgn="auto" latinLnBrk="0" hangingPunct="1">
            <a:lnSpc>
              <a:spcPct val="100000"/>
            </a:lnSpc>
            <a:spcBef>
              <a:spcPts val="0"/>
            </a:spcBef>
            <a:spcAft>
              <a:spcPts val="0"/>
            </a:spcAft>
            <a:buClrTx/>
            <a:buSzTx/>
            <a:buFontTx/>
            <a:buNone/>
            <a:tabLst/>
            <a:defRPr/>
          </a:pPr>
          <a:r>
            <a:rPr lang="en-US" sz="1100" b="1" i="0">
              <a:solidFill>
                <a:schemeClr val="dk1"/>
              </a:solidFill>
              <a:effectLst/>
              <a:latin typeface="+mn-lt"/>
              <a:ea typeface="+mn-ea"/>
              <a:cs typeface="+mn-cs"/>
            </a:rPr>
            <a:t>Cost per hour for server</a:t>
          </a:r>
          <a:r>
            <a:rPr lang="en-US" sz="1100" b="1" i="0" baseline="0">
              <a:solidFill>
                <a:schemeClr val="dk1"/>
              </a:solidFill>
              <a:effectLst/>
              <a:latin typeface="+mn-lt"/>
              <a:ea typeface="+mn-ea"/>
              <a:cs typeface="+mn-cs"/>
            </a:rPr>
            <a:t> </a:t>
          </a:r>
          <a:r>
            <a:rPr lang="en-US" sz="1100" b="1" i="0">
              <a:solidFill>
                <a:schemeClr val="dk1"/>
              </a:solidFill>
              <a:effectLst/>
              <a:latin typeface="+mn-lt"/>
              <a:ea typeface="+mn-ea"/>
              <a:cs typeface="+mn-cs"/>
            </a:rPr>
            <a:t>= $30</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i="0">
              <a:solidFill>
                <a:schemeClr val="dk1"/>
              </a:solidFill>
              <a:effectLst/>
              <a:latin typeface="+mn-lt"/>
              <a:ea typeface="+mn-ea"/>
              <a:cs typeface="+mn-cs"/>
            </a:rPr>
            <a:t>Cost per hour for busser</a:t>
          </a:r>
          <a:r>
            <a:rPr lang="en-US" sz="1100" b="1" i="0" baseline="0">
              <a:solidFill>
                <a:schemeClr val="dk1"/>
              </a:solidFill>
              <a:effectLst/>
              <a:latin typeface="+mn-lt"/>
              <a:ea typeface="+mn-ea"/>
              <a:cs typeface="+mn-cs"/>
            </a:rPr>
            <a:t> </a:t>
          </a:r>
          <a:r>
            <a:rPr lang="en-US" sz="1100" b="1" i="0">
              <a:solidFill>
                <a:schemeClr val="dk1"/>
              </a:solidFill>
              <a:effectLst/>
              <a:latin typeface="+mn-lt"/>
              <a:ea typeface="+mn-ea"/>
              <a:cs typeface="+mn-cs"/>
            </a:rPr>
            <a:t>= $20</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1"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i="0">
              <a:solidFill>
                <a:schemeClr val="dk1"/>
              </a:solidFill>
              <a:effectLst/>
              <a:latin typeface="+mn-lt"/>
              <a:ea typeface="+mn-ea"/>
              <a:cs typeface="+mn-cs"/>
            </a:rPr>
            <a:t>Daily salary of a manager = $400</a:t>
          </a:r>
        </a:p>
        <a:p>
          <a:pPr marL="0" marR="0" lvl="0" indent="0" defTabSz="914400" eaLnBrk="1" fontAlgn="auto" latinLnBrk="0" hangingPunct="1">
            <a:lnSpc>
              <a:spcPct val="100000"/>
            </a:lnSpc>
            <a:spcBef>
              <a:spcPts val="0"/>
            </a:spcBef>
            <a:spcAft>
              <a:spcPts val="0"/>
            </a:spcAft>
            <a:buClrTx/>
            <a:buSzTx/>
            <a:buFontTx/>
            <a:buNone/>
            <a:tabLst/>
            <a:defRPr/>
          </a:pPr>
          <a:r>
            <a:rPr lang="en-US" sz="1100" b="1" i="0">
              <a:solidFill>
                <a:schemeClr val="dk1"/>
              </a:solidFill>
              <a:effectLst/>
              <a:latin typeface="+mn-lt"/>
              <a:ea typeface="+mn-ea"/>
              <a:cs typeface="+mn-cs"/>
            </a:rPr>
            <a:t>Daily</a:t>
          </a:r>
          <a:r>
            <a:rPr lang="en-US" sz="1100" b="1" i="0" baseline="0">
              <a:solidFill>
                <a:schemeClr val="dk1"/>
              </a:solidFill>
              <a:effectLst/>
              <a:latin typeface="+mn-lt"/>
              <a:ea typeface="+mn-ea"/>
              <a:cs typeface="+mn-cs"/>
            </a:rPr>
            <a:t> salary of a chef = $225</a:t>
          </a:r>
        </a:p>
        <a:p>
          <a:pPr marL="0" marR="0" lvl="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Daily salary of server = $120</a:t>
          </a:r>
        </a:p>
        <a:p>
          <a:pPr marL="0" marR="0" lvl="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Daily salary of busser= $60</a:t>
          </a:r>
          <a:endParaRPr lang="en-US">
            <a:effectLst/>
          </a:endParaRPr>
        </a:p>
        <a:p>
          <a:endParaRPr lang="en-US" sz="1200" b="1"/>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b="1" i="1" u="sng" baseline="0">
              <a:solidFill>
                <a:schemeClr val="dk1"/>
              </a:solidFill>
              <a:effectLst/>
              <a:latin typeface="+mn-lt"/>
              <a:ea typeface="+mn-ea"/>
              <a:cs typeface="+mn-cs"/>
            </a:rPr>
            <a:t>Objective Function : Minimizing Total Daily cost:</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1" i="1" u="sng"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b="1">
              <a:effectLst/>
            </a:rPr>
            <a:t>Min 400</a:t>
          </a:r>
          <a:r>
            <a:rPr lang="en-US" sz="1100" b="1" i="0">
              <a:solidFill>
                <a:schemeClr val="dk1"/>
              </a:solidFill>
              <a:effectLst/>
              <a:latin typeface="+mn-lt"/>
              <a:ea typeface="+mn-ea"/>
              <a:cs typeface="+mn-cs"/>
            </a:rPr>
            <a:t>M</a:t>
          </a:r>
          <a:r>
            <a:rPr lang="en-US" sz="1100" b="1" i="0" baseline="-25000">
              <a:solidFill>
                <a:schemeClr val="dk1"/>
              </a:solidFill>
              <a:effectLst/>
              <a:latin typeface="+mn-lt"/>
              <a:ea typeface="+mn-ea"/>
              <a:cs typeface="+mn-cs"/>
            </a:rPr>
            <a:t>10</a:t>
          </a:r>
          <a:r>
            <a:rPr lang="en-US" sz="1100" b="1" i="0" baseline="0">
              <a:solidFill>
                <a:schemeClr val="dk1"/>
              </a:solidFill>
              <a:effectLst/>
              <a:latin typeface="+mn-lt"/>
              <a:ea typeface="+mn-ea"/>
              <a:cs typeface="+mn-cs"/>
            </a:rPr>
            <a:t> + 225C</a:t>
          </a:r>
          <a:r>
            <a:rPr lang="en-US" sz="1100" b="1" i="0" baseline="-25000">
              <a:solidFill>
                <a:schemeClr val="dk1"/>
              </a:solidFill>
              <a:effectLst/>
              <a:latin typeface="+mn-lt"/>
              <a:ea typeface="+mn-ea"/>
              <a:cs typeface="+mn-cs"/>
            </a:rPr>
            <a:t>9</a:t>
          </a:r>
          <a:r>
            <a:rPr lang="en-US" sz="1100" b="1" i="0">
              <a:solidFill>
                <a:schemeClr val="dk1"/>
              </a:solidFill>
              <a:effectLst/>
              <a:latin typeface="+mn-lt"/>
              <a:ea typeface="+mn-ea"/>
              <a:cs typeface="+mn-cs"/>
            </a:rPr>
            <a:t> + 225C</a:t>
          </a:r>
          <a:r>
            <a:rPr lang="en-US" sz="1100" b="1" i="0" baseline="-25000">
              <a:solidFill>
                <a:schemeClr val="dk1"/>
              </a:solidFill>
              <a:effectLst/>
              <a:latin typeface="+mn-lt"/>
              <a:ea typeface="+mn-ea"/>
              <a:cs typeface="+mn-cs"/>
            </a:rPr>
            <a:t>3 </a:t>
          </a:r>
          <a:r>
            <a:rPr lang="en-US" sz="1100" b="1" i="0" baseline="0">
              <a:solidFill>
                <a:schemeClr val="dk1"/>
              </a:solidFill>
              <a:effectLst/>
              <a:latin typeface="+mn-lt"/>
              <a:ea typeface="+mn-ea"/>
              <a:cs typeface="+mn-cs"/>
            </a:rPr>
            <a:t>+ 120S</a:t>
          </a:r>
          <a:r>
            <a:rPr lang="en-US" sz="1100" b="1" i="0" baseline="-25000">
              <a:solidFill>
                <a:schemeClr val="dk1"/>
              </a:solidFill>
              <a:effectLst/>
              <a:latin typeface="+mn-lt"/>
              <a:ea typeface="+mn-ea"/>
              <a:cs typeface="+mn-cs"/>
            </a:rPr>
            <a:t>9 </a:t>
          </a:r>
          <a:r>
            <a:rPr lang="en-US" sz="1100" b="1" i="0" baseline="0">
              <a:solidFill>
                <a:schemeClr val="dk1"/>
              </a:solidFill>
              <a:effectLst/>
              <a:latin typeface="+mn-lt"/>
              <a:ea typeface="+mn-ea"/>
              <a:cs typeface="+mn-cs"/>
            </a:rPr>
            <a:t>+ 120S</a:t>
          </a:r>
          <a:r>
            <a:rPr lang="en-US" sz="1100" b="1" i="0" baseline="-25000">
              <a:solidFill>
                <a:schemeClr val="dk1"/>
              </a:solidFill>
              <a:effectLst/>
              <a:latin typeface="+mn-lt"/>
              <a:ea typeface="+mn-ea"/>
              <a:cs typeface="+mn-cs"/>
            </a:rPr>
            <a:t>1</a:t>
          </a:r>
          <a:r>
            <a:rPr lang="en-US" sz="1100" b="1" i="0" baseline="0">
              <a:solidFill>
                <a:schemeClr val="dk1"/>
              </a:solidFill>
              <a:effectLst/>
              <a:latin typeface="+mn-lt"/>
              <a:ea typeface="+mn-ea"/>
              <a:cs typeface="+mn-cs"/>
            </a:rPr>
            <a:t> + 120S</a:t>
          </a:r>
          <a:r>
            <a:rPr lang="en-US" sz="1100" b="1" i="0" baseline="-25000">
              <a:solidFill>
                <a:schemeClr val="dk1"/>
              </a:solidFill>
              <a:effectLst/>
              <a:latin typeface="+mn-lt"/>
              <a:ea typeface="+mn-ea"/>
              <a:cs typeface="+mn-cs"/>
            </a:rPr>
            <a:t>5</a:t>
          </a:r>
          <a:r>
            <a:rPr lang="en-US" sz="1100" b="1" i="0" baseline="0">
              <a:solidFill>
                <a:schemeClr val="dk1"/>
              </a:solidFill>
              <a:effectLst/>
              <a:latin typeface="+mn-lt"/>
              <a:ea typeface="+mn-ea"/>
              <a:cs typeface="+mn-cs"/>
            </a:rPr>
            <a:t> + 60B</a:t>
          </a:r>
          <a:r>
            <a:rPr lang="en-US" sz="1100" b="1" i="0" baseline="-25000">
              <a:solidFill>
                <a:schemeClr val="dk1"/>
              </a:solidFill>
              <a:effectLst/>
              <a:latin typeface="+mn-lt"/>
              <a:ea typeface="+mn-ea"/>
              <a:cs typeface="+mn-cs"/>
            </a:rPr>
            <a:t>9</a:t>
          </a:r>
          <a:r>
            <a:rPr lang="en-US" sz="1100" b="1" i="0" baseline="0">
              <a:solidFill>
                <a:schemeClr val="dk1"/>
              </a:solidFill>
              <a:effectLst/>
              <a:latin typeface="+mn-lt"/>
              <a:ea typeface="+mn-ea"/>
              <a:cs typeface="+mn-cs"/>
            </a:rPr>
            <a:t> + 60B</a:t>
          </a:r>
          <a:r>
            <a:rPr lang="en-US" sz="1100" b="1" i="0" baseline="-25000">
              <a:solidFill>
                <a:schemeClr val="dk1"/>
              </a:solidFill>
              <a:effectLst/>
              <a:latin typeface="+mn-lt"/>
              <a:ea typeface="+mn-ea"/>
              <a:cs typeface="+mn-cs"/>
            </a:rPr>
            <a:t>12</a:t>
          </a:r>
          <a:r>
            <a:rPr lang="en-US" sz="1100" b="1" i="0" baseline="0">
              <a:solidFill>
                <a:schemeClr val="dk1"/>
              </a:solidFill>
              <a:effectLst/>
              <a:latin typeface="+mn-lt"/>
              <a:ea typeface="+mn-ea"/>
              <a:cs typeface="+mn-cs"/>
            </a:rPr>
            <a:t> + 60B</a:t>
          </a:r>
          <a:r>
            <a:rPr lang="en-US" sz="1100" b="1" i="0" baseline="-25000">
              <a:solidFill>
                <a:schemeClr val="dk1"/>
              </a:solidFill>
              <a:effectLst/>
              <a:latin typeface="+mn-lt"/>
              <a:ea typeface="+mn-ea"/>
              <a:cs typeface="+mn-cs"/>
            </a:rPr>
            <a:t>3</a:t>
          </a:r>
          <a:r>
            <a:rPr lang="en-US" sz="1100" b="1" i="0" baseline="0">
              <a:solidFill>
                <a:schemeClr val="dk1"/>
              </a:solidFill>
              <a:effectLst/>
              <a:latin typeface="+mn-lt"/>
              <a:ea typeface="+mn-ea"/>
              <a:cs typeface="+mn-cs"/>
            </a:rPr>
            <a:t> + 60B</a:t>
          </a:r>
          <a:r>
            <a:rPr lang="en-US" sz="1100" b="1" i="0" baseline="-25000">
              <a:solidFill>
                <a:schemeClr val="dk1"/>
              </a:solidFill>
              <a:effectLst/>
              <a:latin typeface="+mn-lt"/>
              <a:ea typeface="+mn-ea"/>
              <a:cs typeface="+mn-cs"/>
            </a:rPr>
            <a:t>6</a:t>
          </a:r>
          <a:r>
            <a:rPr lang="en-US" sz="1100" b="1" i="0">
              <a:solidFill>
                <a:schemeClr val="dk1"/>
              </a:solidFill>
              <a:effectLst/>
              <a:latin typeface="+mn-lt"/>
              <a:ea typeface="+mn-ea"/>
              <a:cs typeface="+mn-cs"/>
            </a:rPr>
            <a:t> </a:t>
          </a:r>
          <a:endParaRPr lang="en-US" b="1">
            <a:effectLst/>
          </a:endParaRP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b="1" i="1" u="sng" baseline="0">
              <a:solidFill>
                <a:schemeClr val="dk1"/>
              </a:solidFill>
              <a:effectLst/>
              <a:latin typeface="+mn-lt"/>
              <a:ea typeface="+mn-ea"/>
              <a:cs typeface="+mn-cs"/>
            </a:rPr>
            <a:t>Constraints:</a:t>
          </a:r>
        </a:p>
        <a:p>
          <a:pPr marL="0" marR="0" lvl="0" indent="0" defTabSz="914400" eaLnBrk="1" fontAlgn="auto" latinLnBrk="0" hangingPunct="1">
            <a:lnSpc>
              <a:spcPct val="100000"/>
            </a:lnSpc>
            <a:spcBef>
              <a:spcPts val="0"/>
            </a:spcBef>
            <a:spcAft>
              <a:spcPts val="0"/>
            </a:spcAft>
            <a:buClrTx/>
            <a:buSzTx/>
            <a:buFontTx/>
            <a:buNone/>
            <a:tabLst/>
            <a:defRPr/>
          </a:pPr>
          <a:endParaRPr lang="en-US" b="1">
            <a:effectLst/>
          </a:endParaRPr>
        </a:p>
        <a:p>
          <a:r>
            <a:rPr lang="en-US" sz="1100" b="1" i="0" u="none" strike="noStrike">
              <a:solidFill>
                <a:schemeClr val="dk1"/>
              </a:solidFill>
              <a:effectLst/>
              <a:latin typeface="+mn-lt"/>
              <a:ea typeface="+mn-ea"/>
              <a:cs typeface="+mn-cs"/>
            </a:rPr>
            <a:t>Employees at 9-10 AM</a:t>
          </a:r>
          <a:r>
            <a:rPr lang="en-US" b="1">
              <a:effectLst/>
            </a:rPr>
            <a:t> &gt;= 5: 		</a:t>
          </a:r>
          <a:r>
            <a:rPr lang="en-US" sz="1100" b="1" i="0">
              <a:solidFill>
                <a:schemeClr val="dk1"/>
              </a:solidFill>
              <a:effectLst/>
              <a:latin typeface="+mn-lt"/>
              <a:ea typeface="+mn-ea"/>
              <a:cs typeface="+mn-cs"/>
            </a:rPr>
            <a:t>C</a:t>
          </a:r>
          <a:r>
            <a:rPr lang="en-US" sz="1100" b="1" i="0" baseline="-25000">
              <a:solidFill>
                <a:schemeClr val="dk1"/>
              </a:solidFill>
              <a:effectLst/>
              <a:latin typeface="+mn-lt"/>
              <a:ea typeface="+mn-ea"/>
              <a:cs typeface="+mn-cs"/>
            </a:rPr>
            <a:t>9</a:t>
          </a:r>
          <a:r>
            <a:rPr lang="en-US" sz="1100" b="1" i="0" baseline="0">
              <a:solidFill>
                <a:schemeClr val="dk1"/>
              </a:solidFill>
              <a:effectLst/>
              <a:latin typeface="+mn-lt"/>
              <a:ea typeface="+mn-ea"/>
              <a:cs typeface="+mn-cs"/>
            </a:rPr>
            <a:t> + </a:t>
          </a:r>
          <a:r>
            <a:rPr lang="en-US" sz="1100" b="1" i="0" baseline="-25000">
              <a:solidFill>
                <a:schemeClr val="dk1"/>
              </a:solidFill>
              <a:effectLst/>
              <a:latin typeface="+mn-lt"/>
              <a:ea typeface="+mn-ea"/>
              <a:cs typeface="+mn-cs"/>
            </a:rPr>
            <a:t>  </a:t>
          </a:r>
          <a:r>
            <a:rPr lang="en-US" sz="1100" b="1" i="0" baseline="0">
              <a:solidFill>
                <a:schemeClr val="dk1"/>
              </a:solidFill>
              <a:effectLst/>
              <a:latin typeface="+mn-lt"/>
              <a:ea typeface="+mn-ea"/>
              <a:cs typeface="+mn-cs"/>
            </a:rPr>
            <a:t>S</a:t>
          </a:r>
          <a:r>
            <a:rPr lang="en-US" sz="1100" b="1" i="0" baseline="-25000">
              <a:solidFill>
                <a:schemeClr val="dk1"/>
              </a:solidFill>
              <a:effectLst/>
              <a:latin typeface="+mn-lt"/>
              <a:ea typeface="+mn-ea"/>
              <a:cs typeface="+mn-cs"/>
            </a:rPr>
            <a:t>9  </a:t>
          </a:r>
          <a:r>
            <a:rPr lang="en-US" sz="1100" b="1" i="0" u="none" strike="noStrike">
              <a:solidFill>
                <a:schemeClr val="dk1"/>
              </a:solidFill>
              <a:effectLst/>
              <a:latin typeface="+mn-lt"/>
              <a:ea typeface="+mn-ea"/>
              <a:cs typeface="+mn-cs"/>
            </a:rPr>
            <a:t>+ </a:t>
          </a:r>
          <a:r>
            <a:rPr lang="en-US" sz="1100" b="1" i="0" u="none" strike="noStrike" baseline="0">
              <a:solidFill>
                <a:schemeClr val="dk1"/>
              </a:solidFill>
              <a:effectLst/>
              <a:latin typeface="+mn-lt"/>
              <a:ea typeface="+mn-ea"/>
              <a:cs typeface="+mn-cs"/>
            </a:rPr>
            <a:t>B</a:t>
          </a:r>
          <a:r>
            <a:rPr lang="en-US" sz="1100" b="1" i="0" baseline="-25000">
              <a:solidFill>
                <a:schemeClr val="dk1"/>
              </a:solidFill>
              <a:effectLst/>
              <a:latin typeface="+mn-lt"/>
              <a:ea typeface="+mn-ea"/>
              <a:cs typeface="+mn-cs"/>
            </a:rPr>
            <a:t>9  </a:t>
          </a:r>
          <a:r>
            <a:rPr lang="en-US" sz="1100" b="1" i="0" u="none" strike="noStrike">
              <a:solidFill>
                <a:schemeClr val="dk1"/>
              </a:solidFill>
              <a:effectLst/>
              <a:latin typeface="+mn-lt"/>
              <a:ea typeface="+mn-ea"/>
              <a:cs typeface="+mn-cs"/>
            </a:rPr>
            <a:t>&gt;= 5</a:t>
          </a:r>
        </a:p>
        <a:p>
          <a:r>
            <a:rPr lang="en-US" sz="1100" b="1" i="0">
              <a:solidFill>
                <a:schemeClr val="dk1"/>
              </a:solidFill>
              <a:effectLst/>
              <a:latin typeface="+mn-lt"/>
              <a:ea typeface="+mn-ea"/>
              <a:cs typeface="+mn-cs"/>
            </a:rPr>
            <a:t>Employees</a:t>
          </a:r>
          <a:r>
            <a:rPr lang="en-US" sz="1100" b="1" i="0" u="none" strike="noStrike">
              <a:solidFill>
                <a:schemeClr val="dk1"/>
              </a:solidFill>
              <a:effectLst/>
              <a:latin typeface="+mn-lt"/>
              <a:ea typeface="+mn-ea"/>
              <a:cs typeface="+mn-cs"/>
            </a:rPr>
            <a:t> at 10 - 11 AM &gt;= 8:		M</a:t>
          </a:r>
          <a:r>
            <a:rPr lang="en-US" sz="1100" b="1" i="0" u="none" strike="noStrike" baseline="-25000">
              <a:solidFill>
                <a:schemeClr val="dk1"/>
              </a:solidFill>
              <a:effectLst/>
              <a:latin typeface="+mn-lt"/>
              <a:ea typeface="+mn-ea"/>
              <a:cs typeface="+mn-cs"/>
            </a:rPr>
            <a:t>10</a:t>
          </a:r>
          <a:r>
            <a:rPr lang="en-US" sz="1100" b="1" i="0" baseline="0">
              <a:solidFill>
                <a:schemeClr val="dk1"/>
              </a:solidFill>
              <a:effectLst/>
              <a:latin typeface="+mn-lt"/>
              <a:ea typeface="+mn-ea"/>
              <a:cs typeface="+mn-cs"/>
            </a:rPr>
            <a:t> +</a:t>
          </a:r>
          <a:r>
            <a:rPr lang="en-US" sz="1100" b="1" i="0" u="none" strike="noStrike">
              <a:solidFill>
                <a:schemeClr val="dk1"/>
              </a:solidFill>
              <a:effectLst/>
              <a:latin typeface="+mn-lt"/>
              <a:ea typeface="+mn-ea"/>
              <a:cs typeface="+mn-cs"/>
            </a:rPr>
            <a:t> </a:t>
          </a:r>
          <a:r>
            <a:rPr lang="en-US" sz="1100" b="1" i="0">
              <a:solidFill>
                <a:schemeClr val="dk1"/>
              </a:solidFill>
              <a:effectLst/>
              <a:latin typeface="+mn-lt"/>
              <a:ea typeface="+mn-ea"/>
              <a:cs typeface="+mn-cs"/>
            </a:rPr>
            <a:t>C</a:t>
          </a:r>
          <a:r>
            <a:rPr lang="en-US" sz="1100" b="1" i="0" baseline="-25000">
              <a:solidFill>
                <a:schemeClr val="dk1"/>
              </a:solidFill>
              <a:effectLst/>
              <a:latin typeface="+mn-lt"/>
              <a:ea typeface="+mn-ea"/>
              <a:cs typeface="+mn-cs"/>
            </a:rPr>
            <a:t>9</a:t>
          </a:r>
          <a:r>
            <a:rPr lang="en-US" sz="1100" b="1" i="0" baseline="0">
              <a:solidFill>
                <a:schemeClr val="dk1"/>
              </a:solidFill>
              <a:effectLst/>
              <a:latin typeface="+mn-lt"/>
              <a:ea typeface="+mn-ea"/>
              <a:cs typeface="+mn-cs"/>
            </a:rPr>
            <a:t> + </a:t>
          </a:r>
          <a:r>
            <a:rPr lang="en-US" sz="1100" b="1" i="0" baseline="-25000">
              <a:solidFill>
                <a:schemeClr val="dk1"/>
              </a:solidFill>
              <a:effectLst/>
              <a:latin typeface="+mn-lt"/>
              <a:ea typeface="+mn-ea"/>
              <a:cs typeface="+mn-cs"/>
            </a:rPr>
            <a:t>  </a:t>
          </a:r>
          <a:r>
            <a:rPr lang="en-US" sz="1100" b="1" i="0" baseline="0">
              <a:solidFill>
                <a:schemeClr val="dk1"/>
              </a:solidFill>
              <a:effectLst/>
              <a:latin typeface="+mn-lt"/>
              <a:ea typeface="+mn-ea"/>
              <a:cs typeface="+mn-cs"/>
            </a:rPr>
            <a:t>S</a:t>
          </a:r>
          <a:r>
            <a:rPr lang="en-US" sz="1100" b="1" i="0" baseline="-25000">
              <a:solidFill>
                <a:schemeClr val="dk1"/>
              </a:solidFill>
              <a:effectLst/>
              <a:latin typeface="+mn-lt"/>
              <a:ea typeface="+mn-ea"/>
              <a:cs typeface="+mn-cs"/>
            </a:rPr>
            <a:t>9  </a:t>
          </a:r>
          <a:r>
            <a:rPr lang="en-US" sz="1100" b="1" i="0">
              <a:solidFill>
                <a:schemeClr val="dk1"/>
              </a:solidFill>
              <a:effectLst/>
              <a:latin typeface="+mn-lt"/>
              <a:ea typeface="+mn-ea"/>
              <a:cs typeface="+mn-cs"/>
            </a:rPr>
            <a:t>+ </a:t>
          </a:r>
          <a:r>
            <a:rPr lang="en-US" sz="1100" b="1" i="0" baseline="0">
              <a:solidFill>
                <a:schemeClr val="dk1"/>
              </a:solidFill>
              <a:effectLst/>
              <a:latin typeface="+mn-lt"/>
              <a:ea typeface="+mn-ea"/>
              <a:cs typeface="+mn-cs"/>
            </a:rPr>
            <a:t>B</a:t>
          </a:r>
          <a:r>
            <a:rPr lang="en-US" sz="1100" b="1" i="0" baseline="-25000">
              <a:solidFill>
                <a:schemeClr val="dk1"/>
              </a:solidFill>
              <a:effectLst/>
              <a:latin typeface="+mn-lt"/>
              <a:ea typeface="+mn-ea"/>
              <a:cs typeface="+mn-cs"/>
            </a:rPr>
            <a:t>9  </a:t>
          </a:r>
          <a:r>
            <a:rPr lang="en-US" sz="1100" b="1" i="0" u="none" strike="noStrike">
              <a:solidFill>
                <a:schemeClr val="dk1"/>
              </a:solidFill>
              <a:effectLst/>
              <a:latin typeface="+mn-lt"/>
              <a:ea typeface="+mn-ea"/>
              <a:cs typeface="+mn-cs"/>
            </a:rPr>
            <a:t>&gt;= 8</a:t>
          </a:r>
        </a:p>
        <a:p>
          <a:r>
            <a:rPr lang="en-US" sz="1100" b="1" i="0">
              <a:solidFill>
                <a:schemeClr val="dk1"/>
              </a:solidFill>
              <a:effectLst/>
              <a:latin typeface="+mn-lt"/>
              <a:ea typeface="+mn-ea"/>
              <a:cs typeface="+mn-cs"/>
            </a:rPr>
            <a:t>Employees</a:t>
          </a:r>
          <a:r>
            <a:rPr lang="en-US" sz="1100" b="1" i="0" u="none" strike="noStrike">
              <a:solidFill>
                <a:schemeClr val="dk1"/>
              </a:solidFill>
              <a:effectLst/>
              <a:latin typeface="+mn-lt"/>
              <a:ea typeface="+mn-ea"/>
              <a:cs typeface="+mn-cs"/>
            </a:rPr>
            <a:t> 11 AM - 12 PM &gt;= 10:	</a:t>
          </a:r>
          <a:r>
            <a:rPr lang="en-US" sz="1100" b="1" i="0">
              <a:solidFill>
                <a:schemeClr val="dk1"/>
              </a:solidFill>
              <a:effectLst/>
              <a:latin typeface="+mn-lt"/>
              <a:ea typeface="+mn-ea"/>
              <a:cs typeface="+mn-cs"/>
            </a:rPr>
            <a:t>M</a:t>
          </a:r>
          <a:r>
            <a:rPr lang="en-US" sz="1100" b="1" i="0" baseline="-25000">
              <a:solidFill>
                <a:schemeClr val="dk1"/>
              </a:solidFill>
              <a:effectLst/>
              <a:latin typeface="+mn-lt"/>
              <a:ea typeface="+mn-ea"/>
              <a:cs typeface="+mn-cs"/>
            </a:rPr>
            <a:t>10</a:t>
          </a:r>
          <a:r>
            <a:rPr lang="en-US" sz="1100" b="1" i="0" baseline="0">
              <a:solidFill>
                <a:schemeClr val="dk1"/>
              </a:solidFill>
              <a:effectLst/>
              <a:latin typeface="+mn-lt"/>
              <a:ea typeface="+mn-ea"/>
              <a:cs typeface="+mn-cs"/>
            </a:rPr>
            <a:t> +</a:t>
          </a:r>
          <a:r>
            <a:rPr lang="en-US" sz="1100" b="1" i="0">
              <a:solidFill>
                <a:schemeClr val="dk1"/>
              </a:solidFill>
              <a:effectLst/>
              <a:latin typeface="+mn-lt"/>
              <a:ea typeface="+mn-ea"/>
              <a:cs typeface="+mn-cs"/>
            </a:rPr>
            <a:t> C</a:t>
          </a:r>
          <a:r>
            <a:rPr lang="en-US" sz="1100" b="1" i="0" baseline="-25000">
              <a:solidFill>
                <a:schemeClr val="dk1"/>
              </a:solidFill>
              <a:effectLst/>
              <a:latin typeface="+mn-lt"/>
              <a:ea typeface="+mn-ea"/>
              <a:cs typeface="+mn-cs"/>
            </a:rPr>
            <a:t>9</a:t>
          </a:r>
          <a:r>
            <a:rPr lang="en-US" sz="1100" b="1" i="0" baseline="0">
              <a:solidFill>
                <a:schemeClr val="dk1"/>
              </a:solidFill>
              <a:effectLst/>
              <a:latin typeface="+mn-lt"/>
              <a:ea typeface="+mn-ea"/>
              <a:cs typeface="+mn-cs"/>
            </a:rPr>
            <a:t> + </a:t>
          </a:r>
          <a:r>
            <a:rPr lang="en-US" sz="1100" b="1" i="0" baseline="-25000">
              <a:solidFill>
                <a:schemeClr val="dk1"/>
              </a:solidFill>
              <a:effectLst/>
              <a:latin typeface="+mn-lt"/>
              <a:ea typeface="+mn-ea"/>
              <a:cs typeface="+mn-cs"/>
            </a:rPr>
            <a:t>  </a:t>
          </a:r>
          <a:r>
            <a:rPr lang="en-US" sz="1100" b="1" i="0" baseline="0">
              <a:solidFill>
                <a:schemeClr val="dk1"/>
              </a:solidFill>
              <a:effectLst/>
              <a:latin typeface="+mn-lt"/>
              <a:ea typeface="+mn-ea"/>
              <a:cs typeface="+mn-cs"/>
            </a:rPr>
            <a:t>S</a:t>
          </a:r>
          <a:r>
            <a:rPr lang="en-US" sz="1100" b="1" i="0" baseline="-25000">
              <a:solidFill>
                <a:schemeClr val="dk1"/>
              </a:solidFill>
              <a:effectLst/>
              <a:latin typeface="+mn-lt"/>
              <a:ea typeface="+mn-ea"/>
              <a:cs typeface="+mn-cs"/>
            </a:rPr>
            <a:t>9  </a:t>
          </a:r>
          <a:r>
            <a:rPr lang="en-US" sz="1100" b="1" i="0">
              <a:solidFill>
                <a:schemeClr val="dk1"/>
              </a:solidFill>
              <a:effectLst/>
              <a:latin typeface="+mn-lt"/>
              <a:ea typeface="+mn-ea"/>
              <a:cs typeface="+mn-cs"/>
            </a:rPr>
            <a:t>+ </a:t>
          </a:r>
          <a:r>
            <a:rPr lang="en-US" sz="1100" b="1" i="0" baseline="0">
              <a:solidFill>
                <a:schemeClr val="dk1"/>
              </a:solidFill>
              <a:effectLst/>
              <a:latin typeface="+mn-lt"/>
              <a:ea typeface="+mn-ea"/>
              <a:cs typeface="+mn-cs"/>
            </a:rPr>
            <a:t>B</a:t>
          </a:r>
          <a:r>
            <a:rPr lang="en-US" sz="1100" b="1" i="0" baseline="-25000">
              <a:solidFill>
                <a:schemeClr val="dk1"/>
              </a:solidFill>
              <a:effectLst/>
              <a:latin typeface="+mn-lt"/>
              <a:ea typeface="+mn-ea"/>
              <a:cs typeface="+mn-cs"/>
            </a:rPr>
            <a:t>9  </a:t>
          </a:r>
          <a:r>
            <a:rPr lang="en-US" sz="1100" b="1" i="0" u="none" strike="noStrike">
              <a:solidFill>
                <a:schemeClr val="dk1"/>
              </a:solidFill>
              <a:effectLst/>
              <a:latin typeface="+mn-lt"/>
              <a:ea typeface="+mn-ea"/>
              <a:cs typeface="+mn-cs"/>
            </a:rPr>
            <a:t>&gt;= 10</a:t>
          </a:r>
        </a:p>
        <a:p>
          <a:r>
            <a:rPr lang="en-US" sz="1100" b="1" i="0">
              <a:solidFill>
                <a:schemeClr val="dk1"/>
              </a:solidFill>
              <a:effectLst/>
              <a:latin typeface="+mn-lt"/>
              <a:ea typeface="+mn-ea"/>
              <a:cs typeface="+mn-cs"/>
            </a:rPr>
            <a:t>Employees</a:t>
          </a:r>
          <a:r>
            <a:rPr lang="en-US" sz="1100" b="1" i="0" u="none" strike="noStrike">
              <a:solidFill>
                <a:schemeClr val="dk1"/>
              </a:solidFill>
              <a:effectLst/>
              <a:latin typeface="+mn-lt"/>
              <a:ea typeface="+mn-ea"/>
              <a:cs typeface="+mn-cs"/>
            </a:rPr>
            <a:t> 12 - 1 PM &gt;= 10:		</a:t>
          </a:r>
          <a:r>
            <a:rPr lang="en-US" sz="1100" b="1" i="0">
              <a:solidFill>
                <a:schemeClr val="dk1"/>
              </a:solidFill>
              <a:effectLst/>
              <a:latin typeface="+mn-lt"/>
              <a:ea typeface="+mn-ea"/>
              <a:cs typeface="+mn-cs"/>
            </a:rPr>
            <a:t>M</a:t>
          </a:r>
          <a:r>
            <a:rPr lang="en-US" sz="1100" b="1" i="0" baseline="-25000">
              <a:solidFill>
                <a:schemeClr val="dk1"/>
              </a:solidFill>
              <a:effectLst/>
              <a:latin typeface="+mn-lt"/>
              <a:ea typeface="+mn-ea"/>
              <a:cs typeface="+mn-cs"/>
            </a:rPr>
            <a:t>10</a:t>
          </a:r>
          <a:r>
            <a:rPr lang="en-US" sz="1100" b="1" i="0" baseline="0">
              <a:solidFill>
                <a:schemeClr val="dk1"/>
              </a:solidFill>
              <a:effectLst/>
              <a:latin typeface="+mn-lt"/>
              <a:ea typeface="+mn-ea"/>
              <a:cs typeface="+mn-cs"/>
            </a:rPr>
            <a:t> +</a:t>
          </a:r>
          <a:r>
            <a:rPr lang="en-US" sz="1100" b="1" i="0">
              <a:solidFill>
                <a:schemeClr val="dk1"/>
              </a:solidFill>
              <a:effectLst/>
              <a:latin typeface="+mn-lt"/>
              <a:ea typeface="+mn-ea"/>
              <a:cs typeface="+mn-cs"/>
            </a:rPr>
            <a:t> C</a:t>
          </a:r>
          <a:r>
            <a:rPr lang="en-US" sz="1100" b="1" i="0" baseline="-25000">
              <a:solidFill>
                <a:schemeClr val="dk1"/>
              </a:solidFill>
              <a:effectLst/>
              <a:latin typeface="+mn-lt"/>
              <a:ea typeface="+mn-ea"/>
              <a:cs typeface="+mn-cs"/>
            </a:rPr>
            <a:t>9</a:t>
          </a:r>
          <a:r>
            <a:rPr lang="en-US" sz="1100" b="1" i="0" baseline="0">
              <a:solidFill>
                <a:schemeClr val="dk1"/>
              </a:solidFill>
              <a:effectLst/>
              <a:latin typeface="+mn-lt"/>
              <a:ea typeface="+mn-ea"/>
              <a:cs typeface="+mn-cs"/>
            </a:rPr>
            <a:t> + </a:t>
          </a:r>
          <a:r>
            <a:rPr lang="en-US" sz="1100" b="1" i="0" baseline="-25000">
              <a:solidFill>
                <a:schemeClr val="dk1"/>
              </a:solidFill>
              <a:effectLst/>
              <a:latin typeface="+mn-lt"/>
              <a:ea typeface="+mn-ea"/>
              <a:cs typeface="+mn-cs"/>
            </a:rPr>
            <a:t>  </a:t>
          </a:r>
          <a:r>
            <a:rPr lang="en-US" sz="1100" b="1" i="0" baseline="0">
              <a:solidFill>
                <a:schemeClr val="dk1"/>
              </a:solidFill>
              <a:effectLst/>
              <a:latin typeface="+mn-lt"/>
              <a:ea typeface="+mn-ea"/>
              <a:cs typeface="+mn-cs"/>
            </a:rPr>
            <a:t>S</a:t>
          </a:r>
          <a:r>
            <a:rPr lang="en-US" sz="1100" b="1" i="0" baseline="-25000">
              <a:solidFill>
                <a:schemeClr val="dk1"/>
              </a:solidFill>
              <a:effectLst/>
              <a:latin typeface="+mn-lt"/>
              <a:ea typeface="+mn-ea"/>
              <a:cs typeface="+mn-cs"/>
            </a:rPr>
            <a:t>9  </a:t>
          </a:r>
          <a:r>
            <a:rPr lang="en-US" sz="1100" b="1" i="0">
              <a:solidFill>
                <a:schemeClr val="dk1"/>
              </a:solidFill>
              <a:effectLst/>
              <a:latin typeface="+mn-lt"/>
              <a:ea typeface="+mn-ea"/>
              <a:cs typeface="+mn-cs"/>
            </a:rPr>
            <a:t>+ </a:t>
          </a:r>
          <a:r>
            <a:rPr lang="en-US" sz="1100" b="1" i="0" baseline="0">
              <a:solidFill>
                <a:schemeClr val="dk1"/>
              </a:solidFill>
              <a:effectLst/>
              <a:latin typeface="+mn-lt"/>
              <a:ea typeface="+mn-ea"/>
              <a:cs typeface="+mn-cs"/>
            </a:rPr>
            <a:t>B</a:t>
          </a:r>
          <a:r>
            <a:rPr lang="en-US" sz="1100" b="1" i="0" baseline="-25000">
              <a:solidFill>
                <a:schemeClr val="dk1"/>
              </a:solidFill>
              <a:effectLst/>
              <a:latin typeface="+mn-lt"/>
              <a:ea typeface="+mn-ea"/>
              <a:cs typeface="+mn-cs"/>
            </a:rPr>
            <a:t>12  </a:t>
          </a:r>
          <a:r>
            <a:rPr lang="en-US" sz="1100" b="1" i="0" u="none" strike="noStrike">
              <a:solidFill>
                <a:schemeClr val="dk1"/>
              </a:solidFill>
              <a:effectLst/>
              <a:latin typeface="+mn-lt"/>
              <a:ea typeface="+mn-ea"/>
              <a:cs typeface="+mn-cs"/>
            </a:rPr>
            <a:t>&gt;= 10</a:t>
          </a:r>
        </a:p>
        <a:p>
          <a:r>
            <a:rPr lang="en-US" sz="1100" b="1" i="0">
              <a:solidFill>
                <a:schemeClr val="dk1"/>
              </a:solidFill>
              <a:effectLst/>
              <a:latin typeface="+mn-lt"/>
              <a:ea typeface="+mn-ea"/>
              <a:cs typeface="+mn-cs"/>
            </a:rPr>
            <a:t>Employees</a:t>
          </a:r>
          <a:r>
            <a:rPr lang="en-US" sz="1100" b="1" i="0" u="none" strike="noStrike">
              <a:solidFill>
                <a:schemeClr val="dk1"/>
              </a:solidFill>
              <a:effectLst/>
              <a:latin typeface="+mn-lt"/>
              <a:ea typeface="+mn-ea"/>
              <a:cs typeface="+mn-cs"/>
            </a:rPr>
            <a:t> 1 - 2 PM</a:t>
          </a:r>
          <a:r>
            <a:rPr lang="en-US" b="1">
              <a:effectLst/>
            </a:rPr>
            <a:t> &gt;= 10:		</a:t>
          </a:r>
          <a:r>
            <a:rPr lang="en-US" sz="1100" b="1" i="0">
              <a:solidFill>
                <a:schemeClr val="dk1"/>
              </a:solidFill>
              <a:effectLst/>
              <a:latin typeface="+mn-lt"/>
              <a:ea typeface="+mn-ea"/>
              <a:cs typeface="+mn-cs"/>
            </a:rPr>
            <a:t>M</a:t>
          </a:r>
          <a:r>
            <a:rPr lang="en-US" sz="1100" b="1" i="0" baseline="-25000">
              <a:solidFill>
                <a:schemeClr val="dk1"/>
              </a:solidFill>
              <a:effectLst/>
              <a:latin typeface="+mn-lt"/>
              <a:ea typeface="+mn-ea"/>
              <a:cs typeface="+mn-cs"/>
            </a:rPr>
            <a:t>10</a:t>
          </a:r>
          <a:r>
            <a:rPr lang="en-US" sz="1100" b="1" i="0" baseline="0">
              <a:solidFill>
                <a:schemeClr val="dk1"/>
              </a:solidFill>
              <a:effectLst/>
              <a:latin typeface="+mn-lt"/>
              <a:ea typeface="+mn-ea"/>
              <a:cs typeface="+mn-cs"/>
            </a:rPr>
            <a:t> +</a:t>
          </a:r>
          <a:r>
            <a:rPr lang="en-US" sz="1100" b="1" i="0">
              <a:solidFill>
                <a:schemeClr val="dk1"/>
              </a:solidFill>
              <a:effectLst/>
              <a:latin typeface="+mn-lt"/>
              <a:ea typeface="+mn-ea"/>
              <a:cs typeface="+mn-cs"/>
            </a:rPr>
            <a:t> C</a:t>
          </a:r>
          <a:r>
            <a:rPr lang="en-US" sz="1100" b="1" i="0" baseline="-25000">
              <a:solidFill>
                <a:schemeClr val="dk1"/>
              </a:solidFill>
              <a:effectLst/>
              <a:latin typeface="+mn-lt"/>
              <a:ea typeface="+mn-ea"/>
              <a:cs typeface="+mn-cs"/>
            </a:rPr>
            <a:t>9</a:t>
          </a:r>
          <a:r>
            <a:rPr lang="en-US" sz="1100" b="1" i="0" baseline="0">
              <a:solidFill>
                <a:schemeClr val="dk1"/>
              </a:solidFill>
              <a:effectLst/>
              <a:latin typeface="+mn-lt"/>
              <a:ea typeface="+mn-ea"/>
              <a:cs typeface="+mn-cs"/>
            </a:rPr>
            <a:t> + </a:t>
          </a:r>
          <a:r>
            <a:rPr lang="en-US" sz="1100" b="1" i="0" baseline="-25000">
              <a:solidFill>
                <a:schemeClr val="dk1"/>
              </a:solidFill>
              <a:effectLst/>
              <a:latin typeface="+mn-lt"/>
              <a:ea typeface="+mn-ea"/>
              <a:cs typeface="+mn-cs"/>
            </a:rPr>
            <a:t>  </a:t>
          </a:r>
          <a:r>
            <a:rPr lang="en-US" sz="1100" b="1" i="0" baseline="0">
              <a:solidFill>
                <a:schemeClr val="dk1"/>
              </a:solidFill>
              <a:effectLst/>
              <a:latin typeface="+mn-lt"/>
              <a:ea typeface="+mn-ea"/>
              <a:cs typeface="+mn-cs"/>
            </a:rPr>
            <a:t>S</a:t>
          </a:r>
          <a:r>
            <a:rPr lang="en-US" sz="1100" b="1" i="0" baseline="-25000">
              <a:solidFill>
                <a:schemeClr val="dk1"/>
              </a:solidFill>
              <a:effectLst/>
              <a:latin typeface="+mn-lt"/>
              <a:ea typeface="+mn-ea"/>
              <a:cs typeface="+mn-cs"/>
            </a:rPr>
            <a:t>1  </a:t>
          </a:r>
          <a:r>
            <a:rPr lang="en-US" sz="1100" b="1" i="0">
              <a:solidFill>
                <a:schemeClr val="dk1"/>
              </a:solidFill>
              <a:effectLst/>
              <a:latin typeface="+mn-lt"/>
              <a:ea typeface="+mn-ea"/>
              <a:cs typeface="+mn-cs"/>
            </a:rPr>
            <a:t>+ </a:t>
          </a:r>
          <a:r>
            <a:rPr lang="en-US" sz="1100" b="1" i="0" baseline="0">
              <a:solidFill>
                <a:schemeClr val="dk1"/>
              </a:solidFill>
              <a:effectLst/>
              <a:latin typeface="+mn-lt"/>
              <a:ea typeface="+mn-ea"/>
              <a:cs typeface="+mn-cs"/>
            </a:rPr>
            <a:t>B</a:t>
          </a:r>
          <a:r>
            <a:rPr lang="en-US" sz="1100" b="1" i="0" baseline="-25000">
              <a:solidFill>
                <a:schemeClr val="dk1"/>
              </a:solidFill>
              <a:effectLst/>
              <a:latin typeface="+mn-lt"/>
              <a:ea typeface="+mn-ea"/>
              <a:cs typeface="+mn-cs"/>
            </a:rPr>
            <a:t>12 </a:t>
          </a:r>
          <a:r>
            <a:rPr lang="en-US" sz="1100" b="1" i="0" u="none" strike="noStrike">
              <a:solidFill>
                <a:schemeClr val="dk1"/>
              </a:solidFill>
              <a:effectLst/>
              <a:latin typeface="+mn-lt"/>
              <a:ea typeface="+mn-ea"/>
              <a:cs typeface="+mn-cs"/>
            </a:rPr>
            <a:t>&gt;= 10</a:t>
          </a:r>
        </a:p>
        <a:p>
          <a:r>
            <a:rPr lang="en-US" sz="1100" b="1" i="0">
              <a:solidFill>
                <a:schemeClr val="dk1"/>
              </a:solidFill>
              <a:effectLst/>
              <a:latin typeface="+mn-lt"/>
              <a:ea typeface="+mn-ea"/>
              <a:cs typeface="+mn-cs"/>
            </a:rPr>
            <a:t>Employees</a:t>
          </a:r>
          <a:r>
            <a:rPr lang="en-US" sz="1100" b="1" i="0" u="none" strike="noStrike">
              <a:solidFill>
                <a:schemeClr val="dk1"/>
              </a:solidFill>
              <a:effectLst/>
              <a:latin typeface="+mn-lt"/>
              <a:ea typeface="+mn-ea"/>
              <a:cs typeface="+mn-cs"/>
            </a:rPr>
            <a:t> 2 - 3 PM</a:t>
          </a:r>
          <a:r>
            <a:rPr lang="en-US" b="1">
              <a:effectLst/>
            </a:rPr>
            <a:t> &gt;= 10:		</a:t>
          </a:r>
          <a:r>
            <a:rPr lang="en-US" sz="1100" b="1" i="0">
              <a:solidFill>
                <a:schemeClr val="dk1"/>
              </a:solidFill>
              <a:effectLst/>
              <a:latin typeface="+mn-lt"/>
              <a:ea typeface="+mn-ea"/>
              <a:cs typeface="+mn-cs"/>
            </a:rPr>
            <a:t>M</a:t>
          </a:r>
          <a:r>
            <a:rPr lang="en-US" sz="1100" b="1" i="0" baseline="-25000">
              <a:solidFill>
                <a:schemeClr val="dk1"/>
              </a:solidFill>
              <a:effectLst/>
              <a:latin typeface="+mn-lt"/>
              <a:ea typeface="+mn-ea"/>
              <a:cs typeface="+mn-cs"/>
            </a:rPr>
            <a:t>10</a:t>
          </a:r>
          <a:r>
            <a:rPr lang="en-US" sz="1100" b="1" i="0" baseline="0">
              <a:solidFill>
                <a:schemeClr val="dk1"/>
              </a:solidFill>
              <a:effectLst/>
              <a:latin typeface="+mn-lt"/>
              <a:ea typeface="+mn-ea"/>
              <a:cs typeface="+mn-cs"/>
            </a:rPr>
            <a:t> +</a:t>
          </a:r>
          <a:r>
            <a:rPr lang="en-US" sz="1100" b="1" i="0">
              <a:solidFill>
                <a:schemeClr val="dk1"/>
              </a:solidFill>
              <a:effectLst/>
              <a:latin typeface="+mn-lt"/>
              <a:ea typeface="+mn-ea"/>
              <a:cs typeface="+mn-cs"/>
            </a:rPr>
            <a:t> C</a:t>
          </a:r>
          <a:r>
            <a:rPr lang="en-US" sz="1100" b="1" i="0" baseline="-25000">
              <a:solidFill>
                <a:schemeClr val="dk1"/>
              </a:solidFill>
              <a:effectLst/>
              <a:latin typeface="+mn-lt"/>
              <a:ea typeface="+mn-ea"/>
              <a:cs typeface="+mn-cs"/>
            </a:rPr>
            <a:t>9</a:t>
          </a:r>
          <a:r>
            <a:rPr lang="en-US" sz="1100" b="1" i="0" baseline="0">
              <a:solidFill>
                <a:schemeClr val="dk1"/>
              </a:solidFill>
              <a:effectLst/>
              <a:latin typeface="+mn-lt"/>
              <a:ea typeface="+mn-ea"/>
              <a:cs typeface="+mn-cs"/>
            </a:rPr>
            <a:t> + </a:t>
          </a:r>
          <a:r>
            <a:rPr lang="en-US" sz="1100" b="1" i="0" baseline="-25000">
              <a:solidFill>
                <a:schemeClr val="dk1"/>
              </a:solidFill>
              <a:effectLst/>
              <a:latin typeface="+mn-lt"/>
              <a:ea typeface="+mn-ea"/>
              <a:cs typeface="+mn-cs"/>
            </a:rPr>
            <a:t>  </a:t>
          </a:r>
          <a:r>
            <a:rPr lang="en-US" sz="1100" b="1" i="0" baseline="0">
              <a:solidFill>
                <a:schemeClr val="dk1"/>
              </a:solidFill>
              <a:effectLst/>
              <a:latin typeface="+mn-lt"/>
              <a:ea typeface="+mn-ea"/>
              <a:cs typeface="+mn-cs"/>
            </a:rPr>
            <a:t>S</a:t>
          </a:r>
          <a:r>
            <a:rPr lang="en-US" sz="1100" b="1" i="0" baseline="-25000">
              <a:solidFill>
                <a:schemeClr val="dk1"/>
              </a:solidFill>
              <a:effectLst/>
              <a:latin typeface="+mn-lt"/>
              <a:ea typeface="+mn-ea"/>
              <a:cs typeface="+mn-cs"/>
            </a:rPr>
            <a:t>1  </a:t>
          </a:r>
          <a:r>
            <a:rPr lang="en-US" sz="1100" b="1" i="0">
              <a:solidFill>
                <a:schemeClr val="dk1"/>
              </a:solidFill>
              <a:effectLst/>
              <a:latin typeface="+mn-lt"/>
              <a:ea typeface="+mn-ea"/>
              <a:cs typeface="+mn-cs"/>
            </a:rPr>
            <a:t>+ </a:t>
          </a:r>
          <a:r>
            <a:rPr lang="en-US" sz="1100" b="1" i="0" baseline="0">
              <a:solidFill>
                <a:schemeClr val="dk1"/>
              </a:solidFill>
              <a:effectLst/>
              <a:latin typeface="+mn-lt"/>
              <a:ea typeface="+mn-ea"/>
              <a:cs typeface="+mn-cs"/>
            </a:rPr>
            <a:t>B</a:t>
          </a:r>
          <a:r>
            <a:rPr lang="en-US" sz="1100" b="1" i="0" baseline="-25000">
              <a:solidFill>
                <a:schemeClr val="dk1"/>
              </a:solidFill>
              <a:effectLst/>
              <a:latin typeface="+mn-lt"/>
              <a:ea typeface="+mn-ea"/>
              <a:cs typeface="+mn-cs"/>
            </a:rPr>
            <a:t>12 </a:t>
          </a:r>
          <a:r>
            <a:rPr lang="en-US" sz="1100" b="1" i="0" u="none" strike="noStrike">
              <a:solidFill>
                <a:schemeClr val="dk1"/>
              </a:solidFill>
              <a:effectLst/>
              <a:latin typeface="+mn-lt"/>
              <a:ea typeface="+mn-ea"/>
              <a:cs typeface="+mn-cs"/>
            </a:rPr>
            <a:t>&gt;= 10</a:t>
          </a:r>
        </a:p>
        <a:p>
          <a:r>
            <a:rPr lang="en-US" sz="1100" b="1" i="0">
              <a:solidFill>
                <a:schemeClr val="dk1"/>
              </a:solidFill>
              <a:effectLst/>
              <a:latin typeface="+mn-lt"/>
              <a:ea typeface="+mn-ea"/>
              <a:cs typeface="+mn-cs"/>
            </a:rPr>
            <a:t>Employees</a:t>
          </a:r>
          <a:r>
            <a:rPr lang="en-US" sz="1100" b="1" i="0" u="none" strike="noStrike">
              <a:solidFill>
                <a:schemeClr val="dk1"/>
              </a:solidFill>
              <a:effectLst/>
              <a:latin typeface="+mn-lt"/>
              <a:ea typeface="+mn-ea"/>
              <a:cs typeface="+mn-cs"/>
            </a:rPr>
            <a:t> 3 - 4 PM</a:t>
          </a:r>
          <a:r>
            <a:rPr lang="en-US" b="1">
              <a:effectLst/>
            </a:rPr>
            <a:t> &gt;= 8:		</a:t>
          </a:r>
          <a:r>
            <a:rPr lang="en-US" sz="1100" b="1" i="0">
              <a:solidFill>
                <a:schemeClr val="dk1"/>
              </a:solidFill>
              <a:effectLst/>
              <a:latin typeface="+mn-lt"/>
              <a:ea typeface="+mn-ea"/>
              <a:cs typeface="+mn-cs"/>
            </a:rPr>
            <a:t>C</a:t>
          </a:r>
          <a:r>
            <a:rPr lang="en-US" sz="1100" b="1" i="0" baseline="-25000">
              <a:solidFill>
                <a:schemeClr val="dk1"/>
              </a:solidFill>
              <a:effectLst/>
              <a:latin typeface="+mn-lt"/>
              <a:ea typeface="+mn-ea"/>
              <a:cs typeface="+mn-cs"/>
            </a:rPr>
            <a:t>3</a:t>
          </a:r>
          <a:r>
            <a:rPr lang="en-US" sz="1100" b="1" i="0" baseline="0">
              <a:solidFill>
                <a:schemeClr val="dk1"/>
              </a:solidFill>
              <a:effectLst/>
              <a:latin typeface="+mn-lt"/>
              <a:ea typeface="+mn-ea"/>
              <a:cs typeface="+mn-cs"/>
            </a:rPr>
            <a:t> + </a:t>
          </a:r>
          <a:r>
            <a:rPr lang="en-US" sz="1100" b="1" i="0" baseline="-25000">
              <a:solidFill>
                <a:schemeClr val="dk1"/>
              </a:solidFill>
              <a:effectLst/>
              <a:latin typeface="+mn-lt"/>
              <a:ea typeface="+mn-ea"/>
              <a:cs typeface="+mn-cs"/>
            </a:rPr>
            <a:t>  </a:t>
          </a:r>
          <a:r>
            <a:rPr lang="en-US" sz="1100" b="1" i="0" baseline="0">
              <a:solidFill>
                <a:schemeClr val="dk1"/>
              </a:solidFill>
              <a:effectLst/>
              <a:latin typeface="+mn-lt"/>
              <a:ea typeface="+mn-ea"/>
              <a:cs typeface="+mn-cs"/>
            </a:rPr>
            <a:t>S</a:t>
          </a:r>
          <a:r>
            <a:rPr lang="en-US" sz="1100" b="1" i="0" baseline="-25000">
              <a:solidFill>
                <a:schemeClr val="dk1"/>
              </a:solidFill>
              <a:effectLst/>
              <a:latin typeface="+mn-lt"/>
              <a:ea typeface="+mn-ea"/>
              <a:cs typeface="+mn-cs"/>
            </a:rPr>
            <a:t>1  </a:t>
          </a:r>
          <a:r>
            <a:rPr lang="en-US" sz="1100" b="1" i="0">
              <a:solidFill>
                <a:schemeClr val="dk1"/>
              </a:solidFill>
              <a:effectLst/>
              <a:latin typeface="+mn-lt"/>
              <a:ea typeface="+mn-ea"/>
              <a:cs typeface="+mn-cs"/>
            </a:rPr>
            <a:t>+ </a:t>
          </a:r>
          <a:r>
            <a:rPr lang="en-US" sz="1100" b="1" i="0" baseline="0">
              <a:solidFill>
                <a:schemeClr val="dk1"/>
              </a:solidFill>
              <a:effectLst/>
              <a:latin typeface="+mn-lt"/>
              <a:ea typeface="+mn-ea"/>
              <a:cs typeface="+mn-cs"/>
            </a:rPr>
            <a:t>B</a:t>
          </a:r>
          <a:r>
            <a:rPr lang="en-US" sz="1100" b="1" i="0" baseline="-25000">
              <a:solidFill>
                <a:schemeClr val="dk1"/>
              </a:solidFill>
              <a:effectLst/>
              <a:latin typeface="+mn-lt"/>
              <a:ea typeface="+mn-ea"/>
              <a:cs typeface="+mn-cs"/>
            </a:rPr>
            <a:t>3 </a:t>
          </a:r>
          <a:r>
            <a:rPr lang="en-US" sz="1100" b="1" i="0" u="none" strike="noStrike">
              <a:solidFill>
                <a:schemeClr val="dk1"/>
              </a:solidFill>
              <a:effectLst/>
              <a:latin typeface="+mn-lt"/>
              <a:ea typeface="+mn-ea"/>
              <a:cs typeface="+mn-cs"/>
            </a:rPr>
            <a:t>&gt;= 8</a:t>
          </a:r>
        </a:p>
        <a:p>
          <a:r>
            <a:rPr lang="en-US" sz="1100" b="1" i="0">
              <a:solidFill>
                <a:schemeClr val="dk1"/>
              </a:solidFill>
              <a:effectLst/>
              <a:latin typeface="+mn-lt"/>
              <a:ea typeface="+mn-ea"/>
              <a:cs typeface="+mn-cs"/>
            </a:rPr>
            <a:t>Employees</a:t>
          </a:r>
          <a:r>
            <a:rPr lang="en-US" sz="1100" b="1" i="0" u="none" strike="noStrike">
              <a:solidFill>
                <a:schemeClr val="dk1"/>
              </a:solidFill>
              <a:effectLst/>
              <a:latin typeface="+mn-lt"/>
              <a:ea typeface="+mn-ea"/>
              <a:cs typeface="+mn-cs"/>
            </a:rPr>
            <a:t> 4 - 5 PM</a:t>
          </a:r>
          <a:r>
            <a:rPr lang="en-US" b="1">
              <a:effectLst/>
            </a:rPr>
            <a:t> &gt;= 8:		</a:t>
          </a:r>
          <a:r>
            <a:rPr lang="en-US" sz="1100" b="1" i="0">
              <a:solidFill>
                <a:schemeClr val="dk1"/>
              </a:solidFill>
              <a:effectLst/>
              <a:latin typeface="+mn-lt"/>
              <a:ea typeface="+mn-ea"/>
              <a:cs typeface="+mn-cs"/>
            </a:rPr>
            <a:t>M</a:t>
          </a:r>
          <a:r>
            <a:rPr lang="en-US" sz="1100" b="1" i="0" baseline="-25000">
              <a:solidFill>
                <a:schemeClr val="dk1"/>
              </a:solidFill>
              <a:effectLst/>
              <a:latin typeface="+mn-lt"/>
              <a:ea typeface="+mn-ea"/>
              <a:cs typeface="+mn-cs"/>
            </a:rPr>
            <a:t>10</a:t>
          </a:r>
          <a:r>
            <a:rPr lang="en-US" sz="1100" b="1" i="0" baseline="0">
              <a:solidFill>
                <a:schemeClr val="dk1"/>
              </a:solidFill>
              <a:effectLst/>
              <a:latin typeface="+mn-lt"/>
              <a:ea typeface="+mn-ea"/>
              <a:cs typeface="+mn-cs"/>
            </a:rPr>
            <a:t> +</a:t>
          </a:r>
          <a:r>
            <a:rPr lang="en-US" sz="1100" b="1" i="0">
              <a:solidFill>
                <a:schemeClr val="dk1"/>
              </a:solidFill>
              <a:effectLst/>
              <a:latin typeface="+mn-lt"/>
              <a:ea typeface="+mn-ea"/>
              <a:cs typeface="+mn-cs"/>
            </a:rPr>
            <a:t> C</a:t>
          </a:r>
          <a:r>
            <a:rPr lang="en-US" sz="1100" b="1" i="0" baseline="-25000">
              <a:solidFill>
                <a:schemeClr val="dk1"/>
              </a:solidFill>
              <a:effectLst/>
              <a:latin typeface="+mn-lt"/>
              <a:ea typeface="+mn-ea"/>
              <a:cs typeface="+mn-cs"/>
            </a:rPr>
            <a:t>3</a:t>
          </a:r>
          <a:r>
            <a:rPr lang="en-US" sz="1100" b="1" i="0" baseline="0">
              <a:solidFill>
                <a:schemeClr val="dk1"/>
              </a:solidFill>
              <a:effectLst/>
              <a:latin typeface="+mn-lt"/>
              <a:ea typeface="+mn-ea"/>
              <a:cs typeface="+mn-cs"/>
            </a:rPr>
            <a:t> + </a:t>
          </a:r>
          <a:r>
            <a:rPr lang="en-US" sz="1100" b="1" i="0" baseline="-25000">
              <a:solidFill>
                <a:schemeClr val="dk1"/>
              </a:solidFill>
              <a:effectLst/>
              <a:latin typeface="+mn-lt"/>
              <a:ea typeface="+mn-ea"/>
              <a:cs typeface="+mn-cs"/>
            </a:rPr>
            <a:t>  </a:t>
          </a:r>
          <a:r>
            <a:rPr lang="en-US" sz="1100" b="1" i="0" baseline="0">
              <a:solidFill>
                <a:schemeClr val="dk1"/>
              </a:solidFill>
              <a:effectLst/>
              <a:latin typeface="+mn-lt"/>
              <a:ea typeface="+mn-ea"/>
              <a:cs typeface="+mn-cs"/>
            </a:rPr>
            <a:t>S</a:t>
          </a:r>
          <a:r>
            <a:rPr lang="en-US" sz="1100" b="1" i="0" baseline="-25000">
              <a:solidFill>
                <a:schemeClr val="dk1"/>
              </a:solidFill>
              <a:effectLst/>
              <a:latin typeface="+mn-lt"/>
              <a:ea typeface="+mn-ea"/>
              <a:cs typeface="+mn-cs"/>
            </a:rPr>
            <a:t>1  </a:t>
          </a:r>
          <a:r>
            <a:rPr lang="en-US" sz="1100" b="1" i="0">
              <a:solidFill>
                <a:schemeClr val="dk1"/>
              </a:solidFill>
              <a:effectLst/>
              <a:latin typeface="+mn-lt"/>
              <a:ea typeface="+mn-ea"/>
              <a:cs typeface="+mn-cs"/>
            </a:rPr>
            <a:t>+ </a:t>
          </a:r>
          <a:r>
            <a:rPr lang="en-US" sz="1100" b="1" i="0" baseline="0">
              <a:solidFill>
                <a:schemeClr val="dk1"/>
              </a:solidFill>
              <a:effectLst/>
              <a:latin typeface="+mn-lt"/>
              <a:ea typeface="+mn-ea"/>
              <a:cs typeface="+mn-cs"/>
            </a:rPr>
            <a:t>B</a:t>
          </a:r>
          <a:r>
            <a:rPr lang="en-US" sz="1100" b="1" i="0" baseline="-25000">
              <a:solidFill>
                <a:schemeClr val="dk1"/>
              </a:solidFill>
              <a:effectLst/>
              <a:latin typeface="+mn-lt"/>
              <a:ea typeface="+mn-ea"/>
              <a:cs typeface="+mn-cs"/>
            </a:rPr>
            <a:t>3 </a:t>
          </a:r>
          <a:r>
            <a:rPr lang="en-US" sz="1100" b="1" i="0" baseline="0">
              <a:solidFill>
                <a:schemeClr val="dk1"/>
              </a:solidFill>
              <a:effectLst/>
              <a:latin typeface="+mn-lt"/>
              <a:ea typeface="+mn-ea"/>
              <a:cs typeface="+mn-cs"/>
            </a:rPr>
            <a:t>&gt;= 8</a:t>
          </a:r>
        </a:p>
        <a:p>
          <a:r>
            <a:rPr lang="en-US" sz="1100" b="1" i="0">
              <a:solidFill>
                <a:schemeClr val="dk1"/>
              </a:solidFill>
              <a:effectLst/>
              <a:latin typeface="+mn-lt"/>
              <a:ea typeface="+mn-ea"/>
              <a:cs typeface="+mn-cs"/>
            </a:rPr>
            <a:t>Employees</a:t>
          </a:r>
          <a:r>
            <a:rPr lang="en-US" sz="1100" b="1" i="0" u="none" strike="noStrike">
              <a:solidFill>
                <a:schemeClr val="dk1"/>
              </a:solidFill>
              <a:effectLst/>
              <a:latin typeface="+mn-lt"/>
              <a:ea typeface="+mn-ea"/>
              <a:cs typeface="+mn-cs"/>
            </a:rPr>
            <a:t> 5 - 6 PM</a:t>
          </a:r>
          <a:r>
            <a:rPr lang="en-US" b="1">
              <a:effectLst/>
            </a:rPr>
            <a:t> &gt;= 6:		</a:t>
          </a:r>
          <a:r>
            <a:rPr lang="en-US" sz="1100" b="1" i="0">
              <a:solidFill>
                <a:schemeClr val="dk1"/>
              </a:solidFill>
              <a:effectLst/>
              <a:latin typeface="+mn-lt"/>
              <a:ea typeface="+mn-ea"/>
              <a:cs typeface="+mn-cs"/>
            </a:rPr>
            <a:t>M</a:t>
          </a:r>
          <a:r>
            <a:rPr lang="en-US" sz="1100" b="1" i="0" baseline="-25000">
              <a:solidFill>
                <a:schemeClr val="dk1"/>
              </a:solidFill>
              <a:effectLst/>
              <a:latin typeface="+mn-lt"/>
              <a:ea typeface="+mn-ea"/>
              <a:cs typeface="+mn-cs"/>
            </a:rPr>
            <a:t>10</a:t>
          </a:r>
          <a:r>
            <a:rPr lang="en-US" sz="1100" b="1" i="0" baseline="0">
              <a:solidFill>
                <a:schemeClr val="dk1"/>
              </a:solidFill>
              <a:effectLst/>
              <a:latin typeface="+mn-lt"/>
              <a:ea typeface="+mn-ea"/>
              <a:cs typeface="+mn-cs"/>
            </a:rPr>
            <a:t> +</a:t>
          </a:r>
          <a:r>
            <a:rPr lang="en-US" sz="1100" b="1" i="0">
              <a:solidFill>
                <a:schemeClr val="dk1"/>
              </a:solidFill>
              <a:effectLst/>
              <a:latin typeface="+mn-lt"/>
              <a:ea typeface="+mn-ea"/>
              <a:cs typeface="+mn-cs"/>
            </a:rPr>
            <a:t> C</a:t>
          </a:r>
          <a:r>
            <a:rPr lang="en-US" sz="1100" b="1" i="0" baseline="-25000">
              <a:solidFill>
                <a:schemeClr val="dk1"/>
              </a:solidFill>
              <a:effectLst/>
              <a:latin typeface="+mn-lt"/>
              <a:ea typeface="+mn-ea"/>
              <a:cs typeface="+mn-cs"/>
            </a:rPr>
            <a:t>3</a:t>
          </a:r>
          <a:r>
            <a:rPr lang="en-US" sz="1100" b="1" i="0" baseline="0">
              <a:solidFill>
                <a:schemeClr val="dk1"/>
              </a:solidFill>
              <a:effectLst/>
              <a:latin typeface="+mn-lt"/>
              <a:ea typeface="+mn-ea"/>
              <a:cs typeface="+mn-cs"/>
            </a:rPr>
            <a:t> + </a:t>
          </a:r>
          <a:r>
            <a:rPr lang="en-US" sz="1100" b="1" i="0" baseline="-25000">
              <a:solidFill>
                <a:schemeClr val="dk1"/>
              </a:solidFill>
              <a:effectLst/>
              <a:latin typeface="+mn-lt"/>
              <a:ea typeface="+mn-ea"/>
              <a:cs typeface="+mn-cs"/>
            </a:rPr>
            <a:t>  </a:t>
          </a:r>
          <a:r>
            <a:rPr lang="en-US" sz="1100" b="1" i="0" baseline="0">
              <a:solidFill>
                <a:schemeClr val="dk1"/>
              </a:solidFill>
              <a:effectLst/>
              <a:latin typeface="+mn-lt"/>
              <a:ea typeface="+mn-ea"/>
              <a:cs typeface="+mn-cs"/>
            </a:rPr>
            <a:t>S</a:t>
          </a:r>
          <a:r>
            <a:rPr lang="en-US" sz="1100" b="1" i="0" baseline="-25000">
              <a:solidFill>
                <a:schemeClr val="dk1"/>
              </a:solidFill>
              <a:effectLst/>
              <a:latin typeface="+mn-lt"/>
              <a:ea typeface="+mn-ea"/>
              <a:cs typeface="+mn-cs"/>
            </a:rPr>
            <a:t>5  </a:t>
          </a:r>
          <a:r>
            <a:rPr lang="en-US" sz="1100" b="1" i="0">
              <a:solidFill>
                <a:schemeClr val="dk1"/>
              </a:solidFill>
              <a:effectLst/>
              <a:latin typeface="+mn-lt"/>
              <a:ea typeface="+mn-ea"/>
              <a:cs typeface="+mn-cs"/>
            </a:rPr>
            <a:t>+ </a:t>
          </a:r>
          <a:r>
            <a:rPr lang="en-US" sz="1100" b="1" i="0" baseline="0">
              <a:solidFill>
                <a:schemeClr val="dk1"/>
              </a:solidFill>
              <a:effectLst/>
              <a:latin typeface="+mn-lt"/>
              <a:ea typeface="+mn-ea"/>
              <a:cs typeface="+mn-cs"/>
            </a:rPr>
            <a:t>B</a:t>
          </a:r>
          <a:r>
            <a:rPr lang="en-US" sz="1100" b="1" i="0" baseline="-25000">
              <a:solidFill>
                <a:schemeClr val="dk1"/>
              </a:solidFill>
              <a:effectLst/>
              <a:latin typeface="+mn-lt"/>
              <a:ea typeface="+mn-ea"/>
              <a:cs typeface="+mn-cs"/>
            </a:rPr>
            <a:t>3 </a:t>
          </a:r>
          <a:r>
            <a:rPr lang="en-US" sz="1100" b="1" i="0" baseline="0">
              <a:solidFill>
                <a:schemeClr val="dk1"/>
              </a:solidFill>
              <a:effectLst/>
              <a:latin typeface="+mn-lt"/>
              <a:ea typeface="+mn-ea"/>
              <a:cs typeface="+mn-cs"/>
            </a:rPr>
            <a:t>&gt;= 6</a:t>
          </a:r>
        </a:p>
        <a:p>
          <a:r>
            <a:rPr lang="en-US" sz="1100" b="1" i="0">
              <a:solidFill>
                <a:schemeClr val="dk1"/>
              </a:solidFill>
              <a:effectLst/>
              <a:latin typeface="+mn-lt"/>
              <a:ea typeface="+mn-ea"/>
              <a:cs typeface="+mn-cs"/>
            </a:rPr>
            <a:t>Employees</a:t>
          </a:r>
          <a:r>
            <a:rPr lang="en-US" sz="1100" b="1" i="0" u="none" strike="noStrike">
              <a:solidFill>
                <a:schemeClr val="dk1"/>
              </a:solidFill>
              <a:effectLst/>
              <a:latin typeface="+mn-lt"/>
              <a:ea typeface="+mn-ea"/>
              <a:cs typeface="+mn-cs"/>
            </a:rPr>
            <a:t> 6 - 7 PM</a:t>
          </a:r>
          <a:r>
            <a:rPr lang="en-US" b="1">
              <a:effectLst/>
            </a:rPr>
            <a:t> &gt;= 10:		</a:t>
          </a:r>
          <a:r>
            <a:rPr lang="en-US" sz="1100" b="1" i="0">
              <a:solidFill>
                <a:schemeClr val="dk1"/>
              </a:solidFill>
              <a:effectLst/>
              <a:latin typeface="+mn-lt"/>
              <a:ea typeface="+mn-ea"/>
              <a:cs typeface="+mn-cs"/>
            </a:rPr>
            <a:t>M</a:t>
          </a:r>
          <a:r>
            <a:rPr lang="en-US" sz="1100" b="1" i="0" baseline="-25000">
              <a:solidFill>
                <a:schemeClr val="dk1"/>
              </a:solidFill>
              <a:effectLst/>
              <a:latin typeface="+mn-lt"/>
              <a:ea typeface="+mn-ea"/>
              <a:cs typeface="+mn-cs"/>
            </a:rPr>
            <a:t>10</a:t>
          </a:r>
          <a:r>
            <a:rPr lang="en-US" sz="1100" b="1" i="0" baseline="0">
              <a:solidFill>
                <a:schemeClr val="dk1"/>
              </a:solidFill>
              <a:effectLst/>
              <a:latin typeface="+mn-lt"/>
              <a:ea typeface="+mn-ea"/>
              <a:cs typeface="+mn-cs"/>
            </a:rPr>
            <a:t> +</a:t>
          </a:r>
          <a:r>
            <a:rPr lang="en-US" sz="1100" b="1" i="0">
              <a:solidFill>
                <a:schemeClr val="dk1"/>
              </a:solidFill>
              <a:effectLst/>
              <a:latin typeface="+mn-lt"/>
              <a:ea typeface="+mn-ea"/>
              <a:cs typeface="+mn-cs"/>
            </a:rPr>
            <a:t> C</a:t>
          </a:r>
          <a:r>
            <a:rPr lang="en-US" sz="1100" b="1" i="0" baseline="-25000">
              <a:solidFill>
                <a:schemeClr val="dk1"/>
              </a:solidFill>
              <a:effectLst/>
              <a:latin typeface="+mn-lt"/>
              <a:ea typeface="+mn-ea"/>
              <a:cs typeface="+mn-cs"/>
            </a:rPr>
            <a:t>3</a:t>
          </a:r>
          <a:r>
            <a:rPr lang="en-US" sz="1100" b="1" i="0" baseline="0">
              <a:solidFill>
                <a:schemeClr val="dk1"/>
              </a:solidFill>
              <a:effectLst/>
              <a:latin typeface="+mn-lt"/>
              <a:ea typeface="+mn-ea"/>
              <a:cs typeface="+mn-cs"/>
            </a:rPr>
            <a:t> + </a:t>
          </a:r>
          <a:r>
            <a:rPr lang="en-US" sz="1100" b="1" i="0" baseline="-25000">
              <a:solidFill>
                <a:schemeClr val="dk1"/>
              </a:solidFill>
              <a:effectLst/>
              <a:latin typeface="+mn-lt"/>
              <a:ea typeface="+mn-ea"/>
              <a:cs typeface="+mn-cs"/>
            </a:rPr>
            <a:t>  </a:t>
          </a:r>
          <a:r>
            <a:rPr lang="en-US" sz="1100" b="1" i="0" baseline="0">
              <a:solidFill>
                <a:schemeClr val="dk1"/>
              </a:solidFill>
              <a:effectLst/>
              <a:latin typeface="+mn-lt"/>
              <a:ea typeface="+mn-ea"/>
              <a:cs typeface="+mn-cs"/>
            </a:rPr>
            <a:t>S</a:t>
          </a:r>
          <a:r>
            <a:rPr lang="en-US" sz="1100" b="1" i="0" baseline="-25000">
              <a:solidFill>
                <a:schemeClr val="dk1"/>
              </a:solidFill>
              <a:effectLst/>
              <a:latin typeface="+mn-lt"/>
              <a:ea typeface="+mn-ea"/>
              <a:cs typeface="+mn-cs"/>
            </a:rPr>
            <a:t>5  </a:t>
          </a:r>
          <a:r>
            <a:rPr lang="en-US" sz="1100" b="1" i="0">
              <a:solidFill>
                <a:schemeClr val="dk1"/>
              </a:solidFill>
              <a:effectLst/>
              <a:latin typeface="+mn-lt"/>
              <a:ea typeface="+mn-ea"/>
              <a:cs typeface="+mn-cs"/>
            </a:rPr>
            <a:t>+ </a:t>
          </a:r>
          <a:r>
            <a:rPr lang="en-US" sz="1100" b="1" i="0" baseline="0">
              <a:solidFill>
                <a:schemeClr val="dk1"/>
              </a:solidFill>
              <a:effectLst/>
              <a:latin typeface="+mn-lt"/>
              <a:ea typeface="+mn-ea"/>
              <a:cs typeface="+mn-cs"/>
            </a:rPr>
            <a:t>B</a:t>
          </a:r>
          <a:r>
            <a:rPr lang="en-US" sz="1100" b="1" i="0" baseline="-25000">
              <a:solidFill>
                <a:schemeClr val="dk1"/>
              </a:solidFill>
              <a:effectLst/>
              <a:latin typeface="+mn-lt"/>
              <a:ea typeface="+mn-ea"/>
              <a:cs typeface="+mn-cs"/>
            </a:rPr>
            <a:t>6 </a:t>
          </a:r>
          <a:r>
            <a:rPr lang="en-US" sz="1100" b="1" i="0" baseline="0">
              <a:solidFill>
                <a:schemeClr val="dk1"/>
              </a:solidFill>
              <a:effectLst/>
              <a:latin typeface="+mn-lt"/>
              <a:ea typeface="+mn-ea"/>
              <a:cs typeface="+mn-cs"/>
            </a:rPr>
            <a:t>&gt;= 10</a:t>
          </a:r>
        </a:p>
        <a:p>
          <a:pPr marL="0" marR="0" lvl="0" indent="0" defTabSz="914400" eaLnBrk="1" fontAlgn="auto" latinLnBrk="0" hangingPunct="1">
            <a:lnSpc>
              <a:spcPct val="100000"/>
            </a:lnSpc>
            <a:spcBef>
              <a:spcPts val="0"/>
            </a:spcBef>
            <a:spcAft>
              <a:spcPts val="0"/>
            </a:spcAft>
            <a:buClrTx/>
            <a:buSzTx/>
            <a:buFontTx/>
            <a:buNone/>
            <a:tabLst/>
            <a:defRPr/>
          </a:pPr>
          <a:r>
            <a:rPr lang="en-US" sz="1100" b="1" i="0">
              <a:solidFill>
                <a:schemeClr val="dk1"/>
              </a:solidFill>
              <a:effectLst/>
              <a:latin typeface="+mn-lt"/>
              <a:ea typeface="+mn-ea"/>
              <a:cs typeface="+mn-cs"/>
            </a:rPr>
            <a:t>Employees 7 - 8 PM</a:t>
          </a:r>
          <a:r>
            <a:rPr lang="en-US" sz="1100" b="1">
              <a:solidFill>
                <a:schemeClr val="dk1"/>
              </a:solidFill>
              <a:effectLst/>
              <a:latin typeface="+mn-lt"/>
              <a:ea typeface="+mn-ea"/>
              <a:cs typeface="+mn-cs"/>
            </a:rPr>
            <a:t> &gt;= 10:		</a:t>
          </a:r>
          <a:r>
            <a:rPr lang="en-US" sz="1100" b="1" i="0">
              <a:solidFill>
                <a:schemeClr val="dk1"/>
              </a:solidFill>
              <a:effectLst/>
              <a:latin typeface="+mn-lt"/>
              <a:ea typeface="+mn-ea"/>
              <a:cs typeface="+mn-cs"/>
            </a:rPr>
            <a:t>C</a:t>
          </a:r>
          <a:r>
            <a:rPr lang="en-US" sz="1100" b="1" i="0" baseline="-25000">
              <a:solidFill>
                <a:schemeClr val="dk1"/>
              </a:solidFill>
              <a:effectLst/>
              <a:latin typeface="+mn-lt"/>
              <a:ea typeface="+mn-ea"/>
              <a:cs typeface="+mn-cs"/>
            </a:rPr>
            <a:t>3</a:t>
          </a:r>
          <a:r>
            <a:rPr lang="en-US" sz="1100" b="1" i="0" baseline="0">
              <a:solidFill>
                <a:schemeClr val="dk1"/>
              </a:solidFill>
              <a:effectLst/>
              <a:latin typeface="+mn-lt"/>
              <a:ea typeface="+mn-ea"/>
              <a:cs typeface="+mn-cs"/>
            </a:rPr>
            <a:t> + </a:t>
          </a:r>
          <a:r>
            <a:rPr lang="en-US" sz="1100" b="1" i="0" baseline="-25000">
              <a:solidFill>
                <a:schemeClr val="dk1"/>
              </a:solidFill>
              <a:effectLst/>
              <a:latin typeface="+mn-lt"/>
              <a:ea typeface="+mn-ea"/>
              <a:cs typeface="+mn-cs"/>
            </a:rPr>
            <a:t>  </a:t>
          </a:r>
          <a:r>
            <a:rPr lang="en-US" sz="1100" b="1" i="0" baseline="0">
              <a:solidFill>
                <a:schemeClr val="dk1"/>
              </a:solidFill>
              <a:effectLst/>
              <a:latin typeface="+mn-lt"/>
              <a:ea typeface="+mn-ea"/>
              <a:cs typeface="+mn-cs"/>
            </a:rPr>
            <a:t>S</a:t>
          </a:r>
          <a:r>
            <a:rPr lang="en-US" sz="1100" b="1" i="0" baseline="-25000">
              <a:solidFill>
                <a:schemeClr val="dk1"/>
              </a:solidFill>
              <a:effectLst/>
              <a:latin typeface="+mn-lt"/>
              <a:ea typeface="+mn-ea"/>
              <a:cs typeface="+mn-cs"/>
            </a:rPr>
            <a:t>5  </a:t>
          </a:r>
          <a:r>
            <a:rPr lang="en-US" sz="1100" b="1" i="0">
              <a:solidFill>
                <a:schemeClr val="dk1"/>
              </a:solidFill>
              <a:effectLst/>
              <a:latin typeface="+mn-lt"/>
              <a:ea typeface="+mn-ea"/>
              <a:cs typeface="+mn-cs"/>
            </a:rPr>
            <a:t>+ </a:t>
          </a:r>
          <a:r>
            <a:rPr lang="en-US" sz="1100" b="1" i="0" baseline="0">
              <a:solidFill>
                <a:schemeClr val="dk1"/>
              </a:solidFill>
              <a:effectLst/>
              <a:latin typeface="+mn-lt"/>
              <a:ea typeface="+mn-ea"/>
              <a:cs typeface="+mn-cs"/>
            </a:rPr>
            <a:t>B</a:t>
          </a:r>
          <a:r>
            <a:rPr lang="en-US" sz="1100" b="1" i="0" baseline="-25000">
              <a:solidFill>
                <a:schemeClr val="dk1"/>
              </a:solidFill>
              <a:effectLst/>
              <a:latin typeface="+mn-lt"/>
              <a:ea typeface="+mn-ea"/>
              <a:cs typeface="+mn-cs"/>
            </a:rPr>
            <a:t>6 </a:t>
          </a:r>
          <a:r>
            <a:rPr lang="en-US" sz="1100" b="1" i="0" baseline="0">
              <a:solidFill>
                <a:schemeClr val="dk1"/>
              </a:solidFill>
              <a:effectLst/>
              <a:latin typeface="+mn-lt"/>
              <a:ea typeface="+mn-ea"/>
              <a:cs typeface="+mn-cs"/>
            </a:rPr>
            <a:t>&gt;= 10</a:t>
          </a:r>
          <a:endParaRPr lang="en-US">
            <a:effectLst/>
          </a:endParaRPr>
        </a:p>
        <a:p>
          <a:r>
            <a:rPr lang="en-US" sz="1100" b="1" i="0">
              <a:solidFill>
                <a:schemeClr val="dk1"/>
              </a:solidFill>
              <a:effectLst/>
              <a:latin typeface="+mn-lt"/>
              <a:ea typeface="+mn-ea"/>
              <a:cs typeface="+mn-cs"/>
            </a:rPr>
            <a:t>Employees 8 - 9 PM</a:t>
          </a:r>
          <a:r>
            <a:rPr lang="en-US" sz="1100" b="1">
              <a:solidFill>
                <a:schemeClr val="dk1"/>
              </a:solidFill>
              <a:effectLst/>
              <a:latin typeface="+mn-lt"/>
              <a:ea typeface="+mn-ea"/>
              <a:cs typeface="+mn-cs"/>
            </a:rPr>
            <a:t> &gt;= 10:		</a:t>
          </a:r>
          <a:r>
            <a:rPr lang="en-US" sz="1100" b="1" i="0">
              <a:solidFill>
                <a:schemeClr val="dk1"/>
              </a:solidFill>
              <a:effectLst/>
              <a:latin typeface="+mn-lt"/>
              <a:ea typeface="+mn-ea"/>
              <a:cs typeface="+mn-cs"/>
            </a:rPr>
            <a:t>C</a:t>
          </a:r>
          <a:r>
            <a:rPr lang="en-US" sz="1100" b="1" i="0" baseline="-25000">
              <a:solidFill>
                <a:schemeClr val="dk1"/>
              </a:solidFill>
              <a:effectLst/>
              <a:latin typeface="+mn-lt"/>
              <a:ea typeface="+mn-ea"/>
              <a:cs typeface="+mn-cs"/>
            </a:rPr>
            <a:t>3</a:t>
          </a:r>
          <a:r>
            <a:rPr lang="en-US" sz="1100" b="1" i="0" baseline="0">
              <a:solidFill>
                <a:schemeClr val="dk1"/>
              </a:solidFill>
              <a:effectLst/>
              <a:latin typeface="+mn-lt"/>
              <a:ea typeface="+mn-ea"/>
              <a:cs typeface="+mn-cs"/>
            </a:rPr>
            <a:t> + </a:t>
          </a:r>
          <a:r>
            <a:rPr lang="en-US" sz="1100" b="1" i="0" baseline="-25000">
              <a:solidFill>
                <a:schemeClr val="dk1"/>
              </a:solidFill>
              <a:effectLst/>
              <a:latin typeface="+mn-lt"/>
              <a:ea typeface="+mn-ea"/>
              <a:cs typeface="+mn-cs"/>
            </a:rPr>
            <a:t>  </a:t>
          </a:r>
          <a:r>
            <a:rPr lang="en-US" sz="1100" b="1" i="0" baseline="0">
              <a:solidFill>
                <a:schemeClr val="dk1"/>
              </a:solidFill>
              <a:effectLst/>
              <a:latin typeface="+mn-lt"/>
              <a:ea typeface="+mn-ea"/>
              <a:cs typeface="+mn-cs"/>
            </a:rPr>
            <a:t>S</a:t>
          </a:r>
          <a:r>
            <a:rPr lang="en-US" sz="1100" b="1" i="0" baseline="-25000">
              <a:solidFill>
                <a:schemeClr val="dk1"/>
              </a:solidFill>
              <a:effectLst/>
              <a:latin typeface="+mn-lt"/>
              <a:ea typeface="+mn-ea"/>
              <a:cs typeface="+mn-cs"/>
            </a:rPr>
            <a:t>5  </a:t>
          </a:r>
          <a:r>
            <a:rPr lang="en-US" sz="1100" b="1" i="0">
              <a:solidFill>
                <a:schemeClr val="dk1"/>
              </a:solidFill>
              <a:effectLst/>
              <a:latin typeface="+mn-lt"/>
              <a:ea typeface="+mn-ea"/>
              <a:cs typeface="+mn-cs"/>
            </a:rPr>
            <a:t>+ </a:t>
          </a:r>
          <a:r>
            <a:rPr lang="en-US" sz="1100" b="1" i="0" baseline="0">
              <a:solidFill>
                <a:schemeClr val="dk1"/>
              </a:solidFill>
              <a:effectLst/>
              <a:latin typeface="+mn-lt"/>
              <a:ea typeface="+mn-ea"/>
              <a:cs typeface="+mn-cs"/>
            </a:rPr>
            <a:t>B</a:t>
          </a:r>
          <a:r>
            <a:rPr lang="en-US" sz="1100" b="1" i="0" baseline="-25000">
              <a:solidFill>
                <a:schemeClr val="dk1"/>
              </a:solidFill>
              <a:effectLst/>
              <a:latin typeface="+mn-lt"/>
              <a:ea typeface="+mn-ea"/>
              <a:cs typeface="+mn-cs"/>
            </a:rPr>
            <a:t>6 </a:t>
          </a:r>
          <a:r>
            <a:rPr lang="en-US" sz="1100" b="1" i="0" baseline="0">
              <a:solidFill>
                <a:schemeClr val="dk1"/>
              </a:solidFill>
              <a:effectLst/>
              <a:latin typeface="+mn-lt"/>
              <a:ea typeface="+mn-ea"/>
              <a:cs typeface="+mn-cs"/>
            </a:rPr>
            <a:t>&gt;= 10</a:t>
          </a:r>
        </a:p>
        <a:p>
          <a:r>
            <a:rPr lang="en-US" sz="1100" b="1"/>
            <a:t>Nonnegativity</a:t>
          </a:r>
          <a:r>
            <a:rPr lang="en-US" sz="1100" b="1" baseline="0"/>
            <a:t> &amp; Integer:</a:t>
          </a:r>
          <a:r>
            <a:rPr lang="en-US" sz="1100" b="1"/>
            <a:t>	</a:t>
          </a:r>
          <a:r>
            <a:rPr lang="en-US" sz="1100" b="1" i="0">
              <a:solidFill>
                <a:schemeClr val="dk1"/>
              </a:solidFill>
              <a:effectLst/>
              <a:latin typeface="+mn-lt"/>
              <a:ea typeface="+mn-ea"/>
              <a:cs typeface="+mn-cs"/>
            </a:rPr>
            <a:t>M</a:t>
          </a:r>
          <a:r>
            <a:rPr lang="en-US" sz="1100" b="1" i="0" baseline="-25000">
              <a:solidFill>
                <a:schemeClr val="dk1"/>
              </a:solidFill>
              <a:effectLst/>
              <a:latin typeface="+mn-lt"/>
              <a:ea typeface="+mn-ea"/>
              <a:cs typeface="+mn-cs"/>
            </a:rPr>
            <a:t>10 </a:t>
          </a:r>
          <a:r>
            <a:rPr lang="en-US" sz="1100" b="1" i="0" baseline="0">
              <a:solidFill>
                <a:schemeClr val="dk1"/>
              </a:solidFill>
              <a:effectLst/>
              <a:latin typeface="+mn-lt"/>
              <a:ea typeface="+mn-ea"/>
              <a:cs typeface="+mn-cs"/>
            </a:rPr>
            <a:t>, C</a:t>
          </a:r>
          <a:r>
            <a:rPr lang="en-US" sz="1100" b="1" i="0" baseline="-25000">
              <a:solidFill>
                <a:schemeClr val="dk1"/>
              </a:solidFill>
              <a:effectLst/>
              <a:latin typeface="+mn-lt"/>
              <a:ea typeface="+mn-ea"/>
              <a:cs typeface="+mn-cs"/>
            </a:rPr>
            <a:t>9</a:t>
          </a:r>
          <a:r>
            <a:rPr lang="en-US" sz="1100" b="1" i="0">
              <a:solidFill>
                <a:schemeClr val="dk1"/>
              </a:solidFill>
              <a:effectLst/>
              <a:latin typeface="+mn-lt"/>
              <a:ea typeface="+mn-ea"/>
              <a:cs typeface="+mn-cs"/>
            </a:rPr>
            <a:t> ,C</a:t>
          </a:r>
          <a:r>
            <a:rPr lang="en-US" sz="1100" b="1" i="0" baseline="-25000">
              <a:solidFill>
                <a:schemeClr val="dk1"/>
              </a:solidFill>
              <a:effectLst/>
              <a:latin typeface="+mn-lt"/>
              <a:ea typeface="+mn-ea"/>
              <a:cs typeface="+mn-cs"/>
            </a:rPr>
            <a:t>3 </a:t>
          </a:r>
          <a:r>
            <a:rPr lang="en-US" sz="1100" b="1" i="0" baseline="0">
              <a:solidFill>
                <a:schemeClr val="dk1"/>
              </a:solidFill>
              <a:effectLst/>
              <a:latin typeface="+mn-lt"/>
              <a:ea typeface="+mn-ea"/>
              <a:cs typeface="+mn-cs"/>
            </a:rPr>
            <a:t>,S</a:t>
          </a:r>
          <a:r>
            <a:rPr lang="en-US" sz="1100" b="1" i="0" baseline="-25000">
              <a:solidFill>
                <a:schemeClr val="dk1"/>
              </a:solidFill>
              <a:effectLst/>
              <a:latin typeface="+mn-lt"/>
              <a:ea typeface="+mn-ea"/>
              <a:cs typeface="+mn-cs"/>
            </a:rPr>
            <a:t>9 </a:t>
          </a:r>
          <a:r>
            <a:rPr lang="en-US" sz="1100" b="1" i="0" baseline="0">
              <a:solidFill>
                <a:schemeClr val="dk1"/>
              </a:solidFill>
              <a:effectLst/>
              <a:latin typeface="+mn-lt"/>
              <a:ea typeface="+mn-ea"/>
              <a:cs typeface="+mn-cs"/>
            </a:rPr>
            <a:t>, S</a:t>
          </a:r>
          <a:r>
            <a:rPr lang="en-US" sz="1100" b="1" i="0" baseline="-25000">
              <a:solidFill>
                <a:schemeClr val="dk1"/>
              </a:solidFill>
              <a:effectLst/>
              <a:latin typeface="+mn-lt"/>
              <a:ea typeface="+mn-ea"/>
              <a:cs typeface="+mn-cs"/>
            </a:rPr>
            <a:t>1</a:t>
          </a:r>
          <a:r>
            <a:rPr lang="en-US" sz="1100" b="1" i="0" baseline="0">
              <a:solidFill>
                <a:schemeClr val="dk1"/>
              </a:solidFill>
              <a:effectLst/>
              <a:latin typeface="+mn-lt"/>
              <a:ea typeface="+mn-ea"/>
              <a:cs typeface="+mn-cs"/>
            </a:rPr>
            <a:t> , S</a:t>
          </a:r>
          <a:r>
            <a:rPr lang="en-US" sz="1100" b="1" i="0" baseline="-25000">
              <a:solidFill>
                <a:schemeClr val="dk1"/>
              </a:solidFill>
              <a:effectLst/>
              <a:latin typeface="+mn-lt"/>
              <a:ea typeface="+mn-ea"/>
              <a:cs typeface="+mn-cs"/>
            </a:rPr>
            <a:t>5</a:t>
          </a:r>
          <a:r>
            <a:rPr lang="en-US" sz="1100" b="1" i="0" baseline="0">
              <a:solidFill>
                <a:schemeClr val="dk1"/>
              </a:solidFill>
              <a:effectLst/>
              <a:latin typeface="+mn-lt"/>
              <a:ea typeface="+mn-ea"/>
              <a:cs typeface="+mn-cs"/>
            </a:rPr>
            <a:t> , B</a:t>
          </a:r>
          <a:r>
            <a:rPr lang="en-US" sz="1100" b="1" i="0" baseline="-25000">
              <a:solidFill>
                <a:schemeClr val="dk1"/>
              </a:solidFill>
              <a:effectLst/>
              <a:latin typeface="+mn-lt"/>
              <a:ea typeface="+mn-ea"/>
              <a:cs typeface="+mn-cs"/>
            </a:rPr>
            <a:t>9</a:t>
          </a:r>
          <a:r>
            <a:rPr lang="en-US" sz="1100" b="1" i="0" baseline="0">
              <a:solidFill>
                <a:schemeClr val="dk1"/>
              </a:solidFill>
              <a:effectLst/>
              <a:latin typeface="+mn-lt"/>
              <a:ea typeface="+mn-ea"/>
              <a:cs typeface="+mn-cs"/>
            </a:rPr>
            <a:t> , B</a:t>
          </a:r>
          <a:r>
            <a:rPr lang="en-US" sz="1100" b="1" i="0" baseline="-25000">
              <a:solidFill>
                <a:schemeClr val="dk1"/>
              </a:solidFill>
              <a:effectLst/>
              <a:latin typeface="+mn-lt"/>
              <a:ea typeface="+mn-ea"/>
              <a:cs typeface="+mn-cs"/>
            </a:rPr>
            <a:t>12</a:t>
          </a:r>
          <a:r>
            <a:rPr lang="en-US" sz="1100" b="1" i="0" baseline="0">
              <a:solidFill>
                <a:schemeClr val="dk1"/>
              </a:solidFill>
              <a:effectLst/>
              <a:latin typeface="+mn-lt"/>
              <a:ea typeface="+mn-ea"/>
              <a:cs typeface="+mn-cs"/>
            </a:rPr>
            <a:t> , B</a:t>
          </a:r>
          <a:r>
            <a:rPr lang="en-US" sz="1100" b="1" i="0" baseline="-25000">
              <a:solidFill>
                <a:schemeClr val="dk1"/>
              </a:solidFill>
              <a:effectLst/>
              <a:latin typeface="+mn-lt"/>
              <a:ea typeface="+mn-ea"/>
              <a:cs typeface="+mn-cs"/>
            </a:rPr>
            <a:t>3</a:t>
          </a:r>
          <a:r>
            <a:rPr lang="en-US" sz="1100" b="1" i="0" baseline="0">
              <a:solidFill>
                <a:schemeClr val="dk1"/>
              </a:solidFill>
              <a:effectLst/>
              <a:latin typeface="+mn-lt"/>
              <a:ea typeface="+mn-ea"/>
              <a:cs typeface="+mn-cs"/>
            </a:rPr>
            <a:t> , B</a:t>
          </a:r>
          <a:r>
            <a:rPr lang="en-US" sz="1100" b="1" i="0" baseline="-25000">
              <a:solidFill>
                <a:schemeClr val="dk1"/>
              </a:solidFill>
              <a:effectLst/>
              <a:latin typeface="+mn-lt"/>
              <a:ea typeface="+mn-ea"/>
              <a:cs typeface="+mn-cs"/>
            </a:rPr>
            <a:t>6 </a:t>
          </a:r>
          <a:r>
            <a:rPr lang="en-US" sz="1100" b="1" i="0">
              <a:solidFill>
                <a:schemeClr val="dk1"/>
              </a:solidFill>
              <a:effectLst/>
              <a:latin typeface="+mn-lt"/>
              <a:ea typeface="+mn-ea"/>
              <a:cs typeface="+mn-cs"/>
            </a:rPr>
            <a:t> &gt;=</a:t>
          </a:r>
          <a:r>
            <a:rPr lang="en-US" sz="1100" b="1" i="0" baseline="0">
              <a:solidFill>
                <a:schemeClr val="dk1"/>
              </a:solidFill>
              <a:effectLst/>
              <a:latin typeface="+mn-lt"/>
              <a:ea typeface="+mn-ea"/>
              <a:cs typeface="+mn-cs"/>
            </a:rPr>
            <a:t>  0, Integer </a:t>
          </a:r>
          <a:endParaRPr lang="en-US">
            <a:effectLst/>
          </a:endParaRPr>
        </a:p>
        <a:p>
          <a:endParaRPr lang="en-US" sz="1100" b="1"/>
        </a:p>
        <a:p>
          <a:endParaRPr lang="en-US" sz="1100"/>
        </a:p>
      </xdr:txBody>
    </xdr:sp>
    <xdr:clientData/>
  </xdr:twoCellAnchor>
  <xdr:twoCellAnchor editAs="oneCell">
    <xdr:from>
      <xdr:col>11</xdr:col>
      <xdr:colOff>0</xdr:colOff>
      <xdr:row>2</xdr:row>
      <xdr:rowOff>0</xdr:rowOff>
    </xdr:from>
    <xdr:to>
      <xdr:col>22</xdr:col>
      <xdr:colOff>425450</xdr:colOff>
      <xdr:row>21</xdr:row>
      <xdr:rowOff>124725</xdr:rowOff>
    </xdr:to>
    <xdr:pic>
      <xdr:nvPicPr>
        <xdr:cNvPr id="3" name="Picture 2">
          <a:extLst>
            <a:ext uri="{FF2B5EF4-FFF2-40B4-BE49-F238E27FC236}">
              <a16:creationId xmlns:a16="http://schemas.microsoft.com/office/drawing/2014/main" id="{06B56722-C41B-4AC2-BEF6-B8B71A2DBD3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264400" y="368300"/>
          <a:ext cx="7689850" cy="3623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8</xdr:col>
      <xdr:colOff>247650</xdr:colOff>
      <xdr:row>66</xdr:row>
      <xdr:rowOff>114300</xdr:rowOff>
    </xdr:from>
    <xdr:to>
      <xdr:col>17</xdr:col>
      <xdr:colOff>514350</xdr:colOff>
      <xdr:row>74</xdr:row>
      <xdr:rowOff>76200</xdr:rowOff>
    </xdr:to>
    <xdr:sp macro="" textlink="">
      <xdr:nvSpPr>
        <xdr:cNvPr id="3" name="TextBox 2">
          <a:extLst>
            <a:ext uri="{FF2B5EF4-FFF2-40B4-BE49-F238E27FC236}">
              <a16:creationId xmlns:a16="http://schemas.microsoft.com/office/drawing/2014/main" id="{307AEDBF-F4D4-41B9-9E98-8A4B3A614AC8}"/>
            </a:ext>
          </a:extLst>
        </xdr:cNvPr>
        <xdr:cNvSpPr txBox="1"/>
      </xdr:nvSpPr>
      <xdr:spPr>
        <a:xfrm>
          <a:off x="7073900" y="12636500"/>
          <a:ext cx="5753100" cy="1435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100" b="1"/>
            <a:t>The</a:t>
          </a:r>
          <a:r>
            <a:rPr lang="en-US" sz="1100" b="1" baseline="0"/>
            <a:t> minimum daily cost paid by bank to tellers is $1440 with a schedule of:</a:t>
          </a:r>
        </a:p>
        <a:p>
          <a:pPr algn="l"/>
          <a:r>
            <a:rPr lang="en-US" sz="1100" b="1" baseline="0"/>
            <a:t>&gt; 0 full time tellers starting 9 AM.</a:t>
          </a:r>
        </a:p>
        <a:p>
          <a:pPr algn="l"/>
          <a:r>
            <a:rPr lang="en-US" sz="1100" b="1" baseline="0"/>
            <a:t>&gt; 0 full time tellers starting 10 AM.</a:t>
          </a:r>
        </a:p>
        <a:p>
          <a:pPr algn="l"/>
          <a:r>
            <a:rPr lang="en-US" sz="1100" b="1" baseline="0"/>
            <a:t>&gt; 0 full time tellers starting 11 AM.</a:t>
          </a:r>
        </a:p>
        <a:p>
          <a:pPr algn="l"/>
          <a:r>
            <a:rPr lang="en-US" sz="1100" b="1" baseline="0"/>
            <a:t>&gt; 4 part time tellers starting 9 AM.</a:t>
          </a:r>
        </a:p>
        <a:p>
          <a:pPr algn="l"/>
          <a:r>
            <a:rPr lang="en-US" sz="1100" b="1" baseline="0"/>
            <a:t>&gt; 0 part time tellers starting 10 AM.</a:t>
          </a:r>
        </a:p>
        <a:p>
          <a:pPr marL="0" marR="0" lvl="0" indent="0" algn="l" defTabSz="914400" eaLnBrk="1" fontAlgn="auto" latinLnBrk="0" hangingPunct="1">
            <a:lnSpc>
              <a:spcPct val="100000"/>
            </a:lnSpc>
            <a:spcBef>
              <a:spcPts val="0"/>
            </a:spcBef>
            <a:spcAft>
              <a:spcPts val="0"/>
            </a:spcAft>
            <a:buClrTx/>
            <a:buSzTx/>
            <a:buFontTx/>
            <a:buNone/>
            <a:tabLst/>
            <a:defRPr/>
          </a:pPr>
          <a:r>
            <a:rPr lang="en-US" sz="1100" b="1" baseline="0">
              <a:solidFill>
                <a:schemeClr val="dk1"/>
              </a:solidFill>
              <a:effectLst/>
              <a:latin typeface="+mn-lt"/>
              <a:ea typeface="+mn-ea"/>
              <a:cs typeface="+mn-cs"/>
            </a:rPr>
            <a:t>&gt; 6 part time tellers starting 11 AM.</a:t>
          </a:r>
          <a:endParaRPr lang="en-US">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100" b="1" baseline="0">
              <a:solidFill>
                <a:schemeClr val="dk1"/>
              </a:solidFill>
              <a:effectLst/>
              <a:latin typeface="+mn-lt"/>
              <a:ea typeface="+mn-ea"/>
              <a:cs typeface="+mn-cs"/>
            </a:rPr>
            <a:t>&gt; 0 part time tellers starting 12 PM.</a:t>
          </a:r>
          <a:endParaRPr lang="en-US">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100" b="1" baseline="0">
              <a:solidFill>
                <a:schemeClr val="dk1"/>
              </a:solidFill>
              <a:effectLst/>
              <a:latin typeface="+mn-lt"/>
              <a:ea typeface="+mn-ea"/>
              <a:cs typeface="+mn-cs"/>
            </a:rPr>
            <a:t>&gt; 0 part time tellers starting 1 PM.</a:t>
          </a:r>
          <a:endParaRPr lang="en-US">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100" b="1" baseline="0">
              <a:solidFill>
                <a:schemeClr val="dk1"/>
              </a:solidFill>
              <a:effectLst/>
              <a:latin typeface="+mn-lt"/>
              <a:ea typeface="+mn-ea"/>
              <a:cs typeface="+mn-cs"/>
            </a:rPr>
            <a:t>&gt; 1 part time tellers starting 2 PM.</a:t>
          </a:r>
        </a:p>
        <a:p>
          <a:pPr marL="0" marR="0" lvl="0" indent="0" algn="l" defTabSz="914400" eaLnBrk="1" fontAlgn="auto" latinLnBrk="0" hangingPunct="1">
            <a:lnSpc>
              <a:spcPct val="100000"/>
            </a:lnSpc>
            <a:spcBef>
              <a:spcPts val="0"/>
            </a:spcBef>
            <a:spcAft>
              <a:spcPts val="0"/>
            </a:spcAft>
            <a:buClrTx/>
            <a:buSzTx/>
            <a:buFontTx/>
            <a:buNone/>
            <a:tabLst/>
            <a:defRPr/>
          </a:pPr>
          <a:r>
            <a:rPr lang="en-US" sz="1100" b="1" baseline="0">
              <a:solidFill>
                <a:schemeClr val="dk1"/>
              </a:solidFill>
              <a:effectLst/>
              <a:latin typeface="+mn-lt"/>
              <a:ea typeface="+mn-ea"/>
              <a:cs typeface="+mn-cs"/>
            </a:rPr>
            <a:t>&gt; 0 part time tellers starting 3 PM.</a:t>
          </a:r>
          <a:endParaRPr lang="en-US">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effectLst/>
          </a:endParaRPr>
        </a:p>
        <a:p>
          <a:pPr algn="l"/>
          <a:r>
            <a:rPr lang="en-US" sz="1100" b="1" baseline="0"/>
            <a:t>As per the optimal solution only part time tellers will be working and no full time tellers. This can be because we do any have any constraints specified on full time tellers and cost for a part time teller is low as compared to a full time teller.</a:t>
          </a:r>
          <a:endParaRPr lang="en-US" sz="1100" b="1"/>
        </a:p>
      </xdr:txBody>
    </xdr:sp>
    <xdr:clientData/>
  </xdr:twoCellAnchor>
</xdr:wsDr>
</file>

<file path=xl/drawings/drawing3.xml><?xml version="1.0" encoding="utf-8"?>
<xdr:wsDr xmlns:xdr="http://schemas.openxmlformats.org/drawingml/2006/spreadsheetDrawing" xmlns:a="http://schemas.openxmlformats.org/drawingml/2006/main">
  <xdr:twoCellAnchor editAs="absolute">
    <xdr:from>
      <xdr:col>16</xdr:col>
      <xdr:colOff>63500</xdr:colOff>
      <xdr:row>15</xdr:row>
      <xdr:rowOff>171450</xdr:rowOff>
    </xdr:from>
    <xdr:to>
      <xdr:col>24</xdr:col>
      <xdr:colOff>63500</xdr:colOff>
      <xdr:row>31</xdr:row>
      <xdr:rowOff>82550</xdr:rowOff>
    </xdr:to>
    <xdr:graphicFrame macro="">
      <xdr:nvGraphicFramePr>
        <xdr:cNvPr id="2" name="STS_2_Chart">
          <a:extLst>
            <a:ext uri="{FF2B5EF4-FFF2-40B4-BE49-F238E27FC236}">
              <a16:creationId xmlns:a16="http://schemas.microsoft.com/office/drawing/2014/main" id="{F88BF211-0A36-47C4-BF09-ABDDC44170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15</xdr:col>
      <xdr:colOff>0</xdr:colOff>
      <xdr:row>3</xdr:row>
      <xdr:rowOff>19050</xdr:rowOff>
    </xdr:from>
    <xdr:to>
      <xdr:col>19</xdr:col>
      <xdr:colOff>0</xdr:colOff>
      <xdr:row>6</xdr:row>
      <xdr:rowOff>0</xdr:rowOff>
    </xdr:to>
    <xdr:sp macro="" textlink="">
      <xdr:nvSpPr>
        <xdr:cNvPr id="3" name="TextBox 2">
          <a:extLst>
            <a:ext uri="{FF2B5EF4-FFF2-40B4-BE49-F238E27FC236}">
              <a16:creationId xmlns:a16="http://schemas.microsoft.com/office/drawing/2014/main" id="{93A9F814-F43E-4780-80C4-2A8BC0BE1FBD}"/>
            </a:ext>
          </a:extLst>
        </xdr:cNvPr>
        <xdr:cNvSpPr txBox="1"/>
      </xdr:nvSpPr>
      <xdr:spPr>
        <a:xfrm>
          <a:off x="9144000" y="571500"/>
          <a:ext cx="2438400" cy="762000"/>
        </a:xfrm>
        <a:prstGeom prst="rect">
          <a:avLst/>
        </a:prstGeom>
        <a:solidFill>
          <a:schemeClr val="lt1"/>
        </a:solidFill>
        <a:ln w="15875" cap="flat" cmpd="sng" algn="ctr">
          <a:solidFill>
            <a:schemeClr val="accent1">
              <a:lumMod val="100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en-US" sz="1100"/>
            <a:t>When you select an output from the dropdown list in cell $N$4, the chart will adapt to that output.</a:t>
          </a:r>
        </a:p>
      </xdr:txBody>
    </xdr:sp>
    <xdr:clientData/>
  </xdr:twoCellAnchor>
</xdr:wsDr>
</file>

<file path=xl/drawings/drawing4.xml><?xml version="1.0" encoding="utf-8"?>
<xdr:wsDr xmlns:xdr="http://schemas.openxmlformats.org/drawingml/2006/spreadsheetDrawing" xmlns:a="http://schemas.openxmlformats.org/drawingml/2006/main">
  <xdr:twoCellAnchor editAs="absolute">
    <xdr:from>
      <xdr:col>14</xdr:col>
      <xdr:colOff>368300</xdr:colOff>
      <xdr:row>6</xdr:row>
      <xdr:rowOff>127000</xdr:rowOff>
    </xdr:from>
    <xdr:to>
      <xdr:col>22</xdr:col>
      <xdr:colOff>368300</xdr:colOff>
      <xdr:row>22</xdr:row>
      <xdr:rowOff>38100</xdr:rowOff>
    </xdr:to>
    <xdr:graphicFrame macro="">
      <xdr:nvGraphicFramePr>
        <xdr:cNvPr id="2" name="STS_1_Chart">
          <a:extLst>
            <a:ext uri="{FF2B5EF4-FFF2-40B4-BE49-F238E27FC236}">
              <a16:creationId xmlns:a16="http://schemas.microsoft.com/office/drawing/2014/main" id="{DBB474C3-BC30-4F0C-AE8E-34809AFB25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15</xdr:col>
      <xdr:colOff>0</xdr:colOff>
      <xdr:row>3</xdr:row>
      <xdr:rowOff>19050</xdr:rowOff>
    </xdr:from>
    <xdr:to>
      <xdr:col>19</xdr:col>
      <xdr:colOff>0</xdr:colOff>
      <xdr:row>6</xdr:row>
      <xdr:rowOff>0</xdr:rowOff>
    </xdr:to>
    <xdr:sp macro="" textlink="">
      <xdr:nvSpPr>
        <xdr:cNvPr id="3" name="TextBox 2">
          <a:extLst>
            <a:ext uri="{FF2B5EF4-FFF2-40B4-BE49-F238E27FC236}">
              <a16:creationId xmlns:a16="http://schemas.microsoft.com/office/drawing/2014/main" id="{17DD3419-1329-4081-B68A-368377D6B53B}"/>
            </a:ext>
          </a:extLst>
        </xdr:cNvPr>
        <xdr:cNvSpPr txBox="1"/>
      </xdr:nvSpPr>
      <xdr:spPr>
        <a:xfrm>
          <a:off x="9144000" y="571500"/>
          <a:ext cx="2438400" cy="762000"/>
        </a:xfrm>
        <a:prstGeom prst="rect">
          <a:avLst/>
        </a:prstGeom>
        <a:solidFill>
          <a:schemeClr val="lt1"/>
        </a:solidFill>
        <a:ln w="15875" cap="flat" cmpd="sng" algn="ctr">
          <a:solidFill>
            <a:schemeClr val="accent1">
              <a:lumMod val="100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en-US" sz="1100"/>
            <a:t>When you select an output from the dropdown list in cell $N$4, the chart will adapt to that output.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0785C-CFAC-49EC-B729-78847921494B}">
  <dimension ref="A1:B15"/>
  <sheetViews>
    <sheetView tabSelected="1" workbookViewId="0">
      <selection activeCell="C47" sqref="C47"/>
    </sheetView>
  </sheetViews>
  <sheetFormatPr baseColWidth="10" defaultColWidth="9.5" defaultRowHeight="15" x14ac:dyDescent="0.2"/>
  <sheetData>
    <row r="1" spans="1:2" x14ac:dyDescent="0.2">
      <c r="A1" s="24"/>
      <c r="B1" s="24"/>
    </row>
    <row r="2" spans="1:2" x14ac:dyDescent="0.2">
      <c r="A2" s="25"/>
      <c r="B2" s="25"/>
    </row>
    <row r="3" spans="1:2" x14ac:dyDescent="0.2">
      <c r="A3" s="25"/>
      <c r="B3" s="25"/>
    </row>
    <row r="4" spans="1:2" x14ac:dyDescent="0.2">
      <c r="A4" s="25"/>
      <c r="B4" s="25"/>
    </row>
    <row r="5" spans="1:2" x14ac:dyDescent="0.2">
      <c r="A5" s="25"/>
      <c r="B5" s="25"/>
    </row>
    <row r="6" spans="1:2" x14ac:dyDescent="0.2">
      <c r="A6" s="25"/>
      <c r="B6" s="25"/>
    </row>
    <row r="7" spans="1:2" x14ac:dyDescent="0.2">
      <c r="A7" s="25"/>
      <c r="B7" s="25"/>
    </row>
    <row r="8" spans="1:2" x14ac:dyDescent="0.2">
      <c r="A8" s="25"/>
      <c r="B8" s="25"/>
    </row>
    <row r="9" spans="1:2" x14ac:dyDescent="0.2">
      <c r="A9" s="25"/>
      <c r="B9" s="25"/>
    </row>
    <row r="12" spans="1:2" x14ac:dyDescent="0.2">
      <c r="A12" s="25"/>
    </row>
    <row r="13" spans="1:2" x14ac:dyDescent="0.2">
      <c r="A13" s="25"/>
    </row>
    <row r="14" spans="1:2" x14ac:dyDescent="0.2">
      <c r="A14" s="25"/>
    </row>
    <row r="15" spans="1:2" x14ac:dyDescent="0.2">
      <c r="A15" s="25"/>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26ECFF-7B85-46B4-AC77-9FC7C798B3D2}">
  <dimension ref="A1:N65"/>
  <sheetViews>
    <sheetView topLeftCell="A12" zoomScale="67" workbookViewId="0">
      <selection activeCell="E28" sqref="E28"/>
    </sheetView>
  </sheetViews>
  <sheetFormatPr baseColWidth="10" defaultColWidth="8.83203125" defaultRowHeight="15" x14ac:dyDescent="0.2"/>
  <cols>
    <col min="1" max="1" width="41.1640625" bestFit="1" customWidth="1"/>
    <col min="2" max="2" width="5.6640625" customWidth="1"/>
    <col min="3" max="3" width="8.1640625" bestFit="1" customWidth="1"/>
    <col min="4" max="4" width="8.1640625" customWidth="1"/>
    <col min="5" max="12" width="9" bestFit="1" customWidth="1"/>
  </cols>
  <sheetData>
    <row r="1" spans="1:4" x14ac:dyDescent="0.2">
      <c r="A1" s="1" t="s">
        <v>22</v>
      </c>
      <c r="B1" s="12"/>
      <c r="C1" s="12"/>
      <c r="D1" s="12"/>
    </row>
    <row r="2" spans="1:4" x14ac:dyDescent="0.2">
      <c r="A2" s="5" t="s">
        <v>34</v>
      </c>
      <c r="B2" s="12"/>
      <c r="C2" s="12"/>
      <c r="D2" s="12"/>
    </row>
    <row r="3" spans="1:4" x14ac:dyDescent="0.2">
      <c r="A3" s="5" t="s">
        <v>35</v>
      </c>
    </row>
    <row r="4" spans="1:4" x14ac:dyDescent="0.2">
      <c r="A4" s="5" t="s">
        <v>36</v>
      </c>
    </row>
    <row r="5" spans="1:4" x14ac:dyDescent="0.2">
      <c r="A5" s="5" t="s">
        <v>37</v>
      </c>
    </row>
    <row r="6" spans="1:4" x14ac:dyDescent="0.2">
      <c r="A6" s="5" t="s">
        <v>38</v>
      </c>
    </row>
    <row r="7" spans="1:4" x14ac:dyDescent="0.2">
      <c r="A7" s="5" t="s">
        <v>39</v>
      </c>
    </row>
    <row r="8" spans="1:4" x14ac:dyDescent="0.2">
      <c r="A8" s="5" t="s">
        <v>40</v>
      </c>
    </row>
    <row r="9" spans="1:4" x14ac:dyDescent="0.2">
      <c r="A9" s="5" t="s">
        <v>41</v>
      </c>
    </row>
    <row r="11" spans="1:4" x14ac:dyDescent="0.2">
      <c r="A11" s="1" t="s">
        <v>0</v>
      </c>
      <c r="B11" s="2"/>
      <c r="C11" s="2"/>
      <c r="D11" s="2"/>
    </row>
    <row r="12" spans="1:4" x14ac:dyDescent="0.2">
      <c r="A12" s="2"/>
      <c r="B12" s="2"/>
      <c r="C12" s="2"/>
      <c r="D12" s="2"/>
    </row>
    <row r="13" spans="1:4" x14ac:dyDescent="0.2">
      <c r="A13" s="3" t="s">
        <v>1</v>
      </c>
      <c r="B13" s="4"/>
      <c r="C13" s="3" t="s">
        <v>2</v>
      </c>
      <c r="D13" s="3" t="s">
        <v>3</v>
      </c>
    </row>
    <row r="14" spans="1:4" ht="18" x14ac:dyDescent="0.25">
      <c r="A14" s="5" t="s">
        <v>42</v>
      </c>
      <c r="B14" s="42" t="s">
        <v>64</v>
      </c>
      <c r="C14" s="7">
        <v>1</v>
      </c>
      <c r="D14" s="8">
        <v>400</v>
      </c>
    </row>
    <row r="15" spans="1:4" ht="18" x14ac:dyDescent="0.25">
      <c r="A15" s="5" t="s">
        <v>43</v>
      </c>
      <c r="B15" s="42" t="s">
        <v>65</v>
      </c>
      <c r="C15" s="7">
        <v>2</v>
      </c>
      <c r="D15" s="8">
        <v>225</v>
      </c>
    </row>
    <row r="16" spans="1:4" ht="18" x14ac:dyDescent="0.25">
      <c r="A16" s="5" t="s">
        <v>44</v>
      </c>
      <c r="B16" s="42" t="s">
        <v>66</v>
      </c>
      <c r="C16" s="7">
        <v>2</v>
      </c>
      <c r="D16" s="8">
        <v>225</v>
      </c>
    </row>
    <row r="17" spans="1:14" ht="18" x14ac:dyDescent="0.25">
      <c r="A17" s="5" t="s">
        <v>45</v>
      </c>
      <c r="B17" s="42" t="s">
        <v>67</v>
      </c>
      <c r="C17" s="7">
        <v>4</v>
      </c>
      <c r="D17" s="8">
        <v>120</v>
      </c>
    </row>
    <row r="18" spans="1:14" ht="18" x14ac:dyDescent="0.25">
      <c r="A18" s="5" t="s">
        <v>46</v>
      </c>
      <c r="B18" s="42" t="s">
        <v>68</v>
      </c>
      <c r="C18" s="7">
        <v>4</v>
      </c>
      <c r="D18" s="8">
        <v>120</v>
      </c>
    </row>
    <row r="19" spans="1:14" ht="18" x14ac:dyDescent="0.25">
      <c r="A19" s="5" t="s">
        <v>47</v>
      </c>
      <c r="B19" s="42" t="s">
        <v>73</v>
      </c>
      <c r="C19" s="7">
        <v>5</v>
      </c>
      <c r="D19" s="8">
        <v>120</v>
      </c>
    </row>
    <row r="20" spans="1:14" ht="18" x14ac:dyDescent="0.25">
      <c r="A20" s="5" t="s">
        <v>48</v>
      </c>
      <c r="B20" s="42" t="s">
        <v>69</v>
      </c>
      <c r="C20" s="7">
        <v>3</v>
      </c>
      <c r="D20" s="8">
        <v>60</v>
      </c>
    </row>
    <row r="21" spans="1:14" ht="18" x14ac:dyDescent="0.25">
      <c r="A21" s="5" t="s">
        <v>49</v>
      </c>
      <c r="B21" s="42" t="s">
        <v>70</v>
      </c>
      <c r="C21" s="7">
        <v>3</v>
      </c>
      <c r="D21" s="8">
        <v>60</v>
      </c>
    </row>
    <row r="22" spans="1:14" ht="18" x14ac:dyDescent="0.25">
      <c r="A22" s="5" t="s">
        <v>50</v>
      </c>
      <c r="B22" s="42" t="s">
        <v>71</v>
      </c>
      <c r="C22" s="7">
        <v>2</v>
      </c>
      <c r="D22" s="8">
        <v>60</v>
      </c>
      <c r="E22" s="11"/>
      <c r="F22" s="11"/>
      <c r="G22" s="11"/>
      <c r="H22" s="11"/>
      <c r="I22" s="12"/>
      <c r="J22" s="12"/>
    </row>
    <row r="23" spans="1:14" ht="17" x14ac:dyDescent="0.25">
      <c r="A23" s="5" t="s">
        <v>51</v>
      </c>
      <c r="B23" s="41" t="s">
        <v>72</v>
      </c>
      <c r="C23" s="7">
        <v>3</v>
      </c>
      <c r="D23" s="8">
        <v>60</v>
      </c>
      <c r="E23" s="11"/>
      <c r="F23" s="11"/>
      <c r="G23" s="11"/>
      <c r="H23" s="11"/>
      <c r="I23" s="12"/>
      <c r="J23" s="12"/>
    </row>
    <row r="24" spans="1:14" x14ac:dyDescent="0.2">
      <c r="E24" s="11"/>
      <c r="F24" s="11"/>
      <c r="G24" s="11"/>
      <c r="H24" s="11"/>
      <c r="I24" s="12"/>
      <c r="J24" s="12"/>
    </row>
    <row r="25" spans="1:14" x14ac:dyDescent="0.2">
      <c r="E25" s="11"/>
      <c r="F25" s="11"/>
      <c r="G25" s="11"/>
      <c r="H25" s="11"/>
      <c r="I25" s="12"/>
      <c r="J25" s="12"/>
    </row>
    <row r="26" spans="1:14" x14ac:dyDescent="0.2">
      <c r="A26" s="10" t="s">
        <v>4</v>
      </c>
      <c r="B26" s="11"/>
      <c r="C26" s="11"/>
      <c r="D26" s="11"/>
      <c r="E26" s="11"/>
      <c r="F26" s="11"/>
      <c r="G26" s="11"/>
      <c r="H26" s="11"/>
      <c r="I26" s="12"/>
      <c r="J26" s="12"/>
    </row>
    <row r="27" spans="1:14" x14ac:dyDescent="0.2">
      <c r="A27" s="13"/>
      <c r="B27" s="14" t="s">
        <v>5</v>
      </c>
      <c r="C27" s="14" t="s">
        <v>6</v>
      </c>
      <c r="D27" s="14" t="s">
        <v>7</v>
      </c>
      <c r="E27" s="14" t="s">
        <v>8</v>
      </c>
      <c r="F27" s="14" t="s">
        <v>9</v>
      </c>
      <c r="G27" s="14" t="s">
        <v>10</v>
      </c>
      <c r="H27" s="14" t="s">
        <v>11</v>
      </c>
      <c r="I27" s="14" t="s">
        <v>12</v>
      </c>
      <c r="J27" s="14" t="s">
        <v>13</v>
      </c>
      <c r="K27" s="14" t="s">
        <v>14</v>
      </c>
      <c r="L27" s="14" t="s">
        <v>15</v>
      </c>
      <c r="M27" s="14" t="s">
        <v>95</v>
      </c>
      <c r="N27" s="14" t="s">
        <v>96</v>
      </c>
    </row>
    <row r="28" spans="1:14" x14ac:dyDescent="0.2">
      <c r="A28" s="5" t="s">
        <v>42</v>
      </c>
      <c r="B28" s="16"/>
      <c r="C28" s="15">
        <f>$C$14</f>
        <v>1</v>
      </c>
      <c r="D28" s="15">
        <f>$C$14</f>
        <v>1</v>
      </c>
      <c r="E28" s="15">
        <f>$C$14</f>
        <v>1</v>
      </c>
      <c r="F28" s="15">
        <f>$C$14</f>
        <v>1</v>
      </c>
      <c r="G28" s="15">
        <f>$C$14</f>
        <v>1</v>
      </c>
      <c r="H28" s="16"/>
      <c r="I28" s="15">
        <f>$C$14</f>
        <v>1</v>
      </c>
      <c r="J28" s="15">
        <f>$C$14</f>
        <v>1</v>
      </c>
      <c r="K28" s="15">
        <f t="shared" ref="K28:L28" si="0">$C$14</f>
        <v>1</v>
      </c>
      <c r="L28" s="15">
        <f t="shared" si="0"/>
        <v>1</v>
      </c>
      <c r="M28" s="15"/>
      <c r="N28" s="15"/>
    </row>
    <row r="29" spans="1:14" x14ac:dyDescent="0.2">
      <c r="A29" s="5" t="s">
        <v>43</v>
      </c>
      <c r="B29" s="16"/>
      <c r="C29" s="15">
        <f>$C$15</f>
        <v>2</v>
      </c>
      <c r="D29" s="15">
        <f>$C$15</f>
        <v>2</v>
      </c>
      <c r="E29" s="15">
        <f>$C$15</f>
        <v>2</v>
      </c>
      <c r="F29" s="15">
        <f>$C$15</f>
        <v>2</v>
      </c>
      <c r="G29" s="16"/>
      <c r="H29" s="15">
        <f>$C$15</f>
        <v>2</v>
      </c>
      <c r="I29" s="15">
        <f>$C$15</f>
        <v>2</v>
      </c>
      <c r="J29" s="15">
        <f>$C$15</f>
        <v>2</v>
      </c>
      <c r="K29" s="15">
        <f>$C$15</f>
        <v>2</v>
      </c>
      <c r="L29" s="16"/>
      <c r="M29" s="15"/>
      <c r="N29" s="16"/>
    </row>
    <row r="30" spans="1:14" x14ac:dyDescent="0.2">
      <c r="A30" s="5" t="s">
        <v>44</v>
      </c>
      <c r="B30" s="16"/>
      <c r="C30" s="16"/>
      <c r="D30" s="15">
        <f>$C$16</f>
        <v>2</v>
      </c>
      <c r="E30" s="15">
        <f t="shared" ref="E30:L30" si="1">$C$16</f>
        <v>2</v>
      </c>
      <c r="F30" s="15">
        <f t="shared" si="1"/>
        <v>2</v>
      </c>
      <c r="G30" s="15">
        <f t="shared" si="1"/>
        <v>2</v>
      </c>
      <c r="H30" s="15">
        <f t="shared" si="1"/>
        <v>2</v>
      </c>
      <c r="I30" s="15">
        <f t="shared" si="1"/>
        <v>2</v>
      </c>
      <c r="J30" s="15">
        <f t="shared" si="1"/>
        <v>2</v>
      </c>
      <c r="K30" s="15">
        <f t="shared" si="1"/>
        <v>2</v>
      </c>
      <c r="L30" s="15">
        <f t="shared" si="1"/>
        <v>2</v>
      </c>
      <c r="M30" s="15"/>
      <c r="N30" s="15"/>
    </row>
    <row r="31" spans="1:14" x14ac:dyDescent="0.2">
      <c r="A31" s="5" t="s">
        <v>45</v>
      </c>
      <c r="B31" s="15">
        <f>$C$17</f>
        <v>4</v>
      </c>
      <c r="C31" s="15">
        <f>$C$17</f>
        <v>4</v>
      </c>
      <c r="D31" s="15">
        <f>$C$17</f>
        <v>4</v>
      </c>
      <c r="E31" s="15">
        <f>$C$17</f>
        <v>4</v>
      </c>
      <c r="F31" s="15">
        <f>$C$14</f>
        <v>1</v>
      </c>
      <c r="G31" s="16"/>
      <c r="H31" s="16"/>
      <c r="I31" s="16"/>
      <c r="J31" s="16"/>
      <c r="K31" s="16"/>
      <c r="L31" s="16"/>
      <c r="M31" s="16"/>
      <c r="N31" s="16"/>
    </row>
    <row r="32" spans="1:14" x14ac:dyDescent="0.2">
      <c r="A32" s="5" t="s">
        <v>46</v>
      </c>
      <c r="B32" s="16"/>
      <c r="C32" s="15">
        <f>$C$18</f>
        <v>4</v>
      </c>
      <c r="D32" s="15">
        <f>$C$18</f>
        <v>4</v>
      </c>
      <c r="E32" s="15">
        <f>$C$18</f>
        <v>4</v>
      </c>
      <c r="F32" s="15">
        <f>$C$18</f>
        <v>4</v>
      </c>
      <c r="G32" s="15">
        <f>$C$18</f>
        <v>4</v>
      </c>
      <c r="H32" s="16"/>
      <c r="I32" s="16"/>
      <c r="J32" s="16"/>
      <c r="K32" s="16"/>
      <c r="L32" s="16"/>
      <c r="M32" s="16"/>
      <c r="N32" s="16"/>
    </row>
    <row r="33" spans="1:14" x14ac:dyDescent="0.2">
      <c r="A33" s="5" t="s">
        <v>47</v>
      </c>
      <c r="B33" s="16"/>
      <c r="C33" s="16"/>
      <c r="D33" s="15">
        <f>$C$19</f>
        <v>5</v>
      </c>
      <c r="E33" s="15">
        <f t="shared" ref="E33:H33" si="2">$C$19</f>
        <v>5</v>
      </c>
      <c r="F33" s="15">
        <f t="shared" si="2"/>
        <v>5</v>
      </c>
      <c r="G33" s="15">
        <f t="shared" si="2"/>
        <v>5</v>
      </c>
      <c r="H33" s="15">
        <f t="shared" si="2"/>
        <v>5</v>
      </c>
      <c r="I33" s="16"/>
      <c r="J33" s="16"/>
      <c r="K33" s="16"/>
      <c r="L33" s="16"/>
      <c r="M33" s="16"/>
      <c r="N33" s="16"/>
    </row>
    <row r="34" spans="1:14" x14ac:dyDescent="0.2">
      <c r="A34" s="5" t="s">
        <v>48</v>
      </c>
      <c r="B34" s="16"/>
      <c r="C34" s="16"/>
      <c r="D34" s="16"/>
      <c r="E34" s="15">
        <f>$C$20</f>
        <v>3</v>
      </c>
      <c r="F34" s="15">
        <f t="shared" ref="F34:I34" si="3">$C$20</f>
        <v>3</v>
      </c>
      <c r="G34" s="15">
        <f t="shared" si="3"/>
        <v>3</v>
      </c>
      <c r="H34" s="15">
        <f t="shared" si="3"/>
        <v>3</v>
      </c>
      <c r="I34" s="15">
        <f t="shared" si="3"/>
        <v>3</v>
      </c>
      <c r="J34" s="16"/>
      <c r="K34" s="16"/>
      <c r="L34" s="16"/>
      <c r="M34" s="16"/>
      <c r="N34" s="16"/>
    </row>
    <row r="35" spans="1:14" x14ac:dyDescent="0.2">
      <c r="A35" s="5" t="s">
        <v>49</v>
      </c>
      <c r="B35" s="16"/>
      <c r="C35" s="16"/>
      <c r="D35" s="16"/>
      <c r="E35" s="16"/>
      <c r="F35" s="15">
        <f>$C$21</f>
        <v>3</v>
      </c>
      <c r="G35" s="15">
        <f t="shared" ref="G35:J35" si="4">$C$21</f>
        <v>3</v>
      </c>
      <c r="H35" s="15">
        <f t="shared" si="4"/>
        <v>3</v>
      </c>
      <c r="I35" s="15">
        <f t="shared" si="4"/>
        <v>3</v>
      </c>
      <c r="J35" s="15">
        <f t="shared" si="4"/>
        <v>3</v>
      </c>
      <c r="K35" s="16"/>
      <c r="L35" s="16"/>
      <c r="M35" s="16"/>
      <c r="N35" s="16"/>
    </row>
    <row r="36" spans="1:14" x14ac:dyDescent="0.2">
      <c r="A36" s="5" t="s">
        <v>50</v>
      </c>
      <c r="B36" s="16"/>
      <c r="C36" s="16"/>
      <c r="D36" s="16"/>
      <c r="E36" s="16"/>
      <c r="F36" s="16"/>
      <c r="G36" s="15">
        <f>$C$22</f>
        <v>2</v>
      </c>
      <c r="H36" s="15">
        <f t="shared" ref="H36:K36" si="5">$C$22</f>
        <v>2</v>
      </c>
      <c r="I36" s="15">
        <f t="shared" si="5"/>
        <v>2</v>
      </c>
      <c r="J36" s="15">
        <f t="shared" si="5"/>
        <v>2</v>
      </c>
      <c r="K36" s="15">
        <f t="shared" si="5"/>
        <v>2</v>
      </c>
      <c r="L36" s="16"/>
      <c r="M36" s="15"/>
      <c r="N36" s="16"/>
    </row>
    <row r="37" spans="1:14" x14ac:dyDescent="0.2">
      <c r="A37" s="5" t="s">
        <v>51</v>
      </c>
      <c r="B37" s="16"/>
      <c r="C37" s="16"/>
      <c r="D37" s="16"/>
      <c r="E37" s="16"/>
      <c r="F37" s="16"/>
      <c r="G37" s="16"/>
      <c r="H37" s="15">
        <f>$C$23</f>
        <v>3</v>
      </c>
      <c r="I37" s="15">
        <f t="shared" ref="I37:L37" si="6">$C$23</f>
        <v>3</v>
      </c>
      <c r="J37" s="15">
        <f t="shared" si="6"/>
        <v>3</v>
      </c>
      <c r="K37" s="15">
        <f t="shared" si="6"/>
        <v>3</v>
      </c>
      <c r="L37" s="15">
        <f t="shared" si="6"/>
        <v>3</v>
      </c>
      <c r="M37" s="15"/>
      <c r="N37" s="15"/>
    </row>
    <row r="40" spans="1:14" x14ac:dyDescent="0.2">
      <c r="A40" s="3" t="s">
        <v>16</v>
      </c>
      <c r="B40" s="5"/>
      <c r="C40" s="6"/>
      <c r="D40" s="2"/>
    </row>
    <row r="41" spans="1:14" x14ac:dyDescent="0.2">
      <c r="A41" s="5" t="s">
        <v>17</v>
      </c>
      <c r="B41" s="2"/>
      <c r="C41" s="17" cm="1">
        <f t="array" ref="C41">SUMPRODUCT(D14:D23*C14:C23)</f>
        <v>3520</v>
      </c>
      <c r="D41" s="2"/>
    </row>
    <row r="42" spans="1:14" x14ac:dyDescent="0.2">
      <c r="A42" s="5"/>
      <c r="B42" s="18"/>
      <c r="C42" s="19"/>
      <c r="D42" s="2"/>
    </row>
    <row r="43" spans="1:14" x14ac:dyDescent="0.2">
      <c r="A43" s="3" t="s">
        <v>18</v>
      </c>
      <c r="B43" s="20" t="s">
        <v>19</v>
      </c>
      <c r="C43" s="21"/>
      <c r="D43" s="20" t="s">
        <v>20</v>
      </c>
    </row>
    <row r="44" spans="1:14" x14ac:dyDescent="0.2">
      <c r="A44" s="41" t="s">
        <v>52</v>
      </c>
      <c r="B44" s="22">
        <f>SUM(C15,C17,C20)</f>
        <v>9</v>
      </c>
      <c r="C44" s="9" t="s">
        <v>21</v>
      </c>
      <c r="D44" s="23">
        <v>5</v>
      </c>
    </row>
    <row r="45" spans="1:14" x14ac:dyDescent="0.2">
      <c r="A45" s="41" t="s">
        <v>53</v>
      </c>
      <c r="B45" s="22">
        <f>SUM(C14,C15,C17,C20)</f>
        <v>10</v>
      </c>
      <c r="C45" s="9" t="s">
        <v>21</v>
      </c>
      <c r="D45" s="23">
        <v>8</v>
      </c>
    </row>
    <row r="46" spans="1:14" x14ac:dyDescent="0.2">
      <c r="A46" s="41" t="s">
        <v>54</v>
      </c>
      <c r="B46" s="22">
        <f>SUM(C14,C15,C17,C20)</f>
        <v>10</v>
      </c>
      <c r="C46" s="9" t="s">
        <v>21</v>
      </c>
      <c r="D46" s="23">
        <v>10</v>
      </c>
    </row>
    <row r="47" spans="1:14" x14ac:dyDescent="0.2">
      <c r="A47" s="41" t="s">
        <v>55</v>
      </c>
      <c r="B47" s="22">
        <f>SUM(C14,C15,C17,C21)</f>
        <v>10</v>
      </c>
      <c r="C47" s="9" t="s">
        <v>21</v>
      </c>
      <c r="D47" s="23">
        <v>10</v>
      </c>
    </row>
    <row r="48" spans="1:14" x14ac:dyDescent="0.2">
      <c r="A48" s="41" t="s">
        <v>56</v>
      </c>
      <c r="B48" s="22">
        <f>SUM(C14,C15,C18,C21)</f>
        <v>10</v>
      </c>
      <c r="C48" s="9" t="s">
        <v>21</v>
      </c>
      <c r="D48" s="23">
        <v>10</v>
      </c>
    </row>
    <row r="49" spans="1:4" x14ac:dyDescent="0.2">
      <c r="A49" s="41" t="s">
        <v>57</v>
      </c>
      <c r="B49" s="22">
        <f>SUM(C14,C16,C19:C22)</f>
        <v>16</v>
      </c>
      <c r="C49" s="9" t="s">
        <v>21</v>
      </c>
      <c r="D49" s="23">
        <v>10</v>
      </c>
    </row>
    <row r="50" spans="1:4" x14ac:dyDescent="0.2">
      <c r="A50" s="41" t="s">
        <v>58</v>
      </c>
      <c r="B50" s="22">
        <f>SUM(C16,C18,C22)</f>
        <v>8</v>
      </c>
      <c r="C50" s="9" t="s">
        <v>21</v>
      </c>
      <c r="D50" s="23">
        <v>8</v>
      </c>
    </row>
    <row r="51" spans="1:4" x14ac:dyDescent="0.2">
      <c r="A51" s="41" t="s">
        <v>59</v>
      </c>
      <c r="B51" s="22">
        <f>SUM(C14+C16+C18+C22)</f>
        <v>9</v>
      </c>
      <c r="C51" s="9" t="s">
        <v>21</v>
      </c>
      <c r="D51" s="23">
        <v>8</v>
      </c>
    </row>
    <row r="52" spans="1:4" x14ac:dyDescent="0.2">
      <c r="A52" s="41" t="s">
        <v>60</v>
      </c>
      <c r="B52" s="22">
        <f>SUM(C14+C16+C19+C22)</f>
        <v>10</v>
      </c>
      <c r="C52" s="9" t="s">
        <v>21</v>
      </c>
      <c r="D52" s="23">
        <v>6</v>
      </c>
    </row>
    <row r="53" spans="1:4" x14ac:dyDescent="0.2">
      <c r="A53" s="41" t="s">
        <v>61</v>
      </c>
      <c r="B53" s="22">
        <f>SUM(C14+C16+C19+C23)</f>
        <v>11</v>
      </c>
      <c r="C53" s="9" t="s">
        <v>21</v>
      </c>
      <c r="D53" s="23">
        <v>10</v>
      </c>
    </row>
    <row r="54" spans="1:4" x14ac:dyDescent="0.2">
      <c r="A54" s="41" t="s">
        <v>62</v>
      </c>
      <c r="B54" s="22">
        <f>SUM(C16+C19+C23)</f>
        <v>10</v>
      </c>
      <c r="C54" s="9" t="s">
        <v>21</v>
      </c>
      <c r="D54" s="23">
        <v>10</v>
      </c>
    </row>
    <row r="55" spans="1:4" x14ac:dyDescent="0.2">
      <c r="A55" s="41" t="s">
        <v>63</v>
      </c>
      <c r="B55" s="22">
        <f>SUM(C16+C19+C23)</f>
        <v>10</v>
      </c>
      <c r="C55" s="9" t="s">
        <v>21</v>
      </c>
      <c r="D55" s="23">
        <v>10</v>
      </c>
    </row>
    <row r="56" spans="1:4" x14ac:dyDescent="0.2">
      <c r="A56" s="41" t="s">
        <v>75</v>
      </c>
      <c r="B56" s="22">
        <f>C20</f>
        <v>3</v>
      </c>
      <c r="C56" s="9" t="s">
        <v>74</v>
      </c>
      <c r="D56" s="23">
        <v>3</v>
      </c>
    </row>
    <row r="57" spans="1:4" x14ac:dyDescent="0.2">
      <c r="A57" s="41" t="s">
        <v>76</v>
      </c>
      <c r="B57" s="22">
        <f>C21</f>
        <v>3</v>
      </c>
      <c r="C57" s="9" t="s">
        <v>74</v>
      </c>
      <c r="D57" s="23">
        <v>3</v>
      </c>
    </row>
    <row r="58" spans="1:4" x14ac:dyDescent="0.2">
      <c r="A58" s="41" t="s">
        <v>77</v>
      </c>
      <c r="B58" s="22">
        <f>C22</f>
        <v>2</v>
      </c>
      <c r="C58" s="9" t="s">
        <v>74</v>
      </c>
      <c r="D58" s="23">
        <v>3</v>
      </c>
    </row>
    <row r="59" spans="1:4" x14ac:dyDescent="0.2">
      <c r="A59" s="41" t="s">
        <v>78</v>
      </c>
      <c r="B59" s="22">
        <f>C23</f>
        <v>3</v>
      </c>
      <c r="C59" s="9" t="s">
        <v>74</v>
      </c>
      <c r="D59" s="23">
        <v>3</v>
      </c>
    </row>
    <row r="60" spans="1:4" x14ac:dyDescent="0.2">
      <c r="A60" s="41" t="s">
        <v>79</v>
      </c>
      <c r="B60" s="22">
        <f>C17</f>
        <v>4</v>
      </c>
      <c r="C60" s="9" t="s">
        <v>21</v>
      </c>
      <c r="D60" s="23">
        <v>4</v>
      </c>
    </row>
    <row r="61" spans="1:4" x14ac:dyDescent="0.2">
      <c r="A61" s="41" t="s">
        <v>80</v>
      </c>
      <c r="B61" s="22">
        <f>C18</f>
        <v>4</v>
      </c>
      <c r="C61" s="9" t="s">
        <v>21</v>
      </c>
      <c r="D61" s="23">
        <v>4</v>
      </c>
    </row>
    <row r="62" spans="1:4" x14ac:dyDescent="0.2">
      <c r="A62" s="41" t="s">
        <v>81</v>
      </c>
      <c r="B62" s="22">
        <f>C19</f>
        <v>5</v>
      </c>
      <c r="C62" s="9" t="s">
        <v>21</v>
      </c>
      <c r="D62" s="23">
        <v>4</v>
      </c>
    </row>
    <row r="63" spans="1:4" x14ac:dyDescent="0.2">
      <c r="A63" s="41" t="s">
        <v>82</v>
      </c>
      <c r="B63" s="22">
        <f>C14</f>
        <v>1</v>
      </c>
      <c r="C63" s="9" t="s">
        <v>21</v>
      </c>
      <c r="D63" s="23">
        <v>1</v>
      </c>
    </row>
    <row r="64" spans="1:4" x14ac:dyDescent="0.2">
      <c r="A64" s="41" t="s">
        <v>83</v>
      </c>
      <c r="B64" s="22">
        <f>C15</f>
        <v>2</v>
      </c>
      <c r="C64" s="9" t="s">
        <v>21</v>
      </c>
      <c r="D64" s="23">
        <v>2</v>
      </c>
    </row>
    <row r="65" spans="1:4" x14ac:dyDescent="0.2">
      <c r="A65" s="41" t="s">
        <v>84</v>
      </c>
      <c r="B65" s="22">
        <f>C16</f>
        <v>2</v>
      </c>
      <c r="C65" s="9" t="s">
        <v>21</v>
      </c>
      <c r="D65" s="23">
        <v>2</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2EA88F-6B54-4186-9F65-C0A1374B08DD}">
  <dimension ref="A1:B15"/>
  <sheetViews>
    <sheetView workbookViewId="0"/>
  </sheetViews>
  <sheetFormatPr baseColWidth="10" defaultColWidth="8.83203125" defaultRowHeight="15" x14ac:dyDescent="0.2"/>
  <sheetData>
    <row r="1" spans="1:2" x14ac:dyDescent="0.2">
      <c r="A1">
        <v>1</v>
      </c>
    </row>
    <row r="2" spans="1:2" x14ac:dyDescent="0.2">
      <c r="A2" t="s">
        <v>32</v>
      </c>
    </row>
    <row r="3" spans="1:2" x14ac:dyDescent="0.2">
      <c r="A3">
        <v>1</v>
      </c>
    </row>
    <row r="4" spans="1:2" x14ac:dyDescent="0.2">
      <c r="A4">
        <v>0</v>
      </c>
    </row>
    <row r="5" spans="1:2" x14ac:dyDescent="0.2">
      <c r="A5">
        <v>8</v>
      </c>
    </row>
    <row r="6" spans="1:2" x14ac:dyDescent="0.2">
      <c r="A6">
        <v>1</v>
      </c>
    </row>
    <row r="8" spans="1:2" x14ac:dyDescent="0.2">
      <c r="A8" s="26"/>
      <c r="B8" s="26"/>
    </row>
    <row r="9" spans="1:2" x14ac:dyDescent="0.2">
      <c r="A9" t="s">
        <v>23</v>
      </c>
    </row>
    <row r="10" spans="1:2" x14ac:dyDescent="0.2">
      <c r="A10" t="s">
        <v>24</v>
      </c>
    </row>
    <row r="15" spans="1:2" x14ac:dyDescent="0.2">
      <c r="B15" s="2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3CF99-6173-4D77-B219-20EA60A0C27B}">
  <dimension ref="A1:B15"/>
  <sheetViews>
    <sheetView workbookViewId="0"/>
  </sheetViews>
  <sheetFormatPr baseColWidth="10" defaultColWidth="8.83203125" defaultRowHeight="15" x14ac:dyDescent="0.2"/>
  <sheetData>
    <row r="1" spans="1:2" x14ac:dyDescent="0.2">
      <c r="A1">
        <v>1</v>
      </c>
    </row>
    <row r="2" spans="1:2" x14ac:dyDescent="0.2">
      <c r="A2" t="s">
        <v>33</v>
      </c>
    </row>
    <row r="3" spans="1:2" x14ac:dyDescent="0.2">
      <c r="A3">
        <v>1</v>
      </c>
    </row>
    <row r="4" spans="1:2" x14ac:dyDescent="0.2">
      <c r="A4">
        <v>0</v>
      </c>
    </row>
    <row r="5" spans="1:2" x14ac:dyDescent="0.2">
      <c r="A5">
        <v>8</v>
      </c>
    </row>
    <row r="6" spans="1:2" x14ac:dyDescent="0.2">
      <c r="A6">
        <v>1</v>
      </c>
    </row>
    <row r="8" spans="1:2" x14ac:dyDescent="0.2">
      <c r="A8" s="26"/>
      <c r="B8" s="26"/>
    </row>
    <row r="9" spans="1:2" x14ac:dyDescent="0.2">
      <c r="A9" t="s">
        <v>23</v>
      </c>
    </row>
    <row r="10" spans="1:2" x14ac:dyDescent="0.2">
      <c r="A10" t="s">
        <v>24</v>
      </c>
    </row>
    <row r="15" spans="1:2" x14ac:dyDescent="0.2">
      <c r="B15" s="2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9B213-F8AC-4FFD-8897-3DA2C1FB92A7}">
  <dimension ref="A1:B15"/>
  <sheetViews>
    <sheetView workbookViewId="0"/>
  </sheetViews>
  <sheetFormatPr baseColWidth="10" defaultColWidth="8.83203125" defaultRowHeight="15" x14ac:dyDescent="0.2"/>
  <sheetData>
    <row r="1" spans="1:2" x14ac:dyDescent="0.2">
      <c r="A1">
        <v>1</v>
      </c>
    </row>
    <row r="2" spans="1:2" x14ac:dyDescent="0.2">
      <c r="A2" t="s">
        <v>93</v>
      </c>
    </row>
    <row r="3" spans="1:2" x14ac:dyDescent="0.2">
      <c r="A3">
        <v>1</v>
      </c>
    </row>
    <row r="4" spans="1:2" x14ac:dyDescent="0.2">
      <c r="A4">
        <v>0</v>
      </c>
    </row>
    <row r="5" spans="1:2" x14ac:dyDescent="0.2">
      <c r="A5">
        <v>10</v>
      </c>
    </row>
    <row r="6" spans="1:2" x14ac:dyDescent="0.2">
      <c r="A6">
        <v>1</v>
      </c>
    </row>
    <row r="8" spans="1:2" x14ac:dyDescent="0.2">
      <c r="A8" s="26"/>
      <c r="B8" s="26"/>
    </row>
    <row r="9" spans="1:2" x14ac:dyDescent="0.2">
      <c r="A9" t="s">
        <v>85</v>
      </c>
    </row>
    <row r="10" spans="1:2" x14ac:dyDescent="0.2">
      <c r="A10" t="s">
        <v>24</v>
      </c>
    </row>
    <row r="15" spans="1:2" x14ac:dyDescent="0.2">
      <c r="B15" s="2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7C951-81C3-46C8-8473-DFDB1ED1BB7E}">
  <dimension ref="A1:N25"/>
  <sheetViews>
    <sheetView topLeftCell="A4" workbookViewId="0"/>
  </sheetViews>
  <sheetFormatPr baseColWidth="10" defaultColWidth="8.83203125" defaultRowHeight="15" x14ac:dyDescent="0.2"/>
  <sheetData>
    <row r="1" spans="1:14" x14ac:dyDescent="0.2">
      <c r="A1" s="27" t="s">
        <v>86</v>
      </c>
      <c r="N1" s="31" t="str">
        <f>CONCATENATE("Sensitivity of ",$N$4," to ","Input")</f>
        <v>Sensitivity of $C$41 to Input</v>
      </c>
    </row>
    <row r="3" spans="1:14" x14ac:dyDescent="0.2">
      <c r="A3" t="s">
        <v>87</v>
      </c>
      <c r="N3" t="s">
        <v>31</v>
      </c>
    </row>
    <row r="4" spans="1:14" ht="37" x14ac:dyDescent="0.2">
      <c r="B4" s="29" t="s">
        <v>88</v>
      </c>
      <c r="C4" s="29" t="s">
        <v>25</v>
      </c>
      <c r="D4" s="29" t="s">
        <v>26</v>
      </c>
      <c r="E4" s="29" t="s">
        <v>27</v>
      </c>
      <c r="F4" s="29" t="s">
        <v>28</v>
      </c>
      <c r="G4" s="29" t="s">
        <v>29</v>
      </c>
      <c r="H4" s="29" t="s">
        <v>30</v>
      </c>
      <c r="I4" s="29" t="s">
        <v>89</v>
      </c>
      <c r="J4" s="29" t="s">
        <v>90</v>
      </c>
      <c r="K4" s="29" t="s">
        <v>91</v>
      </c>
      <c r="L4" s="29" t="s">
        <v>92</v>
      </c>
      <c r="M4" s="31">
        <f>MATCH($N$4,OutputAddresses,0)</f>
        <v>1</v>
      </c>
      <c r="N4" s="30" t="s">
        <v>88</v>
      </c>
    </row>
    <row r="5" spans="1:14" x14ac:dyDescent="0.2">
      <c r="A5" s="28">
        <v>0</v>
      </c>
      <c r="B5" s="32">
        <v>3520</v>
      </c>
      <c r="C5" s="33">
        <v>1</v>
      </c>
      <c r="D5" s="33">
        <v>2</v>
      </c>
      <c r="E5" s="33">
        <v>2</v>
      </c>
      <c r="F5" s="33">
        <v>4</v>
      </c>
      <c r="G5" s="33">
        <v>4</v>
      </c>
      <c r="H5" s="33">
        <v>5</v>
      </c>
      <c r="I5" s="33">
        <v>3</v>
      </c>
      <c r="J5" s="33">
        <v>3</v>
      </c>
      <c r="K5" s="33">
        <v>2</v>
      </c>
      <c r="L5" s="34">
        <v>3</v>
      </c>
      <c r="N5">
        <f>INDEX(OutputValues,1,$M$4)</f>
        <v>3520</v>
      </c>
    </row>
    <row r="6" spans="1:14" x14ac:dyDescent="0.2">
      <c r="A6" s="28">
        <v>1</v>
      </c>
      <c r="B6" s="35">
        <v>3520</v>
      </c>
      <c r="C6" s="36">
        <v>1</v>
      </c>
      <c r="D6" s="36">
        <v>2</v>
      </c>
      <c r="E6" s="36">
        <v>2</v>
      </c>
      <c r="F6" s="36">
        <v>4</v>
      </c>
      <c r="G6" s="36">
        <v>4</v>
      </c>
      <c r="H6" s="36">
        <v>5</v>
      </c>
      <c r="I6" s="36">
        <v>3</v>
      </c>
      <c r="J6" s="36">
        <v>3</v>
      </c>
      <c r="K6" s="36">
        <v>2</v>
      </c>
      <c r="L6" s="37">
        <v>3</v>
      </c>
      <c r="N6">
        <f>INDEX(OutputValues,2,$M$4)</f>
        <v>3520</v>
      </c>
    </row>
    <row r="7" spans="1:14" x14ac:dyDescent="0.2">
      <c r="A7" s="28">
        <v>2</v>
      </c>
      <c r="B7" s="35">
        <v>3520</v>
      </c>
      <c r="C7" s="36">
        <v>1</v>
      </c>
      <c r="D7" s="36">
        <v>2</v>
      </c>
      <c r="E7" s="36">
        <v>2</v>
      </c>
      <c r="F7" s="36">
        <v>4</v>
      </c>
      <c r="G7" s="36">
        <v>4</v>
      </c>
      <c r="H7" s="36">
        <v>5</v>
      </c>
      <c r="I7" s="36">
        <v>3</v>
      </c>
      <c r="J7" s="36">
        <v>3</v>
      </c>
      <c r="K7" s="36">
        <v>2</v>
      </c>
      <c r="L7" s="37">
        <v>3</v>
      </c>
      <c r="N7">
        <f>INDEX(OutputValues,3,$M$4)</f>
        <v>3520</v>
      </c>
    </row>
    <row r="8" spans="1:14" x14ac:dyDescent="0.2">
      <c r="A8" s="28">
        <v>3</v>
      </c>
      <c r="B8" s="35">
        <v>3520</v>
      </c>
      <c r="C8" s="36">
        <v>1</v>
      </c>
      <c r="D8" s="36">
        <v>2</v>
      </c>
      <c r="E8" s="36">
        <v>2</v>
      </c>
      <c r="F8" s="36">
        <v>4</v>
      </c>
      <c r="G8" s="36">
        <v>4</v>
      </c>
      <c r="H8" s="36">
        <v>5</v>
      </c>
      <c r="I8" s="36">
        <v>3</v>
      </c>
      <c r="J8" s="36">
        <v>3</v>
      </c>
      <c r="K8" s="36">
        <v>2</v>
      </c>
      <c r="L8" s="37">
        <v>3</v>
      </c>
      <c r="N8">
        <f>INDEX(OutputValues,4,$M$4)</f>
        <v>3520</v>
      </c>
    </row>
    <row r="9" spans="1:14" x14ac:dyDescent="0.2">
      <c r="A9" s="28">
        <v>4</v>
      </c>
      <c r="B9" s="35">
        <v>3520</v>
      </c>
      <c r="C9" s="36">
        <v>1</v>
      </c>
      <c r="D9" s="36">
        <v>2</v>
      </c>
      <c r="E9" s="36">
        <v>2</v>
      </c>
      <c r="F9" s="36">
        <v>4</v>
      </c>
      <c r="G9" s="36">
        <v>4</v>
      </c>
      <c r="H9" s="36">
        <v>5</v>
      </c>
      <c r="I9" s="36">
        <v>3</v>
      </c>
      <c r="J9" s="36">
        <v>3</v>
      </c>
      <c r="K9" s="36">
        <v>2</v>
      </c>
      <c r="L9" s="37">
        <v>3</v>
      </c>
      <c r="N9">
        <f>INDEX(OutputValues,5,$M$4)</f>
        <v>3520</v>
      </c>
    </row>
    <row r="10" spans="1:14" x14ac:dyDescent="0.2">
      <c r="A10" s="28">
        <v>5</v>
      </c>
      <c r="B10" s="35">
        <v>3520</v>
      </c>
      <c r="C10" s="36">
        <v>1</v>
      </c>
      <c r="D10" s="36">
        <v>2</v>
      </c>
      <c r="E10" s="36">
        <v>2</v>
      </c>
      <c r="F10" s="36">
        <v>4</v>
      </c>
      <c r="G10" s="36">
        <v>4</v>
      </c>
      <c r="H10" s="36">
        <v>5</v>
      </c>
      <c r="I10" s="36">
        <v>3</v>
      </c>
      <c r="J10" s="36">
        <v>3</v>
      </c>
      <c r="K10" s="36">
        <v>2</v>
      </c>
      <c r="L10" s="37">
        <v>3</v>
      </c>
      <c r="N10">
        <f>INDEX(OutputValues,6,$M$4)</f>
        <v>3520</v>
      </c>
    </row>
    <row r="11" spans="1:14" x14ac:dyDescent="0.2">
      <c r="A11" s="28">
        <v>6</v>
      </c>
      <c r="B11" s="35">
        <v>3520</v>
      </c>
      <c r="C11" s="36">
        <v>1</v>
      </c>
      <c r="D11" s="36">
        <v>2</v>
      </c>
      <c r="E11" s="36">
        <v>2</v>
      </c>
      <c r="F11" s="36">
        <v>4</v>
      </c>
      <c r="G11" s="36">
        <v>4</v>
      </c>
      <c r="H11" s="36">
        <v>5</v>
      </c>
      <c r="I11" s="36">
        <v>3</v>
      </c>
      <c r="J11" s="36">
        <v>3</v>
      </c>
      <c r="K11" s="36">
        <v>2</v>
      </c>
      <c r="L11" s="37">
        <v>3</v>
      </c>
      <c r="N11">
        <f>INDEX(OutputValues,7,$M$4)</f>
        <v>3520</v>
      </c>
    </row>
    <row r="12" spans="1:14" x14ac:dyDescent="0.2">
      <c r="A12" s="28">
        <v>7</v>
      </c>
      <c r="B12" s="35">
        <v>3520</v>
      </c>
      <c r="C12" s="36">
        <v>1</v>
      </c>
      <c r="D12" s="36">
        <v>2</v>
      </c>
      <c r="E12" s="36">
        <v>2</v>
      </c>
      <c r="F12" s="36">
        <v>4</v>
      </c>
      <c r="G12" s="36">
        <v>4</v>
      </c>
      <c r="H12" s="36">
        <v>5</v>
      </c>
      <c r="I12" s="36">
        <v>3</v>
      </c>
      <c r="J12" s="36">
        <v>3</v>
      </c>
      <c r="K12" s="36">
        <v>2</v>
      </c>
      <c r="L12" s="37">
        <v>3</v>
      </c>
      <c r="N12">
        <f>INDEX(OutputValues,8,$M$4)</f>
        <v>3520</v>
      </c>
    </row>
    <row r="13" spans="1:14" x14ac:dyDescent="0.2">
      <c r="A13" s="28">
        <v>8</v>
      </c>
      <c r="B13" s="35">
        <v>3520</v>
      </c>
      <c r="C13" s="36">
        <v>1</v>
      </c>
      <c r="D13" s="36">
        <v>2</v>
      </c>
      <c r="E13" s="36">
        <v>2</v>
      </c>
      <c r="F13" s="36">
        <v>4</v>
      </c>
      <c r="G13" s="36">
        <v>4</v>
      </c>
      <c r="H13" s="36">
        <v>5</v>
      </c>
      <c r="I13" s="36">
        <v>3</v>
      </c>
      <c r="J13" s="36">
        <v>3</v>
      </c>
      <c r="K13" s="36">
        <v>2</v>
      </c>
      <c r="L13" s="37">
        <v>3</v>
      </c>
      <c r="N13">
        <f>INDEX(OutputValues,9,$M$4)</f>
        <v>3520</v>
      </c>
    </row>
    <row r="14" spans="1:14" x14ac:dyDescent="0.2">
      <c r="A14" s="28">
        <v>9</v>
      </c>
      <c r="B14" s="35">
        <v>3520</v>
      </c>
      <c r="C14" s="36">
        <v>1</v>
      </c>
      <c r="D14" s="36">
        <v>2</v>
      </c>
      <c r="E14" s="36">
        <v>2</v>
      </c>
      <c r="F14" s="36">
        <v>4</v>
      </c>
      <c r="G14" s="36">
        <v>4</v>
      </c>
      <c r="H14" s="36">
        <v>5</v>
      </c>
      <c r="I14" s="36">
        <v>3</v>
      </c>
      <c r="J14" s="36">
        <v>3</v>
      </c>
      <c r="K14" s="36">
        <v>2</v>
      </c>
      <c r="L14" s="37">
        <v>3</v>
      </c>
      <c r="N14">
        <f>INDEX(OutputValues,10,$M$4)</f>
        <v>3520</v>
      </c>
    </row>
    <row r="15" spans="1:14" x14ac:dyDescent="0.2">
      <c r="A15" s="28">
        <v>10</v>
      </c>
      <c r="B15" s="35">
        <v>3640</v>
      </c>
      <c r="C15" s="36">
        <v>1</v>
      </c>
      <c r="D15" s="36">
        <v>2</v>
      </c>
      <c r="E15" s="36">
        <v>2</v>
      </c>
      <c r="F15" s="36">
        <v>5</v>
      </c>
      <c r="G15" s="36">
        <v>5</v>
      </c>
      <c r="H15" s="36">
        <v>5</v>
      </c>
      <c r="I15" s="36">
        <v>3</v>
      </c>
      <c r="J15" s="36">
        <v>2</v>
      </c>
      <c r="K15" s="36">
        <v>1</v>
      </c>
      <c r="L15" s="37">
        <v>3</v>
      </c>
      <c r="N15">
        <f>INDEX(OutputValues,11,$M$4)</f>
        <v>3640</v>
      </c>
    </row>
    <row r="16" spans="1:14" x14ac:dyDescent="0.2">
      <c r="A16" s="28">
        <v>11</v>
      </c>
      <c r="B16" s="35">
        <v>3760</v>
      </c>
      <c r="C16" s="36">
        <v>1</v>
      </c>
      <c r="D16" s="36">
        <v>2</v>
      </c>
      <c r="E16" s="36">
        <v>2</v>
      </c>
      <c r="F16" s="36">
        <v>6</v>
      </c>
      <c r="G16" s="36">
        <v>6</v>
      </c>
      <c r="H16" s="36">
        <v>5</v>
      </c>
      <c r="I16" s="36">
        <v>3</v>
      </c>
      <c r="J16" s="36">
        <v>1</v>
      </c>
      <c r="K16" s="36">
        <v>0</v>
      </c>
      <c r="L16" s="37">
        <v>3</v>
      </c>
      <c r="N16">
        <f>INDEX(OutputValues,12,$M$4)</f>
        <v>3760</v>
      </c>
    </row>
    <row r="17" spans="1:14" x14ac:dyDescent="0.2">
      <c r="A17" s="28">
        <v>12</v>
      </c>
      <c r="B17" s="35">
        <v>3880</v>
      </c>
      <c r="C17" s="36">
        <v>1</v>
      </c>
      <c r="D17" s="36">
        <v>2</v>
      </c>
      <c r="E17" s="36">
        <v>2</v>
      </c>
      <c r="F17" s="36">
        <v>7</v>
      </c>
      <c r="G17" s="36">
        <v>6</v>
      </c>
      <c r="H17" s="36">
        <v>5</v>
      </c>
      <c r="I17" s="36">
        <v>3</v>
      </c>
      <c r="J17" s="36">
        <v>1</v>
      </c>
      <c r="K17" s="36">
        <v>0</v>
      </c>
      <c r="L17" s="37">
        <v>3</v>
      </c>
      <c r="N17">
        <f>INDEX(OutputValues,13,$M$4)</f>
        <v>3880</v>
      </c>
    </row>
    <row r="18" spans="1:14" x14ac:dyDescent="0.2">
      <c r="A18" s="28">
        <v>13</v>
      </c>
      <c r="B18" s="35">
        <v>4000</v>
      </c>
      <c r="C18" s="36">
        <v>1</v>
      </c>
      <c r="D18" s="36">
        <v>2</v>
      </c>
      <c r="E18" s="36">
        <v>2</v>
      </c>
      <c r="F18" s="36">
        <v>8</v>
      </c>
      <c r="G18" s="36">
        <v>6</v>
      </c>
      <c r="H18" s="36">
        <v>5</v>
      </c>
      <c r="I18" s="36">
        <v>3</v>
      </c>
      <c r="J18" s="36">
        <v>1</v>
      </c>
      <c r="K18" s="36">
        <v>0</v>
      </c>
      <c r="L18" s="37">
        <v>3</v>
      </c>
      <c r="N18">
        <f>INDEX(OutputValues,14,$M$4)</f>
        <v>4000</v>
      </c>
    </row>
    <row r="19" spans="1:14" x14ac:dyDescent="0.2">
      <c r="A19" s="28">
        <v>14</v>
      </c>
      <c r="B19" s="35">
        <v>4120</v>
      </c>
      <c r="C19" s="36">
        <v>1</v>
      </c>
      <c r="D19" s="36">
        <v>2</v>
      </c>
      <c r="E19" s="36">
        <v>2</v>
      </c>
      <c r="F19" s="36">
        <v>9</v>
      </c>
      <c r="G19" s="36">
        <v>6</v>
      </c>
      <c r="H19" s="36">
        <v>5</v>
      </c>
      <c r="I19" s="36">
        <v>3</v>
      </c>
      <c r="J19" s="36">
        <v>1</v>
      </c>
      <c r="K19" s="36">
        <v>0</v>
      </c>
      <c r="L19" s="37">
        <v>3</v>
      </c>
      <c r="N19">
        <f>INDEX(OutputValues,15,$M$4)</f>
        <v>4120</v>
      </c>
    </row>
    <row r="20" spans="1:14" x14ac:dyDescent="0.2">
      <c r="A20" s="28">
        <v>15</v>
      </c>
      <c r="B20" s="35">
        <v>4240</v>
      </c>
      <c r="C20" s="36">
        <v>1</v>
      </c>
      <c r="D20" s="36">
        <v>2</v>
      </c>
      <c r="E20" s="36">
        <v>2</v>
      </c>
      <c r="F20" s="36">
        <v>10</v>
      </c>
      <c r="G20" s="36">
        <v>6</v>
      </c>
      <c r="H20" s="36">
        <v>5</v>
      </c>
      <c r="I20" s="36">
        <v>3</v>
      </c>
      <c r="J20" s="36">
        <v>1</v>
      </c>
      <c r="K20" s="36">
        <v>0</v>
      </c>
      <c r="L20" s="37">
        <v>3</v>
      </c>
      <c r="N20">
        <f>INDEX(OutputValues,16,$M$4)</f>
        <v>4240</v>
      </c>
    </row>
    <row r="21" spans="1:14" x14ac:dyDescent="0.2">
      <c r="A21" s="28">
        <v>16</v>
      </c>
      <c r="B21" s="35">
        <v>4360</v>
      </c>
      <c r="C21" s="36">
        <v>1</v>
      </c>
      <c r="D21" s="36">
        <v>2</v>
      </c>
      <c r="E21" s="36">
        <v>2</v>
      </c>
      <c r="F21" s="36">
        <v>11</v>
      </c>
      <c r="G21" s="36">
        <v>6</v>
      </c>
      <c r="H21" s="36">
        <v>5</v>
      </c>
      <c r="I21" s="36">
        <v>3</v>
      </c>
      <c r="J21" s="36">
        <v>1</v>
      </c>
      <c r="K21" s="36">
        <v>0</v>
      </c>
      <c r="L21" s="37">
        <v>3</v>
      </c>
      <c r="N21">
        <f>INDEX(OutputValues,17,$M$4)</f>
        <v>4360</v>
      </c>
    </row>
    <row r="22" spans="1:14" x14ac:dyDescent="0.2">
      <c r="A22" s="28">
        <v>17</v>
      </c>
      <c r="B22" s="35">
        <v>4480</v>
      </c>
      <c r="C22" s="36">
        <v>1</v>
      </c>
      <c r="D22" s="36">
        <v>2</v>
      </c>
      <c r="E22" s="36">
        <v>2</v>
      </c>
      <c r="F22" s="36">
        <v>12</v>
      </c>
      <c r="G22" s="36">
        <v>6</v>
      </c>
      <c r="H22" s="36">
        <v>5</v>
      </c>
      <c r="I22" s="36">
        <v>3</v>
      </c>
      <c r="J22" s="36">
        <v>1</v>
      </c>
      <c r="K22" s="36">
        <v>0</v>
      </c>
      <c r="L22" s="37">
        <v>3</v>
      </c>
      <c r="N22">
        <f>INDEX(OutputValues,18,$M$4)</f>
        <v>4480</v>
      </c>
    </row>
    <row r="23" spans="1:14" x14ac:dyDescent="0.2">
      <c r="A23" s="28">
        <v>18</v>
      </c>
      <c r="B23" s="35">
        <v>4600</v>
      </c>
      <c r="C23" s="36">
        <v>1</v>
      </c>
      <c r="D23" s="36">
        <v>2</v>
      </c>
      <c r="E23" s="36">
        <v>2</v>
      </c>
      <c r="F23" s="36">
        <v>13</v>
      </c>
      <c r="G23" s="36">
        <v>6</v>
      </c>
      <c r="H23" s="36">
        <v>5</v>
      </c>
      <c r="I23" s="36">
        <v>3</v>
      </c>
      <c r="J23" s="36">
        <v>1</v>
      </c>
      <c r="K23" s="36">
        <v>0</v>
      </c>
      <c r="L23" s="37">
        <v>3</v>
      </c>
      <c r="N23">
        <f>INDEX(OutputValues,19,$M$4)</f>
        <v>4600</v>
      </c>
    </row>
    <row r="24" spans="1:14" x14ac:dyDescent="0.2">
      <c r="A24" s="28">
        <v>19</v>
      </c>
      <c r="B24" s="35">
        <v>4720</v>
      </c>
      <c r="C24" s="36">
        <v>1</v>
      </c>
      <c r="D24" s="36">
        <v>2</v>
      </c>
      <c r="E24" s="36">
        <v>2</v>
      </c>
      <c r="F24" s="36">
        <v>14</v>
      </c>
      <c r="G24" s="36">
        <v>6</v>
      </c>
      <c r="H24" s="36">
        <v>5</v>
      </c>
      <c r="I24" s="36">
        <v>3</v>
      </c>
      <c r="J24" s="36">
        <v>1</v>
      </c>
      <c r="K24" s="36">
        <v>0</v>
      </c>
      <c r="L24" s="37">
        <v>3</v>
      </c>
      <c r="N24">
        <f>INDEX(OutputValues,20,$M$4)</f>
        <v>4720</v>
      </c>
    </row>
    <row r="25" spans="1:14" x14ac:dyDescent="0.2">
      <c r="A25" s="28">
        <v>20</v>
      </c>
      <c r="B25" s="38">
        <v>4840</v>
      </c>
      <c r="C25" s="39">
        <v>1</v>
      </c>
      <c r="D25" s="39">
        <v>2</v>
      </c>
      <c r="E25" s="39">
        <v>2</v>
      </c>
      <c r="F25" s="39">
        <v>15</v>
      </c>
      <c r="G25" s="39">
        <v>6</v>
      </c>
      <c r="H25" s="39">
        <v>5</v>
      </c>
      <c r="I25" s="39">
        <v>3</v>
      </c>
      <c r="J25" s="39">
        <v>1</v>
      </c>
      <c r="K25" s="39">
        <v>0</v>
      </c>
      <c r="L25" s="40">
        <v>3</v>
      </c>
      <c r="N25">
        <f>INDEX(OutputValues,21,$M$4)</f>
        <v>4840</v>
      </c>
    </row>
  </sheetData>
  <dataValidations count="1">
    <dataValidation type="list" allowBlank="1" showInputMessage="1" showErrorMessage="1" sqref="N4" xr:uid="{73035C05-9E0B-46BF-82AB-399E2A2B4F3E}">
      <formula1>OutputAddresses</formula1>
    </dataValidation>
  </dataValidation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45A0B-147C-431A-82CB-8BC44BE8A425}">
  <dimension ref="A1:N15"/>
  <sheetViews>
    <sheetView topLeftCell="A27" workbookViewId="0">
      <selection activeCell="J17" sqref="J17"/>
    </sheetView>
  </sheetViews>
  <sheetFormatPr baseColWidth="10" defaultColWidth="8.83203125" defaultRowHeight="15" x14ac:dyDescent="0.2"/>
  <sheetData>
    <row r="1" spans="1:14" x14ac:dyDescent="0.2">
      <c r="A1" s="27" t="s">
        <v>86</v>
      </c>
      <c r="N1" s="31" t="str">
        <f>CONCATENATE("Sensitivity of ",$N$4," to ","Input")</f>
        <v>Sensitivity of $C$41 to Input</v>
      </c>
    </row>
    <row r="3" spans="1:14" x14ac:dyDescent="0.2">
      <c r="A3" t="s">
        <v>94</v>
      </c>
      <c r="N3" t="s">
        <v>31</v>
      </c>
    </row>
    <row r="4" spans="1:14" ht="37" x14ac:dyDescent="0.2">
      <c r="B4" s="29" t="s">
        <v>88</v>
      </c>
      <c r="C4" s="29" t="s">
        <v>25</v>
      </c>
      <c r="D4" s="29" t="s">
        <v>26</v>
      </c>
      <c r="E4" s="29" t="s">
        <v>27</v>
      </c>
      <c r="F4" s="29" t="s">
        <v>28</v>
      </c>
      <c r="G4" s="29" t="s">
        <v>29</v>
      </c>
      <c r="H4" s="29" t="s">
        <v>30</v>
      </c>
      <c r="I4" s="29" t="s">
        <v>89</v>
      </c>
      <c r="J4" s="29" t="s">
        <v>90</v>
      </c>
      <c r="K4" s="29" t="s">
        <v>91</v>
      </c>
      <c r="L4" s="29" t="s">
        <v>92</v>
      </c>
      <c r="M4" s="31">
        <f>MATCH($N$4,OutputAddresses,0)</f>
        <v>1</v>
      </c>
      <c r="N4" s="30" t="s">
        <v>88</v>
      </c>
    </row>
    <row r="5" spans="1:14" x14ac:dyDescent="0.2">
      <c r="A5" s="28">
        <v>0</v>
      </c>
      <c r="B5" s="32">
        <v>3300</v>
      </c>
      <c r="C5" s="33">
        <v>0</v>
      </c>
      <c r="D5" s="33">
        <v>2</v>
      </c>
      <c r="E5" s="33">
        <v>2</v>
      </c>
      <c r="F5" s="33">
        <v>5</v>
      </c>
      <c r="G5" s="33">
        <v>5</v>
      </c>
      <c r="H5" s="33">
        <v>5</v>
      </c>
      <c r="I5" s="33">
        <v>3</v>
      </c>
      <c r="J5" s="33">
        <v>3</v>
      </c>
      <c r="K5" s="33">
        <v>1</v>
      </c>
      <c r="L5" s="34">
        <v>3</v>
      </c>
      <c r="N5">
        <f>INDEX(OutputValues,1,$M$4)</f>
        <v>3300</v>
      </c>
    </row>
    <row r="6" spans="1:14" x14ac:dyDescent="0.2">
      <c r="A6" s="28">
        <v>1</v>
      </c>
      <c r="B6" s="35">
        <v>3520</v>
      </c>
      <c r="C6" s="36">
        <v>1</v>
      </c>
      <c r="D6" s="36">
        <v>2</v>
      </c>
      <c r="E6" s="36">
        <v>2</v>
      </c>
      <c r="F6" s="36">
        <v>4</v>
      </c>
      <c r="G6" s="36">
        <v>4</v>
      </c>
      <c r="H6" s="36">
        <v>5</v>
      </c>
      <c r="I6" s="36">
        <v>3</v>
      </c>
      <c r="J6" s="36">
        <v>3</v>
      </c>
      <c r="K6" s="36">
        <v>2</v>
      </c>
      <c r="L6" s="37">
        <v>3</v>
      </c>
      <c r="N6">
        <f>INDEX(OutputValues,2,$M$4)</f>
        <v>3520</v>
      </c>
    </row>
    <row r="7" spans="1:14" x14ac:dyDescent="0.2">
      <c r="A7" s="28">
        <v>2</v>
      </c>
      <c r="B7" s="35">
        <v>3800</v>
      </c>
      <c r="C7" s="36">
        <v>2</v>
      </c>
      <c r="D7" s="36">
        <v>2</v>
      </c>
      <c r="E7" s="36">
        <v>2</v>
      </c>
      <c r="F7" s="36">
        <v>4</v>
      </c>
      <c r="G7" s="36">
        <v>4</v>
      </c>
      <c r="H7" s="36">
        <v>5</v>
      </c>
      <c r="I7" s="36">
        <v>2</v>
      </c>
      <c r="J7" s="36">
        <v>2</v>
      </c>
      <c r="K7" s="36">
        <v>2</v>
      </c>
      <c r="L7" s="37">
        <v>3</v>
      </c>
      <c r="N7">
        <f>INDEX(OutputValues,3,$M$4)</f>
        <v>3800</v>
      </c>
    </row>
    <row r="8" spans="1:14" x14ac:dyDescent="0.2">
      <c r="A8" s="28">
        <v>3</v>
      </c>
      <c r="B8" s="35">
        <v>4080</v>
      </c>
      <c r="C8" s="36">
        <v>3</v>
      </c>
      <c r="D8" s="36">
        <v>2</v>
      </c>
      <c r="E8" s="36">
        <v>2</v>
      </c>
      <c r="F8" s="36">
        <v>4</v>
      </c>
      <c r="G8" s="36">
        <v>4</v>
      </c>
      <c r="H8" s="36">
        <v>5</v>
      </c>
      <c r="I8" s="36">
        <v>1</v>
      </c>
      <c r="J8" s="36">
        <v>1</v>
      </c>
      <c r="K8" s="36">
        <v>2</v>
      </c>
      <c r="L8" s="37">
        <v>3</v>
      </c>
      <c r="N8">
        <f>INDEX(OutputValues,4,$M$4)</f>
        <v>4080</v>
      </c>
    </row>
    <row r="9" spans="1:14" x14ac:dyDescent="0.2">
      <c r="A9" s="28">
        <v>4</v>
      </c>
      <c r="B9" s="35">
        <v>4360</v>
      </c>
      <c r="C9" s="36">
        <v>4</v>
      </c>
      <c r="D9" s="36">
        <v>2</v>
      </c>
      <c r="E9" s="36">
        <v>2</v>
      </c>
      <c r="F9" s="36">
        <v>4</v>
      </c>
      <c r="G9" s="36">
        <v>4</v>
      </c>
      <c r="H9" s="36">
        <v>5</v>
      </c>
      <c r="I9" s="36">
        <v>0</v>
      </c>
      <c r="J9" s="36">
        <v>0</v>
      </c>
      <c r="K9" s="36">
        <v>2</v>
      </c>
      <c r="L9" s="37">
        <v>3</v>
      </c>
      <c r="N9">
        <f>INDEX(OutputValues,5,$M$4)</f>
        <v>4360</v>
      </c>
    </row>
    <row r="10" spans="1:14" x14ac:dyDescent="0.2">
      <c r="A10" s="28">
        <v>5</v>
      </c>
      <c r="B10" s="35">
        <v>4760</v>
      </c>
      <c r="C10" s="36">
        <v>5</v>
      </c>
      <c r="D10" s="36">
        <v>2</v>
      </c>
      <c r="E10" s="36">
        <v>2</v>
      </c>
      <c r="F10" s="36">
        <v>4</v>
      </c>
      <c r="G10" s="36">
        <v>4</v>
      </c>
      <c r="H10" s="36">
        <v>5</v>
      </c>
      <c r="I10" s="36">
        <v>0</v>
      </c>
      <c r="J10" s="36">
        <v>0</v>
      </c>
      <c r="K10" s="36">
        <v>2</v>
      </c>
      <c r="L10" s="37">
        <v>3</v>
      </c>
      <c r="N10">
        <f>INDEX(OutputValues,6,$M$4)</f>
        <v>4760</v>
      </c>
    </row>
    <row r="11" spans="1:14" x14ac:dyDescent="0.2">
      <c r="A11" s="28">
        <v>6</v>
      </c>
      <c r="B11" s="35">
        <v>5160</v>
      </c>
      <c r="C11" s="36">
        <v>6</v>
      </c>
      <c r="D11" s="36">
        <v>2</v>
      </c>
      <c r="E11" s="36">
        <v>2</v>
      </c>
      <c r="F11" s="36">
        <v>4</v>
      </c>
      <c r="G11" s="36">
        <v>4</v>
      </c>
      <c r="H11" s="36">
        <v>5</v>
      </c>
      <c r="I11" s="36">
        <v>0</v>
      </c>
      <c r="J11" s="36">
        <v>0</v>
      </c>
      <c r="K11" s="36">
        <v>2</v>
      </c>
      <c r="L11" s="37">
        <v>3</v>
      </c>
      <c r="N11">
        <f>INDEX(OutputValues,7,$M$4)</f>
        <v>5160</v>
      </c>
    </row>
    <row r="12" spans="1:14" x14ac:dyDescent="0.2">
      <c r="A12" s="28">
        <v>7</v>
      </c>
      <c r="B12" s="35">
        <v>5560</v>
      </c>
      <c r="C12" s="36">
        <v>7</v>
      </c>
      <c r="D12" s="36">
        <v>2</v>
      </c>
      <c r="E12" s="36">
        <v>2</v>
      </c>
      <c r="F12" s="36">
        <v>4</v>
      </c>
      <c r="G12" s="36">
        <v>4</v>
      </c>
      <c r="H12" s="36">
        <v>5</v>
      </c>
      <c r="I12" s="36">
        <v>0</v>
      </c>
      <c r="J12" s="36">
        <v>0</v>
      </c>
      <c r="K12" s="36">
        <v>2</v>
      </c>
      <c r="L12" s="37">
        <v>3</v>
      </c>
      <c r="N12">
        <f>INDEX(OutputValues,8,$M$4)</f>
        <v>5560</v>
      </c>
    </row>
    <row r="13" spans="1:14" x14ac:dyDescent="0.2">
      <c r="A13" s="28">
        <v>8</v>
      </c>
      <c r="B13" s="35">
        <v>5960</v>
      </c>
      <c r="C13" s="36">
        <v>8</v>
      </c>
      <c r="D13" s="36">
        <v>2</v>
      </c>
      <c r="E13" s="36">
        <v>2</v>
      </c>
      <c r="F13" s="36">
        <v>4</v>
      </c>
      <c r="G13" s="36">
        <v>4</v>
      </c>
      <c r="H13" s="36">
        <v>5</v>
      </c>
      <c r="I13" s="36">
        <v>0</v>
      </c>
      <c r="J13" s="36">
        <v>0</v>
      </c>
      <c r="K13" s="36">
        <v>2</v>
      </c>
      <c r="L13" s="37">
        <v>3</v>
      </c>
      <c r="N13">
        <f>INDEX(OutputValues,9,$M$4)</f>
        <v>5960</v>
      </c>
    </row>
    <row r="14" spans="1:14" x14ac:dyDescent="0.2">
      <c r="A14" s="28">
        <v>9</v>
      </c>
      <c r="B14" s="35">
        <v>6360</v>
      </c>
      <c r="C14" s="36">
        <v>9</v>
      </c>
      <c r="D14" s="36">
        <v>2</v>
      </c>
      <c r="E14" s="36">
        <v>2</v>
      </c>
      <c r="F14" s="36">
        <v>4</v>
      </c>
      <c r="G14" s="36">
        <v>4</v>
      </c>
      <c r="H14" s="36">
        <v>5</v>
      </c>
      <c r="I14" s="36">
        <v>0</v>
      </c>
      <c r="J14" s="36">
        <v>0</v>
      </c>
      <c r="K14" s="36">
        <v>2</v>
      </c>
      <c r="L14" s="37">
        <v>3</v>
      </c>
      <c r="N14">
        <f>INDEX(OutputValues,10,$M$4)</f>
        <v>6360</v>
      </c>
    </row>
    <row r="15" spans="1:14" x14ac:dyDescent="0.2">
      <c r="A15" s="28">
        <v>10</v>
      </c>
      <c r="B15" s="38">
        <v>6760</v>
      </c>
      <c r="C15" s="39">
        <v>10</v>
      </c>
      <c r="D15" s="39">
        <v>2</v>
      </c>
      <c r="E15" s="39">
        <v>2</v>
      </c>
      <c r="F15" s="39">
        <v>4</v>
      </c>
      <c r="G15" s="39">
        <v>4</v>
      </c>
      <c r="H15" s="39">
        <v>5</v>
      </c>
      <c r="I15" s="39">
        <v>0</v>
      </c>
      <c r="J15" s="39">
        <v>0</v>
      </c>
      <c r="K15" s="39">
        <v>2</v>
      </c>
      <c r="L15" s="40">
        <v>3</v>
      </c>
      <c r="N15">
        <f>INDEX(OutputValues,11,$M$4)</f>
        <v>6760</v>
      </c>
    </row>
  </sheetData>
  <dataValidations count="1">
    <dataValidation type="list" allowBlank="1" showInputMessage="1" showErrorMessage="1" sqref="N4" xr:uid="{B27FC9BD-8EF5-4877-AA5A-937169FFD85E}">
      <formula1>OutputAddresses</formula1>
    </dataValidation>
  </dataValidation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8</vt:i4>
      </vt:variant>
    </vt:vector>
  </HeadingPairs>
  <TitlesOfParts>
    <vt:vector size="12" baseType="lpstr">
      <vt:lpstr>Question1</vt:lpstr>
      <vt:lpstr>Question2</vt:lpstr>
      <vt:lpstr>STS_2</vt:lpstr>
      <vt:lpstr>STS_1</vt:lpstr>
      <vt:lpstr>STS_1!ChartData</vt:lpstr>
      <vt:lpstr>STS_2!ChartData</vt:lpstr>
      <vt:lpstr>STS_1!InputValues</vt:lpstr>
      <vt:lpstr>STS_2!InputValues</vt:lpstr>
      <vt:lpstr>STS_1!OutputAddresses</vt:lpstr>
      <vt:lpstr>STS_2!OutputAddresses</vt:lpstr>
      <vt:lpstr>STS_1!OutputValues</vt:lpstr>
      <vt:lpstr>STS_2!OutputValues</vt:lpstr>
    </vt:vector>
  </TitlesOfParts>
  <Company>CSU East Bay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STSC</dc:creator>
  <cp:lastModifiedBy>Microsoft Office User</cp:lastModifiedBy>
  <dcterms:created xsi:type="dcterms:W3CDTF">2023-02-09T23:28:58Z</dcterms:created>
  <dcterms:modified xsi:type="dcterms:W3CDTF">2024-04-03T23:23:57Z</dcterms:modified>
</cp:coreProperties>
</file>