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es" sheetId="1" r:id="rId4"/>
    <sheet state="visible" name="Normalitzacions" sheetId="2" r:id="rId5"/>
    <sheet state="visible" name="Etapes" sheetId="3" r:id="rId6"/>
    <sheet state="visible" name="Gràfica" sheetId="4" r:id="rId7"/>
    <sheet state="visible" name="Prediccions finals" sheetId="5" r:id="rId8"/>
  </sheets>
  <definedNames>
    <definedName localSheetId="1" name="Alumnes">Normalitzacions!$J:$J</definedName>
    <definedName name="Alumnes">Dades!$G:$G</definedName>
  </definedNames>
  <calcPr/>
</workbook>
</file>

<file path=xl/sharedStrings.xml><?xml version="1.0" encoding="utf-8"?>
<sst xmlns="http://schemas.openxmlformats.org/spreadsheetml/2006/main" count="435" uniqueCount="64">
  <si>
    <t>LES DADES</t>
  </si>
  <si>
    <t>Alumnes</t>
  </si>
  <si>
    <t>X1</t>
  </si>
  <si>
    <t xml:space="preserve">
X2</t>
  </si>
  <si>
    <t>X3</t>
  </si>
  <si>
    <t>X4</t>
  </si>
  <si>
    <t>X5</t>
  </si>
  <si>
    <t>X6</t>
  </si>
  <si>
    <t>Y</t>
  </si>
  <si>
    <t>Realització de deures</t>
  </si>
  <si>
    <t xml:space="preserve">
Hores d'estudis (semanals)</t>
  </si>
  <si>
    <t>Hores de son</t>
  </si>
  <si>
    <t>Interès en la matèria</t>
  </si>
  <si>
    <t>Notes del segon trimestre</t>
  </si>
  <si>
    <t>Notes del tercer trimestre</t>
  </si>
  <si>
    <t>Nota final</t>
  </si>
  <si>
    <t>Pesos i Biaixos</t>
  </si>
  <si>
    <t>ENTRENAMENT DEL MODEL</t>
  </si>
  <si>
    <t>x1</t>
  </si>
  <si>
    <t>x2</t>
  </si>
  <si>
    <t>X2</t>
  </si>
  <si>
    <t>x3</t>
  </si>
  <si>
    <t>x4</t>
  </si>
  <si>
    <t>x5</t>
  </si>
  <si>
    <t>x6</t>
  </si>
  <si>
    <t>y</t>
  </si>
  <si>
    <t>W1</t>
  </si>
  <si>
    <t>W2</t>
  </si>
  <si>
    <t>W3</t>
  </si>
  <si>
    <t>W4</t>
  </si>
  <si>
    <t>W5</t>
  </si>
  <si>
    <t>W6</t>
  </si>
  <si>
    <t>Biaix</t>
  </si>
  <si>
    <t>Predicció de Y</t>
  </si>
  <si>
    <t>Error</t>
  </si>
  <si>
    <t>Errors en positiu</t>
  </si>
  <si>
    <t>Canvi W1</t>
  </si>
  <si>
    <t>Canvi W2</t>
  </si>
  <si>
    <t>Canvi W3</t>
  </si>
  <si>
    <t>Canvi W4</t>
  </si>
  <si>
    <t>Canvi W5</t>
  </si>
  <si>
    <t>Canvi W6</t>
  </si>
  <si>
    <t>Canvi de Biaix</t>
  </si>
  <si>
    <t>Mitjana</t>
  </si>
  <si>
    <t>Desviació estandar</t>
  </si>
  <si>
    <t>Error en positiu</t>
  </si>
  <si>
    <t>Taxa d'aprenentatge</t>
  </si>
  <si>
    <t>Canvis ajustats</t>
  </si>
  <si>
    <t>Etapa 1</t>
  </si>
  <si>
    <t>Etapa 2</t>
  </si>
  <si>
    <t>Etapa 3</t>
  </si>
  <si>
    <t>Etapa 4</t>
  </si>
  <si>
    <t>Etapa 5</t>
  </si>
  <si>
    <t>Etapa 6</t>
  </si>
  <si>
    <t>Etapa 7</t>
  </si>
  <si>
    <t>Etapa 8</t>
  </si>
  <si>
    <t>Iteracions</t>
  </si>
  <si>
    <t>Valor d'error</t>
  </si>
  <si>
    <t>NOTES ORIGINALS</t>
  </si>
  <si>
    <t>NOTES PREDICTIVES DE LA XNA</t>
  </si>
  <si>
    <t>MARGE D'ERROR</t>
  </si>
  <si>
    <t>HA ENCERTAT LA NOTA?</t>
  </si>
  <si>
    <t>Sí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</si>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</sst>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15">
    <font>
      <sz val="10.0"/>
      <color rgb="FF000000"/>
      <name val="Arial"/>
      <scheme val="minor"/>
    </font>
    <font>
      <sz val="2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26.0"/>
      <color theme="1"/>
      <name val="Arial"/>
      <scheme val="minor"/>
    </font>
    <font>
      <sz val="22.0"/>
      <color theme="1"/>
      <name val="Arial"/>
      <scheme val="minor"/>
    </font>
    <font>
      <sz val="9.0"/>
      <color theme="1"/>
      <name val="Arial"/>
      <scheme val="minor"/>
    </font>
    <font>
      <sz val="26.0"/>
      <color theme="1"/>
      <name val="Arial"/>
    </font>
    <font>
      <color theme="1"/>
      <name val="Arial"/>
    </font>
    <font>
      <b/>
      <color theme="1"/>
      <name val="Arial"/>
    </font>
    <font>
      <color rgb="FF3266D5"/>
      <name val="Inconsolata"/>
    </font>
    <font>
      <color rgb="FF000000"/>
      <name val="Roboto"/>
    </font>
    <font>
      <color theme="1"/>
      <name val="Roboto"/>
    </font>
    <font>
      <b/>
      <sz val="18.0"/>
      <color theme="1"/>
      <name val="Arial"/>
      <scheme val="minor"/>
    </font>
    <font>
      <b/>
      <sz val="10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4" fontId="5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0" fillId="2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vertical="top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3" numFmtId="0" xfId="0" applyAlignment="1" applyFont="1">
      <alignment shrinkToFit="0" wrapText="1"/>
    </xf>
    <xf borderId="0" fillId="6" fontId="3" numFmtId="0" xfId="0" applyAlignment="1" applyFill="1" applyFont="1">
      <alignment readingOrder="0"/>
    </xf>
    <xf borderId="0" fillId="7" fontId="3" numFmtId="0" xfId="0" applyFill="1" applyFont="1"/>
    <xf borderId="0" fillId="5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7" numFmtId="0" xfId="0" applyAlignment="1" applyFont="1">
      <alignment horizontal="center" vertical="bottom"/>
    </xf>
    <xf borderId="0" fillId="0" fontId="8" numFmtId="0" xfId="0" applyAlignment="1" applyFont="1">
      <alignment horizontal="center" shrinkToFit="0" wrapText="1"/>
    </xf>
    <xf borderId="0" fillId="3" fontId="8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8" fontId="3" numFmtId="0" xfId="0" applyAlignment="1" applyFill="1" applyFont="1">
      <alignment readingOrder="0"/>
    </xf>
    <xf borderId="0" fillId="9" fontId="3" numFmtId="0" xfId="0" applyFill="1" applyFont="1"/>
    <xf borderId="0" fillId="10" fontId="3" numFmtId="0" xfId="0" applyAlignment="1" applyFill="1" applyFont="1">
      <alignment horizontal="center" readingOrder="0" shrinkToFit="0" vertical="center" wrapText="1"/>
    </xf>
    <xf borderId="0" fillId="10" fontId="3" numFmtId="0" xfId="0" applyAlignment="1" applyFont="1">
      <alignment horizontal="center" shrinkToFit="0" vertical="center" wrapText="1"/>
    </xf>
    <xf borderId="0" fillId="11" fontId="3" numFmtId="0" xfId="0" applyAlignment="1" applyFill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vertical="top"/>
    </xf>
    <xf borderId="0" fillId="9" fontId="3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right" vertical="bottom"/>
    </xf>
    <xf borderId="0" fillId="12" fontId="10" numFmtId="0" xfId="0" applyAlignment="1" applyFill="1" applyFont="1">
      <alignment readingOrder="0" shrinkToFit="0" vertical="top" wrapText="0"/>
    </xf>
    <xf borderId="0" fillId="12" fontId="8" numFmtId="0" xfId="0" applyAlignment="1" applyFont="1">
      <alignment readingOrder="0" vertical="top"/>
    </xf>
    <xf borderId="0" fillId="12" fontId="11" numFmtId="0" xfId="0" applyAlignment="1" applyFont="1">
      <alignment readingOrder="0" shrinkToFit="0" wrapText="0"/>
    </xf>
    <xf borderId="0" fillId="12" fontId="12" numFmtId="0" xfId="0" applyAlignment="1" applyFont="1">
      <alignment horizontal="right" shrinkToFit="0" vertical="bottom" wrapText="0"/>
    </xf>
    <xf borderId="0" fillId="13" fontId="13" numFmtId="0" xfId="0" applyAlignment="1" applyFill="1" applyFont="1">
      <alignment horizontal="center" readingOrder="0" vertical="center"/>
    </xf>
    <xf borderId="0" fillId="6" fontId="13" numFmtId="0" xfId="0" applyAlignment="1" applyFont="1">
      <alignment horizontal="center" readingOrder="0" shrinkToFit="0" vertical="center" wrapText="1"/>
    </xf>
    <xf borderId="0" fillId="14" fontId="2" numFmtId="0" xfId="0" applyAlignment="1" applyFill="1" applyFont="1">
      <alignment horizontal="center" readingOrder="0" shrinkToFit="0" vertical="center" wrapText="1"/>
    </xf>
    <xf borderId="0" fillId="15" fontId="14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d'error frente a Iteracions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'Gràfica'!$E$1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'Gràfica'!$D$2:$D$11</c:f>
            </c:strRef>
          </c:cat>
          <c:val>
            <c:numRef>
              <c:f>'Gràfica'!$E$2:$E$11</c:f>
              <c:numCache/>
            </c:numRef>
          </c:val>
          <c:smooth val="0"/>
        </c:ser>
        <c:axId val="2105291105"/>
        <c:axId val="1845573251"/>
      </c:lineChart>
      <c:catAx>
        <c:axId val="2105291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Iteracions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573251"/>
      </c:catAx>
      <c:valAx>
        <c:axId val="184557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d'error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291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L1" s="1" t="s">
        <v>0</v>
      </c>
    </row>
    <row r="2">
      <c r="B2" s="2" t="s">
        <v>1</v>
      </c>
      <c r="C2" s="3" t="s">
        <v>2</v>
      </c>
      <c r="D2" s="3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2" t="s">
        <v>8</v>
      </c>
      <c r="L2" s="4" t="s">
        <v>1</v>
      </c>
      <c r="M2" s="5" t="s">
        <v>9</v>
      </c>
      <c r="N2" s="5" t="s">
        <v>10</v>
      </c>
      <c r="O2" s="4" t="s">
        <v>11</v>
      </c>
      <c r="P2" s="5" t="s">
        <v>12</v>
      </c>
      <c r="Q2" s="5" t="s">
        <v>13</v>
      </c>
      <c r="R2" s="5" t="s">
        <v>14</v>
      </c>
      <c r="S2" s="4" t="s">
        <v>15</v>
      </c>
      <c r="T2" s="6"/>
    </row>
    <row r="3">
      <c r="B3" s="7">
        <v>1.0</v>
      </c>
      <c r="C3" s="7">
        <v>1.0</v>
      </c>
      <c r="D3" s="7">
        <v>0.0</v>
      </c>
      <c r="E3" s="7">
        <v>8.0</v>
      </c>
      <c r="F3" s="7">
        <v>8.0</v>
      </c>
      <c r="G3" s="7">
        <v>7.0</v>
      </c>
      <c r="H3" s="7">
        <v>9.0</v>
      </c>
      <c r="I3" s="7">
        <v>8.0</v>
      </c>
      <c r="L3" s="7">
        <v>1.0</v>
      </c>
      <c r="M3" s="7">
        <v>1.0</v>
      </c>
      <c r="N3" s="7">
        <v>0.0</v>
      </c>
      <c r="O3" s="7">
        <v>8.0</v>
      </c>
      <c r="P3" s="7">
        <v>8.0</v>
      </c>
      <c r="Q3" s="7">
        <v>7.0</v>
      </c>
      <c r="R3" s="7">
        <v>9.0</v>
      </c>
      <c r="S3" s="7">
        <v>8.0</v>
      </c>
    </row>
    <row r="4">
      <c r="B4" s="7">
        <v>2.0</v>
      </c>
      <c r="C4" s="7">
        <v>1.0</v>
      </c>
      <c r="D4" s="7">
        <v>3.0</v>
      </c>
      <c r="E4" s="7">
        <v>8.0</v>
      </c>
      <c r="F4" s="7">
        <v>8.0</v>
      </c>
      <c r="G4" s="7">
        <v>10.0</v>
      </c>
      <c r="H4" s="7">
        <v>8.0</v>
      </c>
      <c r="I4" s="7">
        <v>8.0</v>
      </c>
      <c r="L4" s="7">
        <v>2.0</v>
      </c>
      <c r="M4" s="7">
        <v>1.0</v>
      </c>
      <c r="N4" s="7">
        <v>3.0</v>
      </c>
      <c r="O4" s="7">
        <v>8.0</v>
      </c>
      <c r="P4" s="7">
        <v>8.0</v>
      </c>
      <c r="Q4" s="7">
        <v>10.0</v>
      </c>
      <c r="R4" s="7">
        <v>8.0</v>
      </c>
      <c r="S4" s="7">
        <v>8.0</v>
      </c>
    </row>
    <row r="5">
      <c r="B5" s="7">
        <v>3.0</v>
      </c>
      <c r="C5" s="7">
        <v>1.0</v>
      </c>
      <c r="D5" s="7">
        <v>5.0</v>
      </c>
      <c r="E5" s="7">
        <v>5.0</v>
      </c>
      <c r="F5" s="7">
        <v>8.0</v>
      </c>
      <c r="G5" s="7">
        <v>7.0</v>
      </c>
      <c r="H5" s="7">
        <v>0.0</v>
      </c>
      <c r="I5" s="7">
        <v>6.0</v>
      </c>
      <c r="L5" s="7">
        <v>3.0</v>
      </c>
      <c r="M5" s="7">
        <v>1.0</v>
      </c>
      <c r="N5" s="7">
        <v>5.0</v>
      </c>
      <c r="O5" s="7">
        <v>5.0</v>
      </c>
      <c r="P5" s="7">
        <v>8.0</v>
      </c>
      <c r="Q5" s="7">
        <v>7.0</v>
      </c>
      <c r="R5" s="7">
        <v>0.0</v>
      </c>
      <c r="S5" s="7">
        <v>6.0</v>
      </c>
    </row>
    <row r="6">
      <c r="B6" s="7">
        <v>4.0</v>
      </c>
      <c r="C6" s="7">
        <v>1.0</v>
      </c>
      <c r="D6" s="7">
        <v>1.0</v>
      </c>
      <c r="E6" s="7">
        <v>6.0</v>
      </c>
      <c r="F6" s="7">
        <v>10.0</v>
      </c>
      <c r="G6" s="7">
        <v>8.0</v>
      </c>
      <c r="H6" s="7">
        <v>10.0</v>
      </c>
      <c r="I6" s="7">
        <v>9.0</v>
      </c>
      <c r="L6" s="7">
        <v>4.0</v>
      </c>
      <c r="M6" s="7">
        <v>1.0</v>
      </c>
      <c r="N6" s="7">
        <v>1.0</v>
      </c>
      <c r="O6" s="7">
        <v>6.0</v>
      </c>
      <c r="P6" s="7">
        <v>10.0</v>
      </c>
      <c r="Q6" s="7">
        <v>8.0</v>
      </c>
      <c r="R6" s="7">
        <v>10.0</v>
      </c>
      <c r="S6" s="7">
        <v>9.0</v>
      </c>
    </row>
    <row r="7">
      <c r="B7" s="7">
        <v>5.0</v>
      </c>
      <c r="C7" s="7">
        <v>0.0</v>
      </c>
      <c r="D7" s="7">
        <v>2.5</v>
      </c>
      <c r="E7" s="7">
        <v>7.0</v>
      </c>
      <c r="F7" s="7">
        <v>9.0</v>
      </c>
      <c r="G7" s="7">
        <v>9.0</v>
      </c>
      <c r="H7" s="7">
        <v>7.0</v>
      </c>
      <c r="I7" s="7">
        <v>8.0</v>
      </c>
      <c r="L7" s="7">
        <v>5.0</v>
      </c>
      <c r="M7" s="7">
        <v>0.0</v>
      </c>
      <c r="N7" s="7">
        <v>2.5</v>
      </c>
      <c r="O7" s="7">
        <v>7.0</v>
      </c>
      <c r="P7" s="7">
        <v>9.0</v>
      </c>
      <c r="Q7" s="7">
        <v>9.0</v>
      </c>
      <c r="R7" s="7">
        <v>7.0</v>
      </c>
      <c r="S7" s="7">
        <v>8.0</v>
      </c>
    </row>
    <row r="8">
      <c r="B8" s="7">
        <v>6.0</v>
      </c>
      <c r="C8" s="7">
        <v>0.0</v>
      </c>
      <c r="D8" s="7">
        <v>0.0</v>
      </c>
      <c r="E8" s="7">
        <v>8.0</v>
      </c>
      <c r="F8" s="7">
        <v>8.0</v>
      </c>
      <c r="G8" s="7">
        <v>6.0</v>
      </c>
      <c r="H8" s="7">
        <v>5.0</v>
      </c>
      <c r="I8" s="7">
        <v>6.0</v>
      </c>
      <c r="L8" s="7">
        <v>6.0</v>
      </c>
      <c r="M8" s="7">
        <v>0.0</v>
      </c>
      <c r="N8" s="7">
        <v>0.0</v>
      </c>
      <c r="O8" s="7">
        <v>8.0</v>
      </c>
      <c r="P8" s="7">
        <v>8.0</v>
      </c>
      <c r="Q8" s="7">
        <v>6.0</v>
      </c>
      <c r="R8" s="7">
        <v>5.0</v>
      </c>
      <c r="S8" s="7">
        <v>6.0</v>
      </c>
    </row>
    <row r="9">
      <c r="B9" s="7">
        <v>7.0</v>
      </c>
      <c r="C9" s="7">
        <v>1.0</v>
      </c>
      <c r="D9" s="7">
        <v>4.0</v>
      </c>
      <c r="E9" s="7">
        <v>6.0</v>
      </c>
      <c r="F9" s="7">
        <v>5.0</v>
      </c>
      <c r="G9" s="7">
        <v>8.0</v>
      </c>
      <c r="H9" s="7">
        <v>8.0</v>
      </c>
      <c r="I9" s="7">
        <v>7.0</v>
      </c>
      <c r="L9" s="7">
        <v>7.0</v>
      </c>
      <c r="M9" s="7">
        <v>1.0</v>
      </c>
      <c r="N9" s="7">
        <v>4.0</v>
      </c>
      <c r="O9" s="7">
        <v>6.0</v>
      </c>
      <c r="P9" s="7">
        <v>5.0</v>
      </c>
      <c r="Q9" s="7">
        <v>8.0</v>
      </c>
      <c r="R9" s="7">
        <v>8.0</v>
      </c>
      <c r="S9" s="7">
        <v>7.0</v>
      </c>
    </row>
    <row r="10">
      <c r="B10" s="7">
        <v>8.0</v>
      </c>
      <c r="C10" s="7">
        <v>1.0</v>
      </c>
      <c r="D10" s="7">
        <v>10.0</v>
      </c>
      <c r="E10" s="7">
        <v>4.0</v>
      </c>
      <c r="F10" s="7">
        <v>6.0</v>
      </c>
      <c r="G10" s="7">
        <v>5.0</v>
      </c>
      <c r="H10" s="7">
        <v>4.0</v>
      </c>
      <c r="I10" s="7">
        <v>4.0</v>
      </c>
      <c r="L10" s="7">
        <v>8.0</v>
      </c>
      <c r="M10" s="7">
        <v>1.0</v>
      </c>
      <c r="N10" s="7">
        <v>10.0</v>
      </c>
      <c r="O10" s="7">
        <v>4.0</v>
      </c>
      <c r="P10" s="7">
        <v>6.0</v>
      </c>
      <c r="Q10" s="7">
        <v>5.0</v>
      </c>
      <c r="R10" s="7">
        <v>4.0</v>
      </c>
      <c r="S10" s="7">
        <v>4.0</v>
      </c>
    </row>
    <row r="11">
      <c r="B11" s="7">
        <v>9.0</v>
      </c>
      <c r="C11" s="7">
        <v>0.0</v>
      </c>
      <c r="D11" s="7">
        <v>1.0</v>
      </c>
      <c r="E11" s="7">
        <v>6.0</v>
      </c>
      <c r="F11" s="7">
        <v>7.0</v>
      </c>
      <c r="G11" s="7">
        <v>8.0</v>
      </c>
      <c r="H11" s="7">
        <v>7.0</v>
      </c>
      <c r="I11" s="7">
        <v>8.0</v>
      </c>
      <c r="L11" s="7">
        <v>9.0</v>
      </c>
      <c r="M11" s="7">
        <v>0.0</v>
      </c>
      <c r="N11" s="7">
        <v>1.0</v>
      </c>
      <c r="O11" s="7">
        <v>6.0</v>
      </c>
      <c r="P11" s="7">
        <v>7.0</v>
      </c>
      <c r="Q11" s="7">
        <v>8.0</v>
      </c>
      <c r="R11" s="7">
        <v>7.0</v>
      </c>
      <c r="S11" s="7">
        <v>8.0</v>
      </c>
    </row>
    <row r="12">
      <c r="B12" s="7">
        <v>10.0</v>
      </c>
      <c r="C12" s="7">
        <v>1.0</v>
      </c>
      <c r="D12" s="7">
        <v>5.0</v>
      </c>
      <c r="E12" s="7">
        <v>6.0</v>
      </c>
      <c r="F12" s="7">
        <v>1.0</v>
      </c>
      <c r="G12" s="7">
        <v>6.0</v>
      </c>
      <c r="H12" s="7">
        <v>6.0</v>
      </c>
      <c r="I12" s="7">
        <v>6.0</v>
      </c>
      <c r="L12" s="7">
        <v>10.0</v>
      </c>
      <c r="M12" s="7">
        <v>1.0</v>
      </c>
      <c r="N12" s="7">
        <v>5.0</v>
      </c>
      <c r="O12" s="7">
        <v>6.0</v>
      </c>
      <c r="P12" s="7">
        <v>1.0</v>
      </c>
      <c r="Q12" s="7">
        <v>6.0</v>
      </c>
      <c r="R12" s="7">
        <v>6.0</v>
      </c>
      <c r="S12" s="7">
        <v>6.0</v>
      </c>
    </row>
    <row r="13">
      <c r="B13" s="7">
        <v>11.0</v>
      </c>
      <c r="C13" s="7">
        <v>1.0</v>
      </c>
      <c r="D13" s="7">
        <v>3.0</v>
      </c>
      <c r="E13" s="7">
        <v>6.0</v>
      </c>
      <c r="F13" s="7">
        <v>10.0</v>
      </c>
      <c r="G13" s="7">
        <v>6.0</v>
      </c>
      <c r="H13" s="7">
        <v>6.0</v>
      </c>
      <c r="I13" s="7">
        <v>6.0</v>
      </c>
      <c r="L13" s="7">
        <v>11.0</v>
      </c>
      <c r="M13" s="7">
        <v>1.0</v>
      </c>
      <c r="N13" s="7">
        <v>3.0</v>
      </c>
      <c r="O13" s="7">
        <v>6.0</v>
      </c>
      <c r="P13" s="7">
        <v>10.0</v>
      </c>
      <c r="Q13" s="7">
        <v>6.0</v>
      </c>
      <c r="R13" s="7">
        <v>6.0</v>
      </c>
      <c r="S13" s="7">
        <v>6.0</v>
      </c>
    </row>
    <row r="14">
      <c r="B14" s="7">
        <v>12.0</v>
      </c>
      <c r="C14" s="7">
        <v>0.0</v>
      </c>
      <c r="D14" s="7">
        <v>1.0</v>
      </c>
      <c r="E14" s="7">
        <v>8.0</v>
      </c>
      <c r="F14" s="7">
        <v>3.0</v>
      </c>
      <c r="G14" s="7">
        <v>1.0</v>
      </c>
      <c r="H14" s="7">
        <v>1.0</v>
      </c>
      <c r="I14" s="7">
        <v>1.0</v>
      </c>
      <c r="L14" s="7">
        <v>12.0</v>
      </c>
      <c r="M14" s="7">
        <v>0.0</v>
      </c>
      <c r="N14" s="7">
        <v>1.0</v>
      </c>
      <c r="O14" s="7">
        <v>8.0</v>
      </c>
      <c r="P14" s="7">
        <v>3.0</v>
      </c>
      <c r="Q14" s="7">
        <v>1.0</v>
      </c>
      <c r="R14" s="7">
        <v>1.0</v>
      </c>
      <c r="S14" s="7">
        <v>1.0</v>
      </c>
    </row>
    <row r="15">
      <c r="B15" s="7">
        <v>13.0</v>
      </c>
      <c r="C15" s="7">
        <v>1.0</v>
      </c>
      <c r="D15" s="7">
        <v>2.0</v>
      </c>
      <c r="E15" s="7">
        <v>6.0</v>
      </c>
      <c r="F15" s="7">
        <v>6.0</v>
      </c>
      <c r="G15" s="7">
        <v>9.0</v>
      </c>
      <c r="H15" s="7">
        <v>3.0</v>
      </c>
      <c r="I15" s="7">
        <v>9.0</v>
      </c>
      <c r="L15" s="7">
        <v>13.0</v>
      </c>
      <c r="M15" s="7">
        <v>1.0</v>
      </c>
      <c r="N15" s="7">
        <v>2.0</v>
      </c>
      <c r="O15" s="7">
        <v>6.0</v>
      </c>
      <c r="P15" s="7">
        <v>6.0</v>
      </c>
      <c r="Q15" s="7">
        <v>9.0</v>
      </c>
      <c r="R15" s="7">
        <v>3.0</v>
      </c>
      <c r="S15" s="7">
        <v>9.0</v>
      </c>
    </row>
    <row r="16">
      <c r="B16" s="7">
        <v>14.0</v>
      </c>
      <c r="C16" s="7">
        <v>1.0</v>
      </c>
      <c r="D16" s="7">
        <v>1.0</v>
      </c>
      <c r="E16" s="7">
        <v>3.0</v>
      </c>
      <c r="F16" s="7">
        <v>10.0</v>
      </c>
      <c r="G16" s="7">
        <v>9.0</v>
      </c>
      <c r="H16" s="7">
        <v>9.0</v>
      </c>
      <c r="I16" s="7">
        <v>9.0</v>
      </c>
      <c r="L16" s="7">
        <v>14.0</v>
      </c>
      <c r="M16" s="7">
        <v>1.0</v>
      </c>
      <c r="N16" s="7">
        <v>1.0</v>
      </c>
      <c r="O16" s="7">
        <v>3.0</v>
      </c>
      <c r="P16" s="7">
        <v>10.0</v>
      </c>
      <c r="Q16" s="7">
        <v>9.0</v>
      </c>
      <c r="R16" s="7">
        <v>9.0</v>
      </c>
      <c r="S16" s="7">
        <v>9.0</v>
      </c>
    </row>
    <row r="17">
      <c r="B17" s="7">
        <v>15.0</v>
      </c>
      <c r="C17" s="7">
        <v>1.0</v>
      </c>
      <c r="D17" s="7">
        <v>1.0</v>
      </c>
      <c r="E17" s="7">
        <v>7.0</v>
      </c>
      <c r="F17" s="7">
        <v>10.0</v>
      </c>
      <c r="G17" s="7">
        <v>9.0</v>
      </c>
      <c r="H17" s="7">
        <v>9.0</v>
      </c>
      <c r="I17" s="7">
        <v>8.0</v>
      </c>
      <c r="L17" s="7">
        <v>15.0</v>
      </c>
      <c r="M17" s="7">
        <v>1.0</v>
      </c>
      <c r="N17" s="7">
        <v>1.0</v>
      </c>
      <c r="O17" s="7">
        <v>7.0</v>
      </c>
      <c r="P17" s="7">
        <v>10.0</v>
      </c>
      <c r="Q17" s="7">
        <v>9.0</v>
      </c>
      <c r="R17" s="7">
        <v>9.0</v>
      </c>
      <c r="S17" s="7">
        <v>8.0</v>
      </c>
    </row>
  </sheetData>
  <mergeCells count="2">
    <mergeCell ref="B1:I1"/>
    <mergeCell ref="L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8" max="33" width="14.75"/>
  </cols>
  <sheetData>
    <row r="1">
      <c r="A1" s="1" t="s">
        <v>0</v>
      </c>
      <c r="P1" s="8" t="s">
        <v>16</v>
      </c>
      <c r="W1" s="9" t="s">
        <v>17</v>
      </c>
      <c r="AG1" s="10"/>
    </row>
    <row r="2" ht="21.0" customHeight="1">
      <c r="A2" s="11"/>
      <c r="B2" s="12" t="s">
        <v>18</v>
      </c>
      <c r="C2" s="13" t="s">
        <v>2</v>
      </c>
      <c r="D2" s="14" t="s">
        <v>19</v>
      </c>
      <c r="E2" s="13" t="s">
        <v>20</v>
      </c>
      <c r="F2" s="13" t="s">
        <v>21</v>
      </c>
      <c r="G2" s="13" t="s">
        <v>4</v>
      </c>
      <c r="H2" s="12" t="s">
        <v>22</v>
      </c>
      <c r="I2" s="13" t="s">
        <v>5</v>
      </c>
      <c r="J2" s="12" t="s">
        <v>23</v>
      </c>
      <c r="K2" s="13" t="s">
        <v>6</v>
      </c>
      <c r="L2" s="5" t="s">
        <v>24</v>
      </c>
      <c r="M2" s="13" t="s">
        <v>7</v>
      </c>
      <c r="N2" s="13" t="s">
        <v>25</v>
      </c>
      <c r="O2" s="13" t="s">
        <v>8</v>
      </c>
      <c r="P2" s="10" t="s">
        <v>26</v>
      </c>
      <c r="Q2" s="10" t="s">
        <v>27</v>
      </c>
      <c r="R2" s="10" t="s">
        <v>28</v>
      </c>
      <c r="S2" s="10" t="s">
        <v>29</v>
      </c>
      <c r="T2" s="10" t="s">
        <v>30</v>
      </c>
      <c r="U2" s="10" t="s">
        <v>31</v>
      </c>
      <c r="V2" s="10" t="s">
        <v>32</v>
      </c>
      <c r="W2" s="10" t="s">
        <v>33</v>
      </c>
      <c r="X2" s="15" t="s">
        <v>34</v>
      </c>
      <c r="Y2" s="16" t="s">
        <v>35</v>
      </c>
      <c r="Z2" s="17" t="s">
        <v>36</v>
      </c>
      <c r="AA2" s="17" t="s">
        <v>37</v>
      </c>
      <c r="AB2" s="17" t="s">
        <v>38</v>
      </c>
      <c r="AC2" s="17" t="s">
        <v>39</v>
      </c>
      <c r="AD2" s="17" t="s">
        <v>40</v>
      </c>
      <c r="AE2" s="17" t="s">
        <v>41</v>
      </c>
      <c r="AF2" s="17" t="s">
        <v>42</v>
      </c>
    </row>
    <row r="3">
      <c r="A3" s="18"/>
      <c r="B3" s="7">
        <v>1.0</v>
      </c>
      <c r="C3" s="19">
        <f t="shared" ref="C3:C18" si="1">(B3 - $B$18) / $B$19</f>
        <v>0.6030226892</v>
      </c>
      <c r="D3" s="20">
        <v>0.0</v>
      </c>
      <c r="E3" s="19">
        <f t="shared" ref="E3:E18" si="2">(D3 - $D$18) / $D$19</f>
        <v>-1.045097896</v>
      </c>
      <c r="F3" s="20">
        <v>8.0</v>
      </c>
      <c r="G3" s="19">
        <f t="shared" ref="G3:G18" si="3">(F3 - $F$18) / $F$19</f>
        <v>1.207019698</v>
      </c>
      <c r="H3" s="20">
        <v>8.0</v>
      </c>
      <c r="I3" s="19">
        <f t="shared" ref="I3:I18" si="4">(H3 - $H$18) / $H$19</f>
        <v>0.2827025641</v>
      </c>
      <c r="J3" s="20">
        <v>7.0</v>
      </c>
      <c r="K3" s="19">
        <f t="shared" ref="K3:K18" si="5">(J3 - $J$18) / $J$19</f>
        <v>-0.09231861823</v>
      </c>
      <c r="L3" s="20">
        <v>9.0</v>
      </c>
      <c r="M3" s="19">
        <f t="shared" ref="M3:M18" si="6">(L3 - $L$18) / $L$19</f>
        <v>1.035764607</v>
      </c>
      <c r="N3" s="20">
        <v>8.0</v>
      </c>
      <c r="O3" s="19">
        <f t="shared" ref="O3:O18" si="7">(N3 - $N$18) / $N$19</f>
        <v>0.541390292</v>
      </c>
      <c r="P3" s="21">
        <v>0.224</v>
      </c>
      <c r="Q3" s="21">
        <v>0.224</v>
      </c>
      <c r="R3" s="21">
        <v>0.224</v>
      </c>
      <c r="S3" s="21">
        <v>0.224</v>
      </c>
      <c r="T3" s="21">
        <v>0.224</v>
      </c>
      <c r="U3" s="21">
        <v>0.224</v>
      </c>
      <c r="V3" s="21">
        <v>0.224</v>
      </c>
      <c r="W3" s="22">
        <f t="shared" ref="W3:W17" si="8"> C3*P$3 + E3*Q$3 + G3*R$3 + I3*S$3 + K3*T$3 + M3*U$3 + V$3
</f>
        <v>0.670004842</v>
      </c>
      <c r="X3" s="22">
        <f>(W3-O3)</f>
        <v>0.12861455</v>
      </c>
      <c r="Y3" s="22">
        <f t="shared" ref="Y3:Y17" si="9">ABS(W3-O3)</f>
        <v>0.12861455</v>
      </c>
      <c r="Z3" s="22">
        <f t="shared" ref="Z3:Z17" si="10">(O3-W3)*C3</f>
        <v>-0.07755749178</v>
      </c>
      <c r="AA3" s="22">
        <f t="shared" ref="AA3:AA17" si="11">(O3-W3)*E3</f>
        <v>0.1344147955</v>
      </c>
      <c r="AB3" s="22">
        <f t="shared" ref="AB3:AB17" si="12">(O3-W3)*G3</f>
        <v>-0.1552402953</v>
      </c>
      <c r="AC3" s="22">
        <f t="shared" ref="AC3:AC17" si="13">(O3-W3)*I3</f>
        <v>-0.03635966306</v>
      </c>
      <c r="AD3" s="22">
        <f t="shared" ref="AD3:AD17" si="14">(O3-W3)*K3</f>
        <v>0.01187351754</v>
      </c>
      <c r="AE3" s="22">
        <f t="shared" ref="AE3:AE17" si="15">(O3-W3)*M3</f>
        <v>-0.1332143988</v>
      </c>
      <c r="AF3" s="22">
        <f t="shared" ref="AF3:AF17" si="16">O3-W3</f>
        <v>-0.12861455</v>
      </c>
    </row>
    <row r="4">
      <c r="A4" s="18"/>
      <c r="B4" s="7">
        <v>1.0</v>
      </c>
      <c r="C4" s="19">
        <f t="shared" si="1"/>
        <v>0.6030226892</v>
      </c>
      <c r="D4" s="20">
        <v>3.0</v>
      </c>
      <c r="E4" s="19">
        <f t="shared" si="2"/>
        <v>0.1455199602</v>
      </c>
      <c r="F4" s="20">
        <v>8.0</v>
      </c>
      <c r="G4" s="19">
        <f t="shared" si="3"/>
        <v>1.207019698</v>
      </c>
      <c r="H4" s="20">
        <v>8.0</v>
      </c>
      <c r="I4" s="19">
        <f t="shared" si="4"/>
        <v>0.2827025641</v>
      </c>
      <c r="J4" s="20">
        <v>10.0</v>
      </c>
      <c r="K4" s="19">
        <f t="shared" si="5"/>
        <v>1.292460655</v>
      </c>
      <c r="L4" s="20">
        <v>8.0</v>
      </c>
      <c r="M4" s="19">
        <f t="shared" si="6"/>
        <v>0.6269101568</v>
      </c>
      <c r="N4" s="20">
        <v>8.0</v>
      </c>
      <c r="O4" s="19">
        <f t="shared" si="7"/>
        <v>0.541390292</v>
      </c>
      <c r="W4" s="22">
        <f t="shared" si="8"/>
        <v>1.155310402</v>
      </c>
      <c r="X4" s="22">
        <f t="shared" ref="X4:X17" si="17">W4-O4</f>
        <v>0.6139201101</v>
      </c>
      <c r="Y4" s="22">
        <f t="shared" si="9"/>
        <v>0.6139201101</v>
      </c>
      <c r="Z4" s="22">
        <f t="shared" si="10"/>
        <v>-0.3702077557</v>
      </c>
      <c r="AA4" s="22">
        <f t="shared" si="11"/>
        <v>-0.08933762996</v>
      </c>
      <c r="AB4" s="22">
        <f t="shared" si="12"/>
        <v>-0.741013666</v>
      </c>
      <c r="AC4" s="22">
        <f t="shared" si="13"/>
        <v>-0.1735567893</v>
      </c>
      <c r="AD4" s="22">
        <f t="shared" si="14"/>
        <v>-0.7934675878</v>
      </c>
      <c r="AE4" s="22">
        <f t="shared" si="15"/>
        <v>-0.3848727525</v>
      </c>
      <c r="AF4" s="22">
        <f t="shared" si="16"/>
        <v>-0.6139201101</v>
      </c>
    </row>
    <row r="5">
      <c r="A5" s="18"/>
      <c r="B5" s="7">
        <v>1.0</v>
      </c>
      <c r="C5" s="19">
        <f t="shared" si="1"/>
        <v>0.6030226892</v>
      </c>
      <c r="D5" s="20">
        <v>5.0</v>
      </c>
      <c r="E5" s="19">
        <f t="shared" si="2"/>
        <v>0.9392651974</v>
      </c>
      <c r="F5" s="20">
        <v>5.0</v>
      </c>
      <c r="G5" s="19">
        <f t="shared" si="3"/>
        <v>-0.8820528563</v>
      </c>
      <c r="H5" s="20">
        <v>8.0</v>
      </c>
      <c r="I5" s="19">
        <f t="shared" si="4"/>
        <v>0.2827025641</v>
      </c>
      <c r="J5" s="20">
        <v>7.0</v>
      </c>
      <c r="K5" s="19">
        <f t="shared" si="5"/>
        <v>-0.09231861823</v>
      </c>
      <c r="L5" s="20">
        <v>5.0</v>
      </c>
      <c r="M5" s="19">
        <f t="shared" si="6"/>
        <v>-0.5996531935</v>
      </c>
      <c r="N5" s="20">
        <v>6.0</v>
      </c>
      <c r="O5" s="19">
        <f t="shared" si="7"/>
        <v>-0.4140043409</v>
      </c>
      <c r="W5" s="22">
        <f t="shared" si="8"/>
        <v>0.2802163353</v>
      </c>
      <c r="X5" s="22">
        <f t="shared" si="17"/>
        <v>0.6942206762</v>
      </c>
      <c r="Y5" s="22">
        <f t="shared" si="9"/>
        <v>0.6942206762</v>
      </c>
      <c r="Z5" s="22">
        <f t="shared" si="10"/>
        <v>-0.4186308191</v>
      </c>
      <c r="AA5" s="22">
        <f t="shared" si="11"/>
        <v>-0.6520573205</v>
      </c>
      <c r="AB5" s="22">
        <f t="shared" si="12"/>
        <v>0.6123393304</v>
      </c>
      <c r="AC5" s="22">
        <f t="shared" si="13"/>
        <v>-0.1962579652</v>
      </c>
      <c r="AD5" s="22">
        <f t="shared" si="14"/>
        <v>0.06408949358</v>
      </c>
      <c r="AE5" s="22">
        <f t="shared" si="15"/>
        <v>0.4162916455</v>
      </c>
      <c r="AF5" s="22">
        <f t="shared" si="16"/>
        <v>-0.6942206762</v>
      </c>
    </row>
    <row r="6">
      <c r="A6" s="18"/>
      <c r="B6" s="7">
        <v>1.0</v>
      </c>
      <c r="C6" s="19">
        <f t="shared" si="1"/>
        <v>0.6030226892</v>
      </c>
      <c r="D6" s="20">
        <v>1.0</v>
      </c>
      <c r="E6" s="19">
        <f t="shared" si="2"/>
        <v>-0.648225277</v>
      </c>
      <c r="F6" s="20">
        <v>6.0</v>
      </c>
      <c r="G6" s="19">
        <f t="shared" si="3"/>
        <v>-0.1856953382</v>
      </c>
      <c r="H6" s="20">
        <v>10.0</v>
      </c>
      <c r="I6" s="19">
        <f t="shared" si="4"/>
        <v>1.053709557</v>
      </c>
      <c r="J6" s="20">
        <v>8.0</v>
      </c>
      <c r="K6" s="19">
        <f t="shared" si="5"/>
        <v>0.3692744729</v>
      </c>
      <c r="L6" s="20">
        <v>10.0</v>
      </c>
      <c r="M6" s="19">
        <f t="shared" si="6"/>
        <v>1.444619057</v>
      </c>
      <c r="N6" s="20">
        <v>9.0</v>
      </c>
      <c r="O6" s="19">
        <f t="shared" si="7"/>
        <v>1.019087608</v>
      </c>
      <c r="W6" s="22">
        <f t="shared" si="8"/>
        <v>0.8146219561</v>
      </c>
      <c r="X6" s="22">
        <f t="shared" si="17"/>
        <v>-0.2044656524</v>
      </c>
      <c r="Y6" s="22">
        <f t="shared" si="9"/>
        <v>0.2044656524</v>
      </c>
      <c r="Z6" s="22">
        <f t="shared" si="10"/>
        <v>0.1232974275</v>
      </c>
      <c r="AA6" s="22">
        <f t="shared" si="11"/>
        <v>-0.1325398042</v>
      </c>
      <c r="AB6" s="22">
        <f t="shared" si="12"/>
        <v>-0.03796831847</v>
      </c>
      <c r="AC6" s="22">
        <f t="shared" si="13"/>
        <v>0.215447412</v>
      </c>
      <c r="AD6" s="22">
        <f t="shared" si="14"/>
        <v>0.07550394602</v>
      </c>
      <c r="AE6" s="22">
        <f t="shared" si="15"/>
        <v>0.295374978</v>
      </c>
      <c r="AF6" s="22">
        <f t="shared" si="16"/>
        <v>0.2044656524</v>
      </c>
    </row>
    <row r="7">
      <c r="A7" s="18"/>
      <c r="B7" s="7">
        <v>0.0</v>
      </c>
      <c r="C7" s="19">
        <f t="shared" si="1"/>
        <v>-1.658312395</v>
      </c>
      <c r="D7" s="20">
        <v>2.5</v>
      </c>
      <c r="E7" s="19">
        <f t="shared" si="2"/>
        <v>-0.05291634915</v>
      </c>
      <c r="F7" s="20">
        <v>7.0</v>
      </c>
      <c r="G7" s="19">
        <f t="shared" si="3"/>
        <v>0.51066218</v>
      </c>
      <c r="H7" s="20">
        <v>9.0</v>
      </c>
      <c r="I7" s="19">
        <f t="shared" si="4"/>
        <v>0.6682060607</v>
      </c>
      <c r="J7" s="20">
        <v>9.0</v>
      </c>
      <c r="K7" s="19">
        <f t="shared" si="5"/>
        <v>0.8308675641</v>
      </c>
      <c r="L7" s="20">
        <v>7.0</v>
      </c>
      <c r="M7" s="19">
        <f t="shared" si="6"/>
        <v>0.2180557067</v>
      </c>
      <c r="N7" s="20">
        <v>8.0</v>
      </c>
      <c r="O7" s="19">
        <f t="shared" si="7"/>
        <v>0.541390292</v>
      </c>
      <c r="W7" s="22">
        <f t="shared" si="8"/>
        <v>0.3397100598</v>
      </c>
      <c r="X7" s="22">
        <f t="shared" si="17"/>
        <v>-0.2016802322</v>
      </c>
      <c r="Y7" s="22">
        <f t="shared" si="9"/>
        <v>0.2016802322</v>
      </c>
      <c r="Z7" s="22">
        <f t="shared" si="10"/>
        <v>-0.3344488289</v>
      </c>
      <c r="AA7" s="22">
        <f t="shared" si="11"/>
        <v>-0.01067218158</v>
      </c>
      <c r="AB7" s="22">
        <f t="shared" si="12"/>
        <v>0.102990467</v>
      </c>
      <c r="AC7" s="22">
        <f t="shared" si="13"/>
        <v>0.1347639534</v>
      </c>
      <c r="AD7" s="22">
        <f t="shared" si="14"/>
        <v>0.1675695632</v>
      </c>
      <c r="AE7" s="22">
        <f t="shared" si="15"/>
        <v>0.04397752556</v>
      </c>
      <c r="AF7" s="22">
        <f t="shared" si="16"/>
        <v>0.2016802322</v>
      </c>
    </row>
    <row r="8">
      <c r="A8" s="18"/>
      <c r="B8" s="7">
        <v>0.0</v>
      </c>
      <c r="C8" s="19">
        <f t="shared" si="1"/>
        <v>-1.658312395</v>
      </c>
      <c r="D8" s="20">
        <v>0.0</v>
      </c>
      <c r="E8" s="19">
        <f t="shared" si="2"/>
        <v>-1.045097896</v>
      </c>
      <c r="F8" s="20">
        <v>8.0</v>
      </c>
      <c r="G8" s="19">
        <f t="shared" si="3"/>
        <v>1.207019698</v>
      </c>
      <c r="H8" s="20">
        <v>8.0</v>
      </c>
      <c r="I8" s="19">
        <f t="shared" si="4"/>
        <v>0.2827025641</v>
      </c>
      <c r="J8" s="20">
        <v>6.0</v>
      </c>
      <c r="K8" s="19">
        <f t="shared" si="5"/>
        <v>-0.5539117094</v>
      </c>
      <c r="L8" s="20">
        <v>5.0</v>
      </c>
      <c r="M8" s="19">
        <f t="shared" si="6"/>
        <v>-0.5996531935</v>
      </c>
      <c r="N8" s="20">
        <v>6.0</v>
      </c>
      <c r="O8" s="19">
        <f t="shared" si="7"/>
        <v>-0.4140043409</v>
      </c>
      <c r="W8" s="22">
        <f t="shared" si="8"/>
        <v>-0.3062646566</v>
      </c>
      <c r="X8" s="22">
        <f t="shared" si="17"/>
        <v>0.1077396843</v>
      </c>
      <c r="Y8" s="22">
        <f t="shared" si="9"/>
        <v>0.1077396843</v>
      </c>
      <c r="Z8" s="22">
        <f t="shared" si="10"/>
        <v>0.1786660539</v>
      </c>
      <c r="AA8" s="22">
        <f t="shared" si="11"/>
        <v>0.1125985173</v>
      </c>
      <c r="AB8" s="22">
        <f t="shared" si="12"/>
        <v>-0.1300439212</v>
      </c>
      <c r="AC8" s="22">
        <f t="shared" si="13"/>
        <v>-0.03045828501</v>
      </c>
      <c r="AD8" s="22">
        <f t="shared" si="14"/>
        <v>0.0596782727</v>
      </c>
      <c r="AE8" s="22">
        <f t="shared" si="15"/>
        <v>0.06460644576</v>
      </c>
      <c r="AF8" s="22">
        <f t="shared" si="16"/>
        <v>-0.1077396843</v>
      </c>
    </row>
    <row r="9">
      <c r="A9" s="18"/>
      <c r="B9" s="7">
        <v>1.0</v>
      </c>
      <c r="C9" s="19">
        <f t="shared" si="1"/>
        <v>0.6030226892</v>
      </c>
      <c r="D9" s="20">
        <v>4.0</v>
      </c>
      <c r="E9" s="19">
        <f t="shared" si="2"/>
        <v>0.5423925788</v>
      </c>
      <c r="F9" s="20">
        <v>6.0</v>
      </c>
      <c r="G9" s="19">
        <f t="shared" si="3"/>
        <v>-0.1856953382</v>
      </c>
      <c r="H9" s="20">
        <v>5.0</v>
      </c>
      <c r="I9" s="19">
        <f t="shared" si="4"/>
        <v>-0.8738079255</v>
      </c>
      <c r="J9" s="20">
        <v>8.0</v>
      </c>
      <c r="K9" s="19">
        <f t="shared" si="5"/>
        <v>0.3692744729</v>
      </c>
      <c r="L9" s="20">
        <v>8.0</v>
      </c>
      <c r="M9" s="19">
        <f t="shared" si="6"/>
        <v>0.6269101568</v>
      </c>
      <c r="N9" s="20">
        <v>7.0</v>
      </c>
      <c r="O9" s="19">
        <f t="shared" si="7"/>
        <v>0.06369297553</v>
      </c>
      <c r="W9" s="22">
        <f t="shared" si="8"/>
        <v>0.466389646</v>
      </c>
      <c r="X9" s="22">
        <f t="shared" si="17"/>
        <v>0.4026966705</v>
      </c>
      <c r="Y9" s="22">
        <f t="shared" si="9"/>
        <v>0.4026966705</v>
      </c>
      <c r="Z9" s="22">
        <f t="shared" si="10"/>
        <v>-0.2428352292</v>
      </c>
      <c r="AA9" s="22">
        <f t="shared" si="11"/>
        <v>-0.2184196856</v>
      </c>
      <c r="AB9" s="22">
        <f t="shared" si="12"/>
        <v>0.07477889441</v>
      </c>
      <c r="AC9" s="22">
        <f t="shared" si="13"/>
        <v>0.3518795422</v>
      </c>
      <c r="AD9" s="22">
        <f t="shared" si="14"/>
        <v>-0.1487056007</v>
      </c>
      <c r="AE9" s="22">
        <f t="shared" si="15"/>
        <v>-0.2524546328</v>
      </c>
      <c r="AF9" s="22">
        <f t="shared" si="16"/>
        <v>-0.4026966705</v>
      </c>
    </row>
    <row r="10">
      <c r="A10" s="18"/>
      <c r="B10" s="7">
        <v>1.0</v>
      </c>
      <c r="C10" s="19">
        <f t="shared" si="1"/>
        <v>0.6030226892</v>
      </c>
      <c r="D10" s="20">
        <v>10.0</v>
      </c>
      <c r="E10" s="19">
        <f t="shared" si="2"/>
        <v>2.92362829</v>
      </c>
      <c r="F10" s="20">
        <v>4.0</v>
      </c>
      <c r="G10" s="19">
        <f t="shared" si="3"/>
        <v>-1.578410375</v>
      </c>
      <c r="H10" s="20">
        <v>6.0</v>
      </c>
      <c r="I10" s="19">
        <f t="shared" si="4"/>
        <v>-0.4883044289</v>
      </c>
      <c r="J10" s="20">
        <v>5.0</v>
      </c>
      <c r="K10" s="19">
        <f t="shared" si="5"/>
        <v>-1.015504801</v>
      </c>
      <c r="L10" s="20">
        <v>4.0</v>
      </c>
      <c r="M10" s="19">
        <f t="shared" si="6"/>
        <v>-1.008507644</v>
      </c>
      <c r="N10" s="20">
        <v>4.0</v>
      </c>
      <c r="O10" s="19">
        <f t="shared" si="7"/>
        <v>-1.369398974</v>
      </c>
      <c r="W10" s="22">
        <f t="shared" si="8"/>
        <v>0.09764691594</v>
      </c>
      <c r="X10" s="22">
        <f t="shared" si="17"/>
        <v>1.46704589</v>
      </c>
      <c r="Y10" s="22">
        <f t="shared" si="9"/>
        <v>1.46704589</v>
      </c>
      <c r="Z10" s="22">
        <f t="shared" si="10"/>
        <v>-0.8846619576</v>
      </c>
      <c r="AA10" s="22">
        <f t="shared" si="11"/>
        <v>-4.289096867</v>
      </c>
      <c r="AB10" s="22">
        <f t="shared" si="12"/>
        <v>2.315600452</v>
      </c>
      <c r="AC10" s="22">
        <f t="shared" si="13"/>
        <v>0.7163650055</v>
      </c>
      <c r="AD10" s="22">
        <f t="shared" si="14"/>
        <v>1.489792144</v>
      </c>
      <c r="AE10" s="22">
        <f t="shared" si="15"/>
        <v>1.479526993</v>
      </c>
      <c r="AF10" s="22">
        <f t="shared" si="16"/>
        <v>-1.46704589</v>
      </c>
    </row>
    <row r="11">
      <c r="A11" s="18"/>
      <c r="B11" s="7">
        <v>0.0</v>
      </c>
      <c r="C11" s="19">
        <f t="shared" si="1"/>
        <v>-1.658312395</v>
      </c>
      <c r="D11" s="20">
        <v>1.0</v>
      </c>
      <c r="E11" s="19">
        <f t="shared" si="2"/>
        <v>-0.648225277</v>
      </c>
      <c r="F11" s="20">
        <v>6.0</v>
      </c>
      <c r="G11" s="19">
        <f t="shared" si="3"/>
        <v>-0.1856953382</v>
      </c>
      <c r="H11" s="20">
        <v>7.0</v>
      </c>
      <c r="I11" s="19">
        <f t="shared" si="4"/>
        <v>-0.1028009324</v>
      </c>
      <c r="J11" s="20">
        <v>8.0</v>
      </c>
      <c r="K11" s="19">
        <f t="shared" si="5"/>
        <v>0.3692744729</v>
      </c>
      <c r="L11" s="20">
        <v>7.0</v>
      </c>
      <c r="M11" s="19">
        <f t="shared" si="6"/>
        <v>0.2180557067</v>
      </c>
      <c r="N11" s="20">
        <v>8.0</v>
      </c>
      <c r="O11" s="19">
        <f t="shared" si="7"/>
        <v>0.541390292</v>
      </c>
      <c r="W11" s="22">
        <f t="shared" si="8"/>
        <v>-0.2257256429</v>
      </c>
      <c r="X11" s="22">
        <f t="shared" si="17"/>
        <v>-0.7671159349</v>
      </c>
      <c r="Y11" s="22">
        <f t="shared" si="9"/>
        <v>0.7671159349</v>
      </c>
      <c r="Z11" s="22">
        <f t="shared" si="10"/>
        <v>-1.272117863</v>
      </c>
      <c r="AA11" s="22">
        <f t="shared" si="11"/>
        <v>-0.4972639395</v>
      </c>
      <c r="AB11" s="22">
        <f t="shared" si="12"/>
        <v>-0.142449853</v>
      </c>
      <c r="AC11" s="22">
        <f t="shared" si="13"/>
        <v>-0.07886023338</v>
      </c>
      <c r="AD11" s="22">
        <f t="shared" si="14"/>
        <v>0.2832763326</v>
      </c>
      <c r="AE11" s="22">
        <f t="shared" si="15"/>
        <v>0.1672740073</v>
      </c>
      <c r="AF11" s="22">
        <f t="shared" si="16"/>
        <v>0.7671159349</v>
      </c>
    </row>
    <row r="12">
      <c r="A12" s="18"/>
      <c r="B12" s="7">
        <v>1.0</v>
      </c>
      <c r="C12" s="19">
        <f t="shared" si="1"/>
        <v>0.6030226892</v>
      </c>
      <c r="D12" s="20">
        <v>5.0</v>
      </c>
      <c r="E12" s="19">
        <f t="shared" si="2"/>
        <v>0.9392651974</v>
      </c>
      <c r="F12" s="20">
        <v>6.0</v>
      </c>
      <c r="G12" s="19">
        <f t="shared" si="3"/>
        <v>-0.1856953382</v>
      </c>
      <c r="H12" s="20">
        <v>1.0</v>
      </c>
      <c r="I12" s="19">
        <f t="shared" si="4"/>
        <v>-2.415821912</v>
      </c>
      <c r="J12" s="20">
        <v>6.0</v>
      </c>
      <c r="K12" s="19">
        <f t="shared" si="5"/>
        <v>-0.5539117094</v>
      </c>
      <c r="L12" s="20">
        <v>6.0</v>
      </c>
      <c r="M12" s="19">
        <f t="shared" si="6"/>
        <v>-0.1907987434</v>
      </c>
      <c r="N12" s="20">
        <v>6.0</v>
      </c>
      <c r="O12" s="19">
        <f t="shared" si="7"/>
        <v>-0.4140043409</v>
      </c>
      <c r="W12" s="22">
        <f t="shared" si="8"/>
        <v>-0.1800825188</v>
      </c>
      <c r="X12" s="22">
        <f t="shared" si="17"/>
        <v>0.2339218221</v>
      </c>
      <c r="Y12" s="22">
        <f t="shared" si="9"/>
        <v>0.2339218221</v>
      </c>
      <c r="Z12" s="22">
        <f t="shared" si="10"/>
        <v>-0.1410601662</v>
      </c>
      <c r="AA12" s="22">
        <f t="shared" si="11"/>
        <v>-0.2197146264</v>
      </c>
      <c r="AB12" s="22">
        <f t="shared" si="12"/>
        <v>0.04343819187</v>
      </c>
      <c r="AC12" s="22">
        <f t="shared" si="13"/>
        <v>0.5651134635</v>
      </c>
      <c r="AD12" s="22">
        <f t="shared" si="14"/>
        <v>0.1295720364</v>
      </c>
      <c r="AE12" s="22">
        <f t="shared" si="15"/>
        <v>0.04463198971</v>
      </c>
      <c r="AF12" s="22">
        <f t="shared" si="16"/>
        <v>-0.2339218221</v>
      </c>
    </row>
    <row r="13">
      <c r="A13" s="18"/>
      <c r="B13" s="7">
        <v>1.0</v>
      </c>
      <c r="C13" s="19">
        <f t="shared" si="1"/>
        <v>0.6030226892</v>
      </c>
      <c r="D13" s="20">
        <v>3.0</v>
      </c>
      <c r="E13" s="19">
        <f t="shared" si="2"/>
        <v>0.1455199602</v>
      </c>
      <c r="F13" s="20">
        <v>6.0</v>
      </c>
      <c r="G13" s="19">
        <f t="shared" si="3"/>
        <v>-0.1856953382</v>
      </c>
      <c r="H13" s="20">
        <v>10.0</v>
      </c>
      <c r="I13" s="19">
        <f t="shared" si="4"/>
        <v>1.053709557</v>
      </c>
      <c r="J13" s="20">
        <v>6.0</v>
      </c>
      <c r="K13" s="19">
        <f t="shared" si="5"/>
        <v>-0.5539117094</v>
      </c>
      <c r="L13" s="20">
        <v>6.0</v>
      </c>
      <c r="M13" s="19">
        <f t="shared" si="6"/>
        <v>-0.1907987434</v>
      </c>
      <c r="N13" s="20">
        <v>6.0</v>
      </c>
      <c r="O13" s="19">
        <f t="shared" si="7"/>
        <v>-0.4140043409</v>
      </c>
      <c r="W13" s="22">
        <f t="shared" si="8"/>
        <v>0.4192935971</v>
      </c>
      <c r="X13" s="22">
        <f t="shared" si="17"/>
        <v>0.833297938</v>
      </c>
      <c r="Y13" s="22">
        <f t="shared" si="9"/>
        <v>0.833297938</v>
      </c>
      <c r="Z13" s="22">
        <f t="shared" si="10"/>
        <v>-0.5024975635</v>
      </c>
      <c r="AA13" s="22">
        <f t="shared" si="11"/>
        <v>-0.1212614827</v>
      </c>
      <c r="AB13" s="22">
        <f t="shared" si="12"/>
        <v>0.1547395424</v>
      </c>
      <c r="AC13" s="22">
        <f t="shared" si="13"/>
        <v>-0.8780540013</v>
      </c>
      <c r="AD13" s="22">
        <f t="shared" si="14"/>
        <v>0.4615734853</v>
      </c>
      <c r="AE13" s="22">
        <f t="shared" si="15"/>
        <v>0.1589921994</v>
      </c>
      <c r="AF13" s="22">
        <f t="shared" si="16"/>
        <v>-0.833297938</v>
      </c>
    </row>
    <row r="14">
      <c r="A14" s="18"/>
      <c r="B14" s="7">
        <v>0.0</v>
      </c>
      <c r="C14" s="19">
        <f t="shared" si="1"/>
        <v>-1.658312395</v>
      </c>
      <c r="D14" s="20">
        <v>1.0</v>
      </c>
      <c r="E14" s="19">
        <f t="shared" si="2"/>
        <v>-0.648225277</v>
      </c>
      <c r="F14" s="20">
        <v>8.0</v>
      </c>
      <c r="G14" s="19">
        <f t="shared" si="3"/>
        <v>1.207019698</v>
      </c>
      <c r="H14" s="20">
        <v>3.0</v>
      </c>
      <c r="I14" s="19">
        <f t="shared" si="4"/>
        <v>-1.644814919</v>
      </c>
      <c r="J14" s="20">
        <v>1.0</v>
      </c>
      <c r="K14" s="19">
        <f t="shared" si="5"/>
        <v>-2.861877165</v>
      </c>
      <c r="L14" s="20">
        <v>1.0</v>
      </c>
      <c r="M14" s="19">
        <f t="shared" si="6"/>
        <v>-2.235070994</v>
      </c>
      <c r="N14" s="20">
        <v>1.0</v>
      </c>
      <c r="O14" s="19">
        <f t="shared" si="7"/>
        <v>-2.802490923</v>
      </c>
      <c r="W14" s="22">
        <f t="shared" si="8"/>
        <v>-1.532446956</v>
      </c>
      <c r="X14" s="22">
        <f t="shared" si="17"/>
        <v>1.270043968</v>
      </c>
      <c r="Y14" s="22">
        <f t="shared" si="9"/>
        <v>1.270043968</v>
      </c>
      <c r="Z14" s="22">
        <f t="shared" si="10"/>
        <v>2.106129654</v>
      </c>
      <c r="AA14" s="22">
        <f t="shared" si="11"/>
        <v>0.8232746028</v>
      </c>
      <c r="AB14" s="22">
        <f t="shared" si="12"/>
        <v>-1.532968087</v>
      </c>
      <c r="AC14" s="22">
        <f t="shared" si="13"/>
        <v>2.088987265</v>
      </c>
      <c r="AD14" s="22">
        <f t="shared" si="14"/>
        <v>3.63470983</v>
      </c>
      <c r="AE14" s="22">
        <f t="shared" si="15"/>
        <v>2.838638433</v>
      </c>
      <c r="AF14" s="22">
        <f t="shared" si="16"/>
        <v>-1.270043968</v>
      </c>
    </row>
    <row r="15">
      <c r="A15" s="18"/>
      <c r="B15" s="7">
        <v>1.0</v>
      </c>
      <c r="C15" s="19">
        <f t="shared" si="1"/>
        <v>0.6030226892</v>
      </c>
      <c r="D15" s="20">
        <v>2.0</v>
      </c>
      <c r="E15" s="19">
        <f t="shared" si="2"/>
        <v>-0.2513526584</v>
      </c>
      <c r="F15" s="20">
        <v>6.0</v>
      </c>
      <c r="G15" s="19">
        <f t="shared" si="3"/>
        <v>-0.1856953382</v>
      </c>
      <c r="H15" s="20">
        <v>6.0</v>
      </c>
      <c r="I15" s="19">
        <f t="shared" si="4"/>
        <v>-0.4883044289</v>
      </c>
      <c r="J15" s="20">
        <v>9.0</v>
      </c>
      <c r="K15" s="19">
        <f t="shared" si="5"/>
        <v>0.8308675641</v>
      </c>
      <c r="L15" s="20">
        <v>3.0</v>
      </c>
      <c r="M15" s="19">
        <f t="shared" si="6"/>
        <v>-1.417362094</v>
      </c>
      <c r="N15" s="20">
        <v>9.0</v>
      </c>
      <c r="O15" s="19">
        <f t="shared" si="7"/>
        <v>1.019087608</v>
      </c>
      <c r="W15" s="22">
        <f t="shared" si="8"/>
        <v>0.02042336442</v>
      </c>
      <c r="X15" s="22">
        <f t="shared" si="17"/>
        <v>-0.9986642441</v>
      </c>
      <c r="Y15" s="22">
        <f t="shared" si="9"/>
        <v>0.9986642441</v>
      </c>
      <c r="Z15" s="22">
        <f t="shared" si="10"/>
        <v>0.602217198</v>
      </c>
      <c r="AA15" s="22">
        <f t="shared" si="11"/>
        <v>-0.2510169126</v>
      </c>
      <c r="AB15" s="22">
        <f t="shared" si="12"/>
        <v>-0.1854472945</v>
      </c>
      <c r="AC15" s="22">
        <f t="shared" si="13"/>
        <v>-0.4876521734</v>
      </c>
      <c r="AD15" s="22">
        <f t="shared" si="14"/>
        <v>0.8297577278</v>
      </c>
      <c r="AE15" s="22">
        <f t="shared" si="15"/>
        <v>-1.415468844</v>
      </c>
      <c r="AF15" s="22">
        <f t="shared" si="16"/>
        <v>0.9986642441</v>
      </c>
    </row>
    <row r="16">
      <c r="A16" s="18"/>
      <c r="B16" s="7">
        <v>1.0</v>
      </c>
      <c r="C16" s="19">
        <f t="shared" si="1"/>
        <v>0.6030226892</v>
      </c>
      <c r="D16" s="20">
        <v>1.0</v>
      </c>
      <c r="E16" s="19">
        <f t="shared" si="2"/>
        <v>-0.648225277</v>
      </c>
      <c r="F16" s="20">
        <v>3.0</v>
      </c>
      <c r="G16" s="19">
        <f t="shared" si="3"/>
        <v>-2.274767893</v>
      </c>
      <c r="H16" s="20">
        <v>10.0</v>
      </c>
      <c r="I16" s="19">
        <f t="shared" si="4"/>
        <v>1.053709557</v>
      </c>
      <c r="J16" s="20">
        <v>9.0</v>
      </c>
      <c r="K16" s="19">
        <f t="shared" si="5"/>
        <v>0.8308675641</v>
      </c>
      <c r="L16" s="20">
        <v>9.0</v>
      </c>
      <c r="M16" s="19">
        <f t="shared" si="6"/>
        <v>1.035764607</v>
      </c>
      <c r="N16" s="20">
        <v>9.0</v>
      </c>
      <c r="O16" s="19">
        <f t="shared" si="7"/>
        <v>1.019087608</v>
      </c>
      <c r="W16" s="22">
        <f t="shared" si="8"/>
        <v>0.3584831595</v>
      </c>
      <c r="X16" s="22">
        <f t="shared" si="17"/>
        <v>-0.660604449</v>
      </c>
      <c r="Y16" s="22">
        <f t="shared" si="9"/>
        <v>0.660604449</v>
      </c>
      <c r="Z16" s="22">
        <f t="shared" si="10"/>
        <v>0.3983594713</v>
      </c>
      <c r="AA16" s="22">
        <f t="shared" si="11"/>
        <v>-0.428220502</v>
      </c>
      <c r="AB16" s="22">
        <f t="shared" si="12"/>
        <v>-1.50272179</v>
      </c>
      <c r="AC16" s="22">
        <f t="shared" si="13"/>
        <v>0.6960852214</v>
      </c>
      <c r="AD16" s="22">
        <f t="shared" si="14"/>
        <v>0.5488748094</v>
      </c>
      <c r="AE16" s="22">
        <f t="shared" si="15"/>
        <v>0.6842307075</v>
      </c>
      <c r="AF16" s="22">
        <f t="shared" si="16"/>
        <v>0.660604449</v>
      </c>
    </row>
    <row r="17">
      <c r="A17" s="18"/>
      <c r="B17" s="7">
        <v>1.0</v>
      </c>
      <c r="C17" s="19">
        <f t="shared" si="1"/>
        <v>0.6030226892</v>
      </c>
      <c r="D17" s="20">
        <v>1.0</v>
      </c>
      <c r="E17" s="19">
        <f t="shared" si="2"/>
        <v>-0.648225277</v>
      </c>
      <c r="F17" s="20">
        <v>7.0</v>
      </c>
      <c r="G17" s="19">
        <f t="shared" si="3"/>
        <v>0.51066218</v>
      </c>
      <c r="H17" s="20">
        <v>10.0</v>
      </c>
      <c r="I17" s="19">
        <f t="shared" si="4"/>
        <v>1.053709557</v>
      </c>
      <c r="J17" s="20">
        <v>9.0</v>
      </c>
      <c r="K17" s="19">
        <f t="shared" si="5"/>
        <v>0.8308675641</v>
      </c>
      <c r="L17" s="20">
        <v>9.0</v>
      </c>
      <c r="M17" s="19">
        <f t="shared" si="6"/>
        <v>1.035764607</v>
      </c>
      <c r="N17" s="20">
        <v>8.0</v>
      </c>
      <c r="O17" s="19">
        <f t="shared" si="7"/>
        <v>0.541390292</v>
      </c>
      <c r="W17" s="22">
        <f t="shared" si="8"/>
        <v>0.9824194958</v>
      </c>
      <c r="X17" s="22">
        <f t="shared" si="17"/>
        <v>0.4410292037</v>
      </c>
      <c r="Y17" s="22">
        <f t="shared" si="9"/>
        <v>0.4410292037</v>
      </c>
      <c r="Z17" s="22">
        <f t="shared" si="10"/>
        <v>-0.2659506164</v>
      </c>
      <c r="AA17" s="22">
        <f t="shared" si="11"/>
        <v>0.2858862778</v>
      </c>
      <c r="AB17" s="22">
        <f t="shared" si="12"/>
        <v>-0.2252169346</v>
      </c>
      <c r="AC17" s="22">
        <f t="shared" si="13"/>
        <v>-0.464716687</v>
      </c>
      <c r="AD17" s="22">
        <f t="shared" si="14"/>
        <v>-0.3664368602</v>
      </c>
      <c r="AE17" s="22">
        <f t="shared" si="15"/>
        <v>-0.4568024399</v>
      </c>
      <c r="AF17" s="22">
        <f t="shared" si="16"/>
        <v>-0.4410292037</v>
      </c>
    </row>
    <row r="18">
      <c r="A18" s="23" t="s">
        <v>43</v>
      </c>
      <c r="B18" s="24">
        <f>AVERAGE(B3:B17)</f>
        <v>0.7333333333</v>
      </c>
      <c r="C18" s="25">
        <f t="shared" si="1"/>
        <v>0</v>
      </c>
      <c r="D18" s="24">
        <f>AVERAGE(D3:D17)</f>
        <v>2.633333333</v>
      </c>
      <c r="E18" s="25">
        <f t="shared" si="2"/>
        <v>0</v>
      </c>
      <c r="F18" s="24">
        <f>AVERAGE(F3:F17)</f>
        <v>6.266666667</v>
      </c>
      <c r="G18" s="25">
        <f t="shared" si="3"/>
        <v>0</v>
      </c>
      <c r="H18" s="24">
        <f>AVERAGE(H3:H17)</f>
        <v>7.266666667</v>
      </c>
      <c r="I18" s="25">
        <f t="shared" si="4"/>
        <v>0</v>
      </c>
      <c r="J18" s="24">
        <f>AVERAGE(J3:J17)</f>
        <v>7.2</v>
      </c>
      <c r="K18" s="25">
        <f t="shared" si="5"/>
        <v>0</v>
      </c>
      <c r="L18" s="24">
        <f>AVERAGE(L3:L17)</f>
        <v>6.466666667</v>
      </c>
      <c r="M18" s="25">
        <f t="shared" si="6"/>
        <v>0</v>
      </c>
      <c r="N18" s="24">
        <f>AVERAGE(N3:N17)</f>
        <v>6.866666667</v>
      </c>
      <c r="O18" s="25">
        <f t="shared" si="7"/>
        <v>0</v>
      </c>
      <c r="X18" s="26" t="s">
        <v>43</v>
      </c>
      <c r="Y18" s="27">
        <f t="shared" ref="Y18:AF18" si="18">AVERAGE(Y3:Y17)</f>
        <v>0.601670735</v>
      </c>
      <c r="Z18" s="27">
        <f t="shared" si="18"/>
        <v>-0.07341989913</v>
      </c>
      <c r="AA18" s="27">
        <f t="shared" si="18"/>
        <v>-0.3702284506</v>
      </c>
      <c r="AB18" s="27">
        <f t="shared" si="18"/>
        <v>-0.0899455521</v>
      </c>
      <c r="AC18" s="27">
        <f t="shared" si="18"/>
        <v>0.1615150711</v>
      </c>
      <c r="AD18" s="27">
        <f t="shared" si="18"/>
        <v>0.429844074</v>
      </c>
      <c r="AE18" s="27">
        <f t="shared" si="18"/>
        <v>0.2367154572</v>
      </c>
      <c r="AF18" s="27">
        <f t="shared" si="18"/>
        <v>-0.224</v>
      </c>
    </row>
    <row r="19">
      <c r="A19" s="28" t="s">
        <v>44</v>
      </c>
      <c r="B19" s="24">
        <f t="shared" ref="B19:O19" si="19">_xlfn.STDEV.p(B3:B17)</f>
        <v>0.4422166387</v>
      </c>
      <c r="C19" s="28">
        <f t="shared" si="19"/>
        <v>1</v>
      </c>
      <c r="D19" s="24">
        <f t="shared" si="19"/>
        <v>2.519700159</v>
      </c>
      <c r="E19" s="28">
        <f t="shared" si="19"/>
        <v>1</v>
      </c>
      <c r="F19" s="24">
        <f t="shared" si="19"/>
        <v>1.436043949</v>
      </c>
      <c r="G19" s="28">
        <f t="shared" si="19"/>
        <v>1</v>
      </c>
      <c r="H19" s="24">
        <f t="shared" si="19"/>
        <v>2.594010194</v>
      </c>
      <c r="I19" s="28">
        <f t="shared" si="19"/>
        <v>1</v>
      </c>
      <c r="J19" s="24">
        <f t="shared" si="19"/>
        <v>2.166410241</v>
      </c>
      <c r="K19" s="28">
        <f t="shared" si="19"/>
        <v>1</v>
      </c>
      <c r="L19" s="24">
        <f t="shared" si="19"/>
        <v>2.445858177</v>
      </c>
      <c r="M19" s="28">
        <f t="shared" si="19"/>
        <v>1</v>
      </c>
      <c r="N19" s="24">
        <f t="shared" si="19"/>
        <v>2.093375796</v>
      </c>
      <c r="O19" s="28">
        <f t="shared" si="19"/>
        <v>1</v>
      </c>
      <c r="Y19" s="29"/>
      <c r="Z19" s="10"/>
    </row>
    <row r="20">
      <c r="Y20" s="17"/>
    </row>
  </sheetData>
  <mergeCells count="11">
    <mergeCell ref="T3:T17"/>
    <mergeCell ref="U3:U17"/>
    <mergeCell ref="V3:V17"/>
    <mergeCell ref="Z19:AF19"/>
    <mergeCell ref="A1:O1"/>
    <mergeCell ref="P1:V1"/>
    <mergeCell ref="W1:AF1"/>
    <mergeCell ref="P3:P17"/>
    <mergeCell ref="Q3:Q17"/>
    <mergeCell ref="R3:R17"/>
    <mergeCell ref="S3:S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P1" s="30" t="s">
        <v>16</v>
      </c>
      <c r="W1" s="9" t="s">
        <v>17</v>
      </c>
    </row>
    <row r="2">
      <c r="A2" s="11"/>
      <c r="B2" s="12" t="s">
        <v>18</v>
      </c>
      <c r="C2" s="13" t="s">
        <v>2</v>
      </c>
      <c r="D2" s="14" t="s">
        <v>19</v>
      </c>
      <c r="E2" s="13" t="s">
        <v>20</v>
      </c>
      <c r="F2" s="13" t="s">
        <v>21</v>
      </c>
      <c r="G2" s="13" t="s">
        <v>4</v>
      </c>
      <c r="H2" s="12" t="s">
        <v>22</v>
      </c>
      <c r="I2" s="13" t="s">
        <v>5</v>
      </c>
      <c r="J2" s="12" t="s">
        <v>23</v>
      </c>
      <c r="K2" s="13" t="s">
        <v>6</v>
      </c>
      <c r="L2" s="5" t="s">
        <v>24</v>
      </c>
      <c r="M2" s="13" t="s">
        <v>7</v>
      </c>
      <c r="N2" s="13" t="s">
        <v>25</v>
      </c>
      <c r="O2" s="13" t="s">
        <v>8</v>
      </c>
      <c r="P2" s="31" t="s">
        <v>26</v>
      </c>
      <c r="Q2" s="31" t="s">
        <v>27</v>
      </c>
      <c r="R2" s="31" t="s">
        <v>28</v>
      </c>
      <c r="S2" s="31" t="s">
        <v>29</v>
      </c>
      <c r="T2" s="31" t="s">
        <v>30</v>
      </c>
      <c r="U2" s="31" t="s">
        <v>31</v>
      </c>
      <c r="V2" s="31" t="s">
        <v>32</v>
      </c>
      <c r="W2" s="10" t="s">
        <v>33</v>
      </c>
      <c r="X2" s="15" t="s">
        <v>34</v>
      </c>
      <c r="Y2" s="15" t="s">
        <v>45</v>
      </c>
      <c r="Z2" s="17" t="s">
        <v>36</v>
      </c>
      <c r="AA2" s="17" t="s">
        <v>37</v>
      </c>
      <c r="AB2" s="17" t="s">
        <v>38</v>
      </c>
      <c r="AC2" s="17" t="s">
        <v>39</v>
      </c>
      <c r="AD2" s="17" t="s">
        <v>40</v>
      </c>
      <c r="AE2" s="17" t="s">
        <v>41</v>
      </c>
      <c r="AF2" s="17" t="s">
        <v>42</v>
      </c>
    </row>
    <row r="3">
      <c r="A3" s="18"/>
      <c r="B3" s="7">
        <v>1.0</v>
      </c>
      <c r="C3" s="19">
        <f t="shared" ref="C3:C18" si="1">(B3 - $B$18) / $B$19</f>
        <v>0.6030226892</v>
      </c>
      <c r="D3" s="20">
        <v>0.0</v>
      </c>
      <c r="E3" s="19">
        <f t="shared" ref="E3:E18" si="2">(D3 - $D$18) / $D$19</f>
        <v>-1.045097896</v>
      </c>
      <c r="F3" s="20">
        <v>8.0</v>
      </c>
      <c r="G3" s="19">
        <f t="shared" ref="G3:G18" si="3">(F3 - $F$18) / $F$19</f>
        <v>1.207019698</v>
      </c>
      <c r="H3" s="20">
        <v>8.0</v>
      </c>
      <c r="I3" s="19">
        <f t="shared" ref="I3:I18" si="4">(H3 - $H$18) / $H$19</f>
        <v>0.2827025641</v>
      </c>
      <c r="J3" s="20">
        <v>7.0</v>
      </c>
      <c r="K3" s="19">
        <f t="shared" ref="K3:K18" si="5">(J3 - $J$18) / $J$19</f>
        <v>-0.09231861823</v>
      </c>
      <c r="L3" s="20">
        <v>9.0</v>
      </c>
      <c r="M3" s="19">
        <f t="shared" ref="M3:M18" si="6">(L3 - $L$18) / $L$19</f>
        <v>1.035764607</v>
      </c>
      <c r="N3" s="20">
        <v>8.0</v>
      </c>
      <c r="O3" s="19">
        <f t="shared" ref="O3:O18" si="7">(N3 - $N$18) / $N$19</f>
        <v>0.541390292</v>
      </c>
      <c r="P3" s="32">
        <v>0.224</v>
      </c>
      <c r="Q3" s="33">
        <v>0.224</v>
      </c>
      <c r="R3" s="32">
        <v>0.224</v>
      </c>
      <c r="S3" s="32">
        <v>0.224</v>
      </c>
      <c r="T3" s="32">
        <v>0.224</v>
      </c>
      <c r="U3" s="32">
        <v>0.224</v>
      </c>
      <c r="V3" s="32">
        <v>0.224</v>
      </c>
      <c r="W3" s="22">
        <f t="shared" ref="W3:W17" si="8"> C3*P$3 + E3*Q$3 + G3*R$3 + I3*S$3 + K3*T$3 + M3*U$3 + V$3
</f>
        <v>0.670004842</v>
      </c>
      <c r="X3" s="22">
        <f t="shared" ref="X3:X17" si="9">W3-O3</f>
        <v>0.12861455</v>
      </c>
      <c r="Y3" s="22">
        <f t="shared" ref="Y3:Y17" si="10">ABS(W3-O3)</f>
        <v>0.12861455</v>
      </c>
      <c r="Z3" s="22">
        <f t="shared" ref="Z3:Z17" si="11">(O3-W3)*C3</f>
        <v>-0.07755749178</v>
      </c>
      <c r="AA3" s="22">
        <f t="shared" ref="AA3:AA17" si="12">(O3-W3)*E3</f>
        <v>0.1344147955</v>
      </c>
      <c r="AB3" s="22">
        <f t="shared" ref="AB3:AB17" si="13">(O3-W3)*G3</f>
        <v>-0.1552402953</v>
      </c>
      <c r="AC3" s="22">
        <f t="shared" ref="AC3:AC17" si="14">(O3-W3)*I3</f>
        <v>-0.03635966306</v>
      </c>
      <c r="AD3" s="22">
        <f t="shared" ref="AD3:AD17" si="15">(O3-W3)*K3</f>
        <v>0.01187351754</v>
      </c>
      <c r="AE3" s="22">
        <f t="shared" ref="AE3:AE17" si="16">(O3-W3)*M3</f>
        <v>-0.1332143988</v>
      </c>
      <c r="AF3" s="22">
        <f t="shared" ref="AF3:AF17" si="17">O3-W3</f>
        <v>-0.12861455</v>
      </c>
    </row>
    <row r="4">
      <c r="A4" s="18"/>
      <c r="B4" s="7">
        <v>1.0</v>
      </c>
      <c r="C4" s="19">
        <f t="shared" si="1"/>
        <v>0.6030226892</v>
      </c>
      <c r="D4" s="20">
        <v>3.0</v>
      </c>
      <c r="E4" s="19">
        <f t="shared" si="2"/>
        <v>0.1455199602</v>
      </c>
      <c r="F4" s="20">
        <v>8.0</v>
      </c>
      <c r="G4" s="19">
        <f t="shared" si="3"/>
        <v>1.207019698</v>
      </c>
      <c r="H4" s="20">
        <v>8.0</v>
      </c>
      <c r="I4" s="19">
        <f t="shared" si="4"/>
        <v>0.2827025641</v>
      </c>
      <c r="J4" s="20">
        <v>10.0</v>
      </c>
      <c r="K4" s="19">
        <f t="shared" si="5"/>
        <v>1.292460655</v>
      </c>
      <c r="L4" s="20">
        <v>8.0</v>
      </c>
      <c r="M4" s="19">
        <f t="shared" si="6"/>
        <v>0.6269101568</v>
      </c>
      <c r="N4" s="20">
        <v>8.0</v>
      </c>
      <c r="O4" s="19">
        <f t="shared" si="7"/>
        <v>0.541390292</v>
      </c>
      <c r="W4" s="22">
        <f t="shared" si="8"/>
        <v>1.155310402</v>
      </c>
      <c r="X4" s="22">
        <f t="shared" si="9"/>
        <v>0.6139201101</v>
      </c>
      <c r="Y4" s="22">
        <f t="shared" si="10"/>
        <v>0.6139201101</v>
      </c>
      <c r="Z4" s="22">
        <f t="shared" si="11"/>
        <v>-0.3702077557</v>
      </c>
      <c r="AA4" s="22">
        <f t="shared" si="12"/>
        <v>-0.08933762996</v>
      </c>
      <c r="AB4" s="22">
        <f t="shared" si="13"/>
        <v>-0.741013666</v>
      </c>
      <c r="AC4" s="22">
        <f t="shared" si="14"/>
        <v>-0.1735567893</v>
      </c>
      <c r="AD4" s="22">
        <f t="shared" si="15"/>
        <v>-0.7934675878</v>
      </c>
      <c r="AE4" s="22">
        <f t="shared" si="16"/>
        <v>-0.3848727525</v>
      </c>
      <c r="AF4" s="22">
        <f t="shared" si="17"/>
        <v>-0.6139201101</v>
      </c>
    </row>
    <row r="5">
      <c r="A5" s="18"/>
      <c r="B5" s="7">
        <v>1.0</v>
      </c>
      <c r="C5" s="19">
        <f t="shared" si="1"/>
        <v>0.6030226892</v>
      </c>
      <c r="D5" s="20">
        <v>5.0</v>
      </c>
      <c r="E5" s="19">
        <f t="shared" si="2"/>
        <v>0.9392651974</v>
      </c>
      <c r="F5" s="20">
        <v>5.0</v>
      </c>
      <c r="G5" s="19">
        <f t="shared" si="3"/>
        <v>-0.8820528563</v>
      </c>
      <c r="H5" s="20">
        <v>8.0</v>
      </c>
      <c r="I5" s="19">
        <f t="shared" si="4"/>
        <v>0.2827025641</v>
      </c>
      <c r="J5" s="20">
        <v>7.0</v>
      </c>
      <c r="K5" s="19">
        <f t="shared" si="5"/>
        <v>-0.09231861823</v>
      </c>
      <c r="L5" s="20">
        <v>5.0</v>
      </c>
      <c r="M5" s="19">
        <f t="shared" si="6"/>
        <v>-0.5996531935</v>
      </c>
      <c r="N5" s="20">
        <v>6.0</v>
      </c>
      <c r="O5" s="19">
        <f t="shared" si="7"/>
        <v>-0.4140043409</v>
      </c>
      <c r="W5" s="22">
        <f t="shared" si="8"/>
        <v>0.2802163353</v>
      </c>
      <c r="X5" s="22">
        <f t="shared" si="9"/>
        <v>0.6942206762</v>
      </c>
      <c r="Y5" s="22">
        <f t="shared" si="10"/>
        <v>0.6942206762</v>
      </c>
      <c r="Z5" s="22">
        <f t="shared" si="11"/>
        <v>-0.4186308191</v>
      </c>
      <c r="AA5" s="22">
        <f t="shared" si="12"/>
        <v>-0.6520573205</v>
      </c>
      <c r="AB5" s="22">
        <f t="shared" si="13"/>
        <v>0.6123393304</v>
      </c>
      <c r="AC5" s="22">
        <f t="shared" si="14"/>
        <v>-0.1962579652</v>
      </c>
      <c r="AD5" s="22">
        <f t="shared" si="15"/>
        <v>0.06408949358</v>
      </c>
      <c r="AE5" s="22">
        <f t="shared" si="16"/>
        <v>0.4162916455</v>
      </c>
      <c r="AF5" s="22">
        <f t="shared" si="17"/>
        <v>-0.6942206762</v>
      </c>
    </row>
    <row r="6">
      <c r="A6" s="18"/>
      <c r="B6" s="7">
        <v>1.0</v>
      </c>
      <c r="C6" s="19">
        <f t="shared" si="1"/>
        <v>0.6030226892</v>
      </c>
      <c r="D6" s="20">
        <v>1.0</v>
      </c>
      <c r="E6" s="19">
        <f t="shared" si="2"/>
        <v>-0.648225277</v>
      </c>
      <c r="F6" s="20">
        <v>6.0</v>
      </c>
      <c r="G6" s="19">
        <f t="shared" si="3"/>
        <v>-0.1856953382</v>
      </c>
      <c r="H6" s="20">
        <v>10.0</v>
      </c>
      <c r="I6" s="19">
        <f t="shared" si="4"/>
        <v>1.053709557</v>
      </c>
      <c r="J6" s="20">
        <v>8.0</v>
      </c>
      <c r="K6" s="19">
        <f t="shared" si="5"/>
        <v>0.3692744729</v>
      </c>
      <c r="L6" s="20">
        <v>10.0</v>
      </c>
      <c r="M6" s="19">
        <f t="shared" si="6"/>
        <v>1.444619057</v>
      </c>
      <c r="N6" s="20">
        <v>9.0</v>
      </c>
      <c r="O6" s="19">
        <f t="shared" si="7"/>
        <v>1.019087608</v>
      </c>
      <c r="W6" s="22">
        <f t="shared" si="8"/>
        <v>0.8146219561</v>
      </c>
      <c r="X6" s="22">
        <f t="shared" si="9"/>
        <v>-0.2044656524</v>
      </c>
      <c r="Y6" s="22">
        <f t="shared" si="10"/>
        <v>0.2044656524</v>
      </c>
      <c r="Z6" s="22">
        <f t="shared" si="11"/>
        <v>0.1232974275</v>
      </c>
      <c r="AA6" s="22">
        <f t="shared" si="12"/>
        <v>-0.1325398042</v>
      </c>
      <c r="AB6" s="22">
        <f t="shared" si="13"/>
        <v>-0.03796831847</v>
      </c>
      <c r="AC6" s="22">
        <f t="shared" si="14"/>
        <v>0.215447412</v>
      </c>
      <c r="AD6" s="22">
        <f t="shared" si="15"/>
        <v>0.07550394602</v>
      </c>
      <c r="AE6" s="22">
        <f t="shared" si="16"/>
        <v>0.295374978</v>
      </c>
      <c r="AF6" s="22">
        <f t="shared" si="17"/>
        <v>0.2044656524</v>
      </c>
    </row>
    <row r="7">
      <c r="A7" s="18"/>
      <c r="B7" s="7">
        <v>0.0</v>
      </c>
      <c r="C7" s="19">
        <f t="shared" si="1"/>
        <v>-1.658312395</v>
      </c>
      <c r="D7" s="20">
        <v>2.5</v>
      </c>
      <c r="E7" s="19">
        <f t="shared" si="2"/>
        <v>-0.05291634915</v>
      </c>
      <c r="F7" s="20">
        <v>7.0</v>
      </c>
      <c r="G7" s="19">
        <f t="shared" si="3"/>
        <v>0.51066218</v>
      </c>
      <c r="H7" s="20">
        <v>9.0</v>
      </c>
      <c r="I7" s="19">
        <f t="shared" si="4"/>
        <v>0.6682060607</v>
      </c>
      <c r="J7" s="20">
        <v>9.0</v>
      </c>
      <c r="K7" s="19">
        <f t="shared" si="5"/>
        <v>0.8308675641</v>
      </c>
      <c r="L7" s="20">
        <v>7.0</v>
      </c>
      <c r="M7" s="19">
        <f t="shared" si="6"/>
        <v>0.2180557067</v>
      </c>
      <c r="N7" s="20">
        <v>8.0</v>
      </c>
      <c r="O7" s="19">
        <f t="shared" si="7"/>
        <v>0.541390292</v>
      </c>
      <c r="W7" s="22">
        <f t="shared" si="8"/>
        <v>0.3397100598</v>
      </c>
      <c r="X7" s="22">
        <f t="shared" si="9"/>
        <v>-0.2016802322</v>
      </c>
      <c r="Y7" s="22">
        <f t="shared" si="10"/>
        <v>0.2016802322</v>
      </c>
      <c r="Z7" s="22">
        <f t="shared" si="11"/>
        <v>-0.3344488289</v>
      </c>
      <c r="AA7" s="22">
        <f t="shared" si="12"/>
        <v>-0.01067218158</v>
      </c>
      <c r="AB7" s="22">
        <f t="shared" si="13"/>
        <v>0.102990467</v>
      </c>
      <c r="AC7" s="22">
        <f t="shared" si="14"/>
        <v>0.1347639534</v>
      </c>
      <c r="AD7" s="22">
        <f t="shared" si="15"/>
        <v>0.1675695632</v>
      </c>
      <c r="AE7" s="22">
        <f t="shared" si="16"/>
        <v>0.04397752556</v>
      </c>
      <c r="AF7" s="22">
        <f t="shared" si="17"/>
        <v>0.2016802322</v>
      </c>
    </row>
    <row r="8">
      <c r="A8" s="18"/>
      <c r="B8" s="7">
        <v>0.0</v>
      </c>
      <c r="C8" s="19">
        <f t="shared" si="1"/>
        <v>-1.658312395</v>
      </c>
      <c r="D8" s="20">
        <v>0.0</v>
      </c>
      <c r="E8" s="19">
        <f t="shared" si="2"/>
        <v>-1.045097896</v>
      </c>
      <c r="F8" s="20">
        <v>8.0</v>
      </c>
      <c r="G8" s="19">
        <f t="shared" si="3"/>
        <v>1.207019698</v>
      </c>
      <c r="H8" s="20">
        <v>8.0</v>
      </c>
      <c r="I8" s="19">
        <f t="shared" si="4"/>
        <v>0.2827025641</v>
      </c>
      <c r="J8" s="20">
        <v>6.0</v>
      </c>
      <c r="K8" s="19">
        <f t="shared" si="5"/>
        <v>-0.5539117094</v>
      </c>
      <c r="L8" s="20">
        <v>5.0</v>
      </c>
      <c r="M8" s="19">
        <f t="shared" si="6"/>
        <v>-0.5996531935</v>
      </c>
      <c r="N8" s="20">
        <v>6.0</v>
      </c>
      <c r="O8" s="19">
        <f t="shared" si="7"/>
        <v>-0.4140043409</v>
      </c>
      <c r="W8" s="22">
        <f t="shared" si="8"/>
        <v>-0.3062646566</v>
      </c>
      <c r="X8" s="22">
        <f t="shared" si="9"/>
        <v>0.1077396843</v>
      </c>
      <c r="Y8" s="22">
        <f t="shared" si="10"/>
        <v>0.1077396843</v>
      </c>
      <c r="Z8" s="22">
        <f t="shared" si="11"/>
        <v>0.1786660539</v>
      </c>
      <c r="AA8" s="22">
        <f t="shared" si="12"/>
        <v>0.1125985173</v>
      </c>
      <c r="AB8" s="22">
        <f t="shared" si="13"/>
        <v>-0.1300439212</v>
      </c>
      <c r="AC8" s="22">
        <f t="shared" si="14"/>
        <v>-0.03045828501</v>
      </c>
      <c r="AD8" s="22">
        <f t="shared" si="15"/>
        <v>0.0596782727</v>
      </c>
      <c r="AE8" s="22">
        <f t="shared" si="16"/>
        <v>0.06460644576</v>
      </c>
      <c r="AF8" s="22">
        <f t="shared" si="17"/>
        <v>-0.1077396843</v>
      </c>
    </row>
    <row r="9">
      <c r="A9" s="18"/>
      <c r="B9" s="7">
        <v>1.0</v>
      </c>
      <c r="C9" s="19">
        <f t="shared" si="1"/>
        <v>0.6030226892</v>
      </c>
      <c r="D9" s="20">
        <v>4.0</v>
      </c>
      <c r="E9" s="19">
        <f t="shared" si="2"/>
        <v>0.5423925788</v>
      </c>
      <c r="F9" s="20">
        <v>6.0</v>
      </c>
      <c r="G9" s="19">
        <f t="shared" si="3"/>
        <v>-0.1856953382</v>
      </c>
      <c r="H9" s="20">
        <v>5.0</v>
      </c>
      <c r="I9" s="19">
        <f t="shared" si="4"/>
        <v>-0.8738079255</v>
      </c>
      <c r="J9" s="20">
        <v>8.0</v>
      </c>
      <c r="K9" s="19">
        <f t="shared" si="5"/>
        <v>0.3692744729</v>
      </c>
      <c r="L9" s="20">
        <v>8.0</v>
      </c>
      <c r="M9" s="19">
        <f t="shared" si="6"/>
        <v>0.6269101568</v>
      </c>
      <c r="N9" s="20">
        <v>7.0</v>
      </c>
      <c r="O9" s="19">
        <f t="shared" si="7"/>
        <v>0.06369297553</v>
      </c>
      <c r="W9" s="22">
        <f t="shared" si="8"/>
        <v>0.466389646</v>
      </c>
      <c r="X9" s="22">
        <f t="shared" si="9"/>
        <v>0.4026966705</v>
      </c>
      <c r="Y9" s="22">
        <f t="shared" si="10"/>
        <v>0.4026966705</v>
      </c>
      <c r="Z9" s="22">
        <f t="shared" si="11"/>
        <v>-0.2428352292</v>
      </c>
      <c r="AA9" s="22">
        <f t="shared" si="12"/>
        <v>-0.2184196856</v>
      </c>
      <c r="AB9" s="22">
        <f t="shared" si="13"/>
        <v>0.07477889441</v>
      </c>
      <c r="AC9" s="22">
        <f t="shared" si="14"/>
        <v>0.3518795422</v>
      </c>
      <c r="AD9" s="22">
        <f t="shared" si="15"/>
        <v>-0.1487056007</v>
      </c>
      <c r="AE9" s="22">
        <f t="shared" si="16"/>
        <v>-0.2524546328</v>
      </c>
      <c r="AF9" s="22">
        <f t="shared" si="17"/>
        <v>-0.4026966705</v>
      </c>
    </row>
    <row r="10">
      <c r="A10" s="18"/>
      <c r="B10" s="7">
        <v>1.0</v>
      </c>
      <c r="C10" s="19">
        <f t="shared" si="1"/>
        <v>0.6030226892</v>
      </c>
      <c r="D10" s="20">
        <v>10.0</v>
      </c>
      <c r="E10" s="19">
        <f t="shared" si="2"/>
        <v>2.92362829</v>
      </c>
      <c r="F10" s="20">
        <v>4.0</v>
      </c>
      <c r="G10" s="19">
        <f t="shared" si="3"/>
        <v>-1.578410375</v>
      </c>
      <c r="H10" s="20">
        <v>6.0</v>
      </c>
      <c r="I10" s="19">
        <f t="shared" si="4"/>
        <v>-0.4883044289</v>
      </c>
      <c r="J10" s="20">
        <v>5.0</v>
      </c>
      <c r="K10" s="19">
        <f t="shared" si="5"/>
        <v>-1.015504801</v>
      </c>
      <c r="L10" s="20">
        <v>4.0</v>
      </c>
      <c r="M10" s="19">
        <f t="shared" si="6"/>
        <v>-1.008507644</v>
      </c>
      <c r="N10" s="20">
        <v>4.0</v>
      </c>
      <c r="O10" s="19">
        <f t="shared" si="7"/>
        <v>-1.369398974</v>
      </c>
      <c r="W10" s="22">
        <f t="shared" si="8"/>
        <v>0.09764691594</v>
      </c>
      <c r="X10" s="22">
        <f t="shared" si="9"/>
        <v>1.46704589</v>
      </c>
      <c r="Y10" s="22">
        <f t="shared" si="10"/>
        <v>1.46704589</v>
      </c>
      <c r="Z10" s="22">
        <f t="shared" si="11"/>
        <v>-0.8846619576</v>
      </c>
      <c r="AA10" s="22">
        <f t="shared" si="12"/>
        <v>-4.289096867</v>
      </c>
      <c r="AB10" s="22">
        <f t="shared" si="13"/>
        <v>2.315600452</v>
      </c>
      <c r="AC10" s="22">
        <f t="shared" si="14"/>
        <v>0.7163650055</v>
      </c>
      <c r="AD10" s="22">
        <f t="shared" si="15"/>
        <v>1.489792144</v>
      </c>
      <c r="AE10" s="22">
        <f t="shared" si="16"/>
        <v>1.479526993</v>
      </c>
      <c r="AF10" s="22">
        <f t="shared" si="17"/>
        <v>-1.46704589</v>
      </c>
    </row>
    <row r="11">
      <c r="A11" s="18"/>
      <c r="B11" s="7">
        <v>0.0</v>
      </c>
      <c r="C11" s="19">
        <f t="shared" si="1"/>
        <v>-1.658312395</v>
      </c>
      <c r="D11" s="20">
        <v>1.0</v>
      </c>
      <c r="E11" s="19">
        <f t="shared" si="2"/>
        <v>-0.648225277</v>
      </c>
      <c r="F11" s="20">
        <v>6.0</v>
      </c>
      <c r="G11" s="19">
        <f t="shared" si="3"/>
        <v>-0.1856953382</v>
      </c>
      <c r="H11" s="20">
        <v>7.0</v>
      </c>
      <c r="I11" s="19">
        <f t="shared" si="4"/>
        <v>-0.1028009324</v>
      </c>
      <c r="J11" s="20">
        <v>8.0</v>
      </c>
      <c r="K11" s="19">
        <f t="shared" si="5"/>
        <v>0.3692744729</v>
      </c>
      <c r="L11" s="20">
        <v>7.0</v>
      </c>
      <c r="M11" s="19">
        <f t="shared" si="6"/>
        <v>0.2180557067</v>
      </c>
      <c r="N11" s="20">
        <v>8.0</v>
      </c>
      <c r="O11" s="19">
        <f t="shared" si="7"/>
        <v>0.541390292</v>
      </c>
      <c r="W11" s="22">
        <f t="shared" si="8"/>
        <v>-0.2257256429</v>
      </c>
      <c r="X11" s="22">
        <f t="shared" si="9"/>
        <v>-0.7671159349</v>
      </c>
      <c r="Y11" s="22">
        <f t="shared" si="10"/>
        <v>0.7671159349</v>
      </c>
      <c r="Z11" s="22">
        <f t="shared" si="11"/>
        <v>-1.272117863</v>
      </c>
      <c r="AA11" s="22">
        <f t="shared" si="12"/>
        <v>-0.4972639395</v>
      </c>
      <c r="AB11" s="22">
        <f t="shared" si="13"/>
        <v>-0.142449853</v>
      </c>
      <c r="AC11" s="22">
        <f t="shared" si="14"/>
        <v>-0.07886023338</v>
      </c>
      <c r="AD11" s="22">
        <f t="shared" si="15"/>
        <v>0.2832763326</v>
      </c>
      <c r="AE11" s="22">
        <f t="shared" si="16"/>
        <v>0.1672740073</v>
      </c>
      <c r="AF11" s="22">
        <f t="shared" si="17"/>
        <v>0.7671159349</v>
      </c>
    </row>
    <row r="12">
      <c r="A12" s="18"/>
      <c r="B12" s="7">
        <v>1.0</v>
      </c>
      <c r="C12" s="19">
        <f t="shared" si="1"/>
        <v>0.6030226892</v>
      </c>
      <c r="D12" s="20">
        <v>5.0</v>
      </c>
      <c r="E12" s="19">
        <f t="shared" si="2"/>
        <v>0.9392651974</v>
      </c>
      <c r="F12" s="20">
        <v>6.0</v>
      </c>
      <c r="G12" s="19">
        <f t="shared" si="3"/>
        <v>-0.1856953382</v>
      </c>
      <c r="H12" s="20">
        <v>1.0</v>
      </c>
      <c r="I12" s="19">
        <f t="shared" si="4"/>
        <v>-2.415821912</v>
      </c>
      <c r="J12" s="20">
        <v>6.0</v>
      </c>
      <c r="K12" s="19">
        <f t="shared" si="5"/>
        <v>-0.5539117094</v>
      </c>
      <c r="L12" s="20">
        <v>6.0</v>
      </c>
      <c r="M12" s="19">
        <f t="shared" si="6"/>
        <v>-0.1907987434</v>
      </c>
      <c r="N12" s="20">
        <v>6.0</v>
      </c>
      <c r="O12" s="19">
        <f t="shared" si="7"/>
        <v>-0.4140043409</v>
      </c>
      <c r="W12" s="22">
        <f t="shared" si="8"/>
        <v>-0.1800825188</v>
      </c>
      <c r="X12" s="22">
        <f t="shared" si="9"/>
        <v>0.2339218221</v>
      </c>
      <c r="Y12" s="22">
        <f t="shared" si="10"/>
        <v>0.2339218221</v>
      </c>
      <c r="Z12" s="22">
        <f t="shared" si="11"/>
        <v>-0.1410601662</v>
      </c>
      <c r="AA12" s="22">
        <f t="shared" si="12"/>
        <v>-0.2197146264</v>
      </c>
      <c r="AB12" s="22">
        <f t="shared" si="13"/>
        <v>0.04343819187</v>
      </c>
      <c r="AC12" s="22">
        <f t="shared" si="14"/>
        <v>0.5651134635</v>
      </c>
      <c r="AD12" s="22">
        <f t="shared" si="15"/>
        <v>0.1295720364</v>
      </c>
      <c r="AE12" s="22">
        <f t="shared" si="16"/>
        <v>0.04463198971</v>
      </c>
      <c r="AF12" s="22">
        <f t="shared" si="17"/>
        <v>-0.2339218221</v>
      </c>
    </row>
    <row r="13">
      <c r="A13" s="18"/>
      <c r="B13" s="7">
        <v>1.0</v>
      </c>
      <c r="C13" s="19">
        <f t="shared" si="1"/>
        <v>0.6030226892</v>
      </c>
      <c r="D13" s="20">
        <v>3.0</v>
      </c>
      <c r="E13" s="19">
        <f t="shared" si="2"/>
        <v>0.1455199602</v>
      </c>
      <c r="F13" s="20">
        <v>6.0</v>
      </c>
      <c r="G13" s="19">
        <f t="shared" si="3"/>
        <v>-0.1856953382</v>
      </c>
      <c r="H13" s="20">
        <v>10.0</v>
      </c>
      <c r="I13" s="19">
        <f t="shared" si="4"/>
        <v>1.053709557</v>
      </c>
      <c r="J13" s="20">
        <v>6.0</v>
      </c>
      <c r="K13" s="19">
        <f t="shared" si="5"/>
        <v>-0.5539117094</v>
      </c>
      <c r="L13" s="20">
        <v>6.0</v>
      </c>
      <c r="M13" s="19">
        <f t="shared" si="6"/>
        <v>-0.1907987434</v>
      </c>
      <c r="N13" s="20">
        <v>6.0</v>
      </c>
      <c r="O13" s="19">
        <f t="shared" si="7"/>
        <v>-0.4140043409</v>
      </c>
      <c r="W13" s="22">
        <f t="shared" si="8"/>
        <v>0.4192935971</v>
      </c>
      <c r="X13" s="22">
        <f t="shared" si="9"/>
        <v>0.833297938</v>
      </c>
      <c r="Y13" s="22">
        <f t="shared" si="10"/>
        <v>0.833297938</v>
      </c>
      <c r="Z13" s="22">
        <f t="shared" si="11"/>
        <v>-0.5024975635</v>
      </c>
      <c r="AA13" s="22">
        <f t="shared" si="12"/>
        <v>-0.1212614827</v>
      </c>
      <c r="AB13" s="22">
        <f t="shared" si="13"/>
        <v>0.1547395424</v>
      </c>
      <c r="AC13" s="22">
        <f t="shared" si="14"/>
        <v>-0.8780540013</v>
      </c>
      <c r="AD13" s="22">
        <f t="shared" si="15"/>
        <v>0.4615734853</v>
      </c>
      <c r="AE13" s="22">
        <f t="shared" si="16"/>
        <v>0.1589921994</v>
      </c>
      <c r="AF13" s="22">
        <f t="shared" si="17"/>
        <v>-0.833297938</v>
      </c>
    </row>
    <row r="14">
      <c r="A14" s="18"/>
      <c r="B14" s="7">
        <v>0.0</v>
      </c>
      <c r="C14" s="19">
        <f t="shared" si="1"/>
        <v>-1.658312395</v>
      </c>
      <c r="D14" s="20">
        <v>1.0</v>
      </c>
      <c r="E14" s="19">
        <f t="shared" si="2"/>
        <v>-0.648225277</v>
      </c>
      <c r="F14" s="20">
        <v>8.0</v>
      </c>
      <c r="G14" s="19">
        <f t="shared" si="3"/>
        <v>1.207019698</v>
      </c>
      <c r="H14" s="20">
        <v>3.0</v>
      </c>
      <c r="I14" s="19">
        <f t="shared" si="4"/>
        <v>-1.644814919</v>
      </c>
      <c r="J14" s="20">
        <v>1.0</v>
      </c>
      <c r="K14" s="19">
        <f t="shared" si="5"/>
        <v>-2.861877165</v>
      </c>
      <c r="L14" s="20">
        <v>1.0</v>
      </c>
      <c r="M14" s="19">
        <f t="shared" si="6"/>
        <v>-2.235070994</v>
      </c>
      <c r="N14" s="20">
        <v>1.0</v>
      </c>
      <c r="O14" s="19">
        <f t="shared" si="7"/>
        <v>-2.802490923</v>
      </c>
      <c r="W14" s="22">
        <f t="shared" si="8"/>
        <v>-1.532446956</v>
      </c>
      <c r="X14" s="22">
        <f t="shared" si="9"/>
        <v>1.270043968</v>
      </c>
      <c r="Y14" s="22">
        <f t="shared" si="10"/>
        <v>1.270043968</v>
      </c>
      <c r="Z14" s="22">
        <f t="shared" si="11"/>
        <v>2.106129654</v>
      </c>
      <c r="AA14" s="22">
        <f t="shared" si="12"/>
        <v>0.8232746028</v>
      </c>
      <c r="AB14" s="22">
        <f t="shared" si="13"/>
        <v>-1.532968087</v>
      </c>
      <c r="AC14" s="22">
        <f t="shared" si="14"/>
        <v>2.088987265</v>
      </c>
      <c r="AD14" s="22">
        <f t="shared" si="15"/>
        <v>3.63470983</v>
      </c>
      <c r="AE14" s="22">
        <f t="shared" si="16"/>
        <v>2.838638433</v>
      </c>
      <c r="AF14" s="22">
        <f t="shared" si="17"/>
        <v>-1.270043968</v>
      </c>
    </row>
    <row r="15">
      <c r="A15" s="18"/>
      <c r="B15" s="7">
        <v>1.0</v>
      </c>
      <c r="C15" s="19">
        <f t="shared" si="1"/>
        <v>0.6030226892</v>
      </c>
      <c r="D15" s="20">
        <v>2.0</v>
      </c>
      <c r="E15" s="19">
        <f t="shared" si="2"/>
        <v>-0.2513526584</v>
      </c>
      <c r="F15" s="20">
        <v>6.0</v>
      </c>
      <c r="G15" s="19">
        <f t="shared" si="3"/>
        <v>-0.1856953382</v>
      </c>
      <c r="H15" s="20">
        <v>6.0</v>
      </c>
      <c r="I15" s="19">
        <f t="shared" si="4"/>
        <v>-0.4883044289</v>
      </c>
      <c r="J15" s="20">
        <v>9.0</v>
      </c>
      <c r="K15" s="19">
        <f t="shared" si="5"/>
        <v>0.8308675641</v>
      </c>
      <c r="L15" s="20">
        <v>3.0</v>
      </c>
      <c r="M15" s="19">
        <f t="shared" si="6"/>
        <v>-1.417362094</v>
      </c>
      <c r="N15" s="20">
        <v>9.0</v>
      </c>
      <c r="O15" s="19">
        <f t="shared" si="7"/>
        <v>1.019087608</v>
      </c>
      <c r="W15" s="22">
        <f t="shared" si="8"/>
        <v>0.02042336442</v>
      </c>
      <c r="X15" s="22">
        <f t="shared" si="9"/>
        <v>-0.9986642441</v>
      </c>
      <c r="Y15" s="22">
        <f t="shared" si="10"/>
        <v>0.9986642441</v>
      </c>
      <c r="Z15" s="22">
        <f t="shared" si="11"/>
        <v>0.602217198</v>
      </c>
      <c r="AA15" s="22">
        <f t="shared" si="12"/>
        <v>-0.2510169126</v>
      </c>
      <c r="AB15" s="22">
        <f t="shared" si="13"/>
        <v>-0.1854472945</v>
      </c>
      <c r="AC15" s="22">
        <f t="shared" si="14"/>
        <v>-0.4876521734</v>
      </c>
      <c r="AD15" s="22">
        <f t="shared" si="15"/>
        <v>0.8297577278</v>
      </c>
      <c r="AE15" s="22">
        <f t="shared" si="16"/>
        <v>-1.415468844</v>
      </c>
      <c r="AF15" s="22">
        <f t="shared" si="17"/>
        <v>0.9986642441</v>
      </c>
    </row>
    <row r="16">
      <c r="A16" s="18"/>
      <c r="B16" s="7">
        <v>1.0</v>
      </c>
      <c r="C16" s="19">
        <f t="shared" si="1"/>
        <v>0.6030226892</v>
      </c>
      <c r="D16" s="20">
        <v>1.0</v>
      </c>
      <c r="E16" s="19">
        <f t="shared" si="2"/>
        <v>-0.648225277</v>
      </c>
      <c r="F16" s="20">
        <v>3.0</v>
      </c>
      <c r="G16" s="19">
        <f t="shared" si="3"/>
        <v>-2.274767893</v>
      </c>
      <c r="H16" s="20">
        <v>10.0</v>
      </c>
      <c r="I16" s="19">
        <f t="shared" si="4"/>
        <v>1.053709557</v>
      </c>
      <c r="J16" s="20">
        <v>9.0</v>
      </c>
      <c r="K16" s="19">
        <f t="shared" si="5"/>
        <v>0.8308675641</v>
      </c>
      <c r="L16" s="20">
        <v>9.0</v>
      </c>
      <c r="M16" s="19">
        <f t="shared" si="6"/>
        <v>1.035764607</v>
      </c>
      <c r="N16" s="20">
        <v>9.0</v>
      </c>
      <c r="O16" s="19">
        <f t="shared" si="7"/>
        <v>1.019087608</v>
      </c>
      <c r="W16" s="22">
        <f t="shared" si="8"/>
        <v>0.3584831595</v>
      </c>
      <c r="X16" s="22">
        <f t="shared" si="9"/>
        <v>-0.660604449</v>
      </c>
      <c r="Y16" s="22">
        <f t="shared" si="10"/>
        <v>0.660604449</v>
      </c>
      <c r="Z16" s="22">
        <f t="shared" si="11"/>
        <v>0.3983594713</v>
      </c>
      <c r="AA16" s="22">
        <f t="shared" si="12"/>
        <v>-0.428220502</v>
      </c>
      <c r="AB16" s="22">
        <f t="shared" si="13"/>
        <v>-1.50272179</v>
      </c>
      <c r="AC16" s="22">
        <f t="shared" si="14"/>
        <v>0.6960852214</v>
      </c>
      <c r="AD16" s="22">
        <f t="shared" si="15"/>
        <v>0.5488748094</v>
      </c>
      <c r="AE16" s="22">
        <f t="shared" si="16"/>
        <v>0.6842307075</v>
      </c>
      <c r="AF16" s="22">
        <f t="shared" si="17"/>
        <v>0.660604449</v>
      </c>
    </row>
    <row r="17">
      <c r="A17" s="18"/>
      <c r="B17" s="7">
        <v>1.0</v>
      </c>
      <c r="C17" s="19">
        <f t="shared" si="1"/>
        <v>0.6030226892</v>
      </c>
      <c r="D17" s="20">
        <v>1.0</v>
      </c>
      <c r="E17" s="19">
        <f t="shared" si="2"/>
        <v>-0.648225277</v>
      </c>
      <c r="F17" s="20">
        <v>7.0</v>
      </c>
      <c r="G17" s="19">
        <f t="shared" si="3"/>
        <v>0.51066218</v>
      </c>
      <c r="H17" s="20">
        <v>10.0</v>
      </c>
      <c r="I17" s="19">
        <f t="shared" si="4"/>
        <v>1.053709557</v>
      </c>
      <c r="J17" s="20">
        <v>9.0</v>
      </c>
      <c r="K17" s="19">
        <f t="shared" si="5"/>
        <v>0.8308675641</v>
      </c>
      <c r="L17" s="20">
        <v>9.0</v>
      </c>
      <c r="M17" s="19">
        <f t="shared" si="6"/>
        <v>1.035764607</v>
      </c>
      <c r="N17" s="20">
        <v>8.0</v>
      </c>
      <c r="O17" s="19">
        <f t="shared" si="7"/>
        <v>0.541390292</v>
      </c>
      <c r="W17" s="22">
        <f t="shared" si="8"/>
        <v>0.9824194958</v>
      </c>
      <c r="X17" s="22">
        <f t="shared" si="9"/>
        <v>0.4410292037</v>
      </c>
      <c r="Y17" s="22">
        <f t="shared" si="10"/>
        <v>0.4410292037</v>
      </c>
      <c r="Z17" s="22">
        <f t="shared" si="11"/>
        <v>-0.2659506164</v>
      </c>
      <c r="AA17" s="22">
        <f t="shared" si="12"/>
        <v>0.2858862778</v>
      </c>
      <c r="AB17" s="22">
        <f t="shared" si="13"/>
        <v>-0.2252169346</v>
      </c>
      <c r="AC17" s="22">
        <f t="shared" si="14"/>
        <v>-0.464716687</v>
      </c>
      <c r="AD17" s="22">
        <f t="shared" si="15"/>
        <v>-0.3664368602</v>
      </c>
      <c r="AE17" s="22">
        <f t="shared" si="16"/>
        <v>-0.4568024399</v>
      </c>
      <c r="AF17" s="22">
        <f t="shared" si="17"/>
        <v>-0.4410292037</v>
      </c>
    </row>
    <row r="18">
      <c r="A18" s="23" t="s">
        <v>43</v>
      </c>
      <c r="B18" s="24">
        <f>AVERAGE(B3:B17)</f>
        <v>0.7333333333</v>
      </c>
      <c r="C18" s="25">
        <f t="shared" si="1"/>
        <v>0</v>
      </c>
      <c r="D18" s="24">
        <f>AVERAGE(D3:D17)</f>
        <v>2.633333333</v>
      </c>
      <c r="E18" s="25">
        <f t="shared" si="2"/>
        <v>0</v>
      </c>
      <c r="F18" s="24">
        <f>AVERAGE(F3:F17)</f>
        <v>6.266666667</v>
      </c>
      <c r="G18" s="25">
        <f t="shared" si="3"/>
        <v>0</v>
      </c>
      <c r="H18" s="24">
        <f>AVERAGE(H3:H17)</f>
        <v>7.266666667</v>
      </c>
      <c r="I18" s="25">
        <f t="shared" si="4"/>
        <v>0</v>
      </c>
      <c r="J18" s="24">
        <f>AVERAGE(J3:J17)</f>
        <v>7.2</v>
      </c>
      <c r="K18" s="25">
        <f t="shared" si="5"/>
        <v>0</v>
      </c>
      <c r="L18" s="24">
        <f>AVERAGE(L3:L17)</f>
        <v>6.466666667</v>
      </c>
      <c r="M18" s="25">
        <f t="shared" si="6"/>
        <v>0</v>
      </c>
      <c r="N18" s="24">
        <f>AVERAGE(N3:N17)</f>
        <v>6.866666667</v>
      </c>
      <c r="O18" s="25">
        <f t="shared" si="7"/>
        <v>0</v>
      </c>
      <c r="Q18" s="19"/>
      <c r="X18" s="34" t="s">
        <v>43</v>
      </c>
      <c r="Y18" s="35">
        <f t="shared" ref="Y18:AF18" si="18">AVERAGE(Y3:Y17)</f>
        <v>0.601670735</v>
      </c>
      <c r="Z18" s="27">
        <f t="shared" si="18"/>
        <v>-0.07341989913</v>
      </c>
      <c r="AA18" s="27">
        <f t="shared" si="18"/>
        <v>-0.3702284506</v>
      </c>
      <c r="AB18" s="27">
        <f t="shared" si="18"/>
        <v>-0.0899455521</v>
      </c>
      <c r="AC18" s="27">
        <f t="shared" si="18"/>
        <v>0.1615150711</v>
      </c>
      <c r="AD18" s="27">
        <f t="shared" si="18"/>
        <v>0.429844074</v>
      </c>
      <c r="AE18" s="27">
        <f t="shared" si="18"/>
        <v>0.2367154572</v>
      </c>
      <c r="AF18" s="27">
        <f t="shared" si="18"/>
        <v>-0.224</v>
      </c>
    </row>
    <row r="19">
      <c r="A19" s="28" t="s">
        <v>44</v>
      </c>
      <c r="B19" s="24">
        <f t="shared" ref="B19:O19" si="19">_xlfn.STDEV.p(B3:B17)</f>
        <v>0.4422166387</v>
      </c>
      <c r="C19" s="28">
        <f t="shared" si="19"/>
        <v>1</v>
      </c>
      <c r="D19" s="24">
        <f t="shared" si="19"/>
        <v>2.519700159</v>
      </c>
      <c r="E19" s="28">
        <f t="shared" si="19"/>
        <v>1</v>
      </c>
      <c r="F19" s="24">
        <f t="shared" si="19"/>
        <v>1.436043949</v>
      </c>
      <c r="G19" s="28">
        <f t="shared" si="19"/>
        <v>1</v>
      </c>
      <c r="H19" s="24">
        <f t="shared" si="19"/>
        <v>2.594010194</v>
      </c>
      <c r="I19" s="28">
        <f t="shared" si="19"/>
        <v>1</v>
      </c>
      <c r="J19" s="24">
        <f t="shared" si="19"/>
        <v>2.166410241</v>
      </c>
      <c r="K19" s="28">
        <f t="shared" si="19"/>
        <v>1</v>
      </c>
      <c r="L19" s="24">
        <f t="shared" si="19"/>
        <v>2.445858177</v>
      </c>
      <c r="M19" s="28">
        <f t="shared" si="19"/>
        <v>1</v>
      </c>
      <c r="N19" s="24">
        <f t="shared" si="19"/>
        <v>2.093375796</v>
      </c>
      <c r="O19" s="28">
        <f t="shared" si="19"/>
        <v>1</v>
      </c>
      <c r="Q19" s="29"/>
      <c r="Y19" s="36" t="s">
        <v>46</v>
      </c>
      <c r="Z19" s="36">
        <v>1.0</v>
      </c>
    </row>
    <row r="20">
      <c r="Y20" s="36" t="s">
        <v>47</v>
      </c>
      <c r="Z20" s="37">
        <f>Z19*Z18</f>
        <v>-0.07341989913</v>
      </c>
      <c r="AA20" s="37">
        <f>Z19*AA18</f>
        <v>-0.3702284506</v>
      </c>
      <c r="AB20" s="37">
        <f>Z19*AB18</f>
        <v>-0.0899455521</v>
      </c>
      <c r="AC20" s="37">
        <f>Z19*AC18</f>
        <v>0.1615150711</v>
      </c>
      <c r="AD20" s="37">
        <f>Z19*AD18</f>
        <v>0.429844074</v>
      </c>
      <c r="AE20" s="37">
        <f>Z19*AE18</f>
        <v>0.2367154572</v>
      </c>
      <c r="AF20" s="37">
        <f>Z19*AF18</f>
        <v>-0.224</v>
      </c>
    </row>
    <row r="23">
      <c r="A23" s="38" t="s">
        <v>48</v>
      </c>
    </row>
    <row r="25">
      <c r="A25" s="1" t="s">
        <v>0</v>
      </c>
      <c r="P25" s="30" t="s">
        <v>16</v>
      </c>
      <c r="W25" s="9" t="s">
        <v>17</v>
      </c>
    </row>
    <row r="26">
      <c r="A26" s="11"/>
      <c r="B26" s="12" t="s">
        <v>18</v>
      </c>
      <c r="C26" s="13" t="s">
        <v>2</v>
      </c>
      <c r="D26" s="14" t="s">
        <v>19</v>
      </c>
      <c r="E26" s="13" t="s">
        <v>20</v>
      </c>
      <c r="F26" s="13" t="s">
        <v>21</v>
      </c>
      <c r="G26" s="13" t="s">
        <v>4</v>
      </c>
      <c r="H26" s="12" t="s">
        <v>22</v>
      </c>
      <c r="I26" s="13" t="s">
        <v>5</v>
      </c>
      <c r="J26" s="12" t="s">
        <v>23</v>
      </c>
      <c r="K26" s="13" t="s">
        <v>6</v>
      </c>
      <c r="L26" s="5" t="s">
        <v>24</v>
      </c>
      <c r="M26" s="13" t="s">
        <v>7</v>
      </c>
      <c r="N26" s="13" t="s">
        <v>25</v>
      </c>
      <c r="O26" s="13" t="s">
        <v>8</v>
      </c>
      <c r="P26" s="31" t="s">
        <v>26</v>
      </c>
      <c r="Q26" s="31" t="s">
        <v>27</v>
      </c>
      <c r="R26" s="31" t="s">
        <v>28</v>
      </c>
      <c r="S26" s="31" t="s">
        <v>29</v>
      </c>
      <c r="T26" s="31" t="s">
        <v>30</v>
      </c>
      <c r="U26" s="31" t="s">
        <v>31</v>
      </c>
      <c r="V26" s="31" t="s">
        <v>32</v>
      </c>
      <c r="W26" s="10" t="s">
        <v>33</v>
      </c>
      <c r="X26" s="15" t="s">
        <v>34</v>
      </c>
      <c r="Y26" s="15" t="s">
        <v>45</v>
      </c>
      <c r="Z26" s="17" t="s">
        <v>36</v>
      </c>
      <c r="AA26" s="17" t="s">
        <v>37</v>
      </c>
      <c r="AB26" s="17" t="s">
        <v>38</v>
      </c>
      <c r="AC26" s="17" t="s">
        <v>39</v>
      </c>
      <c r="AD26" s="17" t="s">
        <v>40</v>
      </c>
      <c r="AE26" s="17" t="s">
        <v>41</v>
      </c>
      <c r="AF26" s="17" t="s">
        <v>42</v>
      </c>
    </row>
    <row r="27">
      <c r="A27" s="18"/>
      <c r="B27" s="7">
        <v>1.0</v>
      </c>
      <c r="C27" s="19">
        <f t="shared" ref="C27:C42" si="21">(B27 - $B$18) / $B$19</f>
        <v>0.6030226892</v>
      </c>
      <c r="D27" s="20">
        <v>0.0</v>
      </c>
      <c r="E27" s="19">
        <f t="shared" ref="E27:E42" si="22">(D27 - $D$18) / $D$19</f>
        <v>-1.045097896</v>
      </c>
      <c r="F27" s="20">
        <v>8.0</v>
      </c>
      <c r="G27" s="19">
        <f t="shared" ref="G27:G42" si="23">(F27 - $F$18) / $F$19</f>
        <v>1.207019698</v>
      </c>
      <c r="H27" s="20">
        <v>8.0</v>
      </c>
      <c r="I27" s="19">
        <f t="shared" ref="I27:I42" si="24">(H27 - $H$18) / $H$19</f>
        <v>0.2827025641</v>
      </c>
      <c r="J27" s="20">
        <v>7.0</v>
      </c>
      <c r="K27" s="19">
        <f t="shared" ref="K27:K42" si="25">(J27 - $J$18) / $J$19</f>
        <v>-0.09231861823</v>
      </c>
      <c r="L27" s="20">
        <v>9.0</v>
      </c>
      <c r="M27" s="19">
        <f t="shared" ref="M27:M42" si="26">(L27 - $L$18) / $L$19</f>
        <v>1.035764607</v>
      </c>
      <c r="N27" s="20">
        <v>8.0</v>
      </c>
      <c r="O27" s="19">
        <f t="shared" ref="O27:O42" si="27">(N27 - $N$18) / $N$19</f>
        <v>0.541390292</v>
      </c>
      <c r="P27" s="32">
        <f t="shared" ref="P27:V27" si="20">P3+Z20</f>
        <v>0.1505801009</v>
      </c>
      <c r="Q27" s="39">
        <f t="shared" si="20"/>
        <v>-0.1462284506</v>
      </c>
      <c r="R27" s="39">
        <f t="shared" si="20"/>
        <v>0.1340544479</v>
      </c>
      <c r="S27" s="39">
        <f t="shared" si="20"/>
        <v>0.3855150711</v>
      </c>
      <c r="T27" s="39">
        <f t="shared" si="20"/>
        <v>0.653844074</v>
      </c>
      <c r="U27" s="39">
        <f t="shared" si="20"/>
        <v>0.4607154572</v>
      </c>
      <c r="V27" s="39">
        <f t="shared" si="20"/>
        <v>0</v>
      </c>
      <c r="W27" s="22">
        <f>(P27*C27)+(Q27*E27)+(R27*G27)+(S27*I27)+(T27*K27)+(U27*M27)+V27</f>
        <v>0.9312495046</v>
      </c>
      <c r="X27" s="22">
        <f t="shared" ref="X27:X41" si="28">W27-O27</f>
        <v>0.3898592126</v>
      </c>
      <c r="Y27" s="22">
        <f t="shared" ref="Y27:Y41" si="29">ABS(W27-O27)</f>
        <v>0.3898592126</v>
      </c>
      <c r="Z27" s="22">
        <f t="shared" ref="Z27:Z41" si="30">(O27-W27)*C27</f>
        <v>-0.2350939508</v>
      </c>
      <c r="AA27" s="22">
        <f t="shared" ref="AA27:AA41" si="31">(O27-W27)*E27</f>
        <v>0.4074410427</v>
      </c>
      <c r="AB27" s="22">
        <f t="shared" ref="AB27:AB41" si="32">(O27-W27)*G27</f>
        <v>-0.4705677491</v>
      </c>
      <c r="AC27" s="22">
        <f t="shared" ref="AC27:AC41" si="33">(O27-W27)*I27</f>
        <v>-0.110214199</v>
      </c>
      <c r="AD27" s="22">
        <f t="shared" ref="AD27:AD41" si="34">(O27-W27)*K27</f>
        <v>0.03599126381</v>
      </c>
      <c r="AE27" s="22">
        <f t="shared" ref="AE27:AE41" si="35">(O27-W27)*M27</f>
        <v>-0.4038023741</v>
      </c>
      <c r="AF27" s="22">
        <f t="shared" ref="AF27:AF41" si="36">O27-W27</f>
        <v>-0.3898592126</v>
      </c>
    </row>
    <row r="28">
      <c r="A28" s="18"/>
      <c r="B28" s="7">
        <v>1.0</v>
      </c>
      <c r="C28" s="19">
        <f t="shared" si="21"/>
        <v>0.6030226892</v>
      </c>
      <c r="D28" s="20">
        <v>3.0</v>
      </c>
      <c r="E28" s="19">
        <f t="shared" si="22"/>
        <v>0.1455199602</v>
      </c>
      <c r="F28" s="20">
        <v>8.0</v>
      </c>
      <c r="G28" s="19">
        <f t="shared" si="23"/>
        <v>1.207019698</v>
      </c>
      <c r="H28" s="20">
        <v>8.0</v>
      </c>
      <c r="I28" s="19">
        <f t="shared" si="24"/>
        <v>0.2827025641</v>
      </c>
      <c r="J28" s="20">
        <v>10.0</v>
      </c>
      <c r="K28" s="19">
        <f t="shared" si="25"/>
        <v>1.292460655</v>
      </c>
      <c r="L28" s="20">
        <v>8.0</v>
      </c>
      <c r="M28" s="19">
        <f t="shared" si="26"/>
        <v>0.6269101568</v>
      </c>
      <c r="N28" s="20">
        <v>8.0</v>
      </c>
      <c r="O28" s="19">
        <f t="shared" si="27"/>
        <v>0.541390292</v>
      </c>
      <c r="W28" s="22">
        <f>(P27*C28)+(Q27*E28)+(R27*G28)+(S27*I28)+(T27*K28)+(U27*M28)+V27</f>
        <v>1.474211457</v>
      </c>
      <c r="X28" s="22">
        <f t="shared" si="28"/>
        <v>0.9328211652</v>
      </c>
      <c r="Y28" s="22">
        <f t="shared" si="29"/>
        <v>0.9328211652</v>
      </c>
      <c r="Z28" s="22">
        <f t="shared" si="30"/>
        <v>-0.5625123275</v>
      </c>
      <c r="AA28" s="22">
        <f t="shared" si="31"/>
        <v>-0.1357440988</v>
      </c>
      <c r="AB28" s="22">
        <f t="shared" si="32"/>
        <v>-1.125933521</v>
      </c>
      <c r="AC28" s="22">
        <f t="shared" si="33"/>
        <v>-0.2637109353</v>
      </c>
      <c r="AD28" s="22">
        <f t="shared" si="34"/>
        <v>-1.205634654</v>
      </c>
      <c r="AE28" s="22">
        <f t="shared" si="35"/>
        <v>-0.584795063</v>
      </c>
      <c r="AF28" s="22">
        <f t="shared" si="36"/>
        <v>-0.9328211652</v>
      </c>
    </row>
    <row r="29">
      <c r="A29" s="18"/>
      <c r="B29" s="7">
        <v>1.0</v>
      </c>
      <c r="C29" s="19">
        <f t="shared" si="21"/>
        <v>0.6030226892</v>
      </c>
      <c r="D29" s="20">
        <v>5.0</v>
      </c>
      <c r="E29" s="19">
        <f t="shared" si="22"/>
        <v>0.9392651974</v>
      </c>
      <c r="F29" s="20">
        <v>5.0</v>
      </c>
      <c r="G29" s="19">
        <f t="shared" si="23"/>
        <v>-0.8820528563</v>
      </c>
      <c r="H29" s="20">
        <v>8.0</v>
      </c>
      <c r="I29" s="19">
        <f t="shared" si="24"/>
        <v>0.2827025641</v>
      </c>
      <c r="J29" s="20">
        <v>7.0</v>
      </c>
      <c r="K29" s="19">
        <f t="shared" si="25"/>
        <v>-0.09231861823</v>
      </c>
      <c r="L29" s="20">
        <v>5.0</v>
      </c>
      <c r="M29" s="19">
        <f t="shared" si="26"/>
        <v>-0.5996531935</v>
      </c>
      <c r="N29" s="20">
        <v>6.0</v>
      </c>
      <c r="O29" s="19">
        <f t="shared" si="27"/>
        <v>-0.4140043409</v>
      </c>
      <c r="W29" s="22">
        <f>(P27*C29)+(Q27*E29)+(R27*G29)+(S27*I29)+(T27*K29)+(U27*M29)+V27</f>
        <v>-0.3924325633</v>
      </c>
      <c r="X29" s="22">
        <f t="shared" si="28"/>
        <v>0.02157177763</v>
      </c>
      <c r="Y29" s="22">
        <f t="shared" si="29"/>
        <v>0.02157177763</v>
      </c>
      <c r="Z29" s="22">
        <f t="shared" si="30"/>
        <v>-0.01300827136</v>
      </c>
      <c r="AA29" s="22">
        <f t="shared" si="31"/>
        <v>-0.02026161998</v>
      </c>
      <c r="AB29" s="22">
        <f t="shared" si="32"/>
        <v>0.01902744808</v>
      </c>
      <c r="AC29" s="22">
        <f t="shared" si="33"/>
        <v>-0.00609839685</v>
      </c>
      <c r="AD29" s="22">
        <f t="shared" si="34"/>
        <v>0.001991476704</v>
      </c>
      <c r="AE29" s="22">
        <f t="shared" si="35"/>
        <v>0.01293558535</v>
      </c>
      <c r="AF29" s="22">
        <f t="shared" si="36"/>
        <v>-0.02157177763</v>
      </c>
    </row>
    <row r="30">
      <c r="A30" s="18"/>
      <c r="B30" s="7">
        <v>1.0</v>
      </c>
      <c r="C30" s="19">
        <f t="shared" si="21"/>
        <v>0.6030226892</v>
      </c>
      <c r="D30" s="20">
        <v>1.0</v>
      </c>
      <c r="E30" s="19">
        <f t="shared" si="22"/>
        <v>-0.648225277</v>
      </c>
      <c r="F30" s="20">
        <v>6.0</v>
      </c>
      <c r="G30" s="19">
        <f t="shared" si="23"/>
        <v>-0.1856953382</v>
      </c>
      <c r="H30" s="20">
        <v>10.0</v>
      </c>
      <c r="I30" s="19">
        <f t="shared" si="24"/>
        <v>1.053709557</v>
      </c>
      <c r="J30" s="20">
        <v>8.0</v>
      </c>
      <c r="K30" s="19">
        <f t="shared" si="25"/>
        <v>0.3692744729</v>
      </c>
      <c r="L30" s="20">
        <v>10.0</v>
      </c>
      <c r="M30" s="19">
        <f t="shared" si="26"/>
        <v>1.444619057</v>
      </c>
      <c r="N30" s="20">
        <v>9.0</v>
      </c>
      <c r="O30" s="19">
        <f t="shared" si="27"/>
        <v>1.019087608</v>
      </c>
      <c r="W30" s="22">
        <f>(P27*C30)+(Q27*E30)+(R27*G30)+(S27*I30)+(T27*K30)+(U27*M30)+V27</f>
        <v>1.473926079</v>
      </c>
      <c r="X30" s="22">
        <f t="shared" si="28"/>
        <v>0.4548384706</v>
      </c>
      <c r="Y30" s="22">
        <f t="shared" si="29"/>
        <v>0.4548384706</v>
      </c>
      <c r="Z30" s="22">
        <f t="shared" si="30"/>
        <v>-0.2742779177</v>
      </c>
      <c r="AA30" s="22">
        <f t="shared" si="31"/>
        <v>0.2948377936</v>
      </c>
      <c r="AB30" s="22">
        <f t="shared" si="32"/>
        <v>0.08446138362</v>
      </c>
      <c r="AC30" s="22">
        <f t="shared" si="33"/>
        <v>-0.4792676435</v>
      </c>
      <c r="AD30" s="22">
        <f t="shared" si="34"/>
        <v>-0.1679602365</v>
      </c>
      <c r="AE30" s="22">
        <f t="shared" si="35"/>
        <v>-0.6570683225</v>
      </c>
      <c r="AF30" s="22">
        <f t="shared" si="36"/>
        <v>-0.4548384706</v>
      </c>
    </row>
    <row r="31">
      <c r="A31" s="18"/>
      <c r="B31" s="7">
        <v>0.0</v>
      </c>
      <c r="C31" s="19">
        <f t="shared" si="21"/>
        <v>-1.658312395</v>
      </c>
      <c r="D31" s="20">
        <v>2.5</v>
      </c>
      <c r="E31" s="19">
        <f t="shared" si="22"/>
        <v>-0.05291634915</v>
      </c>
      <c r="F31" s="20">
        <v>7.0</v>
      </c>
      <c r="G31" s="19">
        <f t="shared" si="23"/>
        <v>0.51066218</v>
      </c>
      <c r="H31" s="20">
        <v>9.0</v>
      </c>
      <c r="I31" s="19">
        <f t="shared" si="24"/>
        <v>0.6682060607</v>
      </c>
      <c r="J31" s="20">
        <v>9.0</v>
      </c>
      <c r="K31" s="19">
        <f t="shared" si="25"/>
        <v>0.8308675641</v>
      </c>
      <c r="L31" s="20">
        <v>7.0</v>
      </c>
      <c r="M31" s="19">
        <f t="shared" si="26"/>
        <v>0.2180557067</v>
      </c>
      <c r="N31" s="20">
        <v>8.0</v>
      </c>
      <c r="O31" s="19">
        <f t="shared" si="27"/>
        <v>0.541390292</v>
      </c>
      <c r="W31" s="22">
        <f>(P27*C31)+(Q27*E31)+(R27*G31)+(S27*I31)+(T27*K31)+(U27*M31)+V27</f>
        <v>0.7278085392</v>
      </c>
      <c r="X31" s="22">
        <f t="shared" si="28"/>
        <v>0.1864182472</v>
      </c>
      <c r="Y31" s="22">
        <f t="shared" si="29"/>
        <v>0.1864182472</v>
      </c>
      <c r="Z31" s="22">
        <f t="shared" si="30"/>
        <v>0.30913969</v>
      </c>
      <c r="AA31" s="22">
        <f t="shared" si="31"/>
        <v>0.009864573057</v>
      </c>
      <c r="AB31" s="22">
        <f t="shared" si="32"/>
        <v>-0.09519674851</v>
      </c>
      <c r="AC31" s="22">
        <f t="shared" si="33"/>
        <v>-0.1245658026</v>
      </c>
      <c r="AD31" s="22">
        <f t="shared" si="34"/>
        <v>-0.154888875</v>
      </c>
      <c r="AE31" s="22">
        <f t="shared" si="35"/>
        <v>-0.04064956264</v>
      </c>
      <c r="AF31" s="22">
        <f t="shared" si="36"/>
        <v>-0.1864182472</v>
      </c>
    </row>
    <row r="32">
      <c r="A32" s="18"/>
      <c r="B32" s="7">
        <v>0.0</v>
      </c>
      <c r="C32" s="19">
        <f t="shared" si="21"/>
        <v>-1.658312395</v>
      </c>
      <c r="D32" s="20">
        <v>0.0</v>
      </c>
      <c r="E32" s="19">
        <f t="shared" si="22"/>
        <v>-1.045097896</v>
      </c>
      <c r="F32" s="20">
        <v>8.0</v>
      </c>
      <c r="G32" s="19">
        <f t="shared" si="23"/>
        <v>1.207019698</v>
      </c>
      <c r="H32" s="20">
        <v>8.0</v>
      </c>
      <c r="I32" s="19">
        <f t="shared" si="24"/>
        <v>0.2827025641</v>
      </c>
      <c r="J32" s="20">
        <v>6.0</v>
      </c>
      <c r="K32" s="19">
        <f t="shared" si="25"/>
        <v>-0.5539117094</v>
      </c>
      <c r="L32" s="20">
        <v>5.0</v>
      </c>
      <c r="M32" s="19">
        <f t="shared" si="26"/>
        <v>-0.5996531935</v>
      </c>
      <c r="N32" s="20">
        <v>6.0</v>
      </c>
      <c r="O32" s="19">
        <f t="shared" si="27"/>
        <v>-0.4140043409</v>
      </c>
      <c r="W32" s="22">
        <f>(P27*C32)+(Q27*E32)+(R27*G32)+(S27*I32)+(T27*K32)+(U27*M32)+V27</f>
        <v>-0.4645347273</v>
      </c>
      <c r="X32" s="22">
        <f t="shared" si="28"/>
        <v>-0.05053038638</v>
      </c>
      <c r="Y32" s="22">
        <f t="shared" si="29"/>
        <v>0.05053038638</v>
      </c>
      <c r="Z32" s="22">
        <f t="shared" si="30"/>
        <v>-0.08379516607</v>
      </c>
      <c r="AA32" s="22">
        <f t="shared" si="31"/>
        <v>-0.05280920048</v>
      </c>
      <c r="AB32" s="22">
        <f t="shared" si="32"/>
        <v>0.06099117172</v>
      </c>
      <c r="AC32" s="22">
        <f t="shared" si="33"/>
        <v>0.0142850698</v>
      </c>
      <c r="AD32" s="22">
        <f t="shared" si="34"/>
        <v>-0.0279893727</v>
      </c>
      <c r="AE32" s="22">
        <f t="shared" si="35"/>
        <v>-0.03030070756</v>
      </c>
      <c r="AF32" s="22">
        <f t="shared" si="36"/>
        <v>0.05053038638</v>
      </c>
    </row>
    <row r="33">
      <c r="A33" s="18"/>
      <c r="B33" s="7">
        <v>1.0</v>
      </c>
      <c r="C33" s="19">
        <f t="shared" si="21"/>
        <v>0.6030226892</v>
      </c>
      <c r="D33" s="20">
        <v>4.0</v>
      </c>
      <c r="E33" s="19">
        <f t="shared" si="22"/>
        <v>0.5423925788</v>
      </c>
      <c r="F33" s="20">
        <v>6.0</v>
      </c>
      <c r="G33" s="19">
        <f t="shared" si="23"/>
        <v>-0.1856953382</v>
      </c>
      <c r="H33" s="20">
        <v>5.0</v>
      </c>
      <c r="I33" s="19">
        <f t="shared" si="24"/>
        <v>-0.8738079255</v>
      </c>
      <c r="J33" s="20">
        <v>8.0</v>
      </c>
      <c r="K33" s="19">
        <f t="shared" si="25"/>
        <v>0.3692744729</v>
      </c>
      <c r="L33" s="20">
        <v>8.0</v>
      </c>
      <c r="M33" s="19">
        <f t="shared" si="26"/>
        <v>0.6269101568</v>
      </c>
      <c r="N33" s="20">
        <v>7.0</v>
      </c>
      <c r="O33" s="19">
        <f t="shared" si="27"/>
        <v>0.06369297553</v>
      </c>
      <c r="W33" s="22">
        <f>(P27*C33)+(Q27*E33)+(R27*G33)+(S27*I33)+(T27*K33)+(U27*M33)+V27</f>
        <v>0.1800057058</v>
      </c>
      <c r="X33" s="22">
        <f t="shared" si="28"/>
        <v>0.1163127302</v>
      </c>
      <c r="Y33" s="22">
        <f t="shared" si="29"/>
        <v>0.1163127302</v>
      </c>
      <c r="Z33" s="22">
        <f t="shared" si="30"/>
        <v>-0.07013921537</v>
      </c>
      <c r="AA33" s="22">
        <f t="shared" si="31"/>
        <v>-0.06308716169</v>
      </c>
      <c r="AB33" s="22">
        <f t="shared" si="32"/>
        <v>0.02159873178</v>
      </c>
      <c r="AC33" s="22">
        <f t="shared" si="33"/>
        <v>0.1016349855</v>
      </c>
      <c r="AD33" s="22">
        <f t="shared" si="34"/>
        <v>-0.04295132215</v>
      </c>
      <c r="AE33" s="22">
        <f t="shared" si="35"/>
        <v>-0.07291763195</v>
      </c>
      <c r="AF33" s="22">
        <f t="shared" si="36"/>
        <v>-0.1163127302</v>
      </c>
    </row>
    <row r="34">
      <c r="A34" s="18"/>
      <c r="B34" s="7">
        <v>1.0</v>
      </c>
      <c r="C34" s="19">
        <f t="shared" si="21"/>
        <v>0.6030226892</v>
      </c>
      <c r="D34" s="20">
        <v>10.0</v>
      </c>
      <c r="E34" s="19">
        <f t="shared" si="22"/>
        <v>2.92362829</v>
      </c>
      <c r="F34" s="20">
        <v>4.0</v>
      </c>
      <c r="G34" s="19">
        <f t="shared" si="23"/>
        <v>-1.578410375</v>
      </c>
      <c r="H34" s="20">
        <v>6.0</v>
      </c>
      <c r="I34" s="19">
        <f t="shared" si="24"/>
        <v>-0.4883044289</v>
      </c>
      <c r="J34" s="20">
        <v>5.0</v>
      </c>
      <c r="K34" s="19">
        <f t="shared" si="25"/>
        <v>-1.015504801</v>
      </c>
      <c r="L34" s="20">
        <v>4.0</v>
      </c>
      <c r="M34" s="19">
        <f t="shared" si="26"/>
        <v>-1.008507644</v>
      </c>
      <c r="N34" s="20">
        <v>4.0</v>
      </c>
      <c r="O34" s="19">
        <f t="shared" si="27"/>
        <v>-1.369398974</v>
      </c>
      <c r="W34" s="22">
        <f>(P27*C34)+(Q27*E34)+(R27*G34)+(S27*I34)+(T27*K34)+(U27*M34)+V27</f>
        <v>-1.865172921</v>
      </c>
      <c r="X34" s="22">
        <f t="shared" si="28"/>
        <v>-0.4957739476</v>
      </c>
      <c r="Y34" s="22">
        <f t="shared" si="29"/>
        <v>0.4957739476</v>
      </c>
      <c r="Z34" s="22">
        <f t="shared" si="30"/>
        <v>0.2989629391</v>
      </c>
      <c r="AA34" s="22">
        <f t="shared" si="31"/>
        <v>1.449458739</v>
      </c>
      <c r="AB34" s="22">
        <f t="shared" si="32"/>
        <v>-0.7825347423</v>
      </c>
      <c r="AC34" s="22">
        <f t="shared" si="33"/>
        <v>-0.2420886144</v>
      </c>
      <c r="AD34" s="22">
        <f t="shared" si="34"/>
        <v>-0.5034608238</v>
      </c>
      <c r="AE34" s="22">
        <f t="shared" si="35"/>
        <v>-0.4999918156</v>
      </c>
      <c r="AF34" s="22">
        <f t="shared" si="36"/>
        <v>0.4957739476</v>
      </c>
    </row>
    <row r="35">
      <c r="A35" s="18"/>
      <c r="B35" s="7">
        <v>0.0</v>
      </c>
      <c r="C35" s="19">
        <f t="shared" si="21"/>
        <v>-1.658312395</v>
      </c>
      <c r="D35" s="20">
        <v>1.0</v>
      </c>
      <c r="E35" s="19">
        <f t="shared" si="22"/>
        <v>-0.648225277</v>
      </c>
      <c r="F35" s="20">
        <v>6.0</v>
      </c>
      <c r="G35" s="19">
        <f t="shared" si="23"/>
        <v>-0.1856953382</v>
      </c>
      <c r="H35" s="20">
        <v>7.0</v>
      </c>
      <c r="I35" s="19">
        <f t="shared" si="24"/>
        <v>-0.1028009324</v>
      </c>
      <c r="J35" s="20">
        <v>8.0</v>
      </c>
      <c r="K35" s="19">
        <f t="shared" si="25"/>
        <v>0.3692744729</v>
      </c>
      <c r="L35" s="20">
        <v>7.0</v>
      </c>
      <c r="M35" s="19">
        <f t="shared" si="26"/>
        <v>0.2180557067</v>
      </c>
      <c r="N35" s="20">
        <v>8.0</v>
      </c>
      <c r="O35" s="19">
        <f t="shared" si="27"/>
        <v>0.541390292</v>
      </c>
      <c r="W35" s="22">
        <f>(P27*C35)+(Q27*E35)+(R27*G35)+(S27*I35)+(T27*K35)+(U27*M35)+V27</f>
        <v>0.1224650957</v>
      </c>
      <c r="X35" s="22">
        <f t="shared" si="28"/>
        <v>-0.4189251963</v>
      </c>
      <c r="Y35" s="22">
        <f t="shared" si="29"/>
        <v>0.4189251963</v>
      </c>
      <c r="Z35" s="22">
        <f t="shared" si="30"/>
        <v>-0.6947088456</v>
      </c>
      <c r="AA35" s="22">
        <f t="shared" si="31"/>
        <v>-0.2715579014</v>
      </c>
      <c r="AB35" s="22">
        <f t="shared" si="32"/>
        <v>-0.07779245599</v>
      </c>
      <c r="AC35" s="22">
        <f t="shared" si="33"/>
        <v>-0.04306590079</v>
      </c>
      <c r="AD35" s="22">
        <f t="shared" si="34"/>
        <v>0.1546983811</v>
      </c>
      <c r="AE35" s="22">
        <f t="shared" si="35"/>
        <v>0.09134902974</v>
      </c>
      <c r="AF35" s="22">
        <f t="shared" si="36"/>
        <v>0.4189251963</v>
      </c>
    </row>
    <row r="36">
      <c r="A36" s="18"/>
      <c r="B36" s="7">
        <v>1.0</v>
      </c>
      <c r="C36" s="19">
        <f t="shared" si="21"/>
        <v>0.6030226892</v>
      </c>
      <c r="D36" s="20">
        <v>5.0</v>
      </c>
      <c r="E36" s="19">
        <f t="shared" si="22"/>
        <v>0.9392651974</v>
      </c>
      <c r="F36" s="20">
        <v>6.0</v>
      </c>
      <c r="G36" s="19">
        <f t="shared" si="23"/>
        <v>-0.1856953382</v>
      </c>
      <c r="H36" s="20">
        <v>1.0</v>
      </c>
      <c r="I36" s="19">
        <f t="shared" si="24"/>
        <v>-2.415821912</v>
      </c>
      <c r="J36" s="20">
        <v>6.0</v>
      </c>
      <c r="K36" s="19">
        <f t="shared" si="25"/>
        <v>-0.5539117094</v>
      </c>
      <c r="L36" s="20">
        <v>6.0</v>
      </c>
      <c r="M36" s="19">
        <f t="shared" si="26"/>
        <v>-0.1907987434</v>
      </c>
      <c r="N36" s="20">
        <v>6.0</v>
      </c>
      <c r="O36" s="19">
        <f t="shared" si="27"/>
        <v>-0.4140043409</v>
      </c>
      <c r="W36" s="22">
        <f>(P27*C36)+(Q27*E36)+(R27*G36)+(S27*I36)+(T27*K36)+(U27*M36)+V27</f>
        <v>-1.452848938</v>
      </c>
      <c r="X36" s="22">
        <f t="shared" si="28"/>
        <v>-1.038844597</v>
      </c>
      <c r="Y36" s="22">
        <f t="shared" si="29"/>
        <v>1.038844597</v>
      </c>
      <c r="Z36" s="22">
        <f t="shared" si="30"/>
        <v>0.6264468626</v>
      </c>
      <c r="AA36" s="22">
        <f t="shared" si="31"/>
        <v>0.9757505755</v>
      </c>
      <c r="AB36" s="22">
        <f t="shared" si="32"/>
        <v>-0.1929085988</v>
      </c>
      <c r="AC36" s="22">
        <f t="shared" si="33"/>
        <v>-2.50966354</v>
      </c>
      <c r="AD36" s="22">
        <f t="shared" si="34"/>
        <v>-0.5754281866</v>
      </c>
      <c r="AE36" s="22">
        <f t="shared" si="35"/>
        <v>-0.1982102437</v>
      </c>
      <c r="AF36" s="22">
        <f t="shared" si="36"/>
        <v>1.038844597</v>
      </c>
    </row>
    <row r="37">
      <c r="A37" s="18"/>
      <c r="B37" s="7">
        <v>1.0</v>
      </c>
      <c r="C37" s="19">
        <f t="shared" si="21"/>
        <v>0.6030226892</v>
      </c>
      <c r="D37" s="20">
        <v>3.0</v>
      </c>
      <c r="E37" s="19">
        <f t="shared" si="22"/>
        <v>0.1455199602</v>
      </c>
      <c r="F37" s="20">
        <v>6.0</v>
      </c>
      <c r="G37" s="19">
        <f t="shared" si="23"/>
        <v>-0.1856953382</v>
      </c>
      <c r="H37" s="20">
        <v>10.0</v>
      </c>
      <c r="I37" s="19">
        <f t="shared" si="24"/>
        <v>1.053709557</v>
      </c>
      <c r="J37" s="20">
        <v>6.0</v>
      </c>
      <c r="K37" s="19">
        <f t="shared" si="25"/>
        <v>-0.5539117094</v>
      </c>
      <c r="L37" s="20">
        <v>6.0</v>
      </c>
      <c r="M37" s="19">
        <f t="shared" si="26"/>
        <v>-0.1907987434</v>
      </c>
      <c r="N37" s="20">
        <v>6.0</v>
      </c>
      <c r="O37" s="19">
        <f t="shared" si="27"/>
        <v>-0.4140043409</v>
      </c>
      <c r="W37" s="22">
        <f>(P27*C37)+(Q27*E37)+(R27*G37)+(S27*I37)+(T27*K37)+(U27*M37)+V27</f>
        <v>0.0007758688543</v>
      </c>
      <c r="X37" s="22">
        <f t="shared" si="28"/>
        <v>0.4147802098</v>
      </c>
      <c r="Y37" s="22">
        <f t="shared" si="29"/>
        <v>0.4147802098</v>
      </c>
      <c r="Z37" s="22">
        <f t="shared" si="30"/>
        <v>-0.2501218775</v>
      </c>
      <c r="AA37" s="22">
        <f t="shared" si="31"/>
        <v>-0.0603587996</v>
      </c>
      <c r="AB37" s="22">
        <f t="shared" si="32"/>
        <v>0.07702275133</v>
      </c>
      <c r="AC37" s="22">
        <f t="shared" si="33"/>
        <v>-0.4370578712</v>
      </c>
      <c r="AD37" s="22">
        <f t="shared" si="34"/>
        <v>0.229751615</v>
      </c>
      <c r="AE37" s="22">
        <f t="shared" si="35"/>
        <v>0.07913954281</v>
      </c>
      <c r="AF37" s="22">
        <f t="shared" si="36"/>
        <v>-0.4147802098</v>
      </c>
    </row>
    <row r="38">
      <c r="A38" s="18"/>
      <c r="B38" s="7">
        <v>0.0</v>
      </c>
      <c r="C38" s="19">
        <f t="shared" si="21"/>
        <v>-1.658312395</v>
      </c>
      <c r="D38" s="20">
        <v>1.0</v>
      </c>
      <c r="E38" s="19">
        <f t="shared" si="22"/>
        <v>-0.648225277</v>
      </c>
      <c r="F38" s="20">
        <v>8.0</v>
      </c>
      <c r="G38" s="19">
        <f t="shared" si="23"/>
        <v>1.207019698</v>
      </c>
      <c r="H38" s="20">
        <v>3.0</v>
      </c>
      <c r="I38" s="19">
        <f t="shared" si="24"/>
        <v>-1.644814919</v>
      </c>
      <c r="J38" s="20">
        <v>1.0</v>
      </c>
      <c r="K38" s="19">
        <f t="shared" si="25"/>
        <v>-2.861877165</v>
      </c>
      <c r="L38" s="20">
        <v>1.0</v>
      </c>
      <c r="M38" s="19">
        <f t="shared" si="26"/>
        <v>-2.235070994</v>
      </c>
      <c r="N38" s="20">
        <v>1.0</v>
      </c>
      <c r="O38" s="19">
        <f t="shared" si="27"/>
        <v>-2.802490923</v>
      </c>
      <c r="W38" s="22">
        <f>(P27*C38)+(Q27*E38)+(R27*G38)+(S27*I38)+(T27*K38)+(U27*M38)+V27</f>
        <v>-3.528167631</v>
      </c>
      <c r="X38" s="22">
        <f t="shared" si="28"/>
        <v>-0.7256767072</v>
      </c>
      <c r="Y38" s="22">
        <f t="shared" si="29"/>
        <v>0.7256767072</v>
      </c>
      <c r="Z38" s="22">
        <f t="shared" si="30"/>
        <v>-1.203398678</v>
      </c>
      <c r="AA38" s="22">
        <f t="shared" si="31"/>
        <v>-0.4704019846</v>
      </c>
      <c r="AB38" s="22">
        <f t="shared" si="32"/>
        <v>0.8759060801</v>
      </c>
      <c r="AC38" s="22">
        <f t="shared" si="33"/>
        <v>-1.193603874</v>
      </c>
      <c r="AD38" s="22">
        <f t="shared" si="34"/>
        <v>-2.076797598</v>
      </c>
      <c r="AE38" s="22">
        <f t="shared" si="35"/>
        <v>-1.621938959</v>
      </c>
      <c r="AF38" s="22">
        <f t="shared" si="36"/>
        <v>0.7256767072</v>
      </c>
    </row>
    <row r="39">
      <c r="A39" s="18"/>
      <c r="B39" s="7">
        <v>1.0</v>
      </c>
      <c r="C39" s="19">
        <f t="shared" si="21"/>
        <v>0.6030226892</v>
      </c>
      <c r="D39" s="20">
        <v>2.0</v>
      </c>
      <c r="E39" s="19">
        <f t="shared" si="22"/>
        <v>-0.2513526584</v>
      </c>
      <c r="F39" s="20">
        <v>6.0</v>
      </c>
      <c r="G39" s="19">
        <f t="shared" si="23"/>
        <v>-0.1856953382</v>
      </c>
      <c r="H39" s="20">
        <v>6.0</v>
      </c>
      <c r="I39" s="19">
        <f t="shared" si="24"/>
        <v>-0.4883044289</v>
      </c>
      <c r="J39" s="20">
        <v>9.0</v>
      </c>
      <c r="K39" s="19">
        <f t="shared" si="25"/>
        <v>0.8308675641</v>
      </c>
      <c r="L39" s="20">
        <v>3.0</v>
      </c>
      <c r="M39" s="19">
        <f t="shared" si="26"/>
        <v>-1.417362094</v>
      </c>
      <c r="N39" s="20">
        <v>9.0</v>
      </c>
      <c r="O39" s="19">
        <f t="shared" si="27"/>
        <v>1.019087608</v>
      </c>
      <c r="W39" s="22">
        <f>(P27*C39)+(Q27*E39)+(R27*G39)+(S27*I39)+(T27*K39)+(U27*M39)+V27</f>
        <v>-0.1953266674</v>
      </c>
      <c r="X39" s="22">
        <f t="shared" si="28"/>
        <v>-1.214414276</v>
      </c>
      <c r="Y39" s="22">
        <f t="shared" si="29"/>
        <v>1.214414276</v>
      </c>
      <c r="Z39" s="22">
        <f t="shared" si="30"/>
        <v>0.7323193624</v>
      </c>
      <c r="AA39" s="22">
        <f t="shared" si="31"/>
        <v>-0.3052462567</v>
      </c>
      <c r="AB39" s="22">
        <f t="shared" si="32"/>
        <v>-0.2255110696</v>
      </c>
      <c r="AC39" s="22">
        <f t="shared" si="33"/>
        <v>-0.5930038695</v>
      </c>
      <c r="AD39" s="22">
        <f t="shared" si="34"/>
        <v>1.009017431</v>
      </c>
      <c r="AE39" s="22">
        <f t="shared" si="35"/>
        <v>-1.721264761</v>
      </c>
      <c r="AF39" s="22">
        <f t="shared" si="36"/>
        <v>1.214414276</v>
      </c>
    </row>
    <row r="40">
      <c r="A40" s="18"/>
      <c r="B40" s="7">
        <v>1.0</v>
      </c>
      <c r="C40" s="19">
        <f t="shared" si="21"/>
        <v>0.6030226892</v>
      </c>
      <c r="D40" s="20">
        <v>1.0</v>
      </c>
      <c r="E40" s="19">
        <f t="shared" si="22"/>
        <v>-0.648225277</v>
      </c>
      <c r="F40" s="20">
        <v>3.0</v>
      </c>
      <c r="G40" s="19">
        <f t="shared" si="23"/>
        <v>-2.274767893</v>
      </c>
      <c r="H40" s="20">
        <v>10.0</v>
      </c>
      <c r="I40" s="19">
        <f t="shared" si="24"/>
        <v>1.053709557</v>
      </c>
      <c r="J40" s="20">
        <v>9.0</v>
      </c>
      <c r="K40" s="19">
        <f t="shared" si="25"/>
        <v>0.8308675641</v>
      </c>
      <c r="L40" s="20">
        <v>9.0</v>
      </c>
      <c r="M40" s="19">
        <f t="shared" si="26"/>
        <v>1.035764607</v>
      </c>
      <c r="N40" s="20">
        <v>9.0</v>
      </c>
      <c r="O40" s="19">
        <f t="shared" si="27"/>
        <v>1.019087608</v>
      </c>
      <c r="W40" s="22">
        <f>(P27*C40)+(Q27*E40)+(R27*G40)+(S27*I40)+(T27*K40)+(U27*M40)+V27</f>
        <v>1.307320954</v>
      </c>
      <c r="X40" s="22">
        <f t="shared" si="28"/>
        <v>0.2882333451</v>
      </c>
      <c r="Y40" s="22">
        <f t="shared" si="29"/>
        <v>0.2882333451</v>
      </c>
      <c r="Z40" s="22">
        <f t="shared" si="30"/>
        <v>-0.1738112468</v>
      </c>
      <c r="AA40" s="22">
        <f t="shared" si="31"/>
        <v>0.1868401399</v>
      </c>
      <c r="AB40" s="22">
        <f t="shared" si="32"/>
        <v>0.6556639589</v>
      </c>
      <c r="AC40" s="22">
        <f t="shared" si="33"/>
        <v>-0.3037142304</v>
      </c>
      <c r="AD40" s="22">
        <f t="shared" si="34"/>
        <v>-0.2394837373</v>
      </c>
      <c r="AE40" s="22">
        <f t="shared" si="35"/>
        <v>-0.2985418973</v>
      </c>
      <c r="AF40" s="22">
        <f t="shared" si="36"/>
        <v>-0.2882333451</v>
      </c>
    </row>
    <row r="41">
      <c r="A41" s="18"/>
      <c r="B41" s="7">
        <v>1.0</v>
      </c>
      <c r="C41" s="19">
        <f t="shared" si="21"/>
        <v>0.6030226892</v>
      </c>
      <c r="D41" s="20">
        <v>1.0</v>
      </c>
      <c r="E41" s="19">
        <f t="shared" si="22"/>
        <v>-0.648225277</v>
      </c>
      <c r="F41" s="20">
        <v>7.0</v>
      </c>
      <c r="G41" s="19">
        <f t="shared" si="23"/>
        <v>0.51066218</v>
      </c>
      <c r="H41" s="20">
        <v>10.0</v>
      </c>
      <c r="I41" s="19">
        <f t="shared" si="24"/>
        <v>1.053709557</v>
      </c>
      <c r="J41" s="20">
        <v>9.0</v>
      </c>
      <c r="K41" s="19">
        <f t="shared" si="25"/>
        <v>0.8308675641</v>
      </c>
      <c r="L41" s="20">
        <v>9.0</v>
      </c>
      <c r="M41" s="19">
        <f t="shared" si="26"/>
        <v>1.035764607</v>
      </c>
      <c r="N41" s="20">
        <v>8.0</v>
      </c>
      <c r="O41" s="19">
        <f t="shared" si="27"/>
        <v>0.541390292</v>
      </c>
      <c r="W41" s="22">
        <f>(P27*C41)+(Q27*E41)+(R27*G41)+(S27*I41)+(T27*K41)+(U27*M41)+V27</f>
        <v>1.680720244</v>
      </c>
      <c r="X41" s="22">
        <f t="shared" si="28"/>
        <v>1.139329952</v>
      </c>
      <c r="Y41" s="22">
        <f t="shared" si="29"/>
        <v>1.139329952</v>
      </c>
      <c r="Z41" s="22">
        <f t="shared" si="30"/>
        <v>-0.6870418115</v>
      </c>
      <c r="AA41" s="22">
        <f t="shared" si="31"/>
        <v>0.7385424738</v>
      </c>
      <c r="AB41" s="22">
        <f t="shared" si="32"/>
        <v>-0.5818127171</v>
      </c>
      <c r="AC41" s="22">
        <f t="shared" si="33"/>
        <v>-1.200522859</v>
      </c>
      <c r="AD41" s="22">
        <f t="shared" si="34"/>
        <v>-0.946632302</v>
      </c>
      <c r="AE41" s="22">
        <f t="shared" si="35"/>
        <v>-1.18007764</v>
      </c>
      <c r="AF41" s="22">
        <f t="shared" si="36"/>
        <v>-1.139329952</v>
      </c>
    </row>
    <row r="42">
      <c r="A42" s="23" t="s">
        <v>43</v>
      </c>
      <c r="B42" s="24">
        <f>AVERAGE(B27:B41)</f>
        <v>0.7333333333</v>
      </c>
      <c r="C42" s="25">
        <f t="shared" si="21"/>
        <v>0</v>
      </c>
      <c r="D42" s="24">
        <f>AVERAGE(D27:D41)</f>
        <v>2.633333333</v>
      </c>
      <c r="E42" s="25">
        <f t="shared" si="22"/>
        <v>0</v>
      </c>
      <c r="F42" s="24">
        <f>AVERAGE(F27:F41)</f>
        <v>6.266666667</v>
      </c>
      <c r="G42" s="25">
        <f t="shared" si="23"/>
        <v>0</v>
      </c>
      <c r="H42" s="24">
        <f>AVERAGE(H27:H41)</f>
        <v>7.266666667</v>
      </c>
      <c r="I42" s="25">
        <f t="shared" si="24"/>
        <v>0</v>
      </c>
      <c r="J42" s="24">
        <f>AVERAGE(J27:J41)</f>
        <v>7.2</v>
      </c>
      <c r="K42" s="25">
        <f t="shared" si="25"/>
        <v>0</v>
      </c>
      <c r="L42" s="24">
        <f>AVERAGE(L27:L41)</f>
        <v>6.466666667</v>
      </c>
      <c r="M42" s="25">
        <f t="shared" si="26"/>
        <v>0</v>
      </c>
      <c r="N42" s="24">
        <f>AVERAGE(N27:N41)</f>
        <v>6.866666667</v>
      </c>
      <c r="O42" s="25">
        <f t="shared" si="27"/>
        <v>0</v>
      </c>
      <c r="X42" s="34" t="s">
        <v>43</v>
      </c>
      <c r="Y42" s="40">
        <f t="shared" ref="Y42:AF42" si="37">AVERAGE(Y27:Y41)</f>
        <v>0.5258886814</v>
      </c>
      <c r="Z42" s="40">
        <f t="shared" si="37"/>
        <v>-0.1520693636</v>
      </c>
      <c r="AA42" s="40">
        <f t="shared" si="37"/>
        <v>0.1788845543</v>
      </c>
      <c r="AB42" s="40">
        <f t="shared" si="37"/>
        <v>-0.1171724051</v>
      </c>
      <c r="AC42" s="40">
        <f t="shared" si="37"/>
        <v>-0.4927105121</v>
      </c>
      <c r="AD42" s="40">
        <f t="shared" si="37"/>
        <v>-0.300651796</v>
      </c>
      <c r="AE42" s="40">
        <f t="shared" si="37"/>
        <v>-0.4750756547</v>
      </c>
      <c r="AF42" s="40">
        <f t="shared" si="37"/>
        <v>0</v>
      </c>
    </row>
    <row r="43">
      <c r="A43" s="28" t="s">
        <v>44</v>
      </c>
      <c r="B43" s="24">
        <f t="shared" ref="B43:O43" si="38">_xlfn.STDEV.p(B27:B41)</f>
        <v>0.4422166387</v>
      </c>
      <c r="C43" s="28">
        <f t="shared" si="38"/>
        <v>1</v>
      </c>
      <c r="D43" s="24">
        <f t="shared" si="38"/>
        <v>2.519700159</v>
      </c>
      <c r="E43" s="28">
        <f t="shared" si="38"/>
        <v>1</v>
      </c>
      <c r="F43" s="24">
        <f t="shared" si="38"/>
        <v>1.436043949</v>
      </c>
      <c r="G43" s="28">
        <f t="shared" si="38"/>
        <v>1</v>
      </c>
      <c r="H43" s="24">
        <f t="shared" si="38"/>
        <v>2.594010194</v>
      </c>
      <c r="I43" s="28">
        <f t="shared" si="38"/>
        <v>1</v>
      </c>
      <c r="J43" s="24">
        <f t="shared" si="38"/>
        <v>2.166410241</v>
      </c>
      <c r="K43" s="28">
        <f t="shared" si="38"/>
        <v>1</v>
      </c>
      <c r="L43" s="24">
        <f t="shared" si="38"/>
        <v>2.445858177</v>
      </c>
      <c r="M43" s="28">
        <f t="shared" si="38"/>
        <v>1</v>
      </c>
      <c r="N43" s="24">
        <f t="shared" si="38"/>
        <v>2.093375796</v>
      </c>
      <c r="O43" s="28">
        <f t="shared" si="38"/>
        <v>1</v>
      </c>
      <c r="Y43" s="36" t="s">
        <v>46</v>
      </c>
      <c r="Z43" s="36">
        <v>0.5</v>
      </c>
    </row>
    <row r="44">
      <c r="Y44" s="36" t="s">
        <v>47</v>
      </c>
      <c r="Z44" s="37">
        <f>Z43*Z42</f>
        <v>-0.07603468182</v>
      </c>
      <c r="AA44" s="37">
        <f>Z43*AA42</f>
        <v>0.08944227714</v>
      </c>
      <c r="AB44" s="37">
        <f>Z43*AB42</f>
        <v>-0.05858620257</v>
      </c>
      <c r="AC44" s="37">
        <f>Z43*AC42</f>
        <v>-0.2463552561</v>
      </c>
      <c r="AD44" s="37">
        <f>Z43*AD42</f>
        <v>-0.150325898</v>
      </c>
      <c r="AE44" s="37">
        <f>Z43*AE42</f>
        <v>-0.2375378273</v>
      </c>
      <c r="AF44" s="37">
        <f>Z43*AF42</f>
        <v>0</v>
      </c>
    </row>
    <row r="48">
      <c r="A48" s="38" t="s">
        <v>49</v>
      </c>
    </row>
    <row r="50">
      <c r="A50" s="1" t="s">
        <v>0</v>
      </c>
      <c r="P50" s="30" t="s">
        <v>16</v>
      </c>
      <c r="W50" s="9" t="s">
        <v>17</v>
      </c>
    </row>
    <row r="51">
      <c r="A51" s="11"/>
      <c r="B51" s="12" t="s">
        <v>18</v>
      </c>
      <c r="C51" s="13" t="s">
        <v>2</v>
      </c>
      <c r="D51" s="14" t="s">
        <v>19</v>
      </c>
      <c r="E51" s="13" t="s">
        <v>20</v>
      </c>
      <c r="F51" s="13" t="s">
        <v>21</v>
      </c>
      <c r="G51" s="13" t="s">
        <v>4</v>
      </c>
      <c r="H51" s="12" t="s">
        <v>22</v>
      </c>
      <c r="I51" s="13" t="s">
        <v>5</v>
      </c>
      <c r="J51" s="12" t="s">
        <v>23</v>
      </c>
      <c r="K51" s="13" t="s">
        <v>6</v>
      </c>
      <c r="L51" s="5" t="s">
        <v>24</v>
      </c>
      <c r="M51" s="13" t="s">
        <v>7</v>
      </c>
      <c r="N51" s="13" t="s">
        <v>25</v>
      </c>
      <c r="O51" s="13" t="s">
        <v>8</v>
      </c>
      <c r="P51" s="31" t="s">
        <v>26</v>
      </c>
      <c r="Q51" s="31" t="s">
        <v>27</v>
      </c>
      <c r="R51" s="31" t="s">
        <v>28</v>
      </c>
      <c r="S51" s="31" t="s">
        <v>29</v>
      </c>
      <c r="T51" s="31" t="s">
        <v>30</v>
      </c>
      <c r="U51" s="31" t="s">
        <v>31</v>
      </c>
      <c r="V51" s="31" t="s">
        <v>32</v>
      </c>
      <c r="W51" s="10" t="s">
        <v>33</v>
      </c>
      <c r="X51" s="15" t="s">
        <v>34</v>
      </c>
      <c r="Y51" s="15" t="s">
        <v>45</v>
      </c>
      <c r="Z51" s="17" t="s">
        <v>36</v>
      </c>
      <c r="AA51" s="17" t="s">
        <v>37</v>
      </c>
      <c r="AB51" s="17" t="s">
        <v>38</v>
      </c>
      <c r="AC51" s="17" t="s">
        <v>39</v>
      </c>
      <c r="AD51" s="17" t="s">
        <v>40</v>
      </c>
      <c r="AE51" s="17" t="s">
        <v>41</v>
      </c>
      <c r="AF51" s="17" t="s">
        <v>42</v>
      </c>
    </row>
    <row r="52">
      <c r="A52" s="18"/>
      <c r="B52" s="7">
        <v>1.0</v>
      </c>
      <c r="C52" s="19">
        <f t="shared" ref="C52:C67" si="40">(B52 - $B$18) / $B$19</f>
        <v>0.6030226892</v>
      </c>
      <c r="D52" s="20">
        <v>0.0</v>
      </c>
      <c r="E52" s="19">
        <f t="shared" ref="E52:E67" si="41">(D52 - $D$18) / $D$19</f>
        <v>-1.045097896</v>
      </c>
      <c r="F52" s="20">
        <v>8.0</v>
      </c>
      <c r="G52" s="19">
        <f t="shared" ref="G52:G67" si="42">(F52 - $F$18) / $F$19</f>
        <v>1.207019698</v>
      </c>
      <c r="H52" s="20">
        <v>8.0</v>
      </c>
      <c r="I52" s="19">
        <f t="shared" ref="I52:I67" si="43">(H52 - $H$18) / $H$19</f>
        <v>0.2827025641</v>
      </c>
      <c r="J52" s="20">
        <v>7.0</v>
      </c>
      <c r="K52" s="19">
        <f t="shared" ref="K52:K67" si="44">(J52 - $J$18) / $J$19</f>
        <v>-0.09231861823</v>
      </c>
      <c r="L52" s="20">
        <v>9.0</v>
      </c>
      <c r="M52" s="19">
        <f t="shared" ref="M52:M67" si="45">(L52 - $L$18) / $L$19</f>
        <v>1.035764607</v>
      </c>
      <c r="N52" s="20">
        <v>8.0</v>
      </c>
      <c r="O52" s="19">
        <f t="shared" ref="O52:O67" si="46">(N52 - $N$18) / $N$19</f>
        <v>0.541390292</v>
      </c>
      <c r="P52" s="32">
        <f t="shared" ref="P52:V52" si="39">P27+Z44</f>
        <v>0.07454541905</v>
      </c>
      <c r="Q52" s="39">
        <f t="shared" si="39"/>
        <v>-0.05678617341</v>
      </c>
      <c r="R52" s="39">
        <f t="shared" si="39"/>
        <v>0.07546824533</v>
      </c>
      <c r="S52" s="39">
        <f t="shared" si="39"/>
        <v>0.139159815</v>
      </c>
      <c r="T52" s="39">
        <f t="shared" si="39"/>
        <v>0.503518176</v>
      </c>
      <c r="U52" s="39">
        <f t="shared" si="39"/>
        <v>0.2231776298</v>
      </c>
      <c r="V52" s="39">
        <f t="shared" si="39"/>
        <v>0</v>
      </c>
      <c r="W52" s="22">
        <f>(P52*C52)+(Q52*E52)+(R52*G52)+(S52*I52)+(T52*K52)+(U52*M52)+V52</f>
        <v>0.4194075724</v>
      </c>
      <c r="X52" s="22">
        <f t="shared" ref="X52:X66" si="47">W52-O52</f>
        <v>-0.1219827196</v>
      </c>
      <c r="Y52" s="22">
        <f t="shared" ref="Y52:Y66" si="48">ABS(W52-O52)</f>
        <v>0.1219827196</v>
      </c>
      <c r="Z52" s="22">
        <f t="shared" ref="Z52:Z66" si="49">(O52-W52)*C52</f>
        <v>0.07355834762</v>
      </c>
      <c r="AA52" s="22">
        <f t="shared" ref="AA52:AA66" si="50">(O52-W52)*E52</f>
        <v>-0.1274838836</v>
      </c>
      <c r="AB52" s="22">
        <f t="shared" ref="AB52:AB66" si="51">(O52-W52)*G52</f>
        <v>0.1472355454</v>
      </c>
      <c r="AC52" s="22">
        <f t="shared" ref="AC52:AC66" si="52">(O52-W52)*I52</f>
        <v>0.03448482762</v>
      </c>
      <c r="AD52" s="22">
        <f t="shared" ref="AD52:AD66" si="53">(O52-W52)*K52</f>
        <v>-0.01126127612</v>
      </c>
      <c r="AE52" s="22">
        <f t="shared" ref="AE52:AE66" si="54">(O52-W52)*M52</f>
        <v>0.1263453836</v>
      </c>
      <c r="AF52" s="22">
        <f t="shared" ref="AF52:AF66" si="55">O52-W52</f>
        <v>0.1219827196</v>
      </c>
    </row>
    <row r="53">
      <c r="A53" s="18"/>
      <c r="B53" s="7">
        <v>1.0</v>
      </c>
      <c r="C53" s="19">
        <f t="shared" si="40"/>
        <v>0.6030226892</v>
      </c>
      <c r="D53" s="20">
        <v>3.0</v>
      </c>
      <c r="E53" s="19">
        <f t="shared" si="41"/>
        <v>0.1455199602</v>
      </c>
      <c r="F53" s="20">
        <v>8.0</v>
      </c>
      <c r="G53" s="19">
        <f t="shared" si="42"/>
        <v>1.207019698</v>
      </c>
      <c r="H53" s="20">
        <v>8.0</v>
      </c>
      <c r="I53" s="19">
        <f t="shared" si="43"/>
        <v>0.2827025641</v>
      </c>
      <c r="J53" s="20">
        <v>10.0</v>
      </c>
      <c r="K53" s="19">
        <f t="shared" si="44"/>
        <v>1.292460655</v>
      </c>
      <c r="L53" s="20">
        <v>8.0</v>
      </c>
      <c r="M53" s="19">
        <f t="shared" si="45"/>
        <v>0.6269101568</v>
      </c>
      <c r="N53" s="20">
        <v>8.0</v>
      </c>
      <c r="O53" s="19">
        <f t="shared" si="46"/>
        <v>0.541390292</v>
      </c>
      <c r="W53" s="22">
        <f>(P52*C53)+(Q52*E53)+(R52*G53)+(S52*I53)+(T52*K53)+(U52*M53)+V52</f>
        <v>0.9578113072</v>
      </c>
      <c r="X53" s="22">
        <f t="shared" si="47"/>
        <v>0.4164210151</v>
      </c>
      <c r="Y53" s="22">
        <f t="shared" si="48"/>
        <v>0.4164210151</v>
      </c>
      <c r="Z53" s="22">
        <f t="shared" si="49"/>
        <v>-0.2511113204</v>
      </c>
      <c r="AA53" s="22">
        <f t="shared" si="50"/>
        <v>-0.06059756953</v>
      </c>
      <c r="AB53" s="22">
        <f t="shared" si="51"/>
        <v>-0.502628368</v>
      </c>
      <c r="AC53" s="22">
        <f t="shared" si="52"/>
        <v>-0.1177232887</v>
      </c>
      <c r="AD53" s="22">
        <f t="shared" si="53"/>
        <v>-0.5382077781</v>
      </c>
      <c r="AE53" s="22">
        <f t="shared" si="54"/>
        <v>-0.2610585639</v>
      </c>
      <c r="AF53" s="22">
        <f t="shared" si="55"/>
        <v>-0.4164210151</v>
      </c>
    </row>
    <row r="54">
      <c r="A54" s="18"/>
      <c r="B54" s="7">
        <v>1.0</v>
      </c>
      <c r="C54" s="19">
        <f t="shared" si="40"/>
        <v>0.6030226892</v>
      </c>
      <c r="D54" s="20">
        <v>5.0</v>
      </c>
      <c r="E54" s="19">
        <f t="shared" si="41"/>
        <v>0.9392651974</v>
      </c>
      <c r="F54" s="20">
        <v>5.0</v>
      </c>
      <c r="G54" s="19">
        <f t="shared" si="42"/>
        <v>-0.8820528563</v>
      </c>
      <c r="H54" s="20">
        <v>8.0</v>
      </c>
      <c r="I54" s="19">
        <f t="shared" si="43"/>
        <v>0.2827025641</v>
      </c>
      <c r="J54" s="20">
        <v>7.0</v>
      </c>
      <c r="K54" s="19">
        <f t="shared" si="44"/>
        <v>-0.09231861823</v>
      </c>
      <c r="L54" s="20">
        <v>5.0</v>
      </c>
      <c r="M54" s="19">
        <f t="shared" si="45"/>
        <v>-0.5996531935</v>
      </c>
      <c r="N54" s="20">
        <v>6.0</v>
      </c>
      <c r="O54" s="19">
        <f t="shared" si="46"/>
        <v>-0.4140043409</v>
      </c>
      <c r="W54" s="22">
        <f>(P52*C54)+(Q52*E54)+(R52*G54)+(S52*I54)+(T52*K54)+(U52*M54)+V52</f>
        <v>-0.2159241228</v>
      </c>
      <c r="X54" s="22">
        <f t="shared" si="47"/>
        <v>0.1980802181</v>
      </c>
      <c r="Y54" s="22">
        <f t="shared" si="48"/>
        <v>0.1980802181</v>
      </c>
      <c r="Z54" s="22">
        <f t="shared" si="49"/>
        <v>-0.1194468658</v>
      </c>
      <c r="AA54" s="22">
        <f t="shared" si="50"/>
        <v>-0.1860498551</v>
      </c>
      <c r="AB54" s="22">
        <f t="shared" si="51"/>
        <v>0.1747172222</v>
      </c>
      <c r="AC54" s="22">
        <f t="shared" si="52"/>
        <v>-0.05599778556</v>
      </c>
      <c r="AD54" s="22">
        <f t="shared" si="53"/>
        <v>0.01828649203</v>
      </c>
      <c r="AE54" s="22">
        <f t="shared" si="54"/>
        <v>0.1187794353</v>
      </c>
      <c r="AF54" s="22">
        <f t="shared" si="55"/>
        <v>-0.1980802181</v>
      </c>
    </row>
    <row r="55">
      <c r="A55" s="18"/>
      <c r="B55" s="7">
        <v>1.0</v>
      </c>
      <c r="C55" s="19">
        <f t="shared" si="40"/>
        <v>0.6030226892</v>
      </c>
      <c r="D55" s="20">
        <v>1.0</v>
      </c>
      <c r="E55" s="19">
        <f t="shared" si="41"/>
        <v>-0.648225277</v>
      </c>
      <c r="F55" s="20">
        <v>6.0</v>
      </c>
      <c r="G55" s="19">
        <f t="shared" si="42"/>
        <v>-0.1856953382</v>
      </c>
      <c r="H55" s="20">
        <v>10.0</v>
      </c>
      <c r="I55" s="19">
        <f t="shared" si="43"/>
        <v>1.053709557</v>
      </c>
      <c r="J55" s="20">
        <v>8.0</v>
      </c>
      <c r="K55" s="19">
        <f t="shared" si="44"/>
        <v>0.3692744729</v>
      </c>
      <c r="L55" s="20">
        <v>10.0</v>
      </c>
      <c r="M55" s="19">
        <f t="shared" si="45"/>
        <v>1.444619057</v>
      </c>
      <c r="N55" s="20">
        <v>9.0</v>
      </c>
      <c r="O55" s="19">
        <f t="shared" si="46"/>
        <v>1.019087608</v>
      </c>
      <c r="W55" s="22">
        <f>(P52*C55)+(Q52*E55)+(R52*G55)+(S52*I55)+(T52*K55)+(U52*M55)+V52</f>
        <v>0.7227258039</v>
      </c>
      <c r="X55" s="22">
        <f t="shared" si="47"/>
        <v>-0.2963618046</v>
      </c>
      <c r="Y55" s="22">
        <f t="shared" si="48"/>
        <v>0.2963618046</v>
      </c>
      <c r="Z55" s="22">
        <f t="shared" si="49"/>
        <v>0.1787128923</v>
      </c>
      <c r="AA55" s="22">
        <f t="shared" si="50"/>
        <v>-0.1921092129</v>
      </c>
      <c r="AB55" s="22">
        <f t="shared" si="51"/>
        <v>-0.05503300552</v>
      </c>
      <c r="AC55" s="22">
        <f t="shared" si="52"/>
        <v>0.3122792658</v>
      </c>
      <c r="AD55" s="22">
        <f t="shared" si="53"/>
        <v>0.1094388492</v>
      </c>
      <c r="AE55" s="22">
        <f t="shared" si="54"/>
        <v>0.4281299106</v>
      </c>
      <c r="AF55" s="22">
        <f t="shared" si="55"/>
        <v>0.2963618046</v>
      </c>
    </row>
    <row r="56">
      <c r="A56" s="18"/>
      <c r="B56" s="7">
        <v>0.0</v>
      </c>
      <c r="C56" s="19">
        <f t="shared" si="40"/>
        <v>-1.658312395</v>
      </c>
      <c r="D56" s="20">
        <v>2.5</v>
      </c>
      <c r="E56" s="19">
        <f t="shared" si="41"/>
        <v>-0.05291634915</v>
      </c>
      <c r="F56" s="20">
        <v>7.0</v>
      </c>
      <c r="G56" s="19">
        <f t="shared" si="42"/>
        <v>0.51066218</v>
      </c>
      <c r="H56" s="20">
        <v>9.0</v>
      </c>
      <c r="I56" s="19">
        <f t="shared" si="43"/>
        <v>0.6682060607</v>
      </c>
      <c r="J56" s="20">
        <v>9.0</v>
      </c>
      <c r="K56" s="19">
        <f t="shared" si="44"/>
        <v>0.8308675641</v>
      </c>
      <c r="L56" s="20">
        <v>7.0</v>
      </c>
      <c r="M56" s="19">
        <f t="shared" si="45"/>
        <v>0.2180557067</v>
      </c>
      <c r="N56" s="20">
        <v>8.0</v>
      </c>
      <c r="O56" s="19">
        <f t="shared" si="46"/>
        <v>0.541390292</v>
      </c>
      <c r="W56" s="22">
        <f>(P52*C56)+(Q52*E56)+(R52*G56)+(S52*I56)+(T52*K56)+(U52*M56)+V52</f>
        <v>0.4779336112</v>
      </c>
      <c r="X56" s="22">
        <f t="shared" si="47"/>
        <v>-0.06345668084</v>
      </c>
      <c r="Y56" s="22">
        <f t="shared" si="48"/>
        <v>0.06345668084</v>
      </c>
      <c r="Z56" s="22">
        <f t="shared" si="49"/>
        <v>-0.1052310004</v>
      </c>
      <c r="AA56" s="22">
        <f t="shared" si="50"/>
        <v>-0.003357895879</v>
      </c>
      <c r="AB56" s="22">
        <f t="shared" si="51"/>
        <v>0.03240492697</v>
      </c>
      <c r="AC56" s="22">
        <f t="shared" si="52"/>
        <v>0.04240213873</v>
      </c>
      <c r="AD56" s="22">
        <f t="shared" si="53"/>
        <v>0.05272409783</v>
      </c>
      <c r="AE56" s="22">
        <f t="shared" si="54"/>
        <v>0.01383709139</v>
      </c>
      <c r="AF56" s="22">
        <f t="shared" si="55"/>
        <v>0.06345668084</v>
      </c>
    </row>
    <row r="57">
      <c r="A57" s="18"/>
      <c r="B57" s="7">
        <v>0.0</v>
      </c>
      <c r="C57" s="19">
        <f t="shared" si="40"/>
        <v>-1.658312395</v>
      </c>
      <c r="D57" s="20">
        <v>0.0</v>
      </c>
      <c r="E57" s="19">
        <f t="shared" si="41"/>
        <v>-1.045097896</v>
      </c>
      <c r="F57" s="20">
        <v>8.0</v>
      </c>
      <c r="G57" s="19">
        <f t="shared" si="42"/>
        <v>1.207019698</v>
      </c>
      <c r="H57" s="20">
        <v>8.0</v>
      </c>
      <c r="I57" s="19">
        <f t="shared" si="43"/>
        <v>0.2827025641</v>
      </c>
      <c r="J57" s="20">
        <v>6.0</v>
      </c>
      <c r="K57" s="19">
        <f t="shared" si="44"/>
        <v>-0.5539117094</v>
      </c>
      <c r="L57" s="20">
        <v>5.0</v>
      </c>
      <c r="M57" s="19">
        <f t="shared" si="45"/>
        <v>-0.5996531935</v>
      </c>
      <c r="N57" s="20">
        <v>6.0</v>
      </c>
      <c r="O57" s="19">
        <f t="shared" si="46"/>
        <v>-0.4140043409</v>
      </c>
      <c r="W57" s="22">
        <f>(P52*C57)+(Q52*E57)+(R52*G57)+(S52*I57)+(T52*K57)+(U52*M57)+V52</f>
        <v>-0.3465737789</v>
      </c>
      <c r="X57" s="22">
        <f t="shared" si="47"/>
        <v>0.06743056209</v>
      </c>
      <c r="Y57" s="22">
        <f t="shared" si="48"/>
        <v>0.06743056209</v>
      </c>
      <c r="Z57" s="22">
        <f t="shared" si="49"/>
        <v>0.1118209369</v>
      </c>
      <c r="AA57" s="22">
        <f t="shared" si="50"/>
        <v>0.07047153854</v>
      </c>
      <c r="AB57" s="22">
        <f t="shared" si="51"/>
        <v>-0.0813900167</v>
      </c>
      <c r="AC57" s="22">
        <f t="shared" si="52"/>
        <v>-0.0190627928</v>
      </c>
      <c r="AD57" s="22">
        <f t="shared" si="53"/>
        <v>0.03735057791</v>
      </c>
      <c r="AE57" s="22">
        <f t="shared" si="54"/>
        <v>0.04043495189</v>
      </c>
      <c r="AF57" s="22">
        <f t="shared" si="55"/>
        <v>-0.06743056209</v>
      </c>
    </row>
    <row r="58">
      <c r="A58" s="18"/>
      <c r="B58" s="7">
        <v>1.0</v>
      </c>
      <c r="C58" s="19">
        <f t="shared" si="40"/>
        <v>0.6030226892</v>
      </c>
      <c r="D58" s="20">
        <v>4.0</v>
      </c>
      <c r="E58" s="19">
        <f t="shared" si="41"/>
        <v>0.5423925788</v>
      </c>
      <c r="F58" s="20">
        <v>6.0</v>
      </c>
      <c r="G58" s="19">
        <f t="shared" si="42"/>
        <v>-0.1856953382</v>
      </c>
      <c r="H58" s="20">
        <v>5.0</v>
      </c>
      <c r="I58" s="19">
        <f t="shared" si="43"/>
        <v>-0.8738079255</v>
      </c>
      <c r="J58" s="20">
        <v>8.0</v>
      </c>
      <c r="K58" s="19">
        <f t="shared" si="44"/>
        <v>0.3692744729</v>
      </c>
      <c r="L58" s="20">
        <v>8.0</v>
      </c>
      <c r="M58" s="19">
        <f t="shared" si="45"/>
        <v>0.6269101568</v>
      </c>
      <c r="N58" s="20">
        <v>7.0</v>
      </c>
      <c r="O58" s="19">
        <f t="shared" si="46"/>
        <v>0.06369297553</v>
      </c>
      <c r="W58" s="22">
        <f>(P52*C58)+(Q52*E58)+(R52*G58)+(S52*I58)+(T52*K58)+(U52*M58)+V52</f>
        <v>0.2043878614</v>
      </c>
      <c r="X58" s="22">
        <f t="shared" si="47"/>
        <v>0.1406948859</v>
      </c>
      <c r="Y58" s="22">
        <f t="shared" si="48"/>
        <v>0.1406948859</v>
      </c>
      <c r="Z58" s="22">
        <f t="shared" si="49"/>
        <v>-0.08484220842</v>
      </c>
      <c r="AA58" s="22">
        <f t="shared" si="50"/>
        <v>-0.07631186196</v>
      </c>
      <c r="AB58" s="22">
        <f t="shared" si="51"/>
        <v>0.02612638441</v>
      </c>
      <c r="AC58" s="22">
        <f t="shared" si="52"/>
        <v>0.1229403063</v>
      </c>
      <c r="AD58" s="22">
        <f t="shared" si="53"/>
        <v>-0.05195502982</v>
      </c>
      <c r="AE58" s="22">
        <f t="shared" si="54"/>
        <v>-0.08820305296</v>
      </c>
      <c r="AF58" s="22">
        <f t="shared" si="55"/>
        <v>-0.1406948859</v>
      </c>
    </row>
    <row r="59">
      <c r="A59" s="18"/>
      <c r="B59" s="7">
        <v>1.0</v>
      </c>
      <c r="C59" s="19">
        <f t="shared" si="40"/>
        <v>0.6030226892</v>
      </c>
      <c r="D59" s="20">
        <v>10.0</v>
      </c>
      <c r="E59" s="19">
        <f t="shared" si="41"/>
        <v>2.92362829</v>
      </c>
      <c r="F59" s="20">
        <v>4.0</v>
      </c>
      <c r="G59" s="19">
        <f t="shared" si="42"/>
        <v>-1.578410375</v>
      </c>
      <c r="H59" s="20">
        <v>6.0</v>
      </c>
      <c r="I59" s="19">
        <f t="shared" si="43"/>
        <v>-0.4883044289</v>
      </c>
      <c r="J59" s="20">
        <v>5.0</v>
      </c>
      <c r="K59" s="19">
        <f t="shared" si="44"/>
        <v>-1.015504801</v>
      </c>
      <c r="L59" s="20">
        <v>4.0</v>
      </c>
      <c r="M59" s="19">
        <f t="shared" si="45"/>
        <v>-1.008507644</v>
      </c>
      <c r="N59" s="20">
        <v>4.0</v>
      </c>
      <c r="O59" s="19">
        <f t="shared" si="46"/>
        <v>-1.369398974</v>
      </c>
      <c r="W59" s="22">
        <f>(P52*C59)+(Q52*E59)+(R52*G59)+(S52*I59)+(T52*K59)+(U52*M59)+V52</f>
        <v>-1.04454277</v>
      </c>
      <c r="X59" s="22">
        <f t="shared" si="47"/>
        <v>0.3248562041</v>
      </c>
      <c r="Y59" s="22">
        <f t="shared" si="48"/>
        <v>0.3248562041</v>
      </c>
      <c r="Z59" s="22">
        <f t="shared" si="49"/>
        <v>-0.1958956618</v>
      </c>
      <c r="AA59" s="22">
        <f t="shared" si="50"/>
        <v>-0.9497587885</v>
      </c>
      <c r="AB59" s="22">
        <f t="shared" si="51"/>
        <v>0.5127564027</v>
      </c>
      <c r="AC59" s="22">
        <f t="shared" si="52"/>
        <v>0.1586287232</v>
      </c>
      <c r="AD59" s="22">
        <f t="shared" si="53"/>
        <v>0.3298930347</v>
      </c>
      <c r="AE59" s="22">
        <f t="shared" si="54"/>
        <v>0.3276199649</v>
      </c>
      <c r="AF59" s="22">
        <f t="shared" si="55"/>
        <v>-0.3248562041</v>
      </c>
    </row>
    <row r="60">
      <c r="A60" s="18"/>
      <c r="B60" s="7">
        <v>0.0</v>
      </c>
      <c r="C60" s="19">
        <f t="shared" si="40"/>
        <v>-1.658312395</v>
      </c>
      <c r="D60" s="20">
        <v>1.0</v>
      </c>
      <c r="E60" s="19">
        <f t="shared" si="41"/>
        <v>-0.648225277</v>
      </c>
      <c r="F60" s="20">
        <v>6.0</v>
      </c>
      <c r="G60" s="19">
        <f t="shared" si="42"/>
        <v>-0.1856953382</v>
      </c>
      <c r="H60" s="20">
        <v>7.0</v>
      </c>
      <c r="I60" s="19">
        <f t="shared" si="43"/>
        <v>-0.1028009324</v>
      </c>
      <c r="J60" s="20">
        <v>8.0</v>
      </c>
      <c r="K60" s="19">
        <f t="shared" si="44"/>
        <v>0.3692744729</v>
      </c>
      <c r="L60" s="20">
        <v>7.0</v>
      </c>
      <c r="M60" s="19">
        <f t="shared" si="45"/>
        <v>0.2180557067</v>
      </c>
      <c r="N60" s="20">
        <v>8.0</v>
      </c>
      <c r="O60" s="19">
        <f t="shared" si="46"/>
        <v>0.541390292</v>
      </c>
      <c r="W60" s="22">
        <f>(P52*C60)+(Q52*E60)+(R52*G60)+(S52*I60)+(T52*K60)+(U52*M60)+V52</f>
        <v>0.1194723453</v>
      </c>
      <c r="X60" s="22">
        <f t="shared" si="47"/>
        <v>-0.4219179467</v>
      </c>
      <c r="Y60" s="22">
        <f t="shared" si="48"/>
        <v>0.4219179467</v>
      </c>
      <c r="Z60" s="22">
        <f t="shared" si="49"/>
        <v>-0.6996717607</v>
      </c>
      <c r="AA60" s="22">
        <f t="shared" si="50"/>
        <v>-0.2734978779</v>
      </c>
      <c r="AB60" s="22">
        <f t="shared" si="51"/>
        <v>-0.07834819579</v>
      </c>
      <c r="AC60" s="22">
        <f t="shared" si="52"/>
        <v>-0.04337355832</v>
      </c>
      <c r="AD60" s="22">
        <f t="shared" si="53"/>
        <v>0.1558035274</v>
      </c>
      <c r="AE60" s="22">
        <f t="shared" si="54"/>
        <v>0.09200161604</v>
      </c>
      <c r="AF60" s="22">
        <f t="shared" si="55"/>
        <v>0.4219179467</v>
      </c>
    </row>
    <row r="61">
      <c r="A61" s="18"/>
      <c r="B61" s="7">
        <v>1.0</v>
      </c>
      <c r="C61" s="19">
        <f t="shared" si="40"/>
        <v>0.6030226892</v>
      </c>
      <c r="D61" s="20">
        <v>5.0</v>
      </c>
      <c r="E61" s="19">
        <f t="shared" si="41"/>
        <v>0.9392651974</v>
      </c>
      <c r="F61" s="20">
        <v>6.0</v>
      </c>
      <c r="G61" s="19">
        <f t="shared" si="42"/>
        <v>-0.1856953382</v>
      </c>
      <c r="H61" s="20">
        <v>1.0</v>
      </c>
      <c r="I61" s="19">
        <f t="shared" si="43"/>
        <v>-2.415821912</v>
      </c>
      <c r="J61" s="20">
        <v>6.0</v>
      </c>
      <c r="K61" s="19">
        <f t="shared" si="44"/>
        <v>-0.5539117094</v>
      </c>
      <c r="L61" s="20">
        <v>6.0</v>
      </c>
      <c r="M61" s="19">
        <f t="shared" si="45"/>
        <v>-0.1907987434</v>
      </c>
      <c r="N61" s="20">
        <v>6.0</v>
      </c>
      <c r="O61" s="19">
        <f t="shared" si="46"/>
        <v>-0.4140043409</v>
      </c>
      <c r="W61" s="22">
        <f>(P52*C61)+(Q52*E61)+(R52*G61)+(S52*I61)+(T52*K61)+(U52*M61)+V52</f>
        <v>-0.6800707538</v>
      </c>
      <c r="X61" s="22">
        <f t="shared" si="47"/>
        <v>-0.2660664129</v>
      </c>
      <c r="Y61" s="22">
        <f t="shared" si="48"/>
        <v>0.2660664129</v>
      </c>
      <c r="Z61" s="22">
        <f t="shared" si="49"/>
        <v>0.1604440838</v>
      </c>
      <c r="AA61" s="22">
        <f t="shared" si="50"/>
        <v>0.2499069218</v>
      </c>
      <c r="AB61" s="22">
        <f t="shared" si="51"/>
        <v>-0.04940729252</v>
      </c>
      <c r="AC61" s="22">
        <f t="shared" si="52"/>
        <v>-0.6427690701</v>
      </c>
      <c r="AD61" s="22">
        <f t="shared" si="53"/>
        <v>-0.1473773016</v>
      </c>
      <c r="AE61" s="22">
        <f t="shared" si="54"/>
        <v>-0.05076513723</v>
      </c>
      <c r="AF61" s="22">
        <f t="shared" si="55"/>
        <v>0.2660664129</v>
      </c>
    </row>
    <row r="62">
      <c r="A62" s="18"/>
      <c r="B62" s="7">
        <v>1.0</v>
      </c>
      <c r="C62" s="19">
        <f t="shared" si="40"/>
        <v>0.6030226892</v>
      </c>
      <c r="D62" s="20">
        <v>3.0</v>
      </c>
      <c r="E62" s="19">
        <f t="shared" si="41"/>
        <v>0.1455199602</v>
      </c>
      <c r="F62" s="20">
        <v>6.0</v>
      </c>
      <c r="G62" s="19">
        <f t="shared" si="42"/>
        <v>-0.1856953382</v>
      </c>
      <c r="H62" s="20">
        <v>10.0</v>
      </c>
      <c r="I62" s="19">
        <f t="shared" si="43"/>
        <v>1.053709557</v>
      </c>
      <c r="J62" s="20">
        <v>6.0</v>
      </c>
      <c r="K62" s="19">
        <f t="shared" si="44"/>
        <v>-0.5539117094</v>
      </c>
      <c r="L62" s="20">
        <v>6.0</v>
      </c>
      <c r="M62" s="19">
        <f t="shared" si="45"/>
        <v>-0.1907987434</v>
      </c>
      <c r="N62" s="20">
        <v>6.0</v>
      </c>
      <c r="O62" s="19">
        <f t="shared" si="46"/>
        <v>-0.4140043409</v>
      </c>
      <c r="W62" s="22">
        <f>(P52*C62)+(Q52*E62)+(R52*G62)+(S52*I62)+(T52*K62)+(U52*M62)+V52</f>
        <v>-0.1521776418</v>
      </c>
      <c r="X62" s="22">
        <f t="shared" si="47"/>
        <v>0.2618266991</v>
      </c>
      <c r="Y62" s="22">
        <f t="shared" si="48"/>
        <v>0.2618266991</v>
      </c>
      <c r="Z62" s="22">
        <f t="shared" si="49"/>
        <v>-0.1578874402</v>
      </c>
      <c r="AA62" s="22">
        <f t="shared" si="50"/>
        <v>-0.03810101082</v>
      </c>
      <c r="AB62" s="22">
        <f t="shared" si="51"/>
        <v>0.04861999744</v>
      </c>
      <c r="AC62" s="22">
        <f t="shared" si="52"/>
        <v>-0.2758892952</v>
      </c>
      <c r="AD62" s="22">
        <f t="shared" si="53"/>
        <v>0.1450288745</v>
      </c>
      <c r="AE62" s="22">
        <f t="shared" si="54"/>
        <v>0.04995620518</v>
      </c>
      <c r="AF62" s="22">
        <f t="shared" si="55"/>
        <v>-0.2618266991</v>
      </c>
    </row>
    <row r="63">
      <c r="A63" s="18"/>
      <c r="B63" s="7">
        <v>0.0</v>
      </c>
      <c r="C63" s="19">
        <f t="shared" si="40"/>
        <v>-1.658312395</v>
      </c>
      <c r="D63" s="20">
        <v>1.0</v>
      </c>
      <c r="E63" s="19">
        <f t="shared" si="41"/>
        <v>-0.648225277</v>
      </c>
      <c r="F63" s="20">
        <v>8.0</v>
      </c>
      <c r="G63" s="19">
        <f t="shared" si="42"/>
        <v>1.207019698</v>
      </c>
      <c r="H63" s="20">
        <v>3.0</v>
      </c>
      <c r="I63" s="19">
        <f t="shared" si="43"/>
        <v>-1.644814919</v>
      </c>
      <c r="J63" s="20">
        <v>1.0</v>
      </c>
      <c r="K63" s="19">
        <f t="shared" si="44"/>
        <v>-2.861877165</v>
      </c>
      <c r="L63" s="20">
        <v>1.0</v>
      </c>
      <c r="M63" s="19">
        <f t="shared" si="45"/>
        <v>-2.235070994</v>
      </c>
      <c r="N63" s="20">
        <v>1.0</v>
      </c>
      <c r="O63" s="19">
        <f t="shared" si="46"/>
        <v>-2.802490923</v>
      </c>
      <c r="W63" s="22">
        <f>(P52*C63)+(Q52*E63)+(R52*G63)+(S52*I63)+(T52*K63)+(U52*M63)+V52</f>
        <v>-2.164434857</v>
      </c>
      <c r="X63" s="22">
        <f t="shared" si="47"/>
        <v>0.6380560659</v>
      </c>
      <c r="Y63" s="22">
        <f t="shared" si="48"/>
        <v>0.6380560659</v>
      </c>
      <c r="Z63" s="22">
        <f t="shared" si="49"/>
        <v>1.058096283</v>
      </c>
      <c r="AA63" s="22">
        <f t="shared" si="50"/>
        <v>0.4136040701</v>
      </c>
      <c r="AB63" s="22">
        <f t="shared" si="51"/>
        <v>-0.77014624</v>
      </c>
      <c r="AC63" s="22">
        <f t="shared" si="52"/>
        <v>1.049484136</v>
      </c>
      <c r="AD63" s="22">
        <f t="shared" si="53"/>
        <v>1.826038085</v>
      </c>
      <c r="AE63" s="22">
        <f t="shared" si="54"/>
        <v>1.426100605</v>
      </c>
      <c r="AF63" s="22">
        <f t="shared" si="55"/>
        <v>-0.6380560659</v>
      </c>
    </row>
    <row r="64">
      <c r="A64" s="18"/>
      <c r="B64" s="7">
        <v>1.0</v>
      </c>
      <c r="C64" s="19">
        <f t="shared" si="40"/>
        <v>0.6030226892</v>
      </c>
      <c r="D64" s="20">
        <v>2.0</v>
      </c>
      <c r="E64" s="19">
        <f t="shared" si="41"/>
        <v>-0.2513526584</v>
      </c>
      <c r="F64" s="20">
        <v>6.0</v>
      </c>
      <c r="G64" s="19">
        <f t="shared" si="42"/>
        <v>-0.1856953382</v>
      </c>
      <c r="H64" s="20">
        <v>6.0</v>
      </c>
      <c r="I64" s="19">
        <f t="shared" si="43"/>
        <v>-0.4883044289</v>
      </c>
      <c r="J64" s="20">
        <v>9.0</v>
      </c>
      <c r="K64" s="19">
        <f t="shared" si="44"/>
        <v>0.8308675641</v>
      </c>
      <c r="L64" s="20">
        <v>3.0</v>
      </c>
      <c r="M64" s="19">
        <f t="shared" si="45"/>
        <v>-1.417362094</v>
      </c>
      <c r="N64" s="20">
        <v>9.0</v>
      </c>
      <c r="O64" s="19">
        <f t="shared" si="46"/>
        <v>1.019087608</v>
      </c>
      <c r="W64" s="22">
        <f>(P52*C64)+(Q52*E64)+(R52*G64)+(S52*I64)+(T52*K64)+(U52*M64)+V52</f>
        <v>0.07929288707</v>
      </c>
      <c r="X64" s="22">
        <f t="shared" si="47"/>
        <v>-0.9397947214</v>
      </c>
      <c r="Y64" s="22">
        <f t="shared" si="48"/>
        <v>0.9397947214</v>
      </c>
      <c r="Z64" s="22">
        <f t="shared" si="49"/>
        <v>0.5667175402</v>
      </c>
      <c r="AA64" s="22">
        <f t="shared" si="50"/>
        <v>-0.2362199016</v>
      </c>
      <c r="AB64" s="22">
        <f t="shared" si="51"/>
        <v>-0.1745154986</v>
      </c>
      <c r="AC64" s="22">
        <f t="shared" si="52"/>
        <v>-0.4589059248</v>
      </c>
      <c r="AD64" s="22">
        <f t="shared" si="53"/>
        <v>0.7808449509</v>
      </c>
      <c r="AE64" s="22">
        <f t="shared" si="54"/>
        <v>-1.332029414</v>
      </c>
      <c r="AF64" s="22">
        <f t="shared" si="55"/>
        <v>0.9397947214</v>
      </c>
    </row>
    <row r="65">
      <c r="A65" s="18"/>
      <c r="B65" s="7">
        <v>1.0</v>
      </c>
      <c r="C65" s="19">
        <f t="shared" si="40"/>
        <v>0.6030226892</v>
      </c>
      <c r="D65" s="20">
        <v>1.0</v>
      </c>
      <c r="E65" s="19">
        <f t="shared" si="41"/>
        <v>-0.648225277</v>
      </c>
      <c r="F65" s="20">
        <v>3.0</v>
      </c>
      <c r="G65" s="19">
        <f t="shared" si="42"/>
        <v>-2.274767893</v>
      </c>
      <c r="H65" s="20">
        <v>10.0</v>
      </c>
      <c r="I65" s="19">
        <f t="shared" si="43"/>
        <v>1.053709557</v>
      </c>
      <c r="J65" s="20">
        <v>9.0</v>
      </c>
      <c r="K65" s="19">
        <f t="shared" si="44"/>
        <v>0.8308675641</v>
      </c>
      <c r="L65" s="20">
        <v>9.0</v>
      </c>
      <c r="M65" s="19">
        <f t="shared" si="45"/>
        <v>1.035764607</v>
      </c>
      <c r="N65" s="20">
        <v>9.0</v>
      </c>
      <c r="O65" s="19">
        <f t="shared" si="46"/>
        <v>1.019087608</v>
      </c>
      <c r="W65" s="22">
        <f>(P52*C65)+(Q52*E65)+(R52*G65)+(S52*I65)+(T52*K65)+(U52*M65)+V52</f>
        <v>0.7062405081</v>
      </c>
      <c r="X65" s="22">
        <f t="shared" si="47"/>
        <v>-0.3128471004</v>
      </c>
      <c r="Y65" s="22">
        <f t="shared" si="48"/>
        <v>0.3128471004</v>
      </c>
      <c r="Z65" s="22">
        <f t="shared" si="49"/>
        <v>0.1886538998</v>
      </c>
      <c r="AA65" s="22">
        <f t="shared" si="50"/>
        <v>-0.2027953983</v>
      </c>
      <c r="AB65" s="22">
        <f t="shared" si="51"/>
        <v>-0.7116545394</v>
      </c>
      <c r="AC65" s="22">
        <f t="shared" si="52"/>
        <v>0.3296499797</v>
      </c>
      <c r="AD65" s="22">
        <f t="shared" si="53"/>
        <v>0.2599345083</v>
      </c>
      <c r="AE65" s="22">
        <f t="shared" si="54"/>
        <v>0.324035954</v>
      </c>
      <c r="AF65" s="22">
        <f t="shared" si="55"/>
        <v>0.3128471004</v>
      </c>
    </row>
    <row r="66">
      <c r="A66" s="18"/>
      <c r="B66" s="7">
        <v>1.0</v>
      </c>
      <c r="C66" s="19">
        <f t="shared" si="40"/>
        <v>0.6030226892</v>
      </c>
      <c r="D66" s="20">
        <v>1.0</v>
      </c>
      <c r="E66" s="19">
        <f t="shared" si="41"/>
        <v>-0.648225277</v>
      </c>
      <c r="F66" s="20">
        <v>7.0</v>
      </c>
      <c r="G66" s="19">
        <f t="shared" si="42"/>
        <v>0.51066218</v>
      </c>
      <c r="H66" s="20">
        <v>10.0</v>
      </c>
      <c r="I66" s="19">
        <f t="shared" si="43"/>
        <v>1.053709557</v>
      </c>
      <c r="J66" s="20">
        <v>9.0</v>
      </c>
      <c r="K66" s="19">
        <f t="shared" si="44"/>
        <v>0.8308675641</v>
      </c>
      <c r="L66" s="20">
        <v>9.0</v>
      </c>
      <c r="M66" s="19">
        <f t="shared" si="45"/>
        <v>1.035764607</v>
      </c>
      <c r="N66" s="20">
        <v>8.0</v>
      </c>
      <c r="O66" s="19">
        <f t="shared" si="46"/>
        <v>0.541390292</v>
      </c>
      <c r="W66" s="22">
        <f>(P52*C66)+(Q52*E66)+(R52*G66)+(S52*I66)+(T52*K66)+(U52*M66)+V52</f>
        <v>0.9164520281</v>
      </c>
      <c r="X66" s="22">
        <f t="shared" si="47"/>
        <v>0.3750617361</v>
      </c>
      <c r="Y66" s="22">
        <f t="shared" si="48"/>
        <v>0.3750617361</v>
      </c>
      <c r="Z66" s="22">
        <f t="shared" si="49"/>
        <v>-0.2261707367</v>
      </c>
      <c r="AA66" s="22">
        <f t="shared" si="50"/>
        <v>0.2431244978</v>
      </c>
      <c r="AB66" s="22">
        <f t="shared" si="51"/>
        <v>-0.1915298438</v>
      </c>
      <c r="AC66" s="22">
        <f t="shared" si="52"/>
        <v>-0.3952061359</v>
      </c>
      <c r="AD66" s="22">
        <f t="shared" si="53"/>
        <v>-0.3116266311</v>
      </c>
      <c r="AE66" s="22">
        <f t="shared" si="54"/>
        <v>-0.3884756717</v>
      </c>
      <c r="AF66" s="22">
        <f t="shared" si="55"/>
        <v>-0.3750617361</v>
      </c>
    </row>
    <row r="67">
      <c r="A67" s="23" t="s">
        <v>43</v>
      </c>
      <c r="B67" s="24">
        <f>AVERAGE(B52:B66)</f>
        <v>0.7333333333</v>
      </c>
      <c r="C67" s="25">
        <f t="shared" si="40"/>
        <v>0</v>
      </c>
      <c r="D67" s="24">
        <f>AVERAGE(D52:D66)</f>
        <v>2.633333333</v>
      </c>
      <c r="E67" s="25">
        <f t="shared" si="41"/>
        <v>0</v>
      </c>
      <c r="F67" s="24">
        <f>AVERAGE(F52:F66)</f>
        <v>6.266666667</v>
      </c>
      <c r="G67" s="25">
        <f t="shared" si="42"/>
        <v>0</v>
      </c>
      <c r="H67" s="24">
        <f>AVERAGE(H52:H66)</f>
        <v>7.266666667</v>
      </c>
      <c r="I67" s="25">
        <f t="shared" si="43"/>
        <v>0</v>
      </c>
      <c r="J67" s="24">
        <f>AVERAGE(J52:J66)</f>
        <v>7.2</v>
      </c>
      <c r="K67" s="25">
        <f t="shared" si="44"/>
        <v>0</v>
      </c>
      <c r="L67" s="24">
        <f>AVERAGE(L52:L66)</f>
        <v>6.466666667</v>
      </c>
      <c r="M67" s="25">
        <f t="shared" si="45"/>
        <v>0</v>
      </c>
      <c r="N67" s="24">
        <f>AVERAGE(N52:N66)</f>
        <v>6.866666667</v>
      </c>
      <c r="O67" s="25">
        <f t="shared" si="46"/>
        <v>0</v>
      </c>
      <c r="X67" s="34" t="s">
        <v>43</v>
      </c>
      <c r="Y67" s="40">
        <f t="shared" ref="Y67:AF67" si="56">AVERAGE(Y52:Y66)</f>
        <v>0.3229903182</v>
      </c>
      <c r="Z67" s="40">
        <f t="shared" si="56"/>
        <v>0.0331831326</v>
      </c>
      <c r="AA67" s="40">
        <f t="shared" si="56"/>
        <v>-0.0912784152</v>
      </c>
      <c r="AB67" s="40">
        <f t="shared" si="56"/>
        <v>-0.1115195014</v>
      </c>
      <c r="AC67" s="40">
        <f t="shared" si="56"/>
        <v>0.002729435064</v>
      </c>
      <c r="AD67" s="40">
        <f t="shared" si="56"/>
        <v>0.1769943321</v>
      </c>
      <c r="AE67" s="40">
        <f t="shared" si="56"/>
        <v>0.0551139519</v>
      </c>
      <c r="AF67" s="40">
        <f t="shared" si="56"/>
        <v>0</v>
      </c>
    </row>
    <row r="68">
      <c r="A68" s="28" t="s">
        <v>44</v>
      </c>
      <c r="B68" s="24">
        <f t="shared" ref="B68:O68" si="57">_xlfn.STDEV.p(B52:B66)</f>
        <v>0.4422166387</v>
      </c>
      <c r="C68" s="28">
        <f t="shared" si="57"/>
        <v>1</v>
      </c>
      <c r="D68" s="24">
        <f t="shared" si="57"/>
        <v>2.519700159</v>
      </c>
      <c r="E68" s="28">
        <f t="shared" si="57"/>
        <v>1</v>
      </c>
      <c r="F68" s="24">
        <f t="shared" si="57"/>
        <v>1.436043949</v>
      </c>
      <c r="G68" s="28">
        <f t="shared" si="57"/>
        <v>1</v>
      </c>
      <c r="H68" s="24">
        <f t="shared" si="57"/>
        <v>2.594010194</v>
      </c>
      <c r="I68" s="28">
        <f t="shared" si="57"/>
        <v>1</v>
      </c>
      <c r="J68" s="24">
        <f t="shared" si="57"/>
        <v>2.166410241</v>
      </c>
      <c r="K68" s="28">
        <f t="shared" si="57"/>
        <v>1</v>
      </c>
      <c r="L68" s="24">
        <f t="shared" si="57"/>
        <v>2.445858177</v>
      </c>
      <c r="M68" s="28">
        <f t="shared" si="57"/>
        <v>1</v>
      </c>
      <c r="N68" s="24">
        <f t="shared" si="57"/>
        <v>2.093375796</v>
      </c>
      <c r="O68" s="28">
        <f t="shared" si="57"/>
        <v>1</v>
      </c>
      <c r="Y68" s="36" t="s">
        <v>46</v>
      </c>
      <c r="Z68" s="36">
        <v>0.225</v>
      </c>
    </row>
    <row r="69">
      <c r="Y69" s="36" t="s">
        <v>47</v>
      </c>
      <c r="Z69" s="37">
        <f>Z68*Z67</f>
        <v>0.007466204836</v>
      </c>
      <c r="AA69" s="37">
        <f>Z68*AA67</f>
        <v>-0.02053764342</v>
      </c>
      <c r="AB69" s="37">
        <f>Z68*AB67</f>
        <v>-0.02509188782</v>
      </c>
      <c r="AC69" s="37">
        <f>Z68*AC67</f>
        <v>0.0006141228893</v>
      </c>
      <c r="AD69" s="37">
        <f>Z68*AD67</f>
        <v>0.03982372472</v>
      </c>
      <c r="AE69" s="37">
        <f>Z68*AE67</f>
        <v>0.01240063918</v>
      </c>
      <c r="AF69" s="37">
        <f>Z68*AF67</f>
        <v>0</v>
      </c>
    </row>
    <row r="71">
      <c r="A71" s="38" t="s">
        <v>50</v>
      </c>
    </row>
    <row r="73">
      <c r="A73" s="1" t="s">
        <v>0</v>
      </c>
      <c r="P73" s="30" t="s">
        <v>16</v>
      </c>
      <c r="W73" s="9" t="s">
        <v>17</v>
      </c>
    </row>
    <row r="74">
      <c r="A74" s="11"/>
      <c r="B74" s="12" t="s">
        <v>18</v>
      </c>
      <c r="C74" s="13" t="s">
        <v>2</v>
      </c>
      <c r="D74" s="14" t="s">
        <v>19</v>
      </c>
      <c r="E74" s="13" t="s">
        <v>20</v>
      </c>
      <c r="F74" s="13" t="s">
        <v>21</v>
      </c>
      <c r="G74" s="13" t="s">
        <v>4</v>
      </c>
      <c r="H74" s="12" t="s">
        <v>22</v>
      </c>
      <c r="I74" s="13" t="s">
        <v>5</v>
      </c>
      <c r="J74" s="12" t="s">
        <v>23</v>
      </c>
      <c r="K74" s="13" t="s">
        <v>6</v>
      </c>
      <c r="L74" s="5" t="s">
        <v>24</v>
      </c>
      <c r="M74" s="13" t="s">
        <v>7</v>
      </c>
      <c r="N74" s="13" t="s">
        <v>25</v>
      </c>
      <c r="O74" s="13" t="s">
        <v>8</v>
      </c>
      <c r="P74" s="31" t="s">
        <v>26</v>
      </c>
      <c r="Q74" s="31" t="s">
        <v>27</v>
      </c>
      <c r="R74" s="31" t="s">
        <v>28</v>
      </c>
      <c r="S74" s="31" t="s">
        <v>29</v>
      </c>
      <c r="T74" s="31" t="s">
        <v>30</v>
      </c>
      <c r="U74" s="31" t="s">
        <v>31</v>
      </c>
      <c r="V74" s="31" t="s">
        <v>32</v>
      </c>
      <c r="W74" s="10" t="s">
        <v>33</v>
      </c>
      <c r="X74" s="15" t="s">
        <v>34</v>
      </c>
      <c r="Y74" s="15" t="s">
        <v>45</v>
      </c>
      <c r="Z74" s="17" t="s">
        <v>36</v>
      </c>
      <c r="AA74" s="17" t="s">
        <v>37</v>
      </c>
      <c r="AB74" s="17" t="s">
        <v>38</v>
      </c>
      <c r="AC74" s="17" t="s">
        <v>39</v>
      </c>
      <c r="AD74" s="17" t="s">
        <v>40</v>
      </c>
      <c r="AE74" s="17" t="s">
        <v>41</v>
      </c>
      <c r="AF74" s="17" t="s">
        <v>42</v>
      </c>
    </row>
    <row r="75">
      <c r="A75" s="18"/>
      <c r="B75" s="7">
        <v>1.0</v>
      </c>
      <c r="C75" s="19">
        <f t="shared" ref="C75:C90" si="59">(B75 - $B$18) / $B$19</f>
        <v>0.6030226892</v>
      </c>
      <c r="D75" s="20">
        <v>0.0</v>
      </c>
      <c r="E75" s="19">
        <f t="shared" ref="E75:E90" si="60">(D75 - $D$18) / $D$19</f>
        <v>-1.045097896</v>
      </c>
      <c r="F75" s="20">
        <v>8.0</v>
      </c>
      <c r="G75" s="19">
        <f t="shared" ref="G75:G90" si="61">(F75 - $F$18) / $F$19</f>
        <v>1.207019698</v>
      </c>
      <c r="H75" s="20">
        <v>8.0</v>
      </c>
      <c r="I75" s="19">
        <f t="shared" ref="I75:I90" si="62">(H75 - $H$18) / $H$19</f>
        <v>0.2827025641</v>
      </c>
      <c r="J75" s="20">
        <v>7.0</v>
      </c>
      <c r="K75" s="19">
        <f t="shared" ref="K75:K90" si="63">(J75 - $J$18) / $J$19</f>
        <v>-0.09231861823</v>
      </c>
      <c r="L75" s="20">
        <v>9.0</v>
      </c>
      <c r="M75" s="19">
        <f t="shared" ref="M75:M90" si="64">(L75 - $L$18) / $L$19</f>
        <v>1.035764607</v>
      </c>
      <c r="N75" s="20">
        <v>8.0</v>
      </c>
      <c r="O75" s="19">
        <f t="shared" ref="O75:O90" si="65">(N75 - $N$18) / $N$19</f>
        <v>0.541390292</v>
      </c>
      <c r="P75" s="32">
        <f t="shared" ref="P75:V75" si="58">P52+Z69</f>
        <v>0.08201162389</v>
      </c>
      <c r="Q75" s="39">
        <f t="shared" si="58"/>
        <v>-0.07732381683</v>
      </c>
      <c r="R75" s="39">
        <f t="shared" si="58"/>
        <v>0.05037635752</v>
      </c>
      <c r="S75" s="39">
        <f t="shared" si="58"/>
        <v>0.1397739379</v>
      </c>
      <c r="T75" s="39">
        <f t="shared" si="58"/>
        <v>0.5433419007</v>
      </c>
      <c r="U75" s="39">
        <f t="shared" si="58"/>
        <v>0.235578269</v>
      </c>
      <c r="V75" s="39">
        <f t="shared" si="58"/>
        <v>0</v>
      </c>
      <c r="W75" s="22">
        <f>(P75*C75)+(Q75*E75)+(R75*G75)+(S75*I75)+(T75*K75)+(U75*M75)+V75</f>
        <v>0.4244285944</v>
      </c>
      <c r="X75" s="22">
        <f t="shared" ref="X75:X89" si="66">W75-O75</f>
        <v>-0.1169616976</v>
      </c>
      <c r="Y75" s="22">
        <f t="shared" ref="Y75:Y89" si="67">ABS(W75-O75)</f>
        <v>0.1169616976</v>
      </c>
      <c r="Z75" s="22">
        <f t="shared" ref="Z75:Z89" si="68">(O75-W75)*C75</f>
        <v>0.07053055742</v>
      </c>
      <c r="AA75" s="22">
        <f t="shared" ref="AA75:AA89" si="69">(O75-W75)*E75</f>
        <v>-0.122236424</v>
      </c>
      <c r="AB75" s="22">
        <f t="shared" ref="AB75:AB89" si="70">(O75-W75)*G75</f>
        <v>0.1411750729</v>
      </c>
      <c r="AC75" s="22">
        <f t="shared" ref="AC75:AC89" si="71">(O75-W75)*I75</f>
        <v>0.03306537182</v>
      </c>
      <c r="AD75" s="22">
        <f t="shared" ref="AD75:AD89" si="72">(O75-W75)*K75</f>
        <v>-0.01079774231</v>
      </c>
      <c r="AE75" s="22">
        <f t="shared" ref="AE75:AE89" si="73">(O75-W75)*M75</f>
        <v>0.1211447867</v>
      </c>
      <c r="AF75" s="22">
        <f t="shared" ref="AF75:AF89" si="74">O75-W75</f>
        <v>0.1169616976</v>
      </c>
    </row>
    <row r="76">
      <c r="A76" s="18"/>
      <c r="B76" s="7">
        <v>1.0</v>
      </c>
      <c r="C76" s="19">
        <f t="shared" si="59"/>
        <v>0.6030226892</v>
      </c>
      <c r="D76" s="20">
        <v>3.0</v>
      </c>
      <c r="E76" s="19">
        <f t="shared" si="60"/>
        <v>0.1455199602</v>
      </c>
      <c r="F76" s="20">
        <v>8.0</v>
      </c>
      <c r="G76" s="19">
        <f t="shared" si="61"/>
        <v>1.207019698</v>
      </c>
      <c r="H76" s="20">
        <v>8.0</v>
      </c>
      <c r="I76" s="19">
        <f t="shared" si="62"/>
        <v>0.2827025641</v>
      </c>
      <c r="J76" s="20">
        <v>10.0</v>
      </c>
      <c r="K76" s="19">
        <f t="shared" si="63"/>
        <v>1.292460655</v>
      </c>
      <c r="L76" s="20">
        <v>8.0</v>
      </c>
      <c r="M76" s="19">
        <f t="shared" si="64"/>
        <v>0.6269101568</v>
      </c>
      <c r="N76" s="20">
        <v>8.0</v>
      </c>
      <c r="O76" s="19">
        <f t="shared" si="65"/>
        <v>0.541390292</v>
      </c>
      <c r="W76" s="22">
        <f>(P75*C76)+(Q75*E76)+(R75*G76)+(S75*I76)+(T75*K76)+(U75*M76)+V75</f>
        <v>0.9884568563</v>
      </c>
      <c r="X76" s="22">
        <f t="shared" si="66"/>
        <v>0.4470665643</v>
      </c>
      <c r="Y76" s="22">
        <f t="shared" si="67"/>
        <v>0.4470665643</v>
      </c>
      <c r="Z76" s="22">
        <f t="shared" si="68"/>
        <v>-0.2695912818</v>
      </c>
      <c r="AA76" s="22">
        <f t="shared" si="69"/>
        <v>-0.06505710862</v>
      </c>
      <c r="AB76" s="22">
        <f t="shared" si="70"/>
        <v>-0.5396181495</v>
      </c>
      <c r="AC76" s="22">
        <f t="shared" si="71"/>
        <v>-0.1263868641</v>
      </c>
      <c r="AD76" s="22">
        <f t="shared" si="72"/>
        <v>-0.5778159446</v>
      </c>
      <c r="AE76" s="22">
        <f t="shared" si="73"/>
        <v>-0.2802705699</v>
      </c>
      <c r="AF76" s="22">
        <f t="shared" si="74"/>
        <v>-0.4470665643</v>
      </c>
    </row>
    <row r="77">
      <c r="A77" s="18"/>
      <c r="B77" s="7">
        <v>1.0</v>
      </c>
      <c r="C77" s="19">
        <f t="shared" si="59"/>
        <v>0.6030226892</v>
      </c>
      <c r="D77" s="20">
        <v>5.0</v>
      </c>
      <c r="E77" s="19">
        <f t="shared" si="60"/>
        <v>0.9392651974</v>
      </c>
      <c r="F77" s="20">
        <v>5.0</v>
      </c>
      <c r="G77" s="19">
        <f t="shared" si="61"/>
        <v>-0.8820528563</v>
      </c>
      <c r="H77" s="20">
        <v>8.0</v>
      </c>
      <c r="I77" s="19">
        <f t="shared" si="62"/>
        <v>0.2827025641</v>
      </c>
      <c r="J77" s="20">
        <v>7.0</v>
      </c>
      <c r="K77" s="19">
        <f t="shared" si="63"/>
        <v>-0.09231861823</v>
      </c>
      <c r="L77" s="20">
        <v>5.0</v>
      </c>
      <c r="M77" s="19">
        <f t="shared" si="64"/>
        <v>-0.5996531935</v>
      </c>
      <c r="N77" s="20">
        <v>6.0</v>
      </c>
      <c r="O77" s="19">
        <f t="shared" si="65"/>
        <v>-0.4140043409</v>
      </c>
      <c r="W77" s="22">
        <f>(P75*C77)+(Q75*E77)+(R75*G77)+(S75*I77)+(T75*K77)+(U75*M77)+V75</f>
        <v>-0.2195186943</v>
      </c>
      <c r="X77" s="22">
        <f t="shared" si="66"/>
        <v>0.1944856466</v>
      </c>
      <c r="Y77" s="22">
        <f t="shared" si="67"/>
        <v>0.1944856466</v>
      </c>
      <c r="Z77" s="22">
        <f t="shared" si="68"/>
        <v>-0.1172792576</v>
      </c>
      <c r="AA77" s="22">
        <f t="shared" si="69"/>
        <v>-0.1826735993</v>
      </c>
      <c r="AB77" s="22">
        <f t="shared" si="70"/>
        <v>0.1715466201</v>
      </c>
      <c r="AC77" s="22">
        <f t="shared" si="71"/>
        <v>-0.05498159099</v>
      </c>
      <c r="AD77" s="22">
        <f t="shared" si="72"/>
        <v>0.01795464616</v>
      </c>
      <c r="AE77" s="22">
        <f t="shared" si="73"/>
        <v>0.1166239391</v>
      </c>
      <c r="AF77" s="22">
        <f t="shared" si="74"/>
        <v>-0.1944856466</v>
      </c>
    </row>
    <row r="78">
      <c r="A78" s="18"/>
      <c r="B78" s="7">
        <v>1.0</v>
      </c>
      <c r="C78" s="19">
        <f t="shared" si="59"/>
        <v>0.6030226892</v>
      </c>
      <c r="D78" s="20">
        <v>1.0</v>
      </c>
      <c r="E78" s="19">
        <f t="shared" si="60"/>
        <v>-0.648225277</v>
      </c>
      <c r="F78" s="20">
        <v>6.0</v>
      </c>
      <c r="G78" s="19">
        <f t="shared" si="61"/>
        <v>-0.1856953382</v>
      </c>
      <c r="H78" s="20">
        <v>10.0</v>
      </c>
      <c r="I78" s="19">
        <f t="shared" si="62"/>
        <v>1.053709557</v>
      </c>
      <c r="J78" s="20">
        <v>8.0</v>
      </c>
      <c r="K78" s="19">
        <f t="shared" si="63"/>
        <v>0.3692744729</v>
      </c>
      <c r="L78" s="20">
        <v>10.0</v>
      </c>
      <c r="M78" s="19">
        <f t="shared" si="64"/>
        <v>1.444619057</v>
      </c>
      <c r="N78" s="20">
        <v>9.0</v>
      </c>
      <c r="O78" s="19">
        <f t="shared" si="65"/>
        <v>1.019087608</v>
      </c>
      <c r="W78" s="22">
        <f>(P75*C78)+(Q75*E78)+(R75*G78)+(S75*I78)+(T75*K78)+(U75*M78)+V75</f>
        <v>0.7784677528</v>
      </c>
      <c r="X78" s="22">
        <f t="shared" si="66"/>
        <v>-0.2406198557</v>
      </c>
      <c r="Y78" s="22">
        <f t="shared" si="67"/>
        <v>0.2406198557</v>
      </c>
      <c r="Z78" s="22">
        <f t="shared" si="68"/>
        <v>0.1450992324</v>
      </c>
      <c r="AA78" s="22">
        <f t="shared" si="69"/>
        <v>-0.1559758726</v>
      </c>
      <c r="AB78" s="22">
        <f t="shared" si="70"/>
        <v>-0.04468198547</v>
      </c>
      <c r="AC78" s="22">
        <f t="shared" si="71"/>
        <v>0.2535434416</v>
      </c>
      <c r="AD78" s="22">
        <f t="shared" si="72"/>
        <v>0.08885477038</v>
      </c>
      <c r="AE78" s="22">
        <f t="shared" si="73"/>
        <v>0.347604029</v>
      </c>
      <c r="AF78" s="22">
        <f t="shared" si="74"/>
        <v>0.2406198557</v>
      </c>
    </row>
    <row r="79">
      <c r="A79" s="18"/>
      <c r="B79" s="7">
        <v>0.0</v>
      </c>
      <c r="C79" s="19">
        <f t="shared" si="59"/>
        <v>-1.658312395</v>
      </c>
      <c r="D79" s="20">
        <v>2.5</v>
      </c>
      <c r="E79" s="19">
        <f t="shared" si="60"/>
        <v>-0.05291634915</v>
      </c>
      <c r="F79" s="20">
        <v>7.0</v>
      </c>
      <c r="G79" s="19">
        <f t="shared" si="61"/>
        <v>0.51066218</v>
      </c>
      <c r="H79" s="20">
        <v>9.0</v>
      </c>
      <c r="I79" s="19">
        <f t="shared" si="62"/>
        <v>0.6682060607</v>
      </c>
      <c r="J79" s="20">
        <v>9.0</v>
      </c>
      <c r="K79" s="19">
        <f t="shared" si="63"/>
        <v>0.8308675641</v>
      </c>
      <c r="L79" s="20">
        <v>7.0</v>
      </c>
      <c r="M79" s="19">
        <f t="shared" si="64"/>
        <v>0.2180557067</v>
      </c>
      <c r="N79" s="20">
        <v>8.0</v>
      </c>
      <c r="O79" s="19">
        <f t="shared" si="65"/>
        <v>0.541390292</v>
      </c>
      <c r="W79" s="22">
        <f>(P75*C79)+(Q75*E79)+(R75*G79)+(S75*I79)+(T75*K79)+(U75*M79)+V75</f>
        <v>0.490028242</v>
      </c>
      <c r="X79" s="22">
        <f t="shared" si="66"/>
        <v>-0.05136204996</v>
      </c>
      <c r="Y79" s="22">
        <f t="shared" si="67"/>
        <v>0.05136204996</v>
      </c>
      <c r="Z79" s="22">
        <f t="shared" si="68"/>
        <v>-0.08517432409</v>
      </c>
      <c r="AA79" s="22">
        <f t="shared" si="69"/>
        <v>-0.002717892169</v>
      </c>
      <c r="AB79" s="22">
        <f t="shared" si="70"/>
        <v>0.0262286564</v>
      </c>
      <c r="AC79" s="22">
        <f t="shared" si="71"/>
        <v>0.03432043307</v>
      </c>
      <c r="AD79" s="22">
        <f t="shared" si="72"/>
        <v>0.04267506134</v>
      </c>
      <c r="AE79" s="22">
        <f t="shared" si="73"/>
        <v>0.0111997881</v>
      </c>
      <c r="AF79" s="22">
        <f t="shared" si="74"/>
        <v>0.05136204996</v>
      </c>
    </row>
    <row r="80">
      <c r="A80" s="18"/>
      <c r="B80" s="7">
        <v>0.0</v>
      </c>
      <c r="C80" s="19">
        <f t="shared" si="59"/>
        <v>-1.658312395</v>
      </c>
      <c r="D80" s="20">
        <v>0.0</v>
      </c>
      <c r="E80" s="19">
        <f t="shared" si="60"/>
        <v>-1.045097896</v>
      </c>
      <c r="F80" s="20">
        <v>8.0</v>
      </c>
      <c r="G80" s="19">
        <f t="shared" si="61"/>
        <v>1.207019698</v>
      </c>
      <c r="H80" s="20">
        <v>8.0</v>
      </c>
      <c r="I80" s="19">
        <f t="shared" si="62"/>
        <v>0.2827025641</v>
      </c>
      <c r="J80" s="20">
        <v>6.0</v>
      </c>
      <c r="K80" s="19">
        <f t="shared" si="63"/>
        <v>-0.5539117094</v>
      </c>
      <c r="L80" s="20">
        <v>5.0</v>
      </c>
      <c r="M80" s="19">
        <f t="shared" si="64"/>
        <v>-0.5996531935</v>
      </c>
      <c r="N80" s="20">
        <v>6.0</v>
      </c>
      <c r="O80" s="19">
        <f t="shared" si="65"/>
        <v>-0.4140043409</v>
      </c>
      <c r="W80" s="22">
        <f>(P75*C80)+(Q75*E80)+(R75*G80)+(S75*I80)+(T75*K80)+(U75*M80)+V75</f>
        <v>-0.39709893</v>
      </c>
      <c r="X80" s="22">
        <f t="shared" si="66"/>
        <v>0.01690541092</v>
      </c>
      <c r="Y80" s="22">
        <f t="shared" si="67"/>
        <v>0.01690541092</v>
      </c>
      <c r="Z80" s="22">
        <f t="shared" si="68"/>
        <v>0.02803445247</v>
      </c>
      <c r="AA80" s="22">
        <f t="shared" si="69"/>
        <v>0.01766780938</v>
      </c>
      <c r="AB80" s="22">
        <f t="shared" si="70"/>
        <v>-0.02040516399</v>
      </c>
      <c r="AC80" s="22">
        <f t="shared" si="71"/>
        <v>-0.004779203015</v>
      </c>
      <c r="AD80" s="22">
        <f t="shared" si="72"/>
        <v>0.009364105061</v>
      </c>
      <c r="AE80" s="22">
        <f t="shared" si="73"/>
        <v>0.01013738365</v>
      </c>
      <c r="AF80" s="22">
        <f t="shared" si="74"/>
        <v>-0.01690541092</v>
      </c>
    </row>
    <row r="81">
      <c r="A81" s="18"/>
      <c r="B81" s="7">
        <v>1.0</v>
      </c>
      <c r="C81" s="19">
        <f t="shared" si="59"/>
        <v>0.6030226892</v>
      </c>
      <c r="D81" s="20">
        <v>4.0</v>
      </c>
      <c r="E81" s="19">
        <f t="shared" si="60"/>
        <v>0.5423925788</v>
      </c>
      <c r="F81" s="20">
        <v>6.0</v>
      </c>
      <c r="G81" s="19">
        <f t="shared" si="61"/>
        <v>-0.1856953382</v>
      </c>
      <c r="H81" s="20">
        <v>5.0</v>
      </c>
      <c r="I81" s="19">
        <f t="shared" si="62"/>
        <v>-0.8738079255</v>
      </c>
      <c r="J81" s="20">
        <v>8.0</v>
      </c>
      <c r="K81" s="19">
        <f t="shared" si="63"/>
        <v>0.3692744729</v>
      </c>
      <c r="L81" s="20">
        <v>8.0</v>
      </c>
      <c r="M81" s="19">
        <f t="shared" si="64"/>
        <v>0.6269101568</v>
      </c>
      <c r="N81" s="20">
        <v>7.0</v>
      </c>
      <c r="O81" s="19">
        <f t="shared" si="65"/>
        <v>0.06369297553</v>
      </c>
      <c r="W81" s="22">
        <f>(P75*C81)+(Q75*E81)+(R75*G81)+(S75*I81)+(T75*K81)+(U75*M81)+V75</f>
        <v>0.2243534797</v>
      </c>
      <c r="X81" s="22">
        <f t="shared" si="66"/>
        <v>0.1606605042</v>
      </c>
      <c r="Y81" s="22">
        <f t="shared" si="67"/>
        <v>0.1606605042</v>
      </c>
      <c r="Z81" s="22">
        <f t="shared" si="68"/>
        <v>-0.09688192926</v>
      </c>
      <c r="AA81" s="22">
        <f t="shared" si="69"/>
        <v>-0.08714106515</v>
      </c>
      <c r="AB81" s="22">
        <f t="shared" si="70"/>
        <v>0.02983390665</v>
      </c>
      <c r="AC81" s="22">
        <f t="shared" si="71"/>
        <v>0.1403864218</v>
      </c>
      <c r="AD81" s="22">
        <f t="shared" si="72"/>
        <v>-0.05932782299</v>
      </c>
      <c r="AE81" s="22">
        <f t="shared" si="73"/>
        <v>-0.1007197019</v>
      </c>
      <c r="AF81" s="22">
        <f t="shared" si="74"/>
        <v>-0.1606605042</v>
      </c>
    </row>
    <row r="82">
      <c r="A82" s="18"/>
      <c r="B82" s="7">
        <v>1.0</v>
      </c>
      <c r="C82" s="19">
        <f t="shared" si="59"/>
        <v>0.6030226892</v>
      </c>
      <c r="D82" s="20">
        <v>10.0</v>
      </c>
      <c r="E82" s="19">
        <f t="shared" si="60"/>
        <v>2.92362829</v>
      </c>
      <c r="F82" s="20">
        <v>4.0</v>
      </c>
      <c r="G82" s="19">
        <f t="shared" si="61"/>
        <v>-1.578410375</v>
      </c>
      <c r="H82" s="20">
        <v>6.0</v>
      </c>
      <c r="I82" s="19">
        <f t="shared" si="62"/>
        <v>-0.4883044289</v>
      </c>
      <c r="J82" s="20">
        <v>5.0</v>
      </c>
      <c r="K82" s="19">
        <f t="shared" si="63"/>
        <v>-1.015504801</v>
      </c>
      <c r="L82" s="20">
        <v>4.0</v>
      </c>
      <c r="M82" s="19">
        <f t="shared" si="64"/>
        <v>-1.008507644</v>
      </c>
      <c r="N82" s="20">
        <v>4.0</v>
      </c>
      <c r="O82" s="19">
        <f t="shared" si="65"/>
        <v>-1.369398974</v>
      </c>
      <c r="W82" s="22">
        <f>(P75*C82)+(Q75*E82)+(R75*G82)+(S75*I82)+(T75*K82)+(U75*M82)+V75</f>
        <v>-1.11372682</v>
      </c>
      <c r="X82" s="22">
        <f t="shared" si="66"/>
        <v>0.2556721538</v>
      </c>
      <c r="Y82" s="22">
        <f t="shared" si="67"/>
        <v>0.2556721538</v>
      </c>
      <c r="Z82" s="22">
        <f t="shared" si="68"/>
        <v>-0.1541761097</v>
      </c>
      <c r="AA82" s="22">
        <f t="shared" si="69"/>
        <v>-0.7474903418</v>
      </c>
      <c r="AB82" s="22">
        <f t="shared" si="70"/>
        <v>0.40355558</v>
      </c>
      <c r="AC82" s="22">
        <f t="shared" si="71"/>
        <v>0.124845845</v>
      </c>
      <c r="AD82" s="22">
        <f t="shared" si="72"/>
        <v>0.2596362995</v>
      </c>
      <c r="AE82" s="22">
        <f t="shared" si="73"/>
        <v>0.2578473213</v>
      </c>
      <c r="AF82" s="22">
        <f t="shared" si="74"/>
        <v>-0.2556721538</v>
      </c>
    </row>
    <row r="83">
      <c r="A83" s="18"/>
      <c r="B83" s="7">
        <v>0.0</v>
      </c>
      <c r="C83" s="19">
        <f t="shared" si="59"/>
        <v>-1.658312395</v>
      </c>
      <c r="D83" s="20">
        <v>1.0</v>
      </c>
      <c r="E83" s="19">
        <f t="shared" si="60"/>
        <v>-0.648225277</v>
      </c>
      <c r="F83" s="20">
        <v>6.0</v>
      </c>
      <c r="G83" s="19">
        <f t="shared" si="61"/>
        <v>-0.1856953382</v>
      </c>
      <c r="H83" s="20">
        <v>7.0</v>
      </c>
      <c r="I83" s="19">
        <f t="shared" si="62"/>
        <v>-0.1028009324</v>
      </c>
      <c r="J83" s="20">
        <v>8.0</v>
      </c>
      <c r="K83" s="19">
        <f t="shared" si="63"/>
        <v>0.3692744729</v>
      </c>
      <c r="L83" s="20">
        <v>7.0</v>
      </c>
      <c r="M83" s="19">
        <f t="shared" si="64"/>
        <v>0.2180557067</v>
      </c>
      <c r="N83" s="20">
        <v>8.0</v>
      </c>
      <c r="O83" s="19">
        <f t="shared" si="65"/>
        <v>0.541390292</v>
      </c>
      <c r="W83" s="22">
        <f>(P75*C83)+(Q75*E83)+(R75*G83)+(S75*I83)+(T75*K83)+(U75*M83)+V75</f>
        <v>0.1424102942</v>
      </c>
      <c r="X83" s="22">
        <f t="shared" si="66"/>
        <v>-0.3989799978</v>
      </c>
      <c r="Y83" s="22">
        <f t="shared" si="67"/>
        <v>0.3989799978</v>
      </c>
      <c r="Z83" s="22">
        <f t="shared" si="68"/>
        <v>-0.6616334758</v>
      </c>
      <c r="AA83" s="22">
        <f t="shared" si="69"/>
        <v>-0.2586289196</v>
      </c>
      <c r="AB83" s="22">
        <f t="shared" si="70"/>
        <v>-0.07408872562</v>
      </c>
      <c r="AC83" s="22">
        <f t="shared" si="71"/>
        <v>-0.04101551579</v>
      </c>
      <c r="AD83" s="22">
        <f t="shared" si="72"/>
        <v>0.1473331284</v>
      </c>
      <c r="AE83" s="22">
        <f t="shared" si="73"/>
        <v>0.08699986539</v>
      </c>
      <c r="AF83" s="22">
        <f t="shared" si="74"/>
        <v>0.3989799978</v>
      </c>
    </row>
    <row r="84">
      <c r="A84" s="18"/>
      <c r="B84" s="7">
        <v>1.0</v>
      </c>
      <c r="C84" s="19">
        <f t="shared" si="59"/>
        <v>0.6030226892</v>
      </c>
      <c r="D84" s="20">
        <v>5.0</v>
      </c>
      <c r="E84" s="19">
        <f t="shared" si="60"/>
        <v>0.9392651974</v>
      </c>
      <c r="F84" s="20">
        <v>6.0</v>
      </c>
      <c r="G84" s="19">
        <f t="shared" si="61"/>
        <v>-0.1856953382</v>
      </c>
      <c r="H84" s="20">
        <v>1.0</v>
      </c>
      <c r="I84" s="19">
        <f t="shared" si="62"/>
        <v>-2.415821912</v>
      </c>
      <c r="J84" s="20">
        <v>6.0</v>
      </c>
      <c r="K84" s="19">
        <f t="shared" si="63"/>
        <v>-0.5539117094</v>
      </c>
      <c r="L84" s="20">
        <v>6.0</v>
      </c>
      <c r="M84" s="19">
        <f t="shared" si="64"/>
        <v>-0.1907987434</v>
      </c>
      <c r="N84" s="20">
        <v>6.0</v>
      </c>
      <c r="O84" s="19">
        <f t="shared" si="65"/>
        <v>-0.4140043409</v>
      </c>
      <c r="W84" s="22">
        <f>(P75*C84)+(Q75*E84)+(R75*G84)+(S75*I84)+(T75*K84)+(U75*M84)+V75</f>
        <v>-0.7161077753</v>
      </c>
      <c r="X84" s="22">
        <f t="shared" si="66"/>
        <v>-0.3021034344</v>
      </c>
      <c r="Y84" s="22">
        <f t="shared" si="67"/>
        <v>0.3021034344</v>
      </c>
      <c r="Z84" s="22">
        <f t="shared" si="68"/>
        <v>0.1821752254</v>
      </c>
      <c r="AA84" s="22">
        <f t="shared" si="69"/>
        <v>0.2837552419</v>
      </c>
      <c r="AB84" s="22">
        <f t="shared" si="70"/>
        <v>-0.05609919941</v>
      </c>
      <c r="AC84" s="22">
        <f t="shared" si="71"/>
        <v>-0.7298280964</v>
      </c>
      <c r="AD84" s="22">
        <f t="shared" si="72"/>
        <v>-0.1673386298</v>
      </c>
      <c r="AE84" s="22">
        <f t="shared" si="73"/>
        <v>-0.05764095565</v>
      </c>
      <c r="AF84" s="22">
        <f t="shared" si="74"/>
        <v>0.3021034344</v>
      </c>
    </row>
    <row r="85">
      <c r="A85" s="18"/>
      <c r="B85" s="7">
        <v>1.0</v>
      </c>
      <c r="C85" s="19">
        <f t="shared" si="59"/>
        <v>0.6030226892</v>
      </c>
      <c r="D85" s="20">
        <v>3.0</v>
      </c>
      <c r="E85" s="19">
        <f t="shared" si="60"/>
        <v>0.1455199602</v>
      </c>
      <c r="F85" s="20">
        <v>6.0</v>
      </c>
      <c r="G85" s="19">
        <f t="shared" si="61"/>
        <v>-0.1856953382</v>
      </c>
      <c r="H85" s="20">
        <v>10.0</v>
      </c>
      <c r="I85" s="19">
        <f t="shared" si="62"/>
        <v>1.053709557</v>
      </c>
      <c r="J85" s="20">
        <v>6.0</v>
      </c>
      <c r="K85" s="19">
        <f t="shared" si="63"/>
        <v>-0.5539117094</v>
      </c>
      <c r="L85" s="20">
        <v>6.0</v>
      </c>
      <c r="M85" s="19">
        <f t="shared" si="64"/>
        <v>-0.1907987434</v>
      </c>
      <c r="N85" s="20">
        <v>6.0</v>
      </c>
      <c r="O85" s="19">
        <f t="shared" si="65"/>
        <v>-0.4140043409</v>
      </c>
      <c r="W85" s="22">
        <f>(P75*C85)+(Q75*E85)+(R75*G85)+(S75*I85)+(T75*K85)+(U75*M85)+V75</f>
        <v>-0.169782288</v>
      </c>
      <c r="X85" s="22">
        <f t="shared" si="66"/>
        <v>0.2442220529</v>
      </c>
      <c r="Y85" s="22">
        <f t="shared" si="67"/>
        <v>0.2442220529</v>
      </c>
      <c r="Z85" s="22">
        <f t="shared" si="68"/>
        <v>-0.1472714391</v>
      </c>
      <c r="AA85" s="22">
        <f t="shared" si="69"/>
        <v>-0.03553918341</v>
      </c>
      <c r="AB85" s="22">
        <f t="shared" si="70"/>
        <v>0.04535089671</v>
      </c>
      <c r="AC85" s="22">
        <f t="shared" si="71"/>
        <v>-0.2573391113</v>
      </c>
      <c r="AD85" s="22">
        <f t="shared" si="72"/>
        <v>0.1352774548</v>
      </c>
      <c r="AE85" s="22">
        <f t="shared" si="73"/>
        <v>0.04659726081</v>
      </c>
      <c r="AF85" s="22">
        <f t="shared" si="74"/>
        <v>-0.2442220529</v>
      </c>
    </row>
    <row r="86">
      <c r="A86" s="18"/>
      <c r="B86" s="7">
        <v>0.0</v>
      </c>
      <c r="C86" s="19">
        <f t="shared" si="59"/>
        <v>-1.658312395</v>
      </c>
      <c r="D86" s="20">
        <v>1.0</v>
      </c>
      <c r="E86" s="19">
        <f t="shared" si="60"/>
        <v>-0.648225277</v>
      </c>
      <c r="F86" s="20">
        <v>8.0</v>
      </c>
      <c r="G86" s="19">
        <f t="shared" si="61"/>
        <v>1.207019698</v>
      </c>
      <c r="H86" s="20">
        <v>3.0</v>
      </c>
      <c r="I86" s="19">
        <f t="shared" si="62"/>
        <v>-1.644814919</v>
      </c>
      <c r="J86" s="20">
        <v>1.0</v>
      </c>
      <c r="K86" s="19">
        <f t="shared" si="63"/>
        <v>-2.861877165</v>
      </c>
      <c r="L86" s="20">
        <v>1.0</v>
      </c>
      <c r="M86" s="19">
        <f t="shared" si="64"/>
        <v>-2.235070994</v>
      </c>
      <c r="N86" s="20">
        <v>1.0</v>
      </c>
      <c r="O86" s="19">
        <f t="shared" si="65"/>
        <v>-2.802490923</v>
      </c>
      <c r="W86" s="22">
        <f>(P75*C86)+(Q75*E86)+(R75*G86)+(S75*I86)+(T75*K86)+(U75*M86)+V75</f>
        <v>-2.336486577</v>
      </c>
      <c r="X86" s="22">
        <f t="shared" si="66"/>
        <v>0.4660043467</v>
      </c>
      <c r="Y86" s="22">
        <f t="shared" si="67"/>
        <v>0.4660043467</v>
      </c>
      <c r="Z86" s="22">
        <f t="shared" si="68"/>
        <v>0.7727807844</v>
      </c>
      <c r="AA86" s="22">
        <f t="shared" si="69"/>
        <v>0.3020757968</v>
      </c>
      <c r="AB86" s="22">
        <f t="shared" si="70"/>
        <v>-0.5624764259</v>
      </c>
      <c r="AC86" s="22">
        <f t="shared" si="71"/>
        <v>0.7664909016</v>
      </c>
      <c r="AD86" s="22">
        <f t="shared" si="72"/>
        <v>1.333647199</v>
      </c>
      <c r="AE86" s="22">
        <f t="shared" si="73"/>
        <v>1.041552798</v>
      </c>
      <c r="AF86" s="22">
        <f t="shared" si="74"/>
        <v>-0.4660043467</v>
      </c>
    </row>
    <row r="87">
      <c r="A87" s="18"/>
      <c r="B87" s="7">
        <v>1.0</v>
      </c>
      <c r="C87" s="19">
        <f t="shared" si="59"/>
        <v>0.6030226892</v>
      </c>
      <c r="D87" s="20">
        <v>2.0</v>
      </c>
      <c r="E87" s="19">
        <f t="shared" si="60"/>
        <v>-0.2513526584</v>
      </c>
      <c r="F87" s="20">
        <v>6.0</v>
      </c>
      <c r="G87" s="19">
        <f t="shared" si="61"/>
        <v>-0.1856953382</v>
      </c>
      <c r="H87" s="20">
        <v>6.0</v>
      </c>
      <c r="I87" s="19">
        <f t="shared" si="62"/>
        <v>-0.4883044289</v>
      </c>
      <c r="J87" s="20">
        <v>9.0</v>
      </c>
      <c r="K87" s="19">
        <f t="shared" si="63"/>
        <v>0.8308675641</v>
      </c>
      <c r="L87" s="20">
        <v>3.0</v>
      </c>
      <c r="M87" s="19">
        <f t="shared" si="64"/>
        <v>-1.417362094</v>
      </c>
      <c r="N87" s="20">
        <v>9.0</v>
      </c>
      <c r="O87" s="19">
        <f t="shared" si="65"/>
        <v>1.019087608</v>
      </c>
      <c r="W87" s="22">
        <f>(P75*C87)+(Q75*E87)+(R75*G87)+(S75*I87)+(T75*K87)+(U75*M87)+V75</f>
        <v>0.1088289822</v>
      </c>
      <c r="X87" s="22">
        <f t="shared" si="66"/>
        <v>-0.9102586263</v>
      </c>
      <c r="Y87" s="22">
        <f t="shared" si="67"/>
        <v>0.9102586263</v>
      </c>
      <c r="Z87" s="22">
        <f t="shared" si="68"/>
        <v>0.5489066047</v>
      </c>
      <c r="AA87" s="22">
        <f t="shared" si="69"/>
        <v>-0.2287959256</v>
      </c>
      <c r="AB87" s="22">
        <f t="shared" si="70"/>
        <v>-0.1690307834</v>
      </c>
      <c r="AC87" s="22">
        <f t="shared" si="71"/>
        <v>-0.4444833187</v>
      </c>
      <c r="AD87" s="22">
        <f t="shared" si="72"/>
        <v>0.7563043676</v>
      </c>
      <c r="AE87" s="22">
        <f t="shared" si="73"/>
        <v>-1.290166072</v>
      </c>
      <c r="AF87" s="22">
        <f t="shared" si="74"/>
        <v>0.9102586263</v>
      </c>
    </row>
    <row r="88">
      <c r="A88" s="18"/>
      <c r="B88" s="7">
        <v>1.0</v>
      </c>
      <c r="C88" s="19">
        <f t="shared" si="59"/>
        <v>0.6030226892</v>
      </c>
      <c r="D88" s="20">
        <v>1.0</v>
      </c>
      <c r="E88" s="19">
        <f t="shared" si="60"/>
        <v>-0.648225277</v>
      </c>
      <c r="F88" s="20">
        <v>3.0</v>
      </c>
      <c r="G88" s="19">
        <f t="shared" si="61"/>
        <v>-2.274767893</v>
      </c>
      <c r="H88" s="20">
        <v>10.0</v>
      </c>
      <c r="I88" s="19">
        <f t="shared" si="62"/>
        <v>1.053709557</v>
      </c>
      <c r="J88" s="20">
        <v>9.0</v>
      </c>
      <c r="K88" s="19">
        <f t="shared" si="63"/>
        <v>0.8308675641</v>
      </c>
      <c r="L88" s="20">
        <v>9.0</v>
      </c>
      <c r="M88" s="19">
        <f t="shared" si="64"/>
        <v>1.035764607</v>
      </c>
      <c r="N88" s="20">
        <v>9.0</v>
      </c>
      <c r="O88" s="19">
        <f t="shared" si="65"/>
        <v>1.019087608</v>
      </c>
      <c r="W88" s="22">
        <f>(P75*C88)+(Q75*E88)+(R75*G88)+(S75*I88)+(T75*K88)+(U75*M88)+V75</f>
        <v>0.8277135308</v>
      </c>
      <c r="X88" s="22">
        <f t="shared" si="66"/>
        <v>-0.1913740777</v>
      </c>
      <c r="Y88" s="22">
        <f t="shared" si="67"/>
        <v>0.1913740777</v>
      </c>
      <c r="Z88" s="22">
        <f t="shared" si="68"/>
        <v>0.1154029109</v>
      </c>
      <c r="AA88" s="22">
        <f t="shared" si="69"/>
        <v>-0.1240535145</v>
      </c>
      <c r="AB88" s="22">
        <f t="shared" si="70"/>
        <v>-0.4353316074</v>
      </c>
      <c r="AC88" s="22">
        <f t="shared" si="71"/>
        <v>0.2016526946</v>
      </c>
      <c r="AD88" s="22">
        <f t="shared" si="72"/>
        <v>0.1590065137</v>
      </c>
      <c r="AE88" s="22">
        <f t="shared" si="73"/>
        <v>0.1982184963</v>
      </c>
      <c r="AF88" s="22">
        <f t="shared" si="74"/>
        <v>0.1913740777</v>
      </c>
    </row>
    <row r="89">
      <c r="A89" s="18"/>
      <c r="B89" s="7">
        <v>1.0</v>
      </c>
      <c r="C89" s="19">
        <f t="shared" si="59"/>
        <v>0.6030226892</v>
      </c>
      <c r="D89" s="20">
        <v>1.0</v>
      </c>
      <c r="E89" s="19">
        <f t="shared" si="60"/>
        <v>-0.648225277</v>
      </c>
      <c r="F89" s="20">
        <v>7.0</v>
      </c>
      <c r="G89" s="19">
        <f t="shared" si="61"/>
        <v>0.51066218</v>
      </c>
      <c r="H89" s="20">
        <v>10.0</v>
      </c>
      <c r="I89" s="19">
        <f t="shared" si="62"/>
        <v>1.053709557</v>
      </c>
      <c r="J89" s="20">
        <v>9.0</v>
      </c>
      <c r="K89" s="19">
        <f t="shared" si="63"/>
        <v>0.8308675641</v>
      </c>
      <c r="L89" s="20">
        <v>9.0</v>
      </c>
      <c r="M89" s="19">
        <f t="shared" si="64"/>
        <v>1.035764607</v>
      </c>
      <c r="N89" s="20">
        <v>8.0</v>
      </c>
      <c r="O89" s="19">
        <f t="shared" si="65"/>
        <v>0.541390292</v>
      </c>
      <c r="W89" s="22">
        <f>(P75*C89)+(Q75*E89)+(R75*G89)+(S75*I89)+(T75*K89)+(U75*M89)+V75</f>
        <v>0.968033352</v>
      </c>
      <c r="X89" s="22">
        <f t="shared" si="66"/>
        <v>0.42664306</v>
      </c>
      <c r="Y89" s="22">
        <f t="shared" si="67"/>
        <v>0.42664306</v>
      </c>
      <c r="Z89" s="22">
        <f t="shared" si="68"/>
        <v>-0.2572754453</v>
      </c>
      <c r="AA89" s="22">
        <f t="shared" si="69"/>
        <v>0.2765608158</v>
      </c>
      <c r="AB89" s="22">
        <f t="shared" si="70"/>
        <v>-0.2178704751</v>
      </c>
      <c r="AC89" s="22">
        <f t="shared" si="71"/>
        <v>-0.4495578698</v>
      </c>
      <c r="AD89" s="22">
        <f t="shared" si="72"/>
        <v>-0.35448388</v>
      </c>
      <c r="AE89" s="22">
        <f t="shared" si="73"/>
        <v>-0.4419017813</v>
      </c>
      <c r="AF89" s="22">
        <f t="shared" si="74"/>
        <v>-0.42664306</v>
      </c>
    </row>
    <row r="90">
      <c r="A90" s="23" t="s">
        <v>43</v>
      </c>
      <c r="B90" s="24">
        <f>AVERAGE(B75:B89)</f>
        <v>0.7333333333</v>
      </c>
      <c r="C90" s="25">
        <f t="shared" si="59"/>
        <v>0</v>
      </c>
      <c r="D90" s="24">
        <f>AVERAGE(D75:D89)</f>
        <v>2.633333333</v>
      </c>
      <c r="E90" s="25">
        <f t="shared" si="60"/>
        <v>0</v>
      </c>
      <c r="F90" s="24">
        <f>AVERAGE(F75:F89)</f>
        <v>6.266666667</v>
      </c>
      <c r="G90" s="25">
        <f t="shared" si="61"/>
        <v>0</v>
      </c>
      <c r="H90" s="24">
        <f>AVERAGE(H75:H89)</f>
        <v>7.266666667</v>
      </c>
      <c r="I90" s="25">
        <f t="shared" si="62"/>
        <v>0</v>
      </c>
      <c r="J90" s="24">
        <f>AVERAGE(J75:J89)</f>
        <v>7.2</v>
      </c>
      <c r="K90" s="25">
        <f t="shared" si="63"/>
        <v>0</v>
      </c>
      <c r="L90" s="24">
        <f>AVERAGE(L75:L89)</f>
        <v>6.466666667</v>
      </c>
      <c r="M90" s="25">
        <f t="shared" si="64"/>
        <v>0</v>
      </c>
      <c r="N90" s="24">
        <f>AVERAGE(N75:N89)</f>
        <v>6.866666667</v>
      </c>
      <c r="O90" s="25">
        <f t="shared" si="65"/>
        <v>0</v>
      </c>
      <c r="X90" s="34" t="s">
        <v>43</v>
      </c>
      <c r="Y90" s="40">
        <f t="shared" ref="Y90:AF90" si="75">AVERAGE(Y75:Y89)</f>
        <v>0.2948879653</v>
      </c>
      <c r="Z90" s="40">
        <f t="shared" si="75"/>
        <v>0.004909767</v>
      </c>
      <c r="AA90" s="40">
        <f t="shared" si="75"/>
        <v>-0.0753500122</v>
      </c>
      <c r="AB90" s="40">
        <f t="shared" si="75"/>
        <v>-0.08679411886</v>
      </c>
      <c r="AC90" s="40">
        <f t="shared" si="75"/>
        <v>-0.03693776403</v>
      </c>
      <c r="AD90" s="40">
        <f t="shared" si="75"/>
        <v>0.1186859684</v>
      </c>
      <c r="AE90" s="40">
        <f t="shared" si="75"/>
        <v>0.004481772515</v>
      </c>
      <c r="AF90" s="40">
        <f t="shared" si="75"/>
        <v>0</v>
      </c>
    </row>
    <row r="91">
      <c r="A91" s="28" t="s">
        <v>44</v>
      </c>
      <c r="B91" s="24">
        <f t="shared" ref="B91:O91" si="76">_xlfn.STDEV.p(B75:B89)</f>
        <v>0.4422166387</v>
      </c>
      <c r="C91" s="28">
        <f t="shared" si="76"/>
        <v>1</v>
      </c>
      <c r="D91" s="24">
        <f t="shared" si="76"/>
        <v>2.519700159</v>
      </c>
      <c r="E91" s="28">
        <f t="shared" si="76"/>
        <v>1</v>
      </c>
      <c r="F91" s="24">
        <f t="shared" si="76"/>
        <v>1.436043949</v>
      </c>
      <c r="G91" s="28">
        <f t="shared" si="76"/>
        <v>1</v>
      </c>
      <c r="H91" s="24">
        <f t="shared" si="76"/>
        <v>2.594010194</v>
      </c>
      <c r="I91" s="28">
        <f t="shared" si="76"/>
        <v>1</v>
      </c>
      <c r="J91" s="24">
        <f t="shared" si="76"/>
        <v>2.166410241</v>
      </c>
      <c r="K91" s="28">
        <f t="shared" si="76"/>
        <v>1</v>
      </c>
      <c r="L91" s="24">
        <f t="shared" si="76"/>
        <v>2.445858177</v>
      </c>
      <c r="M91" s="28">
        <f t="shared" si="76"/>
        <v>1</v>
      </c>
      <c r="N91" s="24">
        <f t="shared" si="76"/>
        <v>2.093375796</v>
      </c>
      <c r="O91" s="28">
        <f t="shared" si="76"/>
        <v>1</v>
      </c>
      <c r="Y91" s="36" t="s">
        <v>46</v>
      </c>
      <c r="Z91" s="36">
        <v>0.225</v>
      </c>
    </row>
    <row r="92">
      <c r="Y92" s="36" t="s">
        <v>47</v>
      </c>
      <c r="Z92" s="37">
        <f>Z91*Z90</f>
        <v>0.001104697575</v>
      </c>
      <c r="AA92" s="37">
        <f>Z91*AA90</f>
        <v>-0.01695375274</v>
      </c>
      <c r="AB92" s="37">
        <f>Z91*AB90</f>
        <v>-0.01952867674</v>
      </c>
      <c r="AC92" s="37">
        <f>Z91*AC90</f>
        <v>-0.008310996906</v>
      </c>
      <c r="AD92" s="37">
        <f>Z91*AD90</f>
        <v>0.02670434289</v>
      </c>
      <c r="AE92" s="37">
        <f>Z91*AE90</f>
        <v>0.001008398816</v>
      </c>
      <c r="AF92" s="37">
        <f>Z91*AF90</f>
        <v>0</v>
      </c>
    </row>
    <row r="94">
      <c r="A94" s="38" t="s">
        <v>51</v>
      </c>
    </row>
    <row r="95">
      <c r="AG95" s="10"/>
      <c r="AH95" s="10"/>
    </row>
    <row r="96">
      <c r="A96" s="1" t="s">
        <v>0</v>
      </c>
      <c r="P96" s="30" t="s">
        <v>16</v>
      </c>
      <c r="W96" s="9" t="s">
        <v>17</v>
      </c>
      <c r="AG96" s="10"/>
      <c r="AH96" s="10"/>
    </row>
    <row r="97">
      <c r="A97" s="11"/>
      <c r="B97" s="12" t="s">
        <v>18</v>
      </c>
      <c r="C97" s="13" t="s">
        <v>2</v>
      </c>
      <c r="D97" s="14" t="s">
        <v>19</v>
      </c>
      <c r="E97" s="13" t="s">
        <v>20</v>
      </c>
      <c r="F97" s="13" t="s">
        <v>21</v>
      </c>
      <c r="G97" s="13" t="s">
        <v>4</v>
      </c>
      <c r="H97" s="12" t="s">
        <v>22</v>
      </c>
      <c r="I97" s="13" t="s">
        <v>5</v>
      </c>
      <c r="J97" s="12" t="s">
        <v>23</v>
      </c>
      <c r="K97" s="13" t="s">
        <v>6</v>
      </c>
      <c r="L97" s="5" t="s">
        <v>24</v>
      </c>
      <c r="M97" s="13" t="s">
        <v>7</v>
      </c>
      <c r="N97" s="13" t="s">
        <v>25</v>
      </c>
      <c r="O97" s="13" t="s">
        <v>8</v>
      </c>
      <c r="P97" s="31" t="s">
        <v>26</v>
      </c>
      <c r="Q97" s="31" t="s">
        <v>27</v>
      </c>
      <c r="R97" s="31" t="s">
        <v>28</v>
      </c>
      <c r="S97" s="31" t="s">
        <v>29</v>
      </c>
      <c r="T97" s="31" t="s">
        <v>30</v>
      </c>
      <c r="U97" s="31" t="s">
        <v>31</v>
      </c>
      <c r="V97" s="31" t="s">
        <v>32</v>
      </c>
      <c r="W97" s="10" t="s">
        <v>33</v>
      </c>
      <c r="X97" s="15" t="s">
        <v>34</v>
      </c>
      <c r="Y97" s="15" t="s">
        <v>45</v>
      </c>
      <c r="Z97" s="17" t="s">
        <v>36</v>
      </c>
      <c r="AA97" s="17" t="s">
        <v>37</v>
      </c>
      <c r="AB97" s="17" t="s">
        <v>38</v>
      </c>
      <c r="AC97" s="17" t="s">
        <v>39</v>
      </c>
      <c r="AD97" s="17" t="s">
        <v>40</v>
      </c>
      <c r="AE97" s="17" t="s">
        <v>41</v>
      </c>
      <c r="AF97" s="17" t="s">
        <v>42</v>
      </c>
      <c r="AG97" s="10"/>
      <c r="AH97" s="10"/>
    </row>
    <row r="98">
      <c r="A98" s="18"/>
      <c r="B98" s="7">
        <v>1.0</v>
      </c>
      <c r="C98" s="19">
        <f t="shared" ref="C98:C113" si="78">(B98 - $B$18) / $B$19</f>
        <v>0.6030226892</v>
      </c>
      <c r="D98" s="20">
        <v>0.0</v>
      </c>
      <c r="E98" s="19">
        <f t="shared" ref="E98:E113" si="79">(D98 - $D$18) / $D$19</f>
        <v>-1.045097896</v>
      </c>
      <c r="F98" s="20">
        <v>8.0</v>
      </c>
      <c r="G98" s="19">
        <f t="shared" ref="G98:G113" si="80">(F98 - $F$18) / $F$19</f>
        <v>1.207019698</v>
      </c>
      <c r="H98" s="20">
        <v>8.0</v>
      </c>
      <c r="I98" s="19">
        <f t="shared" ref="I98:I113" si="81">(H98 - $H$18) / $H$19</f>
        <v>0.2827025641</v>
      </c>
      <c r="J98" s="20">
        <v>7.0</v>
      </c>
      <c r="K98" s="19">
        <f t="shared" ref="K98:K113" si="82">(J98 - $J$18) / $J$19</f>
        <v>-0.09231861823</v>
      </c>
      <c r="L98" s="20">
        <v>9.0</v>
      </c>
      <c r="M98" s="19">
        <f t="shared" ref="M98:M113" si="83">(L98 - $L$18) / $L$19</f>
        <v>1.035764607</v>
      </c>
      <c r="N98" s="20">
        <v>8.0</v>
      </c>
      <c r="O98" s="19">
        <f t="shared" ref="O98:O113" si="84">(N98 - $N$18) / $N$19</f>
        <v>0.541390292</v>
      </c>
      <c r="P98" s="32">
        <f>P75+Z92</f>
        <v>0.08311632146</v>
      </c>
      <c r="Q98" s="39">
        <f t="shared" ref="Q98:V98" si="77">Q75+AA90</f>
        <v>-0.152673829</v>
      </c>
      <c r="R98" s="39">
        <f t="shared" si="77"/>
        <v>-0.03641776135</v>
      </c>
      <c r="S98" s="39">
        <f t="shared" si="77"/>
        <v>0.1028361739</v>
      </c>
      <c r="T98" s="39">
        <f t="shared" si="77"/>
        <v>0.6620278691</v>
      </c>
      <c r="U98" s="39">
        <f t="shared" si="77"/>
        <v>0.2400600415</v>
      </c>
      <c r="V98" s="39">
        <f t="shared" si="77"/>
        <v>0</v>
      </c>
      <c r="W98" s="22">
        <f>(P98*C98)+(Q98*E98)+(R98*G98)+(S98*I98)+(T98*K98)+(U98*M98)+V98</f>
        <v>0.3823234163</v>
      </c>
      <c r="X98" s="22">
        <f t="shared" ref="X98:X112" si="85">W98-O98</f>
        <v>-0.1590668757</v>
      </c>
      <c r="Y98" s="22">
        <f t="shared" ref="Y98:Y112" si="86">ABS(W98-O98)</f>
        <v>0.1590668757</v>
      </c>
      <c r="Z98" s="22">
        <f t="shared" ref="Z98:Z112" si="87">(O98-W98)*C98</f>
        <v>0.09592093516</v>
      </c>
      <c r="AA98" s="22">
        <f t="shared" ref="AA98:AA112" si="88">(O98-W98)*E98</f>
        <v>-0.1662404571</v>
      </c>
      <c r="AB98" s="22">
        <f t="shared" ref="AB98:AB112" si="89">(O98-W98)*G98</f>
        <v>0.1919968523</v>
      </c>
      <c r="AC98" s="22">
        <f t="shared" ref="AC98:AC112" si="90">(O98-W98)*I98</f>
        <v>0.04496861364</v>
      </c>
      <c r="AD98" s="22">
        <f t="shared" ref="AD98:AD112" si="91">(O98-W98)*K98</f>
        <v>-0.01468483417</v>
      </c>
      <c r="AE98" s="22">
        <f t="shared" ref="AE98:AE112" si="92">(O98-W98)*M98</f>
        <v>0.16475584</v>
      </c>
      <c r="AF98" s="22">
        <f t="shared" ref="AF98:AF112" si="93">O98-W98</f>
        <v>0.1590668757</v>
      </c>
      <c r="AG98" s="10"/>
      <c r="AH98" s="10"/>
    </row>
    <row r="99">
      <c r="A99" s="18"/>
      <c r="B99" s="7">
        <v>1.0</v>
      </c>
      <c r="C99" s="19">
        <f t="shared" si="78"/>
        <v>0.6030226892</v>
      </c>
      <c r="D99" s="20">
        <v>3.0</v>
      </c>
      <c r="E99" s="19">
        <f t="shared" si="79"/>
        <v>0.1455199602</v>
      </c>
      <c r="F99" s="20">
        <v>8.0</v>
      </c>
      <c r="G99" s="19">
        <f t="shared" si="80"/>
        <v>1.207019698</v>
      </c>
      <c r="H99" s="20">
        <v>8.0</v>
      </c>
      <c r="I99" s="19">
        <f t="shared" si="81"/>
        <v>0.2827025641</v>
      </c>
      <c r="J99" s="20">
        <v>10.0</v>
      </c>
      <c r="K99" s="19">
        <f t="shared" si="82"/>
        <v>1.292460655</v>
      </c>
      <c r="L99" s="20">
        <v>8.0</v>
      </c>
      <c r="M99" s="19">
        <f t="shared" si="83"/>
        <v>0.6269101568</v>
      </c>
      <c r="N99" s="20">
        <v>8.0</v>
      </c>
      <c r="O99" s="19">
        <f t="shared" si="84"/>
        <v>0.541390292</v>
      </c>
      <c r="W99" s="22">
        <f>(P98*C99)+(Q98*E99)+(R98*G99)+(S98*I99)+(T98*K99)+(U98*M99)+V98</f>
        <v>1.019160085</v>
      </c>
      <c r="X99" s="22">
        <f t="shared" si="85"/>
        <v>0.4777697927</v>
      </c>
      <c r="Y99" s="22">
        <f t="shared" si="86"/>
        <v>0.4777697927</v>
      </c>
      <c r="Z99" s="22">
        <f t="shared" si="87"/>
        <v>-0.2881060252</v>
      </c>
      <c r="AA99" s="22">
        <f t="shared" si="88"/>
        <v>-0.06952504119</v>
      </c>
      <c r="AB99" s="22">
        <f t="shared" si="89"/>
        <v>-0.5766775509</v>
      </c>
      <c r="AC99" s="22">
        <f t="shared" si="90"/>
        <v>-0.1350667454</v>
      </c>
      <c r="AD99" s="22">
        <f t="shared" si="91"/>
        <v>-0.6174986593</v>
      </c>
      <c r="AE99" s="22">
        <f t="shared" si="92"/>
        <v>-0.2995187356</v>
      </c>
      <c r="AF99" s="22">
        <f t="shared" si="93"/>
        <v>-0.4777697927</v>
      </c>
      <c r="AG99" s="10"/>
      <c r="AH99" s="10"/>
    </row>
    <row r="100">
      <c r="A100" s="18"/>
      <c r="B100" s="7">
        <v>1.0</v>
      </c>
      <c r="C100" s="19">
        <f t="shared" si="78"/>
        <v>0.6030226892</v>
      </c>
      <c r="D100" s="20">
        <v>5.0</v>
      </c>
      <c r="E100" s="19">
        <f t="shared" si="79"/>
        <v>0.9392651974</v>
      </c>
      <c r="F100" s="20">
        <v>5.0</v>
      </c>
      <c r="G100" s="19">
        <f t="shared" si="80"/>
        <v>-0.8820528563</v>
      </c>
      <c r="H100" s="20">
        <v>8.0</v>
      </c>
      <c r="I100" s="19">
        <f t="shared" si="81"/>
        <v>0.2827025641</v>
      </c>
      <c r="J100" s="20">
        <v>7.0</v>
      </c>
      <c r="K100" s="19">
        <f t="shared" si="82"/>
        <v>-0.09231861823</v>
      </c>
      <c r="L100" s="20">
        <v>5.0</v>
      </c>
      <c r="M100" s="19">
        <f t="shared" si="83"/>
        <v>-0.5996531935</v>
      </c>
      <c r="N100" s="20">
        <v>6.0</v>
      </c>
      <c r="O100" s="19">
        <f t="shared" si="84"/>
        <v>-0.4140043409</v>
      </c>
      <c r="W100" s="22">
        <f>(P98*C100)+(Q98*E100)+(R98*G100)+(S98*I100)+(T98*K100)+(U98*M100)+V98</f>
        <v>-0.2371560146</v>
      </c>
      <c r="X100" s="22">
        <f t="shared" si="85"/>
        <v>0.1768483263</v>
      </c>
      <c r="Y100" s="22">
        <f t="shared" si="86"/>
        <v>0.1768483263</v>
      </c>
      <c r="Z100" s="22">
        <f t="shared" si="87"/>
        <v>-0.1066435533</v>
      </c>
      <c r="AA100" s="22">
        <f t="shared" si="88"/>
        <v>-0.1661074781</v>
      </c>
      <c r="AB100" s="22">
        <f t="shared" si="89"/>
        <v>0.1559895713</v>
      </c>
      <c r="AC100" s="22">
        <f t="shared" si="90"/>
        <v>-0.04999547531</v>
      </c>
      <c r="AD100" s="22">
        <f t="shared" si="91"/>
        <v>0.01632639312</v>
      </c>
      <c r="AE100" s="22">
        <f t="shared" si="92"/>
        <v>0.1060476636</v>
      </c>
      <c r="AF100" s="22">
        <f t="shared" si="93"/>
        <v>-0.1768483263</v>
      </c>
      <c r="AG100" s="10"/>
      <c r="AH100" s="10"/>
    </row>
    <row r="101">
      <c r="A101" s="18"/>
      <c r="B101" s="7">
        <v>1.0</v>
      </c>
      <c r="C101" s="19">
        <f t="shared" si="78"/>
        <v>0.6030226892</v>
      </c>
      <c r="D101" s="20">
        <v>1.0</v>
      </c>
      <c r="E101" s="19">
        <f t="shared" si="79"/>
        <v>-0.648225277</v>
      </c>
      <c r="F101" s="20">
        <v>6.0</v>
      </c>
      <c r="G101" s="19">
        <f t="shared" si="80"/>
        <v>-0.1856953382</v>
      </c>
      <c r="H101" s="20">
        <v>10.0</v>
      </c>
      <c r="I101" s="19">
        <f t="shared" si="81"/>
        <v>1.053709557</v>
      </c>
      <c r="J101" s="20">
        <v>8.0</v>
      </c>
      <c r="K101" s="19">
        <f t="shared" si="82"/>
        <v>0.3692744729</v>
      </c>
      <c r="L101" s="20">
        <v>10.0</v>
      </c>
      <c r="M101" s="19">
        <f t="shared" si="83"/>
        <v>1.444619057</v>
      </c>
      <c r="N101" s="20">
        <v>9.0</v>
      </c>
      <c r="O101" s="19">
        <f t="shared" si="84"/>
        <v>1.019087608</v>
      </c>
      <c r="W101" s="22">
        <f>(P98*C101)+(Q98*E101)+(R98*G101)+(S98*I101)+(T98*K101)+(U98*M101)+V98</f>
        <v>0.8554754337</v>
      </c>
      <c r="X101" s="22">
        <f t="shared" si="85"/>
        <v>-0.1636121747</v>
      </c>
      <c r="Y101" s="22">
        <f t="shared" si="86"/>
        <v>0.1636121747</v>
      </c>
      <c r="Z101" s="22">
        <f t="shared" si="87"/>
        <v>0.09866185358</v>
      </c>
      <c r="AA101" s="22">
        <f t="shared" si="88"/>
        <v>-0.1060575473</v>
      </c>
      <c r="AB101" s="22">
        <f t="shared" si="89"/>
        <v>-0.03038201812</v>
      </c>
      <c r="AC101" s="22">
        <f t="shared" si="90"/>
        <v>0.1723997122</v>
      </c>
      <c r="AD101" s="22">
        <f t="shared" si="91"/>
        <v>0.06041779959</v>
      </c>
      <c r="AE101" s="22">
        <f t="shared" si="92"/>
        <v>0.2363572656</v>
      </c>
      <c r="AF101" s="22">
        <f t="shared" si="93"/>
        <v>0.1636121747</v>
      </c>
      <c r="AG101" s="10"/>
      <c r="AH101" s="10"/>
    </row>
    <row r="102">
      <c r="A102" s="18"/>
      <c r="B102" s="7">
        <v>0.0</v>
      </c>
      <c r="C102" s="19">
        <f t="shared" si="78"/>
        <v>-1.658312395</v>
      </c>
      <c r="D102" s="20">
        <v>2.5</v>
      </c>
      <c r="E102" s="19">
        <f t="shared" si="79"/>
        <v>-0.05291634915</v>
      </c>
      <c r="F102" s="20">
        <v>7.0</v>
      </c>
      <c r="G102" s="19">
        <f t="shared" si="80"/>
        <v>0.51066218</v>
      </c>
      <c r="H102" s="20">
        <v>9.0</v>
      </c>
      <c r="I102" s="19">
        <f t="shared" si="81"/>
        <v>0.6682060607</v>
      </c>
      <c r="J102" s="20">
        <v>9.0</v>
      </c>
      <c r="K102" s="19">
        <f t="shared" si="82"/>
        <v>0.8308675641</v>
      </c>
      <c r="L102" s="20">
        <v>7.0</v>
      </c>
      <c r="M102" s="19">
        <f t="shared" si="83"/>
        <v>0.2180557067</v>
      </c>
      <c r="N102" s="20">
        <v>8.0</v>
      </c>
      <c r="O102" s="19">
        <f t="shared" si="84"/>
        <v>0.541390292</v>
      </c>
      <c r="W102" s="22">
        <f>(P98*C102)+(Q98*E102)+(R98*G102)+(S98*I102)+(T98*K102)+(U98*M102)+V98</f>
        <v>0.5227686417</v>
      </c>
      <c r="X102" s="22">
        <f t="shared" si="85"/>
        <v>-0.01862165029</v>
      </c>
      <c r="Y102" s="22">
        <f t="shared" si="86"/>
        <v>0.01862165029</v>
      </c>
      <c r="Z102" s="22">
        <f t="shared" si="87"/>
        <v>-0.03088051349</v>
      </c>
      <c r="AA102" s="22">
        <f t="shared" si="88"/>
        <v>-0.0009853897482</v>
      </c>
      <c r="AB102" s="22">
        <f t="shared" si="89"/>
        <v>0.00950937253</v>
      </c>
      <c r="AC102" s="22">
        <f t="shared" si="90"/>
        <v>0.01244309958</v>
      </c>
      <c r="AD102" s="22">
        <f t="shared" si="91"/>
        <v>0.01547212521</v>
      </c>
      <c r="AE102" s="22">
        <f t="shared" si="92"/>
        <v>0.004060557113</v>
      </c>
      <c r="AF102" s="22">
        <f t="shared" si="93"/>
        <v>0.01862165029</v>
      </c>
      <c r="AG102" s="10"/>
      <c r="AH102" s="10"/>
    </row>
    <row r="103">
      <c r="A103" s="18"/>
      <c r="B103" s="7">
        <v>0.0</v>
      </c>
      <c r="C103" s="19">
        <f t="shared" si="78"/>
        <v>-1.658312395</v>
      </c>
      <c r="D103" s="20">
        <v>0.0</v>
      </c>
      <c r="E103" s="19">
        <f t="shared" si="79"/>
        <v>-1.045097896</v>
      </c>
      <c r="F103" s="20">
        <v>8.0</v>
      </c>
      <c r="G103" s="19">
        <f t="shared" si="80"/>
        <v>1.207019698</v>
      </c>
      <c r="H103" s="20">
        <v>8.0</v>
      </c>
      <c r="I103" s="19">
        <f t="shared" si="81"/>
        <v>0.2827025641</v>
      </c>
      <c r="J103" s="20">
        <v>6.0</v>
      </c>
      <c r="K103" s="19">
        <f t="shared" si="82"/>
        <v>-0.5539117094</v>
      </c>
      <c r="L103" s="20">
        <v>5.0</v>
      </c>
      <c r="M103" s="19">
        <f t="shared" si="83"/>
        <v>-0.5996531935</v>
      </c>
      <c r="N103" s="20">
        <v>6.0</v>
      </c>
      <c r="O103" s="19">
        <f t="shared" si="84"/>
        <v>-0.4140043409</v>
      </c>
      <c r="W103" s="22">
        <f>(P98*C103)+(Q98*E103)+(R98*G103)+(S98*I103)+(T98*K103)+(U98*M103)+V98</f>
        <v>-0.5038163931</v>
      </c>
      <c r="X103" s="22">
        <f t="shared" si="85"/>
        <v>-0.08981205218</v>
      </c>
      <c r="Y103" s="22">
        <f t="shared" si="86"/>
        <v>0.08981205218</v>
      </c>
      <c r="Z103" s="22">
        <f t="shared" si="87"/>
        <v>-0.1489364394</v>
      </c>
      <c r="AA103" s="22">
        <f t="shared" si="88"/>
        <v>-0.09386238673</v>
      </c>
      <c r="AB103" s="22">
        <f t="shared" si="89"/>
        <v>0.1084049161</v>
      </c>
      <c r="AC103" s="22">
        <f t="shared" si="90"/>
        <v>0.02539009744</v>
      </c>
      <c r="AD103" s="22">
        <f t="shared" si="91"/>
        <v>-0.04974794735</v>
      </c>
      <c r="AE103" s="22">
        <f t="shared" si="92"/>
        <v>-0.0538560839</v>
      </c>
      <c r="AF103" s="22">
        <f t="shared" si="93"/>
        <v>0.08981205218</v>
      </c>
      <c r="AG103" s="10"/>
      <c r="AH103" s="10"/>
    </row>
    <row r="104">
      <c r="A104" s="18"/>
      <c r="B104" s="7">
        <v>1.0</v>
      </c>
      <c r="C104" s="19">
        <f t="shared" si="78"/>
        <v>0.6030226892</v>
      </c>
      <c r="D104" s="20">
        <v>4.0</v>
      </c>
      <c r="E104" s="19">
        <f t="shared" si="79"/>
        <v>0.5423925788</v>
      </c>
      <c r="F104" s="20">
        <v>6.0</v>
      </c>
      <c r="G104" s="19">
        <f t="shared" si="80"/>
        <v>-0.1856953382</v>
      </c>
      <c r="H104" s="20">
        <v>5.0</v>
      </c>
      <c r="I104" s="19">
        <f t="shared" si="81"/>
        <v>-0.8738079255</v>
      </c>
      <c r="J104" s="20">
        <v>8.0</v>
      </c>
      <c r="K104" s="19">
        <f t="shared" si="82"/>
        <v>0.3692744729</v>
      </c>
      <c r="L104" s="20">
        <v>8.0</v>
      </c>
      <c r="M104" s="19">
        <f t="shared" si="83"/>
        <v>0.6269101568</v>
      </c>
      <c r="N104" s="20">
        <v>7.0</v>
      </c>
      <c r="O104" s="19">
        <f t="shared" si="84"/>
        <v>0.06369297553</v>
      </c>
      <c r="W104" s="22">
        <f>(P98*C104)+(Q98*E104)+(R98*G104)+(S98*I104)+(T98*K104)+(U98*M104)+V98</f>
        <v>0.2791814913</v>
      </c>
      <c r="X104" s="22">
        <f t="shared" si="85"/>
        <v>0.2154885158</v>
      </c>
      <c r="Y104" s="22">
        <f t="shared" si="86"/>
        <v>0.2154885158</v>
      </c>
      <c r="Z104" s="22">
        <f t="shared" si="87"/>
        <v>-0.1299444643</v>
      </c>
      <c r="AA104" s="22">
        <f t="shared" si="88"/>
        <v>-0.1168793718</v>
      </c>
      <c r="AB104" s="22">
        <f t="shared" si="89"/>
        <v>0.04001521281</v>
      </c>
      <c r="AC104" s="22">
        <f t="shared" si="90"/>
        <v>0.1882955729</v>
      </c>
      <c r="AD104" s="22">
        <f t="shared" si="91"/>
        <v>-0.07957440809</v>
      </c>
      <c r="AE104" s="22">
        <f t="shared" si="92"/>
        <v>-0.1350919392</v>
      </c>
      <c r="AF104" s="22">
        <f t="shared" si="93"/>
        <v>-0.2154885158</v>
      </c>
      <c r="AG104" s="10"/>
      <c r="AH104" s="10"/>
    </row>
    <row r="105">
      <c r="A105" s="18"/>
      <c r="B105" s="7">
        <v>1.0</v>
      </c>
      <c r="C105" s="19">
        <f t="shared" si="78"/>
        <v>0.6030226892</v>
      </c>
      <c r="D105" s="20">
        <v>10.0</v>
      </c>
      <c r="E105" s="19">
        <f t="shared" si="79"/>
        <v>2.92362829</v>
      </c>
      <c r="F105" s="20">
        <v>4.0</v>
      </c>
      <c r="G105" s="19">
        <f t="shared" si="80"/>
        <v>-1.578410375</v>
      </c>
      <c r="H105" s="20">
        <v>6.0</v>
      </c>
      <c r="I105" s="19">
        <f t="shared" si="81"/>
        <v>-0.4883044289</v>
      </c>
      <c r="J105" s="20">
        <v>5.0</v>
      </c>
      <c r="K105" s="19">
        <f t="shared" si="82"/>
        <v>-1.015504801</v>
      </c>
      <c r="L105" s="20">
        <v>4.0</v>
      </c>
      <c r="M105" s="19">
        <f t="shared" si="83"/>
        <v>-1.008507644</v>
      </c>
      <c r="N105" s="20">
        <v>4.0</v>
      </c>
      <c r="O105" s="19">
        <f t="shared" si="84"/>
        <v>-1.369398974</v>
      </c>
      <c r="W105" s="22">
        <f>(P98*C105)+(Q98*E105)+(R98*G105)+(S98*I105)+(T98*K105)+(U98*M105)+V98</f>
        <v>-1.303368551</v>
      </c>
      <c r="X105" s="22">
        <f t="shared" si="85"/>
        <v>0.06603042304</v>
      </c>
      <c r="Y105" s="22">
        <f t="shared" si="86"/>
        <v>0.06603042304</v>
      </c>
      <c r="Z105" s="22">
        <f t="shared" si="87"/>
        <v>-0.03981784327</v>
      </c>
      <c r="AA105" s="22">
        <f t="shared" si="88"/>
        <v>-0.1930484128</v>
      </c>
      <c r="AB105" s="22">
        <f t="shared" si="89"/>
        <v>0.1042231048</v>
      </c>
      <c r="AC105" s="22">
        <f t="shared" si="90"/>
        <v>0.03224294802</v>
      </c>
      <c r="AD105" s="22">
        <f t="shared" si="91"/>
        <v>0.06705421159</v>
      </c>
      <c r="AE105" s="22">
        <f t="shared" si="92"/>
        <v>0.06659218635</v>
      </c>
      <c r="AF105" s="22">
        <f t="shared" si="93"/>
        <v>-0.06603042304</v>
      </c>
      <c r="AG105" s="10"/>
      <c r="AH105" s="10"/>
    </row>
    <row r="106">
      <c r="A106" s="18"/>
      <c r="B106" s="7">
        <v>0.0</v>
      </c>
      <c r="C106" s="19">
        <f t="shared" si="78"/>
        <v>-1.658312395</v>
      </c>
      <c r="D106" s="20">
        <v>1.0</v>
      </c>
      <c r="E106" s="19">
        <f t="shared" si="79"/>
        <v>-0.648225277</v>
      </c>
      <c r="F106" s="20">
        <v>6.0</v>
      </c>
      <c r="G106" s="19">
        <f t="shared" si="80"/>
        <v>-0.1856953382</v>
      </c>
      <c r="H106" s="20">
        <v>7.0</v>
      </c>
      <c r="I106" s="19">
        <f t="shared" si="81"/>
        <v>-0.1028009324</v>
      </c>
      <c r="J106" s="20">
        <v>8.0</v>
      </c>
      <c r="K106" s="19">
        <f t="shared" si="82"/>
        <v>0.3692744729</v>
      </c>
      <c r="L106" s="20">
        <v>7.0</v>
      </c>
      <c r="M106" s="19">
        <f t="shared" si="83"/>
        <v>0.2180557067</v>
      </c>
      <c r="N106" s="20">
        <v>8.0</v>
      </c>
      <c r="O106" s="19">
        <f t="shared" si="84"/>
        <v>0.541390292</v>
      </c>
      <c r="W106" s="22">
        <f>(P98*C106)+(Q98*E106)+(R98*G106)+(S98*I106)+(T98*K106)+(U98*M106)+V98</f>
        <v>0.2541416174</v>
      </c>
      <c r="X106" s="22">
        <f t="shared" si="85"/>
        <v>-0.2872486746</v>
      </c>
      <c r="Y106" s="22">
        <f t="shared" si="86"/>
        <v>0.2872486746</v>
      </c>
      <c r="Z106" s="22">
        <f t="shared" si="87"/>
        <v>-0.4763480376</v>
      </c>
      <c r="AA106" s="22">
        <f t="shared" si="88"/>
        <v>-0.1862018517</v>
      </c>
      <c r="AB106" s="22">
        <f t="shared" si="89"/>
        <v>-0.05334073977</v>
      </c>
      <c r="AC106" s="22">
        <f t="shared" si="90"/>
        <v>-0.02952943158</v>
      </c>
      <c r="AD106" s="22">
        <f t="shared" si="91"/>
        <v>0.1060736029</v>
      </c>
      <c r="AE106" s="22">
        <f t="shared" si="92"/>
        <v>0.06263621275</v>
      </c>
      <c r="AF106" s="22">
        <f t="shared" si="93"/>
        <v>0.2872486746</v>
      </c>
      <c r="AG106" s="10"/>
      <c r="AH106" s="10"/>
    </row>
    <row r="107">
      <c r="A107" s="18"/>
      <c r="B107" s="7">
        <v>1.0</v>
      </c>
      <c r="C107" s="19">
        <f t="shared" si="78"/>
        <v>0.6030226892</v>
      </c>
      <c r="D107" s="20">
        <v>5.0</v>
      </c>
      <c r="E107" s="19">
        <f t="shared" si="79"/>
        <v>0.9392651974</v>
      </c>
      <c r="F107" s="20">
        <v>6.0</v>
      </c>
      <c r="G107" s="19">
        <f t="shared" si="80"/>
        <v>-0.1856953382</v>
      </c>
      <c r="H107" s="20">
        <v>1.0</v>
      </c>
      <c r="I107" s="19">
        <f t="shared" si="81"/>
        <v>-2.415821912</v>
      </c>
      <c r="J107" s="20">
        <v>6.0</v>
      </c>
      <c r="K107" s="19">
        <f t="shared" si="82"/>
        <v>-0.5539117094</v>
      </c>
      <c r="L107" s="20">
        <v>6.0</v>
      </c>
      <c r="M107" s="19">
        <f t="shared" si="83"/>
        <v>-0.1907987434</v>
      </c>
      <c r="N107" s="20">
        <v>6.0</v>
      </c>
      <c r="O107" s="19">
        <f t="shared" si="84"/>
        <v>-0.4140043409</v>
      </c>
      <c r="W107" s="22">
        <f>(P98*C107)+(Q98*E107)+(R98*G107)+(S98*I107)+(T98*K107)+(U98*M107)+V98</f>
        <v>-0.747459603</v>
      </c>
      <c r="X107" s="22">
        <f t="shared" si="85"/>
        <v>-0.333455262</v>
      </c>
      <c r="Y107" s="22">
        <f t="shared" si="86"/>
        <v>0.333455262</v>
      </c>
      <c r="Z107" s="22">
        <f t="shared" si="87"/>
        <v>0.2010810888</v>
      </c>
      <c r="AA107" s="22">
        <f t="shared" si="88"/>
        <v>0.3132029225</v>
      </c>
      <c r="AB107" s="22">
        <f t="shared" si="89"/>
        <v>-0.06192108765</v>
      </c>
      <c r="AC107" s="22">
        <f t="shared" si="90"/>
        <v>-0.8055685285</v>
      </c>
      <c r="AD107" s="22">
        <f t="shared" si="91"/>
        <v>-0.1847047742</v>
      </c>
      <c r="AE107" s="22">
        <f t="shared" si="92"/>
        <v>-0.06362284497</v>
      </c>
      <c r="AF107" s="22">
        <f t="shared" si="93"/>
        <v>0.333455262</v>
      </c>
      <c r="AG107" s="10"/>
      <c r="AH107" s="10"/>
    </row>
    <row r="108">
      <c r="A108" s="18"/>
      <c r="B108" s="7">
        <v>1.0</v>
      </c>
      <c r="C108" s="19">
        <f t="shared" si="78"/>
        <v>0.6030226892</v>
      </c>
      <c r="D108" s="20">
        <v>3.0</v>
      </c>
      <c r="E108" s="19">
        <f t="shared" si="79"/>
        <v>0.1455199602</v>
      </c>
      <c r="F108" s="20">
        <v>6.0</v>
      </c>
      <c r="G108" s="19">
        <f t="shared" si="80"/>
        <v>-0.1856953382</v>
      </c>
      <c r="H108" s="20">
        <v>10.0</v>
      </c>
      <c r="I108" s="19">
        <f t="shared" si="81"/>
        <v>1.053709557</v>
      </c>
      <c r="J108" s="20">
        <v>6.0</v>
      </c>
      <c r="K108" s="19">
        <f t="shared" si="82"/>
        <v>-0.5539117094</v>
      </c>
      <c r="L108" s="20">
        <v>6.0</v>
      </c>
      <c r="M108" s="19">
        <f t="shared" si="83"/>
        <v>-0.1907987434</v>
      </c>
      <c r="N108" s="20">
        <v>6.0</v>
      </c>
      <c r="O108" s="19">
        <f t="shared" si="84"/>
        <v>-0.4140043409</v>
      </c>
      <c r="W108" s="22">
        <f>(P98*C108)+(Q98*E108)+(R98*G108)+(S98*I108)+(T98*K108)+(U98*M108)+V98</f>
        <v>-0.269482137</v>
      </c>
      <c r="X108" s="22">
        <f t="shared" si="85"/>
        <v>0.1445222039</v>
      </c>
      <c r="Y108" s="22">
        <f t="shared" si="86"/>
        <v>0.1445222039</v>
      </c>
      <c r="Z108" s="22">
        <f t="shared" si="87"/>
        <v>-0.08715016806</v>
      </c>
      <c r="AA108" s="22">
        <f t="shared" si="88"/>
        <v>-0.02103086536</v>
      </c>
      <c r="AB108" s="22">
        <f t="shared" si="89"/>
        <v>0.02683709953</v>
      </c>
      <c r="AC108" s="22">
        <f t="shared" si="90"/>
        <v>-0.1522844275</v>
      </c>
      <c r="AD108" s="22">
        <f t="shared" si="91"/>
        <v>0.08005254103</v>
      </c>
      <c r="AE108" s="22">
        <f t="shared" si="92"/>
        <v>0.0275746549</v>
      </c>
      <c r="AF108" s="22">
        <f t="shared" si="93"/>
        <v>-0.1445222039</v>
      </c>
      <c r="AG108" s="10"/>
      <c r="AH108" s="10"/>
    </row>
    <row r="109">
      <c r="A109" s="18"/>
      <c r="B109" s="7">
        <v>0.0</v>
      </c>
      <c r="C109" s="19">
        <f t="shared" si="78"/>
        <v>-1.658312395</v>
      </c>
      <c r="D109" s="20">
        <v>1.0</v>
      </c>
      <c r="E109" s="19">
        <f t="shared" si="79"/>
        <v>-0.648225277</v>
      </c>
      <c r="F109" s="20">
        <v>8.0</v>
      </c>
      <c r="G109" s="19">
        <f t="shared" si="80"/>
        <v>1.207019698</v>
      </c>
      <c r="H109" s="20">
        <v>3.0</v>
      </c>
      <c r="I109" s="19">
        <f t="shared" si="81"/>
        <v>-1.644814919</v>
      </c>
      <c r="J109" s="20">
        <v>1.0</v>
      </c>
      <c r="K109" s="19">
        <f t="shared" si="82"/>
        <v>-2.861877165</v>
      </c>
      <c r="L109" s="20">
        <v>1.0</v>
      </c>
      <c r="M109" s="19">
        <f t="shared" si="83"/>
        <v>-2.235070994</v>
      </c>
      <c r="N109" s="20">
        <v>1.0</v>
      </c>
      <c r="O109" s="19">
        <f t="shared" si="84"/>
        <v>-2.802490923</v>
      </c>
      <c r="W109" s="22">
        <f>(P98*C109)+(Q98*E109)+(R98*G109)+(S98*I109)+(T98*K109)+(U98*M109)+V98</f>
        <v>-2.683162896</v>
      </c>
      <c r="X109" s="22">
        <f t="shared" si="85"/>
        <v>0.1193280272</v>
      </c>
      <c r="Y109" s="22">
        <f t="shared" si="86"/>
        <v>0.1193280272</v>
      </c>
      <c r="Z109" s="22">
        <f t="shared" si="87"/>
        <v>0.1978831466</v>
      </c>
      <c r="AA109" s="22">
        <f t="shared" si="88"/>
        <v>0.07735144348</v>
      </c>
      <c r="AB109" s="22">
        <f t="shared" si="89"/>
        <v>-0.1440312794</v>
      </c>
      <c r="AC109" s="22">
        <f t="shared" si="90"/>
        <v>0.1962725193</v>
      </c>
      <c r="AD109" s="22">
        <f t="shared" si="91"/>
        <v>0.3415021562</v>
      </c>
      <c r="AE109" s="22">
        <f t="shared" si="92"/>
        <v>0.2667066123</v>
      </c>
      <c r="AF109" s="22">
        <f t="shared" si="93"/>
        <v>-0.1193280272</v>
      </c>
      <c r="AG109" s="10"/>
      <c r="AH109" s="10"/>
    </row>
    <row r="110">
      <c r="A110" s="18"/>
      <c r="B110" s="7">
        <v>1.0</v>
      </c>
      <c r="C110" s="19">
        <f t="shared" si="78"/>
        <v>0.6030226892</v>
      </c>
      <c r="D110" s="20">
        <v>2.0</v>
      </c>
      <c r="E110" s="19">
        <f t="shared" si="79"/>
        <v>-0.2513526584</v>
      </c>
      <c r="F110" s="20">
        <v>6.0</v>
      </c>
      <c r="G110" s="19">
        <f t="shared" si="80"/>
        <v>-0.1856953382</v>
      </c>
      <c r="H110" s="20">
        <v>6.0</v>
      </c>
      <c r="I110" s="19">
        <f t="shared" si="81"/>
        <v>-0.4883044289</v>
      </c>
      <c r="J110" s="20">
        <v>9.0</v>
      </c>
      <c r="K110" s="19">
        <f t="shared" si="82"/>
        <v>0.8308675641</v>
      </c>
      <c r="L110" s="20">
        <v>3.0</v>
      </c>
      <c r="M110" s="19">
        <f t="shared" si="83"/>
        <v>-1.417362094</v>
      </c>
      <c r="N110" s="20">
        <v>9.0</v>
      </c>
      <c r="O110" s="19">
        <f t="shared" si="84"/>
        <v>1.019087608</v>
      </c>
      <c r="W110" s="22">
        <f>(P98*C110)+(Q98*E110)+(R98*G110)+(S98*I110)+(T98*K110)+(U98*M110)+V98</f>
        <v>0.2548487298</v>
      </c>
      <c r="X110" s="22">
        <f t="shared" si="85"/>
        <v>-0.7642388787</v>
      </c>
      <c r="Y110" s="22">
        <f t="shared" si="86"/>
        <v>0.7642388787</v>
      </c>
      <c r="Z110" s="22">
        <f t="shared" si="87"/>
        <v>0.4608533838</v>
      </c>
      <c r="AA110" s="22">
        <f t="shared" si="88"/>
        <v>-0.1920934739</v>
      </c>
      <c r="AB110" s="22">
        <f t="shared" si="89"/>
        <v>-0.141915597</v>
      </c>
      <c r="AC110" s="22">
        <f t="shared" si="90"/>
        <v>-0.3731812292</v>
      </c>
      <c r="AD110" s="22">
        <f t="shared" si="91"/>
        <v>0.6349812956</v>
      </c>
      <c r="AE110" s="22">
        <f t="shared" si="92"/>
        <v>-1.083203217</v>
      </c>
      <c r="AF110" s="22">
        <f t="shared" si="93"/>
        <v>0.7642388787</v>
      </c>
      <c r="AG110" s="10"/>
      <c r="AH110" s="10"/>
    </row>
    <row r="111">
      <c r="A111" s="18"/>
      <c r="B111" s="7">
        <v>1.0</v>
      </c>
      <c r="C111" s="19">
        <f t="shared" si="78"/>
        <v>0.6030226892</v>
      </c>
      <c r="D111" s="20">
        <v>1.0</v>
      </c>
      <c r="E111" s="19">
        <f t="shared" si="79"/>
        <v>-0.648225277</v>
      </c>
      <c r="F111" s="20">
        <v>3.0</v>
      </c>
      <c r="G111" s="19">
        <f t="shared" si="80"/>
        <v>-2.274767893</v>
      </c>
      <c r="H111" s="20">
        <v>10.0</v>
      </c>
      <c r="I111" s="19">
        <f t="shared" si="81"/>
        <v>1.053709557</v>
      </c>
      <c r="J111" s="20">
        <v>9.0</v>
      </c>
      <c r="K111" s="19">
        <f t="shared" si="82"/>
        <v>0.8308675641</v>
      </c>
      <c r="L111" s="20">
        <v>9.0</v>
      </c>
      <c r="M111" s="19">
        <f t="shared" si="83"/>
        <v>1.035764607</v>
      </c>
      <c r="N111" s="20">
        <v>9.0</v>
      </c>
      <c r="O111" s="19">
        <f t="shared" si="84"/>
        <v>1.019087608</v>
      </c>
      <c r="W111" s="22">
        <f>(P98*C111)+(Q98*E111)+(R98*G111)+(S98*I111)+(T98*K111)+(U98*M111)+V98</f>
        <v>1.138992654</v>
      </c>
      <c r="X111" s="22">
        <f t="shared" si="85"/>
        <v>0.1199050453</v>
      </c>
      <c r="Y111" s="22">
        <f t="shared" si="86"/>
        <v>0.1199050453</v>
      </c>
      <c r="Z111" s="22">
        <f t="shared" si="87"/>
        <v>-0.07230546284</v>
      </c>
      <c r="AA111" s="22">
        <f t="shared" si="88"/>
        <v>0.07772548119</v>
      </c>
      <c r="AB111" s="22">
        <f t="shared" si="89"/>
        <v>0.2727561472</v>
      </c>
      <c r="AC111" s="22">
        <f t="shared" si="90"/>
        <v>-0.1263450922</v>
      </c>
      <c r="AD111" s="22">
        <f t="shared" si="91"/>
        <v>-0.09962521289</v>
      </c>
      <c r="AE111" s="22">
        <f t="shared" si="92"/>
        <v>-0.1241934021</v>
      </c>
      <c r="AF111" s="22">
        <f t="shared" si="93"/>
        <v>-0.1199050453</v>
      </c>
      <c r="AG111" s="10"/>
      <c r="AH111" s="10"/>
    </row>
    <row r="112">
      <c r="A112" s="18"/>
      <c r="B112" s="7">
        <v>1.0</v>
      </c>
      <c r="C112" s="19">
        <f t="shared" si="78"/>
        <v>0.6030226892</v>
      </c>
      <c r="D112" s="20">
        <v>1.0</v>
      </c>
      <c r="E112" s="19">
        <f t="shared" si="79"/>
        <v>-0.648225277</v>
      </c>
      <c r="F112" s="20">
        <v>7.0</v>
      </c>
      <c r="G112" s="19">
        <f t="shared" si="80"/>
        <v>0.51066218</v>
      </c>
      <c r="H112" s="20">
        <v>10.0</v>
      </c>
      <c r="I112" s="19">
        <f t="shared" si="81"/>
        <v>1.053709557</v>
      </c>
      <c r="J112" s="20">
        <v>9.0</v>
      </c>
      <c r="K112" s="19">
        <f t="shared" si="82"/>
        <v>0.8308675641</v>
      </c>
      <c r="L112" s="20">
        <v>9.0</v>
      </c>
      <c r="M112" s="19">
        <f t="shared" si="83"/>
        <v>1.035764607</v>
      </c>
      <c r="N112" s="20">
        <v>8.0</v>
      </c>
      <c r="O112" s="19">
        <f t="shared" si="84"/>
        <v>0.541390292</v>
      </c>
      <c r="W112" s="22">
        <f>(P98*C112)+(Q98*E112)+(R98*G112)+(S98*I112)+(T98*K112)+(U98*M112)+V98</f>
        <v>1.037553526</v>
      </c>
      <c r="X112" s="22">
        <f t="shared" si="85"/>
        <v>0.4961632341</v>
      </c>
      <c r="Y112" s="22">
        <f t="shared" si="86"/>
        <v>0.4961632341</v>
      </c>
      <c r="Z112" s="22">
        <f t="shared" si="87"/>
        <v>-0.2991976877</v>
      </c>
      <c r="AA112" s="22">
        <f t="shared" si="88"/>
        <v>0.3216255499</v>
      </c>
      <c r="AB112" s="22">
        <f t="shared" si="89"/>
        <v>-0.2533717988</v>
      </c>
      <c r="AC112" s="22">
        <f t="shared" si="90"/>
        <v>-0.5228119417</v>
      </c>
      <c r="AD112" s="22">
        <f t="shared" si="91"/>
        <v>-0.4122459377</v>
      </c>
      <c r="AE112" s="22">
        <f t="shared" si="92"/>
        <v>-0.5139083171</v>
      </c>
      <c r="AF112" s="22">
        <f t="shared" si="93"/>
        <v>-0.4961632341</v>
      </c>
      <c r="AG112" s="10"/>
      <c r="AH112" s="10"/>
    </row>
    <row r="113">
      <c r="A113" s="23" t="s">
        <v>43</v>
      </c>
      <c r="B113" s="24">
        <f>AVERAGE(B98:B112)</f>
        <v>0.7333333333</v>
      </c>
      <c r="C113" s="25">
        <f t="shared" si="78"/>
        <v>0</v>
      </c>
      <c r="D113" s="24">
        <f>AVERAGE(D98:D112)</f>
        <v>2.633333333</v>
      </c>
      <c r="E113" s="25">
        <f t="shared" si="79"/>
        <v>0</v>
      </c>
      <c r="F113" s="24">
        <f>AVERAGE(F98:F112)</f>
        <v>6.266666667</v>
      </c>
      <c r="G113" s="25">
        <f t="shared" si="80"/>
        <v>0</v>
      </c>
      <c r="H113" s="24">
        <f>AVERAGE(H98:H112)</f>
        <v>7.266666667</v>
      </c>
      <c r="I113" s="25">
        <f t="shared" si="81"/>
        <v>0</v>
      </c>
      <c r="J113" s="24">
        <f>AVERAGE(J98:J112)</f>
        <v>7.2</v>
      </c>
      <c r="K113" s="25">
        <f t="shared" si="82"/>
        <v>0</v>
      </c>
      <c r="L113" s="24">
        <f>AVERAGE(L98:L112)</f>
        <v>6.466666667</v>
      </c>
      <c r="M113" s="25">
        <f t="shared" si="83"/>
        <v>0</v>
      </c>
      <c r="N113" s="24">
        <f>AVERAGE(N98:N112)</f>
        <v>6.866666667</v>
      </c>
      <c r="O113" s="25">
        <f t="shared" si="84"/>
        <v>0</v>
      </c>
      <c r="X113" s="34" t="s">
        <v>43</v>
      </c>
      <c r="Y113" s="40">
        <f t="shared" ref="Y113:AF113" si="94">AVERAGE(Y98:Y112)</f>
        <v>0.2421407424</v>
      </c>
      <c r="Z113" s="40">
        <f t="shared" si="94"/>
        <v>-0.04166198581</v>
      </c>
      <c r="AA113" s="40">
        <f t="shared" si="94"/>
        <v>-0.03480845857</v>
      </c>
      <c r="AB113" s="40">
        <f t="shared" si="94"/>
        <v>-0.02346051967</v>
      </c>
      <c r="AC113" s="40">
        <f t="shared" si="94"/>
        <v>-0.1015180206</v>
      </c>
      <c r="AD113" s="40">
        <f t="shared" si="94"/>
        <v>-0.009080109902</v>
      </c>
      <c r="AE113" s="40">
        <f t="shared" si="94"/>
        <v>-0.0892442365</v>
      </c>
      <c r="AF113" s="40">
        <f t="shared" si="94"/>
        <v>0</v>
      </c>
      <c r="AG113" s="10"/>
      <c r="AH113" s="10"/>
    </row>
    <row r="114">
      <c r="A114" s="28" t="s">
        <v>44</v>
      </c>
      <c r="B114" s="24">
        <f t="shared" ref="B114:O114" si="95">_xlfn.STDEV.p(B98:B112)</f>
        <v>0.4422166387</v>
      </c>
      <c r="C114" s="28">
        <f t="shared" si="95"/>
        <v>1</v>
      </c>
      <c r="D114" s="24">
        <f t="shared" si="95"/>
        <v>2.519700159</v>
      </c>
      <c r="E114" s="28">
        <f t="shared" si="95"/>
        <v>1</v>
      </c>
      <c r="F114" s="24">
        <f t="shared" si="95"/>
        <v>1.436043949</v>
      </c>
      <c r="G114" s="28">
        <f t="shared" si="95"/>
        <v>1</v>
      </c>
      <c r="H114" s="24">
        <f t="shared" si="95"/>
        <v>2.594010194</v>
      </c>
      <c r="I114" s="28">
        <f t="shared" si="95"/>
        <v>1</v>
      </c>
      <c r="J114" s="24">
        <f t="shared" si="95"/>
        <v>2.166410241</v>
      </c>
      <c r="K114" s="28">
        <f t="shared" si="95"/>
        <v>1</v>
      </c>
      <c r="L114" s="24">
        <f t="shared" si="95"/>
        <v>2.445858177</v>
      </c>
      <c r="M114" s="28">
        <f t="shared" si="95"/>
        <v>1</v>
      </c>
      <c r="N114" s="24">
        <f t="shared" si="95"/>
        <v>2.093375796</v>
      </c>
      <c r="O114" s="28">
        <f t="shared" si="95"/>
        <v>1</v>
      </c>
      <c r="Y114" s="36" t="s">
        <v>46</v>
      </c>
      <c r="Z114" s="36">
        <v>0.225</v>
      </c>
    </row>
    <row r="115">
      <c r="Y115" s="36" t="s">
        <v>47</v>
      </c>
      <c r="Z115" s="37">
        <f>Z114*Z113</f>
        <v>-0.009373946807</v>
      </c>
      <c r="AA115" s="37">
        <f>Z114*AA113</f>
        <v>-0.007831903179</v>
      </c>
      <c r="AB115" s="37">
        <f>Z114*AB113</f>
        <v>-0.005278616925</v>
      </c>
      <c r="AC115" s="37">
        <f>Z114*AC113</f>
        <v>-0.02284155463</v>
      </c>
      <c r="AD115" s="37">
        <f>Z114*AD113</f>
        <v>-0.002043024728</v>
      </c>
      <c r="AE115" s="37">
        <f>Z114*AE113</f>
        <v>-0.02007995321</v>
      </c>
      <c r="AF115" s="37">
        <f>Z114*AF113</f>
        <v>0</v>
      </c>
    </row>
    <row r="116">
      <c r="Y116" s="10"/>
      <c r="Z116" s="41"/>
      <c r="AA116" s="41"/>
      <c r="AB116" s="41"/>
      <c r="AC116" s="41"/>
      <c r="AD116" s="41"/>
      <c r="AE116" s="41"/>
      <c r="AF116" s="41"/>
    </row>
    <row r="117">
      <c r="A117" s="38" t="s">
        <v>52</v>
      </c>
    </row>
    <row r="119">
      <c r="A119" s="1" t="s">
        <v>0</v>
      </c>
      <c r="P119" s="30" t="s">
        <v>16</v>
      </c>
      <c r="W119" s="9" t="s">
        <v>17</v>
      </c>
    </row>
    <row r="120">
      <c r="A120" s="11"/>
      <c r="B120" s="12" t="s">
        <v>18</v>
      </c>
      <c r="C120" s="13" t="s">
        <v>2</v>
      </c>
      <c r="D120" s="14" t="s">
        <v>19</v>
      </c>
      <c r="E120" s="13" t="s">
        <v>20</v>
      </c>
      <c r="F120" s="13" t="s">
        <v>21</v>
      </c>
      <c r="G120" s="13" t="s">
        <v>4</v>
      </c>
      <c r="H120" s="12" t="s">
        <v>22</v>
      </c>
      <c r="I120" s="13" t="s">
        <v>5</v>
      </c>
      <c r="J120" s="12" t="s">
        <v>23</v>
      </c>
      <c r="K120" s="13" t="s">
        <v>6</v>
      </c>
      <c r="L120" s="5" t="s">
        <v>24</v>
      </c>
      <c r="M120" s="13" t="s">
        <v>7</v>
      </c>
      <c r="N120" s="13" t="s">
        <v>25</v>
      </c>
      <c r="O120" s="13" t="s">
        <v>8</v>
      </c>
      <c r="P120" s="31" t="s">
        <v>26</v>
      </c>
      <c r="Q120" s="31" t="s">
        <v>27</v>
      </c>
      <c r="R120" s="31" t="s">
        <v>28</v>
      </c>
      <c r="S120" s="31" t="s">
        <v>29</v>
      </c>
      <c r="T120" s="31" t="s">
        <v>30</v>
      </c>
      <c r="U120" s="31" t="s">
        <v>31</v>
      </c>
      <c r="V120" s="31" t="s">
        <v>32</v>
      </c>
      <c r="W120" s="10" t="s">
        <v>33</v>
      </c>
      <c r="X120" s="15" t="s">
        <v>34</v>
      </c>
      <c r="Y120" s="15" t="s">
        <v>45</v>
      </c>
      <c r="Z120" s="17" t="s">
        <v>36</v>
      </c>
      <c r="AA120" s="17" t="s">
        <v>37</v>
      </c>
      <c r="AB120" s="17" t="s">
        <v>38</v>
      </c>
      <c r="AC120" s="17" t="s">
        <v>39</v>
      </c>
      <c r="AD120" s="17" t="s">
        <v>40</v>
      </c>
      <c r="AE120" s="17" t="s">
        <v>41</v>
      </c>
      <c r="AF120" s="17" t="s">
        <v>42</v>
      </c>
    </row>
    <row r="121">
      <c r="A121" s="18"/>
      <c r="B121" s="7">
        <v>1.0</v>
      </c>
      <c r="C121" s="19">
        <f t="shared" ref="C121:C136" si="97">(B121 - $B$18) / $B$19</f>
        <v>0.6030226892</v>
      </c>
      <c r="D121" s="20">
        <v>0.0</v>
      </c>
      <c r="E121" s="19">
        <f t="shared" ref="E121:E136" si="98">(D121 - $D$18) / $D$19</f>
        <v>-1.045097896</v>
      </c>
      <c r="F121" s="20">
        <v>8.0</v>
      </c>
      <c r="G121" s="19">
        <f t="shared" ref="G121:G136" si="99">(F121 - $F$18) / $F$19</f>
        <v>1.207019698</v>
      </c>
      <c r="H121" s="20">
        <v>8.0</v>
      </c>
      <c r="I121" s="19">
        <f t="shared" ref="I121:I136" si="100">(H121 - $H$18) / $H$19</f>
        <v>0.2827025641</v>
      </c>
      <c r="J121" s="20">
        <v>7.0</v>
      </c>
      <c r="K121" s="19">
        <f t="shared" ref="K121:K136" si="101">(J121 - $J$18) / $J$19</f>
        <v>-0.09231861823</v>
      </c>
      <c r="L121" s="20">
        <v>9.0</v>
      </c>
      <c r="M121" s="19">
        <f t="shared" ref="M121:M136" si="102">(L121 - $L$18) / $L$19</f>
        <v>1.035764607</v>
      </c>
      <c r="N121" s="20">
        <v>8.0</v>
      </c>
      <c r="O121" s="19">
        <f t="shared" ref="O121:O136" si="103">(N121 - $N$18) / $N$19</f>
        <v>0.541390292</v>
      </c>
      <c r="P121" s="32">
        <f t="shared" ref="P121:U121" si="96">P98+Z115</f>
        <v>0.07374237465</v>
      </c>
      <c r="Q121" s="39">
        <f t="shared" si="96"/>
        <v>-0.1605057322</v>
      </c>
      <c r="R121" s="39">
        <f t="shared" si="96"/>
        <v>-0.04169637827</v>
      </c>
      <c r="S121" s="39">
        <f t="shared" si="96"/>
        <v>0.07999461923</v>
      </c>
      <c r="T121" s="39">
        <f t="shared" si="96"/>
        <v>0.6599848444</v>
      </c>
      <c r="U121" s="39">
        <f t="shared" si="96"/>
        <v>0.2199800883</v>
      </c>
      <c r="V121" s="39">
        <f>V98+AF113</f>
        <v>0</v>
      </c>
      <c r="W121" s="22">
        <f>(P121*C121)+(Q121*E121)+(R121*G121)+(S121*I121)+(T121*K121)+(U121*M121)+V121</f>
        <v>0.3514175629</v>
      </c>
      <c r="X121" s="22">
        <f t="shared" ref="X121:X135" si="104">W121-O121</f>
        <v>-0.1899727291</v>
      </c>
      <c r="Y121" s="22">
        <f t="shared" ref="Y121:Y135" si="105">ABS(W121-O121)</f>
        <v>0.1899727291</v>
      </c>
      <c r="Z121" s="22">
        <f t="shared" ref="Z121:Z135" si="106">(O121-W121)*C121</f>
        <v>0.114557866</v>
      </c>
      <c r="AA121" s="22">
        <f t="shared" ref="AA121:AA135" si="107">(O121-W121)*E121</f>
        <v>-0.1985400994</v>
      </c>
      <c r="AB121" s="22">
        <f t="shared" ref="AB121:AB135" si="108">(O121-W121)*G121</f>
        <v>0.2293008261</v>
      </c>
      <c r="AC121" s="22">
        <f t="shared" ref="AC121:AC135" si="109">(O121-W121)*I121</f>
        <v>0.05370577763</v>
      </c>
      <c r="AD121" s="22">
        <f t="shared" ref="AD121:AD135" si="110">(O121-W121)*K121</f>
        <v>-0.01753801985</v>
      </c>
      <c r="AE121" s="22">
        <f t="shared" ref="AE121:AE135" si="111">(O121-W121)*M121</f>
        <v>0.1967670291</v>
      </c>
      <c r="AF121" s="22">
        <f t="shared" ref="AF121:AF135" si="112">O121-W121</f>
        <v>0.1899727291</v>
      </c>
    </row>
    <row r="122">
      <c r="A122" s="18"/>
      <c r="B122" s="7">
        <v>1.0</v>
      </c>
      <c r="C122" s="19">
        <f t="shared" si="97"/>
        <v>0.6030226892</v>
      </c>
      <c r="D122" s="20">
        <v>3.0</v>
      </c>
      <c r="E122" s="19">
        <f t="shared" si="98"/>
        <v>0.1455199602</v>
      </c>
      <c r="F122" s="20">
        <v>8.0</v>
      </c>
      <c r="G122" s="19">
        <f t="shared" si="99"/>
        <v>1.207019698</v>
      </c>
      <c r="H122" s="20">
        <v>8.0</v>
      </c>
      <c r="I122" s="19">
        <f t="shared" si="100"/>
        <v>0.2827025641</v>
      </c>
      <c r="J122" s="20">
        <v>10.0</v>
      </c>
      <c r="K122" s="19">
        <f t="shared" si="101"/>
        <v>1.292460655</v>
      </c>
      <c r="L122" s="20">
        <v>8.0</v>
      </c>
      <c r="M122" s="19">
        <f t="shared" si="102"/>
        <v>0.6269101568</v>
      </c>
      <c r="N122" s="20">
        <v>8.0</v>
      </c>
      <c r="O122" s="19">
        <f t="shared" si="103"/>
        <v>0.541390292</v>
      </c>
      <c r="W122" s="22">
        <f>(P121*C122)+(Q121*E122)+(R121*G122)+(S121*I122)+(T121*K122)+(U121*M122)+V121</f>
        <v>0.9843100674</v>
      </c>
      <c r="X122" s="22">
        <f t="shared" si="104"/>
        <v>0.4429197754</v>
      </c>
      <c r="Y122" s="22">
        <f t="shared" si="105"/>
        <v>0.4429197754</v>
      </c>
      <c r="Z122" s="22">
        <f t="shared" si="106"/>
        <v>-0.2670906741</v>
      </c>
      <c r="AA122" s="22">
        <f t="shared" si="107"/>
        <v>-0.06445366807</v>
      </c>
      <c r="AB122" s="22">
        <f t="shared" si="108"/>
        <v>-0.5346128937</v>
      </c>
      <c r="AC122" s="22">
        <f t="shared" si="109"/>
        <v>-0.1252145562</v>
      </c>
      <c r="AD122" s="22">
        <f t="shared" si="110"/>
        <v>-0.5724563832</v>
      </c>
      <c r="AE122" s="22">
        <f t="shared" si="111"/>
        <v>-0.2776709059</v>
      </c>
      <c r="AF122" s="22">
        <f t="shared" si="112"/>
        <v>-0.4429197754</v>
      </c>
    </row>
    <row r="123">
      <c r="A123" s="18"/>
      <c r="B123" s="7">
        <v>1.0</v>
      </c>
      <c r="C123" s="19">
        <f t="shared" si="97"/>
        <v>0.6030226892</v>
      </c>
      <c r="D123" s="20">
        <v>5.0</v>
      </c>
      <c r="E123" s="19">
        <f t="shared" si="98"/>
        <v>0.9392651974</v>
      </c>
      <c r="F123" s="20">
        <v>5.0</v>
      </c>
      <c r="G123" s="19">
        <f t="shared" si="99"/>
        <v>-0.8820528563</v>
      </c>
      <c r="H123" s="20">
        <v>8.0</v>
      </c>
      <c r="I123" s="19">
        <f t="shared" si="100"/>
        <v>0.2827025641</v>
      </c>
      <c r="J123" s="20">
        <v>7.0</v>
      </c>
      <c r="K123" s="19">
        <f t="shared" si="101"/>
        <v>-0.09231861823</v>
      </c>
      <c r="L123" s="20">
        <v>5.0</v>
      </c>
      <c r="M123" s="19">
        <f t="shared" si="102"/>
        <v>-0.5996531935</v>
      </c>
      <c r="N123" s="20">
        <v>6.0</v>
      </c>
      <c r="O123" s="19">
        <f t="shared" si="103"/>
        <v>-0.4140043409</v>
      </c>
      <c r="W123" s="22">
        <f>(P121*C123)+(Q121*E123)+(R121*G123)+(S121*I123)+(T121*K123)+(U121*M123)+V121</f>
        <v>-0.239736681</v>
      </c>
      <c r="X123" s="22">
        <f t="shared" si="104"/>
        <v>0.17426766</v>
      </c>
      <c r="Y123" s="22">
        <f t="shared" si="105"/>
        <v>0.17426766</v>
      </c>
      <c r="Z123" s="22">
        <f t="shared" si="106"/>
        <v>-0.1050873529</v>
      </c>
      <c r="AA123" s="22">
        <f t="shared" si="107"/>
        <v>-0.163683548</v>
      </c>
      <c r="AB123" s="22">
        <f t="shared" si="108"/>
        <v>0.1537132872</v>
      </c>
      <c r="AC123" s="22">
        <f t="shared" si="109"/>
        <v>-0.04926591432</v>
      </c>
      <c r="AD123" s="22">
        <f t="shared" si="110"/>
        <v>0.01608814957</v>
      </c>
      <c r="AE123" s="22">
        <f t="shared" si="111"/>
        <v>0.1045001588</v>
      </c>
      <c r="AF123" s="22">
        <f t="shared" si="112"/>
        <v>-0.17426766</v>
      </c>
    </row>
    <row r="124">
      <c r="A124" s="18"/>
      <c r="B124" s="7">
        <v>1.0</v>
      </c>
      <c r="C124" s="19">
        <f t="shared" si="97"/>
        <v>0.6030226892</v>
      </c>
      <c r="D124" s="20">
        <v>1.0</v>
      </c>
      <c r="E124" s="19">
        <f t="shared" si="98"/>
        <v>-0.648225277</v>
      </c>
      <c r="F124" s="20">
        <v>6.0</v>
      </c>
      <c r="G124" s="19">
        <f t="shared" si="99"/>
        <v>-0.1856953382</v>
      </c>
      <c r="H124" s="20">
        <v>10.0</v>
      </c>
      <c r="I124" s="19">
        <f t="shared" si="100"/>
        <v>1.053709557</v>
      </c>
      <c r="J124" s="20">
        <v>8.0</v>
      </c>
      <c r="K124" s="19">
        <f t="shared" si="101"/>
        <v>0.3692744729</v>
      </c>
      <c r="L124" s="20">
        <v>10.0</v>
      </c>
      <c r="M124" s="19">
        <f t="shared" si="102"/>
        <v>1.444619057</v>
      </c>
      <c r="N124" s="20">
        <v>9.0</v>
      </c>
      <c r="O124" s="19">
        <f t="shared" si="103"/>
        <v>1.019087608</v>
      </c>
      <c r="W124" s="22">
        <f>(P121*C124)+(Q121*E124)+(R121*G124)+(S121*I124)+(T121*K124)+(U121*M124)+V121</f>
        <v>0.8020490989</v>
      </c>
      <c r="X124" s="22">
        <f t="shared" si="104"/>
        <v>-0.2170385095</v>
      </c>
      <c r="Y124" s="22">
        <f t="shared" si="105"/>
        <v>0.2170385095</v>
      </c>
      <c r="Z124" s="22">
        <f t="shared" si="106"/>
        <v>0.1308791457</v>
      </c>
      <c r="AA124" s="22">
        <f t="shared" si="107"/>
        <v>-0.140689848</v>
      </c>
      <c r="AB124" s="22">
        <f t="shared" si="108"/>
        <v>-0.04030303943</v>
      </c>
      <c r="AC124" s="22">
        <f t="shared" si="109"/>
        <v>0.2286955518</v>
      </c>
      <c r="AD124" s="22">
        <f t="shared" si="110"/>
        <v>0.08014678122</v>
      </c>
      <c r="AE124" s="22">
        <f t="shared" si="111"/>
        <v>0.313537967</v>
      </c>
      <c r="AF124" s="22">
        <f t="shared" si="112"/>
        <v>0.2170385095</v>
      </c>
    </row>
    <row r="125">
      <c r="A125" s="18"/>
      <c r="B125" s="7">
        <v>0.0</v>
      </c>
      <c r="C125" s="19">
        <f t="shared" si="97"/>
        <v>-1.658312395</v>
      </c>
      <c r="D125" s="20">
        <v>2.5</v>
      </c>
      <c r="E125" s="19">
        <f t="shared" si="98"/>
        <v>-0.05291634915</v>
      </c>
      <c r="F125" s="20">
        <v>7.0</v>
      </c>
      <c r="G125" s="19">
        <f t="shared" si="99"/>
        <v>0.51066218</v>
      </c>
      <c r="H125" s="20">
        <v>9.0</v>
      </c>
      <c r="I125" s="19">
        <f t="shared" si="100"/>
        <v>0.6682060607</v>
      </c>
      <c r="J125" s="20">
        <v>9.0</v>
      </c>
      <c r="K125" s="19">
        <f t="shared" si="101"/>
        <v>0.8308675641</v>
      </c>
      <c r="L125" s="20">
        <v>7.0</v>
      </c>
      <c r="M125" s="19">
        <f t="shared" si="102"/>
        <v>0.2180557067</v>
      </c>
      <c r="N125" s="20">
        <v>8.0</v>
      </c>
      <c r="O125" s="19">
        <f t="shared" si="103"/>
        <v>0.541390292</v>
      </c>
      <c r="W125" s="22">
        <f>(P121*C125)+(Q121*E125)+(R121*G125)+(S121*I125)+(T121*K125)+(U121*M125)+V121</f>
        <v>0.514693523</v>
      </c>
      <c r="X125" s="22">
        <f t="shared" si="104"/>
        <v>-0.02669676901</v>
      </c>
      <c r="Y125" s="22">
        <f t="shared" si="105"/>
        <v>0.02669676901</v>
      </c>
      <c r="Z125" s="22">
        <f t="shared" si="106"/>
        <v>-0.04427158296</v>
      </c>
      <c r="AA125" s="22">
        <f t="shared" si="107"/>
        <v>-0.00141269555</v>
      </c>
      <c r="AB125" s="22">
        <f t="shared" si="108"/>
        <v>0.01363303026</v>
      </c>
      <c r="AC125" s="22">
        <f t="shared" si="109"/>
        <v>0.01783894285</v>
      </c>
      <c r="AD125" s="22">
        <f t="shared" si="110"/>
        <v>0.02218147944</v>
      </c>
      <c r="AE125" s="22">
        <f t="shared" si="111"/>
        <v>0.005821382834</v>
      </c>
      <c r="AF125" s="22">
        <f t="shared" si="112"/>
        <v>0.02669676901</v>
      </c>
    </row>
    <row r="126">
      <c r="A126" s="18"/>
      <c r="B126" s="7">
        <v>0.0</v>
      </c>
      <c r="C126" s="19">
        <f t="shared" si="97"/>
        <v>-1.658312395</v>
      </c>
      <c r="D126" s="20">
        <v>0.0</v>
      </c>
      <c r="E126" s="19">
        <f t="shared" si="98"/>
        <v>-1.045097896</v>
      </c>
      <c r="F126" s="20">
        <v>8.0</v>
      </c>
      <c r="G126" s="19">
        <f t="shared" si="99"/>
        <v>1.207019698</v>
      </c>
      <c r="H126" s="20">
        <v>8.0</v>
      </c>
      <c r="I126" s="19">
        <f t="shared" si="100"/>
        <v>0.2827025641</v>
      </c>
      <c r="J126" s="20">
        <v>6.0</v>
      </c>
      <c r="K126" s="19">
        <f t="shared" si="101"/>
        <v>-0.5539117094</v>
      </c>
      <c r="L126" s="20">
        <v>5.0</v>
      </c>
      <c r="M126" s="19">
        <f t="shared" si="102"/>
        <v>-0.5996531935</v>
      </c>
      <c r="N126" s="20">
        <v>6.0</v>
      </c>
      <c r="O126" s="19">
        <f t="shared" si="103"/>
        <v>-0.4140043409</v>
      </c>
      <c r="W126" s="22">
        <f>(P121*C126)+(Q121*E126)+(R121*G126)+(S121*I126)+(T121*K126)+(U121*M126)+V121</f>
        <v>-0.4797424527</v>
      </c>
      <c r="X126" s="22">
        <f t="shared" si="104"/>
        <v>-0.06573811175</v>
      </c>
      <c r="Y126" s="22">
        <f t="shared" si="105"/>
        <v>0.06573811175</v>
      </c>
      <c r="Z126" s="22">
        <f t="shared" si="106"/>
        <v>-0.1090143255</v>
      </c>
      <c r="AA126" s="22">
        <f t="shared" si="107"/>
        <v>-0.06870276225</v>
      </c>
      <c r="AB126" s="22">
        <f t="shared" si="108"/>
        <v>0.0793471958</v>
      </c>
      <c r="AC126" s="22">
        <f t="shared" si="109"/>
        <v>0.01858433275</v>
      </c>
      <c r="AD126" s="22">
        <f t="shared" si="110"/>
        <v>-0.03641310985</v>
      </c>
      <c r="AE126" s="22">
        <f t="shared" si="111"/>
        <v>-0.03942006864</v>
      </c>
      <c r="AF126" s="22">
        <f t="shared" si="112"/>
        <v>0.06573811175</v>
      </c>
    </row>
    <row r="127">
      <c r="A127" s="18"/>
      <c r="B127" s="7">
        <v>1.0</v>
      </c>
      <c r="C127" s="19">
        <f t="shared" si="97"/>
        <v>0.6030226892</v>
      </c>
      <c r="D127" s="20">
        <v>4.0</v>
      </c>
      <c r="E127" s="19">
        <f t="shared" si="98"/>
        <v>0.5423925788</v>
      </c>
      <c r="F127" s="20">
        <v>6.0</v>
      </c>
      <c r="G127" s="19">
        <f t="shared" si="99"/>
        <v>-0.1856953382</v>
      </c>
      <c r="H127" s="20">
        <v>5.0</v>
      </c>
      <c r="I127" s="19">
        <f t="shared" si="100"/>
        <v>-0.8738079255</v>
      </c>
      <c r="J127" s="20">
        <v>8.0</v>
      </c>
      <c r="K127" s="19">
        <f t="shared" si="101"/>
        <v>0.3692744729</v>
      </c>
      <c r="L127" s="20">
        <v>8.0</v>
      </c>
      <c r="M127" s="19">
        <f t="shared" si="102"/>
        <v>0.6269101568</v>
      </c>
      <c r="N127" s="20">
        <v>7.0</v>
      </c>
      <c r="O127" s="19">
        <f t="shared" si="103"/>
        <v>0.06369297553</v>
      </c>
      <c r="W127" s="22">
        <f>(P121*C127)+(Q121*E127)+(R121*G127)+(S121*I127)+(T121*K127)+(U121*M127)+V121</f>
        <v>0.2768774051</v>
      </c>
      <c r="X127" s="22">
        <f t="shared" si="104"/>
        <v>0.2131844295</v>
      </c>
      <c r="Y127" s="22">
        <f t="shared" si="105"/>
        <v>0.2131844295</v>
      </c>
      <c r="Z127" s="22">
        <f t="shared" si="106"/>
        <v>-0.128555048</v>
      </c>
      <c r="AA127" s="22">
        <f t="shared" si="107"/>
        <v>-0.1156296525</v>
      </c>
      <c r="AB127" s="22">
        <f t="shared" si="108"/>
        <v>0.03958735474</v>
      </c>
      <c r="AC127" s="22">
        <f t="shared" si="109"/>
        <v>0.1862822441</v>
      </c>
      <c r="AD127" s="22">
        <f t="shared" si="110"/>
        <v>-0.07872356785</v>
      </c>
      <c r="AE127" s="22">
        <f t="shared" si="111"/>
        <v>-0.1336474841</v>
      </c>
      <c r="AF127" s="22">
        <f t="shared" si="112"/>
        <v>-0.2131844295</v>
      </c>
    </row>
    <row r="128">
      <c r="A128" s="18"/>
      <c r="B128" s="7">
        <v>1.0</v>
      </c>
      <c r="C128" s="19">
        <f t="shared" si="97"/>
        <v>0.6030226892</v>
      </c>
      <c r="D128" s="20">
        <v>10.0</v>
      </c>
      <c r="E128" s="19">
        <f t="shared" si="98"/>
        <v>2.92362829</v>
      </c>
      <c r="F128" s="20">
        <v>4.0</v>
      </c>
      <c r="G128" s="19">
        <f t="shared" si="99"/>
        <v>-1.578410375</v>
      </c>
      <c r="H128" s="20">
        <v>6.0</v>
      </c>
      <c r="I128" s="19">
        <f t="shared" si="100"/>
        <v>-0.4883044289</v>
      </c>
      <c r="J128" s="20">
        <v>5.0</v>
      </c>
      <c r="K128" s="19">
        <f t="shared" si="101"/>
        <v>-1.015504801</v>
      </c>
      <c r="L128" s="20">
        <v>4.0</v>
      </c>
      <c r="M128" s="19">
        <f t="shared" si="102"/>
        <v>-1.008507644</v>
      </c>
      <c r="N128" s="20">
        <v>4.0</v>
      </c>
      <c r="O128" s="19">
        <f t="shared" si="103"/>
        <v>-1.369398974</v>
      </c>
      <c r="W128" s="22">
        <f>(P121*C128)+(Q121*E128)+(R121*G128)+(S121*I128)+(T121*K128)+(U121*M128)+V121</f>
        <v>-1.290107883</v>
      </c>
      <c r="X128" s="22">
        <f t="shared" si="104"/>
        <v>0.07929109045</v>
      </c>
      <c r="Y128" s="22">
        <f t="shared" si="105"/>
        <v>0.07929109045</v>
      </c>
      <c r="Z128" s="22">
        <f t="shared" si="106"/>
        <v>-0.04781432659</v>
      </c>
      <c r="AA128" s="22">
        <f t="shared" si="107"/>
        <v>-0.2318176752</v>
      </c>
      <c r="AB128" s="22">
        <f t="shared" si="108"/>
        <v>0.1251538798</v>
      </c>
      <c r="AC128" s="22">
        <f t="shared" si="109"/>
        <v>0.03871819064</v>
      </c>
      <c r="AD128" s="22">
        <f t="shared" si="110"/>
        <v>0.080520483</v>
      </c>
      <c r="AE128" s="22">
        <f t="shared" si="111"/>
        <v>0.07996567079</v>
      </c>
      <c r="AF128" s="22">
        <f t="shared" si="112"/>
        <v>-0.07929109045</v>
      </c>
    </row>
    <row r="129">
      <c r="A129" s="18"/>
      <c r="B129" s="7">
        <v>0.0</v>
      </c>
      <c r="C129" s="19">
        <f t="shared" si="97"/>
        <v>-1.658312395</v>
      </c>
      <c r="D129" s="20">
        <v>1.0</v>
      </c>
      <c r="E129" s="19">
        <f t="shared" si="98"/>
        <v>-0.648225277</v>
      </c>
      <c r="F129" s="20">
        <v>6.0</v>
      </c>
      <c r="G129" s="19">
        <f t="shared" si="99"/>
        <v>-0.1856953382</v>
      </c>
      <c r="H129" s="20">
        <v>7.0</v>
      </c>
      <c r="I129" s="19">
        <f t="shared" si="100"/>
        <v>-0.1028009324</v>
      </c>
      <c r="J129" s="20">
        <v>8.0</v>
      </c>
      <c r="K129" s="19">
        <f t="shared" si="101"/>
        <v>0.3692744729</v>
      </c>
      <c r="L129" s="20">
        <v>7.0</v>
      </c>
      <c r="M129" s="19">
        <f t="shared" si="102"/>
        <v>0.2180557067</v>
      </c>
      <c r="N129" s="20">
        <v>8.0</v>
      </c>
      <c r="O129" s="19">
        <f t="shared" si="103"/>
        <v>0.541390292</v>
      </c>
      <c r="W129" s="22">
        <f>(P121*C129)+(Q121*E129)+(R121*G129)+(S121*I129)+(T121*K129)+(U121*M129)+V121</f>
        <v>0.2729587496</v>
      </c>
      <c r="X129" s="22">
        <f t="shared" si="104"/>
        <v>-0.2684315424</v>
      </c>
      <c r="Y129" s="22">
        <f t="shared" si="105"/>
        <v>0.2684315424</v>
      </c>
      <c r="Z129" s="22">
        <f t="shared" si="106"/>
        <v>-0.4451433541</v>
      </c>
      <c r="AA129" s="22">
        <f t="shared" si="107"/>
        <v>-0.174004111</v>
      </c>
      <c r="AB129" s="22">
        <f t="shared" si="108"/>
        <v>-0.04984648605</v>
      </c>
      <c r="AC129" s="22">
        <f t="shared" si="109"/>
        <v>-0.02759501285</v>
      </c>
      <c r="AD129" s="22">
        <f t="shared" si="110"/>
        <v>0.09912491635</v>
      </c>
      <c r="AE129" s="22">
        <f t="shared" si="111"/>
        <v>0.05853302969</v>
      </c>
      <c r="AF129" s="22">
        <f t="shared" si="112"/>
        <v>0.2684315424</v>
      </c>
    </row>
    <row r="130">
      <c r="A130" s="18"/>
      <c r="B130" s="7">
        <v>1.0</v>
      </c>
      <c r="C130" s="19">
        <f t="shared" si="97"/>
        <v>0.6030226892</v>
      </c>
      <c r="D130" s="20">
        <v>5.0</v>
      </c>
      <c r="E130" s="19">
        <f t="shared" si="98"/>
        <v>0.9392651974</v>
      </c>
      <c r="F130" s="20">
        <v>6.0</v>
      </c>
      <c r="G130" s="19">
        <f t="shared" si="99"/>
        <v>-0.1856953382</v>
      </c>
      <c r="H130" s="20">
        <v>1.0</v>
      </c>
      <c r="I130" s="19">
        <f t="shared" si="100"/>
        <v>-2.415821912</v>
      </c>
      <c r="J130" s="20">
        <v>6.0</v>
      </c>
      <c r="K130" s="19">
        <f t="shared" si="101"/>
        <v>-0.5539117094</v>
      </c>
      <c r="L130" s="20">
        <v>6.0</v>
      </c>
      <c r="M130" s="19">
        <f t="shared" si="102"/>
        <v>-0.1907987434</v>
      </c>
      <c r="N130" s="20">
        <v>6.0</v>
      </c>
      <c r="O130" s="19">
        <f t="shared" si="103"/>
        <v>-0.4140043409</v>
      </c>
      <c r="W130" s="22">
        <f>(P121*C130)+(Q121*E130)+(R121*G130)+(S121*I130)+(T121*K130)+(U121*M130)+V121</f>
        <v>-0.6993443118</v>
      </c>
      <c r="X130" s="22">
        <f t="shared" si="104"/>
        <v>-0.2853399708</v>
      </c>
      <c r="Y130" s="22">
        <f t="shared" si="105"/>
        <v>0.2853399708</v>
      </c>
      <c r="Z130" s="22">
        <f t="shared" si="106"/>
        <v>0.1720664765</v>
      </c>
      <c r="AA130" s="22">
        <f t="shared" si="107"/>
        <v>0.268009904</v>
      </c>
      <c r="AB130" s="22">
        <f t="shared" si="108"/>
        <v>-0.05298630238</v>
      </c>
      <c r="AC130" s="22">
        <f t="shared" si="109"/>
        <v>-0.6893305538</v>
      </c>
      <c r="AD130" s="22">
        <f t="shared" si="110"/>
        <v>-0.158053151</v>
      </c>
      <c r="AE130" s="22">
        <f t="shared" si="111"/>
        <v>-0.05444250787</v>
      </c>
      <c r="AF130" s="22">
        <f t="shared" si="112"/>
        <v>0.2853399708</v>
      </c>
    </row>
    <row r="131">
      <c r="A131" s="18"/>
      <c r="B131" s="7">
        <v>1.0</v>
      </c>
      <c r="C131" s="19">
        <f t="shared" si="97"/>
        <v>0.6030226892</v>
      </c>
      <c r="D131" s="20">
        <v>3.0</v>
      </c>
      <c r="E131" s="19">
        <f t="shared" si="98"/>
        <v>0.1455199602</v>
      </c>
      <c r="F131" s="20">
        <v>6.0</v>
      </c>
      <c r="G131" s="19">
        <f t="shared" si="99"/>
        <v>-0.1856953382</v>
      </c>
      <c r="H131" s="20">
        <v>10.0</v>
      </c>
      <c r="I131" s="19">
        <f t="shared" si="100"/>
        <v>1.053709557</v>
      </c>
      <c r="J131" s="20">
        <v>6.0</v>
      </c>
      <c r="K131" s="19">
        <f t="shared" si="101"/>
        <v>-0.5539117094</v>
      </c>
      <c r="L131" s="20">
        <v>6.0</v>
      </c>
      <c r="M131" s="19">
        <f t="shared" si="102"/>
        <v>-0.1907987434</v>
      </c>
      <c r="N131" s="20">
        <v>6.0</v>
      </c>
      <c r="O131" s="19">
        <f t="shared" si="103"/>
        <v>-0.4140043409</v>
      </c>
      <c r="W131" s="22">
        <f>(P121*C131)+(Q121*E131)+(R121*G131)+(S121*I131)+(T121*K131)+(U121*M131)+V121</f>
        <v>-0.2943998026</v>
      </c>
      <c r="X131" s="22">
        <f t="shared" si="104"/>
        <v>0.1196045384</v>
      </c>
      <c r="Y131" s="22">
        <f t="shared" si="105"/>
        <v>0.1196045384</v>
      </c>
      <c r="Z131" s="22">
        <f t="shared" si="106"/>
        <v>-0.07212425037</v>
      </c>
      <c r="AA131" s="22">
        <f t="shared" si="107"/>
        <v>-0.01740484766</v>
      </c>
      <c r="AB131" s="22">
        <f t="shared" si="108"/>
        <v>0.0222100052</v>
      </c>
      <c r="AC131" s="22">
        <f t="shared" si="109"/>
        <v>-0.1260284452</v>
      </c>
      <c r="AD131" s="22">
        <f t="shared" si="110"/>
        <v>0.06625035431</v>
      </c>
      <c r="AE131" s="22">
        <f t="shared" si="111"/>
        <v>0.02282039563</v>
      </c>
      <c r="AF131" s="22">
        <f t="shared" si="112"/>
        <v>-0.1196045384</v>
      </c>
    </row>
    <row r="132">
      <c r="A132" s="18"/>
      <c r="B132" s="7">
        <v>0.0</v>
      </c>
      <c r="C132" s="19">
        <f t="shared" si="97"/>
        <v>-1.658312395</v>
      </c>
      <c r="D132" s="20">
        <v>1.0</v>
      </c>
      <c r="E132" s="19">
        <f t="shared" si="98"/>
        <v>-0.648225277</v>
      </c>
      <c r="F132" s="20">
        <v>8.0</v>
      </c>
      <c r="G132" s="19">
        <f t="shared" si="99"/>
        <v>1.207019698</v>
      </c>
      <c r="H132" s="20">
        <v>3.0</v>
      </c>
      <c r="I132" s="19">
        <f t="shared" si="100"/>
        <v>-1.644814919</v>
      </c>
      <c r="J132" s="20">
        <v>1.0</v>
      </c>
      <c r="K132" s="19">
        <f t="shared" si="101"/>
        <v>-2.861877165</v>
      </c>
      <c r="L132" s="20">
        <v>1.0</v>
      </c>
      <c r="M132" s="19">
        <f t="shared" si="102"/>
        <v>-2.235070994</v>
      </c>
      <c r="N132" s="20">
        <v>1.0</v>
      </c>
      <c r="O132" s="19">
        <f t="shared" si="103"/>
        <v>-2.802490923</v>
      </c>
      <c r="W132" s="22">
        <f>(P121*C132)+(Q121*E132)+(R121*G132)+(S121*I132)+(T121*K132)+(U121*M132)+V121</f>
        <v>-2.580615384</v>
      </c>
      <c r="X132" s="22">
        <f t="shared" si="104"/>
        <v>0.221875539</v>
      </c>
      <c r="Y132" s="22">
        <f t="shared" si="105"/>
        <v>0.221875539</v>
      </c>
      <c r="Z132" s="22">
        <f t="shared" si="106"/>
        <v>0.3679389565</v>
      </c>
      <c r="AA132" s="22">
        <f t="shared" si="107"/>
        <v>0.1438253327</v>
      </c>
      <c r="AB132" s="22">
        <f t="shared" si="108"/>
        <v>-0.2678081461</v>
      </c>
      <c r="AC132" s="22">
        <f t="shared" si="109"/>
        <v>0.3649441966</v>
      </c>
      <c r="AD132" s="22">
        <f t="shared" si="110"/>
        <v>0.6349805385</v>
      </c>
      <c r="AE132" s="22">
        <f t="shared" si="111"/>
        <v>0.4959075814</v>
      </c>
      <c r="AF132" s="22">
        <f t="shared" si="112"/>
        <v>-0.221875539</v>
      </c>
    </row>
    <row r="133">
      <c r="A133" s="18"/>
      <c r="B133" s="7">
        <v>1.0</v>
      </c>
      <c r="C133" s="19">
        <f t="shared" si="97"/>
        <v>0.6030226892</v>
      </c>
      <c r="D133" s="20">
        <v>2.0</v>
      </c>
      <c r="E133" s="19">
        <f t="shared" si="98"/>
        <v>-0.2513526584</v>
      </c>
      <c r="F133" s="20">
        <v>6.0</v>
      </c>
      <c r="G133" s="19">
        <f t="shared" si="99"/>
        <v>-0.1856953382</v>
      </c>
      <c r="H133" s="20">
        <v>6.0</v>
      </c>
      <c r="I133" s="19">
        <f t="shared" si="100"/>
        <v>-0.4883044289</v>
      </c>
      <c r="J133" s="20">
        <v>9.0</v>
      </c>
      <c r="K133" s="19">
        <f t="shared" si="101"/>
        <v>0.8308675641</v>
      </c>
      <c r="L133" s="20">
        <v>3.0</v>
      </c>
      <c r="M133" s="19">
        <f t="shared" si="102"/>
        <v>-1.417362094</v>
      </c>
      <c r="N133" s="20">
        <v>9.0</v>
      </c>
      <c r="O133" s="19">
        <f t="shared" si="103"/>
        <v>1.019087608</v>
      </c>
      <c r="W133" s="22">
        <f>(P121*C133)+(Q121*E133)+(R121*G133)+(S121*I133)+(T121*K133)+(U121*M133)+V121</f>
        <v>0.2900615252</v>
      </c>
      <c r="X133" s="22">
        <f t="shared" si="104"/>
        <v>-0.7290260832</v>
      </c>
      <c r="Y133" s="22">
        <f t="shared" si="105"/>
        <v>0.7290260832</v>
      </c>
      <c r="Z133" s="22">
        <f t="shared" si="106"/>
        <v>0.4396192692</v>
      </c>
      <c r="AA133" s="22">
        <f t="shared" si="107"/>
        <v>-0.1832426441</v>
      </c>
      <c r="AB133" s="22">
        <f t="shared" si="108"/>
        <v>-0.1353767451</v>
      </c>
      <c r="AC133" s="22">
        <f t="shared" si="109"/>
        <v>-0.3559866653</v>
      </c>
      <c r="AD133" s="22">
        <f t="shared" si="110"/>
        <v>0.605724126</v>
      </c>
      <c r="AE133" s="22">
        <f t="shared" si="111"/>
        <v>-1.033293936</v>
      </c>
      <c r="AF133" s="22">
        <f t="shared" si="112"/>
        <v>0.7290260832</v>
      </c>
    </row>
    <row r="134">
      <c r="A134" s="18"/>
      <c r="B134" s="7">
        <v>1.0</v>
      </c>
      <c r="C134" s="19">
        <f t="shared" si="97"/>
        <v>0.6030226892</v>
      </c>
      <c r="D134" s="20">
        <v>1.0</v>
      </c>
      <c r="E134" s="19">
        <f t="shared" si="98"/>
        <v>-0.648225277</v>
      </c>
      <c r="F134" s="20">
        <v>3.0</v>
      </c>
      <c r="G134" s="19">
        <f t="shared" si="99"/>
        <v>-2.274767893</v>
      </c>
      <c r="H134" s="20">
        <v>10.0</v>
      </c>
      <c r="I134" s="19">
        <f t="shared" si="100"/>
        <v>1.053709557</v>
      </c>
      <c r="J134" s="20">
        <v>9.0</v>
      </c>
      <c r="K134" s="19">
        <f t="shared" si="101"/>
        <v>0.8308675641</v>
      </c>
      <c r="L134" s="20">
        <v>9.0</v>
      </c>
      <c r="M134" s="19">
        <f t="shared" si="102"/>
        <v>1.035764607</v>
      </c>
      <c r="N134" s="20">
        <v>9.0</v>
      </c>
      <c r="O134" s="19">
        <f t="shared" si="103"/>
        <v>1.019087608</v>
      </c>
      <c r="W134" s="22">
        <f>(P121*C134)+(Q121*E134)+(R121*G134)+(S121*I134)+(T121*K134)+(U121*M134)+V121</f>
        <v>1.103860465</v>
      </c>
      <c r="X134" s="22">
        <f t="shared" si="104"/>
        <v>0.08477285633</v>
      </c>
      <c r="Y134" s="22">
        <f t="shared" si="105"/>
        <v>0.08477285633</v>
      </c>
      <c r="Z134" s="22">
        <f t="shared" si="106"/>
        <v>-0.05111995579</v>
      </c>
      <c r="AA134" s="22">
        <f t="shared" si="107"/>
        <v>0.05495190828</v>
      </c>
      <c r="AB134" s="22">
        <f t="shared" si="108"/>
        <v>0.1928385718</v>
      </c>
      <c r="AC134" s="22">
        <f t="shared" si="109"/>
        <v>-0.08932596891</v>
      </c>
      <c r="AD134" s="22">
        <f t="shared" si="110"/>
        <v>-0.07043501664</v>
      </c>
      <c r="AE134" s="22">
        <f t="shared" si="111"/>
        <v>-0.08780472422</v>
      </c>
      <c r="AF134" s="22">
        <f t="shared" si="112"/>
        <v>-0.08477285633</v>
      </c>
    </row>
    <row r="135">
      <c r="A135" s="18"/>
      <c r="B135" s="7">
        <v>1.0</v>
      </c>
      <c r="C135" s="19">
        <f t="shared" si="97"/>
        <v>0.6030226892</v>
      </c>
      <c r="D135" s="20">
        <v>1.0</v>
      </c>
      <c r="E135" s="19">
        <f t="shared" si="98"/>
        <v>-0.648225277</v>
      </c>
      <c r="F135" s="20">
        <v>7.0</v>
      </c>
      <c r="G135" s="19">
        <f t="shared" si="99"/>
        <v>0.51066218</v>
      </c>
      <c r="H135" s="20">
        <v>10.0</v>
      </c>
      <c r="I135" s="19">
        <f t="shared" si="100"/>
        <v>1.053709557</v>
      </c>
      <c r="J135" s="20">
        <v>9.0</v>
      </c>
      <c r="K135" s="19">
        <f t="shared" si="101"/>
        <v>0.8308675641</v>
      </c>
      <c r="L135" s="20">
        <v>9.0</v>
      </c>
      <c r="M135" s="19">
        <f t="shared" si="102"/>
        <v>1.035764607</v>
      </c>
      <c r="N135" s="20">
        <v>8.0</v>
      </c>
      <c r="O135" s="19">
        <f t="shared" si="103"/>
        <v>0.541390292</v>
      </c>
      <c r="W135" s="22">
        <f>(P121*C135)+(Q121*E135)+(R121*G135)+(S121*I135)+(T121*K135)+(U121*M135)+V121</f>
        <v>0.9877181188</v>
      </c>
      <c r="X135" s="22">
        <f t="shared" si="104"/>
        <v>0.4463278268</v>
      </c>
      <c r="Y135" s="22">
        <f t="shared" si="105"/>
        <v>0.4463278268</v>
      </c>
      <c r="Z135" s="22">
        <f t="shared" si="106"/>
        <v>-0.2691458064</v>
      </c>
      <c r="AA135" s="22">
        <f t="shared" si="107"/>
        <v>0.2893209792</v>
      </c>
      <c r="AB135" s="22">
        <f t="shared" si="108"/>
        <v>-0.227922741</v>
      </c>
      <c r="AC135" s="22">
        <f t="shared" si="109"/>
        <v>-0.4702998968</v>
      </c>
      <c r="AD135" s="22">
        <f t="shared" si="110"/>
        <v>-0.3708393143</v>
      </c>
      <c r="AE135" s="22">
        <f t="shared" si="111"/>
        <v>-0.4622905661</v>
      </c>
      <c r="AF135" s="22">
        <f t="shared" si="112"/>
        <v>-0.4463278268</v>
      </c>
    </row>
    <row r="136">
      <c r="A136" s="23" t="s">
        <v>43</v>
      </c>
      <c r="B136" s="24">
        <f>AVERAGE(B121:B135)</f>
        <v>0.7333333333</v>
      </c>
      <c r="C136" s="25">
        <f t="shared" si="97"/>
        <v>0</v>
      </c>
      <c r="D136" s="24">
        <f>AVERAGE(D121:D135)</f>
        <v>2.633333333</v>
      </c>
      <c r="E136" s="25">
        <f t="shared" si="98"/>
        <v>0</v>
      </c>
      <c r="F136" s="24">
        <f>AVERAGE(F121:F135)</f>
        <v>6.266666667</v>
      </c>
      <c r="G136" s="25">
        <f t="shared" si="99"/>
        <v>0</v>
      </c>
      <c r="H136" s="24">
        <f>AVERAGE(H121:H135)</f>
        <v>7.266666667</v>
      </c>
      <c r="I136" s="25">
        <f t="shared" si="100"/>
        <v>0</v>
      </c>
      <c r="J136" s="24">
        <f>AVERAGE(J121:J135)</f>
        <v>7.2</v>
      </c>
      <c r="K136" s="25">
        <f t="shared" si="101"/>
        <v>0</v>
      </c>
      <c r="L136" s="24">
        <f>AVERAGE(L121:L135)</f>
        <v>6.466666667</v>
      </c>
      <c r="M136" s="25">
        <f t="shared" si="102"/>
        <v>0</v>
      </c>
      <c r="N136" s="24">
        <f>AVERAGE(N121:N135)</f>
        <v>6.866666667</v>
      </c>
      <c r="O136" s="25">
        <f t="shared" si="103"/>
        <v>0</v>
      </c>
      <c r="X136" s="34" t="s">
        <v>43</v>
      </c>
      <c r="Y136" s="40">
        <f t="shared" ref="Y136:AF136" si="113">AVERAGE(Y121:Y135)</f>
        <v>0.2376324955</v>
      </c>
      <c r="Z136" s="40">
        <f t="shared" si="113"/>
        <v>-0.02095366419</v>
      </c>
      <c r="AA136" s="40">
        <f t="shared" si="113"/>
        <v>-0.04023156183</v>
      </c>
      <c r="AB136" s="40">
        <f t="shared" si="113"/>
        <v>-0.03020481352</v>
      </c>
      <c r="AC136" s="40">
        <f t="shared" si="113"/>
        <v>-0.06828518513</v>
      </c>
      <c r="AD136" s="40">
        <f t="shared" si="113"/>
        <v>0.02003721771</v>
      </c>
      <c r="AE136" s="40">
        <f t="shared" si="113"/>
        <v>-0.05404779849</v>
      </c>
      <c r="AF136" s="40">
        <f t="shared" si="113"/>
        <v>0</v>
      </c>
    </row>
    <row r="137">
      <c r="A137" s="28" t="s">
        <v>44</v>
      </c>
      <c r="B137" s="24">
        <f t="shared" ref="B137:O137" si="114">_xlfn.STDEV.p(B121:B135)</f>
        <v>0.4422166387</v>
      </c>
      <c r="C137" s="28">
        <f t="shared" si="114"/>
        <v>1</v>
      </c>
      <c r="D137" s="24">
        <f t="shared" si="114"/>
        <v>2.519700159</v>
      </c>
      <c r="E137" s="28">
        <f t="shared" si="114"/>
        <v>1</v>
      </c>
      <c r="F137" s="24">
        <f t="shared" si="114"/>
        <v>1.436043949</v>
      </c>
      <c r="G137" s="28">
        <f t="shared" si="114"/>
        <v>1</v>
      </c>
      <c r="H137" s="24">
        <f t="shared" si="114"/>
        <v>2.594010194</v>
      </c>
      <c r="I137" s="28">
        <f t="shared" si="114"/>
        <v>1</v>
      </c>
      <c r="J137" s="24">
        <f t="shared" si="114"/>
        <v>2.166410241</v>
      </c>
      <c r="K137" s="28">
        <f t="shared" si="114"/>
        <v>1</v>
      </c>
      <c r="L137" s="24">
        <f t="shared" si="114"/>
        <v>2.445858177</v>
      </c>
      <c r="M137" s="28">
        <f t="shared" si="114"/>
        <v>1</v>
      </c>
      <c r="N137" s="24">
        <f t="shared" si="114"/>
        <v>2.093375796</v>
      </c>
      <c r="O137" s="28">
        <f t="shared" si="114"/>
        <v>1</v>
      </c>
      <c r="Y137" s="36" t="s">
        <v>46</v>
      </c>
      <c r="Z137" s="36">
        <v>0.225</v>
      </c>
    </row>
    <row r="138">
      <c r="Y138" s="36" t="s">
        <v>47</v>
      </c>
      <c r="Z138" s="37">
        <f>Z137*Z136</f>
        <v>-0.004714574443</v>
      </c>
      <c r="AA138" s="37">
        <f>Z137*AA136</f>
        <v>-0.009052101412</v>
      </c>
      <c r="AB138" s="37">
        <f>Z137*AB136</f>
        <v>-0.006796083042</v>
      </c>
      <c r="AC138" s="37">
        <f>Z137*AC136</f>
        <v>-0.01536416665</v>
      </c>
      <c r="AD138" s="37">
        <f>Z137*AD136</f>
        <v>0.004508373985</v>
      </c>
      <c r="AE138" s="37">
        <f>Z137*AE136</f>
        <v>-0.01216075466</v>
      </c>
      <c r="AF138" s="37">
        <f>Z137*AF136</f>
        <v>0</v>
      </c>
    </row>
    <row r="140">
      <c r="A140" s="38" t="s">
        <v>53</v>
      </c>
    </row>
    <row r="142">
      <c r="A142" s="1" t="s">
        <v>0</v>
      </c>
      <c r="P142" s="30" t="s">
        <v>16</v>
      </c>
      <c r="W142" s="9" t="s">
        <v>17</v>
      </c>
    </row>
    <row r="143">
      <c r="A143" s="11"/>
      <c r="B143" s="12" t="s">
        <v>18</v>
      </c>
      <c r="C143" s="13" t="s">
        <v>2</v>
      </c>
      <c r="D143" s="14" t="s">
        <v>19</v>
      </c>
      <c r="E143" s="13" t="s">
        <v>20</v>
      </c>
      <c r="F143" s="13" t="s">
        <v>21</v>
      </c>
      <c r="G143" s="13" t="s">
        <v>4</v>
      </c>
      <c r="H143" s="12" t="s">
        <v>22</v>
      </c>
      <c r="I143" s="13" t="s">
        <v>5</v>
      </c>
      <c r="J143" s="12" t="s">
        <v>23</v>
      </c>
      <c r="K143" s="13" t="s">
        <v>6</v>
      </c>
      <c r="L143" s="5" t="s">
        <v>24</v>
      </c>
      <c r="M143" s="13" t="s">
        <v>7</v>
      </c>
      <c r="N143" s="13" t="s">
        <v>25</v>
      </c>
      <c r="O143" s="13" t="s">
        <v>8</v>
      </c>
      <c r="P143" s="31" t="s">
        <v>26</v>
      </c>
      <c r="Q143" s="31" t="s">
        <v>27</v>
      </c>
      <c r="R143" s="31" t="s">
        <v>28</v>
      </c>
      <c r="S143" s="31" t="s">
        <v>29</v>
      </c>
      <c r="T143" s="31" t="s">
        <v>30</v>
      </c>
      <c r="U143" s="31" t="s">
        <v>31</v>
      </c>
      <c r="V143" s="31" t="s">
        <v>32</v>
      </c>
      <c r="W143" s="10" t="s">
        <v>33</v>
      </c>
      <c r="X143" s="15" t="s">
        <v>34</v>
      </c>
      <c r="Y143" s="15" t="s">
        <v>45</v>
      </c>
      <c r="Z143" s="17" t="s">
        <v>36</v>
      </c>
      <c r="AA143" s="17" t="s">
        <v>37</v>
      </c>
      <c r="AB143" s="17" t="s">
        <v>38</v>
      </c>
      <c r="AC143" s="17" t="s">
        <v>39</v>
      </c>
      <c r="AD143" s="17" t="s">
        <v>40</v>
      </c>
      <c r="AE143" s="17" t="s">
        <v>41</v>
      </c>
      <c r="AF143" s="17" t="s">
        <v>42</v>
      </c>
    </row>
    <row r="144">
      <c r="A144" s="18"/>
      <c r="B144" s="7">
        <v>1.0</v>
      </c>
      <c r="C144" s="19">
        <f t="shared" ref="C144:C159" si="116">(B144 - $B$18) / $B$19</f>
        <v>0.6030226892</v>
      </c>
      <c r="D144" s="20">
        <v>0.0</v>
      </c>
      <c r="E144" s="19">
        <f t="shared" ref="E144:E159" si="117">(D144 - $D$18) / $D$19</f>
        <v>-1.045097896</v>
      </c>
      <c r="F144" s="20">
        <v>8.0</v>
      </c>
      <c r="G144" s="19">
        <f t="shared" ref="G144:G159" si="118">(F144 - $F$18) / $F$19</f>
        <v>1.207019698</v>
      </c>
      <c r="H144" s="20">
        <v>8.0</v>
      </c>
      <c r="I144" s="19">
        <f t="shared" ref="I144:I159" si="119">(H144 - $H$18) / $H$19</f>
        <v>0.2827025641</v>
      </c>
      <c r="J144" s="20">
        <v>7.0</v>
      </c>
      <c r="K144" s="19">
        <f t="shared" ref="K144:K159" si="120">(J144 - $J$18) / $J$19</f>
        <v>-0.09231861823</v>
      </c>
      <c r="L144" s="20">
        <v>9.0</v>
      </c>
      <c r="M144" s="19">
        <f t="shared" ref="M144:M159" si="121">(L144 - $L$18) / $L$19</f>
        <v>1.035764607</v>
      </c>
      <c r="N144" s="20">
        <v>8.0</v>
      </c>
      <c r="O144" s="19">
        <f t="shared" ref="O144:O159" si="122">(N144 - $N$18) / $N$19</f>
        <v>0.541390292</v>
      </c>
      <c r="P144" s="32">
        <f t="shared" ref="P144:U144" si="115">P121+Z138</f>
        <v>0.06902780021</v>
      </c>
      <c r="Q144" s="39">
        <f t="shared" si="115"/>
        <v>-0.1695578336</v>
      </c>
      <c r="R144" s="39">
        <f t="shared" si="115"/>
        <v>-0.04849246131</v>
      </c>
      <c r="S144" s="39">
        <f t="shared" si="115"/>
        <v>0.06463045257</v>
      </c>
      <c r="T144" s="39">
        <f t="shared" si="115"/>
        <v>0.6644932184</v>
      </c>
      <c r="U144" s="39">
        <f t="shared" si="115"/>
        <v>0.2078193336</v>
      </c>
      <c r="V144" s="39">
        <f>V121+AF136</f>
        <v>0</v>
      </c>
      <c r="W144" s="22">
        <f>(P144*C144)+(Q144*E144)+(R144*G144)+(S144*I144)+(T144*K144)+(U144*M144)+V144</f>
        <v>0.3324765181</v>
      </c>
      <c r="X144" s="22">
        <f t="shared" ref="X144:X158" si="123">W144-O144</f>
        <v>-0.2089137739</v>
      </c>
      <c r="Y144" s="22">
        <f t="shared" ref="Y144:Y158" si="124">ABS(W144-O144)</f>
        <v>0.2089137739</v>
      </c>
      <c r="Z144" s="22">
        <f t="shared" ref="Z144:Z158" si="125">(O144-W144)*C144</f>
        <v>0.1259797457</v>
      </c>
      <c r="AA144" s="22">
        <f t="shared" ref="AA144:AA158" si="126">(O144-W144)*E144</f>
        <v>-0.2183353454</v>
      </c>
      <c r="AB144" s="22">
        <f t="shared" ref="AB144:AB158" si="127">(O144-W144)*G144</f>
        <v>0.2521630403</v>
      </c>
      <c r="AC144" s="22">
        <f t="shared" ref="AC144:AC158" si="128">(O144-W144)*I144</f>
        <v>0.05906045955</v>
      </c>
      <c r="AD144" s="22">
        <f t="shared" ref="AD144:AD158" si="129">(O144-W144)*K144</f>
        <v>-0.01928663093</v>
      </c>
      <c r="AE144" s="22">
        <f t="shared" ref="AE144:AE158" si="130">(O144-W144)*M144</f>
        <v>0.2163854929</v>
      </c>
      <c r="AF144" s="22">
        <f t="shared" ref="AF144:AF158" si="131">O144-W144</f>
        <v>0.2089137739</v>
      </c>
    </row>
    <row r="145">
      <c r="A145" s="18"/>
      <c r="B145" s="7">
        <v>1.0</v>
      </c>
      <c r="C145" s="19">
        <f t="shared" si="116"/>
        <v>0.6030226892</v>
      </c>
      <c r="D145" s="20">
        <v>3.0</v>
      </c>
      <c r="E145" s="19">
        <f t="shared" si="117"/>
        <v>0.1455199602</v>
      </c>
      <c r="F145" s="20">
        <v>8.0</v>
      </c>
      <c r="G145" s="19">
        <f t="shared" si="118"/>
        <v>1.207019698</v>
      </c>
      <c r="H145" s="20">
        <v>8.0</v>
      </c>
      <c r="I145" s="19">
        <f t="shared" si="119"/>
        <v>0.2827025641</v>
      </c>
      <c r="J145" s="20">
        <v>10.0</v>
      </c>
      <c r="K145" s="19">
        <f t="shared" si="120"/>
        <v>1.292460655</v>
      </c>
      <c r="L145" s="20">
        <v>8.0</v>
      </c>
      <c r="M145" s="19">
        <f t="shared" si="121"/>
        <v>0.6269101568</v>
      </c>
      <c r="N145" s="20">
        <v>8.0</v>
      </c>
      <c r="O145" s="19">
        <f t="shared" si="122"/>
        <v>0.541390292</v>
      </c>
      <c r="W145" s="22">
        <f>(P144*C145)+(Q144*E145)+(R144*G145)+(S144*I145)+(T144*K145)+(U144*M145)+V144</f>
        <v>0.9658065106</v>
      </c>
      <c r="X145" s="22">
        <f t="shared" si="123"/>
        <v>0.4244162186</v>
      </c>
      <c r="Y145" s="22">
        <f t="shared" si="124"/>
        <v>0.4244162186</v>
      </c>
      <c r="Z145" s="22">
        <f t="shared" si="125"/>
        <v>-0.2559326095</v>
      </c>
      <c r="AA145" s="22">
        <f t="shared" si="126"/>
        <v>-0.06176103122</v>
      </c>
      <c r="AB145" s="22">
        <f t="shared" si="127"/>
        <v>-0.5122787361</v>
      </c>
      <c r="AC145" s="22">
        <f t="shared" si="128"/>
        <v>-0.1199835533</v>
      </c>
      <c r="AD145" s="22">
        <f t="shared" si="129"/>
        <v>-0.548541264</v>
      </c>
      <c r="AE145" s="22">
        <f t="shared" si="130"/>
        <v>-0.2660708382</v>
      </c>
      <c r="AF145" s="22">
        <f t="shared" si="131"/>
        <v>-0.4244162186</v>
      </c>
    </row>
    <row r="146">
      <c r="A146" s="18"/>
      <c r="B146" s="7">
        <v>1.0</v>
      </c>
      <c r="C146" s="19">
        <f t="shared" si="116"/>
        <v>0.6030226892</v>
      </c>
      <c r="D146" s="20">
        <v>5.0</v>
      </c>
      <c r="E146" s="19">
        <f t="shared" si="117"/>
        <v>0.9392651974</v>
      </c>
      <c r="F146" s="20">
        <v>5.0</v>
      </c>
      <c r="G146" s="19">
        <f t="shared" si="118"/>
        <v>-0.8820528563</v>
      </c>
      <c r="H146" s="20">
        <v>8.0</v>
      </c>
      <c r="I146" s="19">
        <f t="shared" si="119"/>
        <v>0.2827025641</v>
      </c>
      <c r="J146" s="20">
        <v>7.0</v>
      </c>
      <c r="K146" s="19">
        <f t="shared" si="120"/>
        <v>-0.09231861823</v>
      </c>
      <c r="L146" s="20">
        <v>5.0</v>
      </c>
      <c r="M146" s="19">
        <f t="shared" si="121"/>
        <v>-0.5996531935</v>
      </c>
      <c r="N146" s="20">
        <v>6.0</v>
      </c>
      <c r="O146" s="19">
        <f t="shared" si="122"/>
        <v>-0.4140043409</v>
      </c>
      <c r="W146" s="22">
        <f>(P144*C146)+(Q144*E146)+(R144*G146)+(S144*I146)+(T144*K146)+(U144*M146)+V144</f>
        <v>-0.2425549565</v>
      </c>
      <c r="X146" s="22">
        <f t="shared" si="123"/>
        <v>0.1714493844</v>
      </c>
      <c r="Y146" s="22">
        <f t="shared" si="124"/>
        <v>0.1714493844</v>
      </c>
      <c r="Z146" s="22">
        <f t="shared" si="125"/>
        <v>-0.1033878689</v>
      </c>
      <c r="AA146" s="22">
        <f t="shared" si="126"/>
        <v>-0.1610364399</v>
      </c>
      <c r="AB146" s="22">
        <f t="shared" si="127"/>
        <v>0.1512274193</v>
      </c>
      <c r="AC146" s="22">
        <f t="shared" si="128"/>
        <v>-0.0484691806</v>
      </c>
      <c r="AD146" s="22">
        <f t="shared" si="129"/>
        <v>0.01582797027</v>
      </c>
      <c r="AE146" s="22">
        <f t="shared" si="130"/>
        <v>0.1028101709</v>
      </c>
      <c r="AF146" s="22">
        <f t="shared" si="131"/>
        <v>-0.1714493844</v>
      </c>
    </row>
    <row r="147">
      <c r="A147" s="18"/>
      <c r="B147" s="7">
        <v>1.0</v>
      </c>
      <c r="C147" s="19">
        <f t="shared" si="116"/>
        <v>0.6030226892</v>
      </c>
      <c r="D147" s="20">
        <v>1.0</v>
      </c>
      <c r="E147" s="19">
        <f t="shared" si="117"/>
        <v>-0.648225277</v>
      </c>
      <c r="F147" s="20">
        <v>6.0</v>
      </c>
      <c r="G147" s="19">
        <f t="shared" si="118"/>
        <v>-0.1856953382</v>
      </c>
      <c r="H147" s="20">
        <v>10.0</v>
      </c>
      <c r="I147" s="19">
        <f t="shared" si="119"/>
        <v>1.053709557</v>
      </c>
      <c r="J147" s="20">
        <v>8.0</v>
      </c>
      <c r="K147" s="19">
        <f t="shared" si="120"/>
        <v>0.3692744729</v>
      </c>
      <c r="L147" s="20">
        <v>10.0</v>
      </c>
      <c r="M147" s="19">
        <f t="shared" si="121"/>
        <v>1.444619057</v>
      </c>
      <c r="N147" s="20">
        <v>9.0</v>
      </c>
      <c r="O147" s="19">
        <f t="shared" si="122"/>
        <v>1.019087608</v>
      </c>
      <c r="W147" s="22">
        <f>(P144*C147)+(Q144*E147)+(R144*G147)+(S144*I147)+(T144*K147)+(U144*M147)+V144</f>
        <v>0.7742437057</v>
      </c>
      <c r="X147" s="22">
        <f t="shared" si="123"/>
        <v>-0.2448439028</v>
      </c>
      <c r="Y147" s="22">
        <f t="shared" si="124"/>
        <v>0.2448439028</v>
      </c>
      <c r="Z147" s="22">
        <f t="shared" si="125"/>
        <v>0.1476464287</v>
      </c>
      <c r="AA147" s="22">
        <f t="shared" si="126"/>
        <v>-0.1587140067</v>
      </c>
      <c r="AB147" s="22">
        <f t="shared" si="127"/>
        <v>-0.04546637132</v>
      </c>
      <c r="AC147" s="22">
        <f t="shared" si="128"/>
        <v>0.2579943604</v>
      </c>
      <c r="AD147" s="22">
        <f t="shared" si="129"/>
        <v>0.09041460314</v>
      </c>
      <c r="AE147" s="22">
        <f t="shared" si="130"/>
        <v>0.3537061679</v>
      </c>
      <c r="AF147" s="22">
        <f t="shared" si="131"/>
        <v>0.2448439028</v>
      </c>
    </row>
    <row r="148">
      <c r="A148" s="18"/>
      <c r="B148" s="7">
        <v>0.0</v>
      </c>
      <c r="C148" s="19">
        <f t="shared" si="116"/>
        <v>-1.658312395</v>
      </c>
      <c r="D148" s="20">
        <v>2.5</v>
      </c>
      <c r="E148" s="19">
        <f t="shared" si="117"/>
        <v>-0.05291634915</v>
      </c>
      <c r="F148" s="20">
        <v>7.0</v>
      </c>
      <c r="G148" s="19">
        <f t="shared" si="118"/>
        <v>0.51066218</v>
      </c>
      <c r="H148" s="20">
        <v>9.0</v>
      </c>
      <c r="I148" s="19">
        <f t="shared" si="119"/>
        <v>0.6682060607</v>
      </c>
      <c r="J148" s="20">
        <v>9.0</v>
      </c>
      <c r="K148" s="19">
        <f t="shared" si="120"/>
        <v>0.8308675641</v>
      </c>
      <c r="L148" s="20">
        <v>7.0</v>
      </c>
      <c r="M148" s="19">
        <f t="shared" si="121"/>
        <v>0.2180557067</v>
      </c>
      <c r="N148" s="20">
        <v>8.0</v>
      </c>
      <c r="O148" s="19">
        <f t="shared" si="122"/>
        <v>0.541390292</v>
      </c>
      <c r="W148" s="22">
        <f>(P144*C148)+(Q144*E148)+(R144*G148)+(S144*I148)+(T144*K148)+(U144*M148)+V144</f>
        <v>0.5103479723</v>
      </c>
      <c r="X148" s="22">
        <f t="shared" si="123"/>
        <v>-0.03104231971</v>
      </c>
      <c r="Y148" s="22">
        <f t="shared" si="124"/>
        <v>0.03104231971</v>
      </c>
      <c r="Z148" s="22">
        <f t="shared" si="125"/>
        <v>-0.05147786356</v>
      </c>
      <c r="AA148" s="22">
        <f t="shared" si="126"/>
        <v>-0.001642646228</v>
      </c>
      <c r="AB148" s="22">
        <f t="shared" si="127"/>
        <v>0.01585213866</v>
      </c>
      <c r="AC148" s="22">
        <f t="shared" si="128"/>
        <v>0.02074266617</v>
      </c>
      <c r="AD148" s="22">
        <f t="shared" si="129"/>
        <v>0.02579205656</v>
      </c>
      <c r="AE148" s="22">
        <f t="shared" si="130"/>
        <v>0.006768954963</v>
      </c>
      <c r="AF148" s="22">
        <f t="shared" si="131"/>
        <v>0.03104231971</v>
      </c>
    </row>
    <row r="149">
      <c r="A149" s="18"/>
      <c r="B149" s="7">
        <v>0.0</v>
      </c>
      <c r="C149" s="19">
        <f t="shared" si="116"/>
        <v>-1.658312395</v>
      </c>
      <c r="D149" s="20">
        <v>0.0</v>
      </c>
      <c r="E149" s="19">
        <f t="shared" si="117"/>
        <v>-1.045097896</v>
      </c>
      <c r="F149" s="20">
        <v>8.0</v>
      </c>
      <c r="G149" s="19">
        <f t="shared" si="118"/>
        <v>1.207019698</v>
      </c>
      <c r="H149" s="20">
        <v>8.0</v>
      </c>
      <c r="I149" s="19">
        <f t="shared" si="119"/>
        <v>0.2827025641</v>
      </c>
      <c r="J149" s="20">
        <v>6.0</v>
      </c>
      <c r="K149" s="19">
        <f t="shared" si="120"/>
        <v>-0.5539117094</v>
      </c>
      <c r="L149" s="20">
        <v>5.0</v>
      </c>
      <c r="M149" s="19">
        <f t="shared" si="121"/>
        <v>-0.5996531935</v>
      </c>
      <c r="N149" s="20">
        <v>6.0</v>
      </c>
      <c r="O149" s="19">
        <f t="shared" si="122"/>
        <v>-0.4140043409</v>
      </c>
      <c r="W149" s="22">
        <f>(P144*C149)+(Q144*E149)+(R144*G149)+(S144*I149)+(T144*K149)+(U144*M149)+V144</f>
        <v>-0.4702153845</v>
      </c>
      <c r="X149" s="22">
        <f t="shared" si="123"/>
        <v>-0.05621104356</v>
      </c>
      <c r="Y149" s="22">
        <f t="shared" si="124"/>
        <v>0.05621104356</v>
      </c>
      <c r="Z149" s="22">
        <f t="shared" si="125"/>
        <v>-0.09321547028</v>
      </c>
      <c r="AA149" s="22">
        <f t="shared" si="126"/>
        <v>-0.05874604333</v>
      </c>
      <c r="AB149" s="22">
        <f t="shared" si="127"/>
        <v>0.06784783683</v>
      </c>
      <c r="AC149" s="22">
        <f t="shared" si="128"/>
        <v>0.01589100615</v>
      </c>
      <c r="AD149" s="22">
        <f t="shared" si="129"/>
        <v>-0.03113595522</v>
      </c>
      <c r="AE149" s="22">
        <f t="shared" si="130"/>
        <v>-0.03370713178</v>
      </c>
      <c r="AF149" s="22">
        <f t="shared" si="131"/>
        <v>0.05621104356</v>
      </c>
    </row>
    <row r="150">
      <c r="A150" s="18"/>
      <c r="B150" s="7">
        <v>1.0</v>
      </c>
      <c r="C150" s="19">
        <f t="shared" si="116"/>
        <v>0.6030226892</v>
      </c>
      <c r="D150" s="20">
        <v>4.0</v>
      </c>
      <c r="E150" s="19">
        <f t="shared" si="117"/>
        <v>0.5423925788</v>
      </c>
      <c r="F150" s="20">
        <v>6.0</v>
      </c>
      <c r="G150" s="19">
        <f t="shared" si="118"/>
        <v>-0.1856953382</v>
      </c>
      <c r="H150" s="20">
        <v>5.0</v>
      </c>
      <c r="I150" s="19">
        <f t="shared" si="119"/>
        <v>-0.8738079255</v>
      </c>
      <c r="J150" s="20">
        <v>8.0</v>
      </c>
      <c r="K150" s="19">
        <f t="shared" si="120"/>
        <v>0.3692744729</v>
      </c>
      <c r="L150" s="20">
        <v>8.0</v>
      </c>
      <c r="M150" s="19">
        <f t="shared" si="121"/>
        <v>0.6269101568</v>
      </c>
      <c r="N150" s="20">
        <v>7.0</v>
      </c>
      <c r="O150" s="19">
        <f t="shared" si="122"/>
        <v>0.06369297553</v>
      </c>
      <c r="W150" s="22">
        <f>(P144*C150)+(Q144*E150)+(R144*G150)+(S144*I150)+(T144*K150)+(U144*M150)+V144</f>
        <v>0.2778530754</v>
      </c>
      <c r="X150" s="22">
        <f t="shared" si="123"/>
        <v>0.2141600999</v>
      </c>
      <c r="Y150" s="22">
        <f t="shared" si="124"/>
        <v>0.2141600999</v>
      </c>
      <c r="Z150" s="22">
        <f t="shared" si="125"/>
        <v>-0.1291433993</v>
      </c>
      <c r="AA150" s="22">
        <f t="shared" si="126"/>
        <v>-0.1161588488</v>
      </c>
      <c r="AB150" s="22">
        <f t="shared" si="127"/>
        <v>0.03976853217</v>
      </c>
      <c r="AC150" s="22">
        <f t="shared" si="128"/>
        <v>0.1871347926</v>
      </c>
      <c r="AD150" s="22">
        <f t="shared" si="129"/>
        <v>-0.07908385801</v>
      </c>
      <c r="AE150" s="22">
        <f t="shared" si="130"/>
        <v>-0.1342591418</v>
      </c>
      <c r="AF150" s="22">
        <f t="shared" si="131"/>
        <v>-0.2141600999</v>
      </c>
    </row>
    <row r="151">
      <c r="A151" s="18"/>
      <c r="B151" s="7">
        <v>1.0</v>
      </c>
      <c r="C151" s="19">
        <f t="shared" si="116"/>
        <v>0.6030226892</v>
      </c>
      <c r="D151" s="20">
        <v>10.0</v>
      </c>
      <c r="E151" s="19">
        <f t="shared" si="117"/>
        <v>2.92362829</v>
      </c>
      <c r="F151" s="20">
        <v>4.0</v>
      </c>
      <c r="G151" s="19">
        <f t="shared" si="118"/>
        <v>-1.578410375</v>
      </c>
      <c r="H151" s="20">
        <v>6.0</v>
      </c>
      <c r="I151" s="19">
        <f t="shared" si="119"/>
        <v>-0.4883044289</v>
      </c>
      <c r="J151" s="20">
        <v>5.0</v>
      </c>
      <c r="K151" s="19">
        <f t="shared" si="120"/>
        <v>-1.015504801</v>
      </c>
      <c r="L151" s="20">
        <v>4.0</v>
      </c>
      <c r="M151" s="19">
        <f t="shared" si="121"/>
        <v>-1.008507644</v>
      </c>
      <c r="N151" s="20">
        <v>4.0</v>
      </c>
      <c r="O151" s="19">
        <f t="shared" si="122"/>
        <v>-1.369398974</v>
      </c>
      <c r="W151" s="22">
        <f>(P144*C151)+(Q144*E151)+(R144*G151)+(S144*I151)+(T144*K151)+(U144*M151)+V144</f>
        <v>-1.293500521</v>
      </c>
      <c r="X151" s="22">
        <f t="shared" si="123"/>
        <v>0.07589845252</v>
      </c>
      <c r="Y151" s="22">
        <f t="shared" si="124"/>
        <v>0.07589845252</v>
      </c>
      <c r="Z151" s="22">
        <f t="shared" si="125"/>
        <v>-0.04576848894</v>
      </c>
      <c r="AA151" s="22">
        <f t="shared" si="126"/>
        <v>-0.221898863</v>
      </c>
      <c r="AB151" s="22">
        <f t="shared" si="127"/>
        <v>0.1197989049</v>
      </c>
      <c r="AC151" s="22">
        <f t="shared" si="128"/>
        <v>0.03706155052</v>
      </c>
      <c r="AD151" s="22">
        <f t="shared" si="129"/>
        <v>0.07707524289</v>
      </c>
      <c r="AE151" s="22">
        <f t="shared" si="130"/>
        <v>0.07654416951</v>
      </c>
      <c r="AF151" s="22">
        <f t="shared" si="131"/>
        <v>-0.07589845252</v>
      </c>
    </row>
    <row r="152">
      <c r="A152" s="18"/>
      <c r="B152" s="7">
        <v>0.0</v>
      </c>
      <c r="C152" s="19">
        <f t="shared" si="116"/>
        <v>-1.658312395</v>
      </c>
      <c r="D152" s="20">
        <v>1.0</v>
      </c>
      <c r="E152" s="19">
        <f t="shared" si="117"/>
        <v>-0.648225277</v>
      </c>
      <c r="F152" s="20">
        <v>6.0</v>
      </c>
      <c r="G152" s="19">
        <f t="shared" si="118"/>
        <v>-0.1856953382</v>
      </c>
      <c r="H152" s="20">
        <v>7.0</v>
      </c>
      <c r="I152" s="19">
        <f t="shared" si="119"/>
        <v>-0.1028009324</v>
      </c>
      <c r="J152" s="20">
        <v>8.0</v>
      </c>
      <c r="K152" s="19">
        <f t="shared" si="120"/>
        <v>0.3692744729</v>
      </c>
      <c r="L152" s="20">
        <v>7.0</v>
      </c>
      <c r="M152" s="19">
        <f t="shared" si="121"/>
        <v>0.2180557067</v>
      </c>
      <c r="N152" s="20">
        <v>8.0</v>
      </c>
      <c r="O152" s="19">
        <f t="shared" si="122"/>
        <v>0.541390292</v>
      </c>
      <c r="W152" s="22">
        <f>(P144*C152)+(Q144*E152)+(R144*G152)+(S144*I152)+(T144*K152)+(U144*M152)+V144</f>
        <v>0.2884993448</v>
      </c>
      <c r="X152" s="22">
        <f t="shared" si="123"/>
        <v>-0.2528909472</v>
      </c>
      <c r="Y152" s="22">
        <f t="shared" si="124"/>
        <v>0.2528909472</v>
      </c>
      <c r="Z152" s="22">
        <f t="shared" si="125"/>
        <v>-0.4193721923</v>
      </c>
      <c r="AA152" s="22">
        <f t="shared" si="126"/>
        <v>-0.1639303043</v>
      </c>
      <c r="AB152" s="22">
        <f t="shared" si="127"/>
        <v>-0.04696066996</v>
      </c>
      <c r="AC152" s="22">
        <f t="shared" si="128"/>
        <v>-0.02599742517</v>
      </c>
      <c r="AD152" s="22">
        <f t="shared" si="129"/>
        <v>0.09338617123</v>
      </c>
      <c r="AE152" s="22">
        <f t="shared" si="130"/>
        <v>0.05514431421</v>
      </c>
      <c r="AF152" s="22">
        <f t="shared" si="131"/>
        <v>0.2528909472</v>
      </c>
    </row>
    <row r="153">
      <c r="A153" s="18"/>
      <c r="B153" s="7">
        <v>1.0</v>
      </c>
      <c r="C153" s="19">
        <f t="shared" si="116"/>
        <v>0.6030226892</v>
      </c>
      <c r="D153" s="20">
        <v>5.0</v>
      </c>
      <c r="E153" s="19">
        <f t="shared" si="117"/>
        <v>0.9392651974</v>
      </c>
      <c r="F153" s="20">
        <v>6.0</v>
      </c>
      <c r="G153" s="19">
        <f t="shared" si="118"/>
        <v>-0.1856953382</v>
      </c>
      <c r="H153" s="20">
        <v>1.0</v>
      </c>
      <c r="I153" s="19">
        <f t="shared" si="119"/>
        <v>-2.415821912</v>
      </c>
      <c r="J153" s="20">
        <v>6.0</v>
      </c>
      <c r="K153" s="19">
        <f t="shared" si="120"/>
        <v>-0.5539117094</v>
      </c>
      <c r="L153" s="20">
        <v>6.0</v>
      </c>
      <c r="M153" s="19">
        <f t="shared" si="121"/>
        <v>-0.1907987434</v>
      </c>
      <c r="N153" s="20">
        <v>6.0</v>
      </c>
      <c r="O153" s="19">
        <f t="shared" si="122"/>
        <v>-0.4140043409</v>
      </c>
      <c r="W153" s="22">
        <f>(P144*C153)+(Q144*E153)+(R144*G153)+(S144*I153)+(T144*K153)+(U144*M153)+V144</f>
        <v>-0.672487524</v>
      </c>
      <c r="X153" s="22">
        <f t="shared" si="123"/>
        <v>-0.2584831831</v>
      </c>
      <c r="Y153" s="22">
        <f t="shared" si="124"/>
        <v>0.2584831831</v>
      </c>
      <c r="Z153" s="22">
        <f t="shared" si="125"/>
        <v>0.1558712241</v>
      </c>
      <c r="AA153" s="22">
        <f t="shared" si="126"/>
        <v>0.2427842579</v>
      </c>
      <c r="AB153" s="22">
        <f t="shared" si="127"/>
        <v>-0.04799912209</v>
      </c>
      <c r="AC153" s="22">
        <f t="shared" si="128"/>
        <v>-0.6244493374</v>
      </c>
      <c r="AD153" s="22">
        <f t="shared" si="129"/>
        <v>-0.1431768618</v>
      </c>
      <c r="AE153" s="22">
        <f t="shared" si="130"/>
        <v>-0.04931826651</v>
      </c>
      <c r="AF153" s="22">
        <f t="shared" si="131"/>
        <v>0.2584831831</v>
      </c>
    </row>
    <row r="154">
      <c r="A154" s="18"/>
      <c r="B154" s="7">
        <v>1.0</v>
      </c>
      <c r="C154" s="19">
        <f t="shared" si="116"/>
        <v>0.6030226892</v>
      </c>
      <c r="D154" s="20">
        <v>3.0</v>
      </c>
      <c r="E154" s="19">
        <f t="shared" si="117"/>
        <v>0.1455199602</v>
      </c>
      <c r="F154" s="20">
        <v>6.0</v>
      </c>
      <c r="G154" s="19">
        <f t="shared" si="118"/>
        <v>-0.1856953382</v>
      </c>
      <c r="H154" s="20">
        <v>10.0</v>
      </c>
      <c r="I154" s="19">
        <f t="shared" si="119"/>
        <v>1.053709557</v>
      </c>
      <c r="J154" s="20">
        <v>6.0</v>
      </c>
      <c r="K154" s="19">
        <f t="shared" si="120"/>
        <v>-0.5539117094</v>
      </c>
      <c r="L154" s="20">
        <v>6.0</v>
      </c>
      <c r="M154" s="19">
        <f t="shared" si="121"/>
        <v>-0.1907987434</v>
      </c>
      <c r="N154" s="20">
        <v>6.0</v>
      </c>
      <c r="O154" s="19">
        <f t="shared" si="122"/>
        <v>-0.4140043409</v>
      </c>
      <c r="W154" s="22">
        <f>(P144*C154)+(Q144*E154)+(R144*G154)+(S144*I154)+(T144*K154)+(U144*M154)+V144</f>
        <v>-0.3136644121</v>
      </c>
      <c r="X154" s="22">
        <f t="shared" si="123"/>
        <v>0.1003399289</v>
      </c>
      <c r="Y154" s="22">
        <f t="shared" si="124"/>
        <v>0.1003399289</v>
      </c>
      <c r="Z154" s="22">
        <f t="shared" si="125"/>
        <v>-0.06050725373</v>
      </c>
      <c r="AA154" s="22">
        <f t="shared" si="126"/>
        <v>-0.01460146245</v>
      </c>
      <c r="AB154" s="22">
        <f t="shared" si="127"/>
        <v>0.01863265702</v>
      </c>
      <c r="AC154" s="22">
        <f t="shared" si="128"/>
        <v>-0.105729142</v>
      </c>
      <c r="AD154" s="22">
        <f t="shared" si="129"/>
        <v>0.05557946151</v>
      </c>
      <c r="AE154" s="22">
        <f t="shared" si="130"/>
        <v>0.01914473234</v>
      </c>
      <c r="AF154" s="22">
        <f t="shared" si="131"/>
        <v>-0.1003399289</v>
      </c>
    </row>
    <row r="155">
      <c r="A155" s="18"/>
      <c r="B155" s="7">
        <v>0.0</v>
      </c>
      <c r="C155" s="19">
        <f t="shared" si="116"/>
        <v>-1.658312395</v>
      </c>
      <c r="D155" s="20">
        <v>1.0</v>
      </c>
      <c r="E155" s="19">
        <f t="shared" si="117"/>
        <v>-0.648225277</v>
      </c>
      <c r="F155" s="20">
        <v>8.0</v>
      </c>
      <c r="G155" s="19">
        <f t="shared" si="118"/>
        <v>1.207019698</v>
      </c>
      <c r="H155" s="20">
        <v>3.0</v>
      </c>
      <c r="I155" s="19">
        <f t="shared" si="119"/>
        <v>-1.644814919</v>
      </c>
      <c r="J155" s="20">
        <v>1.0</v>
      </c>
      <c r="K155" s="19">
        <f t="shared" si="120"/>
        <v>-2.861877165</v>
      </c>
      <c r="L155" s="20">
        <v>1.0</v>
      </c>
      <c r="M155" s="19">
        <f t="shared" si="121"/>
        <v>-2.235070994</v>
      </c>
      <c r="N155" s="20">
        <v>1.0</v>
      </c>
      <c r="O155" s="19">
        <f t="shared" si="122"/>
        <v>-2.802490923</v>
      </c>
      <c r="W155" s="22">
        <f>(P144*C155)+(Q144*E155)+(R144*G155)+(S144*I155)+(T144*K155)+(U144*M155)+V144</f>
        <v>-2.535583404</v>
      </c>
      <c r="X155" s="22">
        <f t="shared" si="123"/>
        <v>0.266907519</v>
      </c>
      <c r="Y155" s="22">
        <f t="shared" si="124"/>
        <v>0.266907519</v>
      </c>
      <c r="Z155" s="22">
        <f t="shared" si="125"/>
        <v>0.4426160472</v>
      </c>
      <c r="AA155" s="22">
        <f t="shared" si="126"/>
        <v>0.1730162005</v>
      </c>
      <c r="AB155" s="22">
        <f t="shared" si="127"/>
        <v>-0.3221626331</v>
      </c>
      <c r="AC155" s="22">
        <f t="shared" si="128"/>
        <v>0.4390134692</v>
      </c>
      <c r="AD155" s="22">
        <f t="shared" si="129"/>
        <v>0.7638565339</v>
      </c>
      <c r="AE155" s="22">
        <f t="shared" si="130"/>
        <v>0.5965572538</v>
      </c>
      <c r="AF155" s="22">
        <f t="shared" si="131"/>
        <v>-0.266907519</v>
      </c>
    </row>
    <row r="156">
      <c r="A156" s="18"/>
      <c r="B156" s="7">
        <v>1.0</v>
      </c>
      <c r="C156" s="19">
        <f t="shared" si="116"/>
        <v>0.6030226892</v>
      </c>
      <c r="D156" s="20">
        <v>2.0</v>
      </c>
      <c r="E156" s="19">
        <f t="shared" si="117"/>
        <v>-0.2513526584</v>
      </c>
      <c r="F156" s="20">
        <v>6.0</v>
      </c>
      <c r="G156" s="19">
        <f t="shared" si="118"/>
        <v>-0.1856953382</v>
      </c>
      <c r="H156" s="20">
        <v>6.0</v>
      </c>
      <c r="I156" s="19">
        <f t="shared" si="119"/>
        <v>-0.4883044289</v>
      </c>
      <c r="J156" s="20">
        <v>9.0</v>
      </c>
      <c r="K156" s="19">
        <f t="shared" si="120"/>
        <v>0.8308675641</v>
      </c>
      <c r="L156" s="20">
        <v>3.0</v>
      </c>
      <c r="M156" s="19">
        <f t="shared" si="121"/>
        <v>-1.417362094</v>
      </c>
      <c r="N156" s="20">
        <v>9.0</v>
      </c>
      <c r="O156" s="19">
        <f t="shared" si="122"/>
        <v>1.019087608</v>
      </c>
      <c r="W156" s="22">
        <f>(P144*C156)+(Q144*E156)+(R144*G156)+(S144*I156)+(T144*K156)+(U144*M156)+V144</f>
        <v>0.3192402456</v>
      </c>
      <c r="X156" s="22">
        <f t="shared" si="123"/>
        <v>-0.6998473629</v>
      </c>
      <c r="Y156" s="22">
        <f t="shared" si="124"/>
        <v>0.6998473629</v>
      </c>
      <c r="Z156" s="22">
        <f t="shared" si="125"/>
        <v>0.4220238388</v>
      </c>
      <c r="AA156" s="22">
        <f t="shared" si="126"/>
        <v>-0.1759084952</v>
      </c>
      <c r="AB156" s="22">
        <f t="shared" si="127"/>
        <v>-0.1299583927</v>
      </c>
      <c r="AC156" s="22">
        <f t="shared" si="128"/>
        <v>-0.3417385669</v>
      </c>
      <c r="AD156" s="22">
        <f t="shared" si="129"/>
        <v>0.5814804737</v>
      </c>
      <c r="AE156" s="22">
        <f t="shared" si="130"/>
        <v>-0.9919371235</v>
      </c>
      <c r="AF156" s="22">
        <f t="shared" si="131"/>
        <v>0.6998473629</v>
      </c>
    </row>
    <row r="157">
      <c r="A157" s="18"/>
      <c r="B157" s="7">
        <v>1.0</v>
      </c>
      <c r="C157" s="19">
        <f t="shared" si="116"/>
        <v>0.6030226892</v>
      </c>
      <c r="D157" s="20">
        <v>1.0</v>
      </c>
      <c r="E157" s="19">
        <f t="shared" si="117"/>
        <v>-0.648225277</v>
      </c>
      <c r="F157" s="20">
        <v>3.0</v>
      </c>
      <c r="G157" s="19">
        <f t="shared" si="118"/>
        <v>-2.274767893</v>
      </c>
      <c r="H157" s="20">
        <v>10.0</v>
      </c>
      <c r="I157" s="19">
        <f t="shared" si="119"/>
        <v>1.053709557</v>
      </c>
      <c r="J157" s="20">
        <v>9.0</v>
      </c>
      <c r="K157" s="19">
        <f t="shared" si="120"/>
        <v>0.8308675641</v>
      </c>
      <c r="L157" s="20">
        <v>9.0</v>
      </c>
      <c r="M157" s="19">
        <f t="shared" si="121"/>
        <v>1.035764607</v>
      </c>
      <c r="N157" s="20">
        <v>9.0</v>
      </c>
      <c r="O157" s="19">
        <f t="shared" si="122"/>
        <v>1.019087608</v>
      </c>
      <c r="W157" s="22">
        <f>(P144*C157)+(Q144*E157)+(R144*G157)+(S144*I157)+(T144*K157)+(U144*M157)+V144</f>
        <v>1.097305595</v>
      </c>
      <c r="X157" s="22">
        <f t="shared" si="123"/>
        <v>0.07821798662</v>
      </c>
      <c r="Y157" s="22">
        <f t="shared" si="124"/>
        <v>0.07821798662</v>
      </c>
      <c r="Z157" s="22">
        <f t="shared" si="125"/>
        <v>-0.04716722063</v>
      </c>
      <c r="AA157" s="22">
        <f t="shared" si="126"/>
        <v>0.05070287605</v>
      </c>
      <c r="AB157" s="22">
        <f t="shared" si="127"/>
        <v>0.1779277646</v>
      </c>
      <c r="AC157" s="22">
        <f t="shared" si="128"/>
        <v>-0.08241904004</v>
      </c>
      <c r="AD157" s="22">
        <f t="shared" si="129"/>
        <v>-0.06498878801</v>
      </c>
      <c r="AE157" s="22">
        <f t="shared" si="130"/>
        <v>-0.08101542216</v>
      </c>
      <c r="AF157" s="22">
        <f t="shared" si="131"/>
        <v>-0.07821798662</v>
      </c>
    </row>
    <row r="158">
      <c r="A158" s="18"/>
      <c r="B158" s="7">
        <v>1.0</v>
      </c>
      <c r="C158" s="19">
        <f t="shared" si="116"/>
        <v>0.6030226892</v>
      </c>
      <c r="D158" s="20">
        <v>1.0</v>
      </c>
      <c r="E158" s="19">
        <f t="shared" si="117"/>
        <v>-0.648225277</v>
      </c>
      <c r="F158" s="20">
        <v>7.0</v>
      </c>
      <c r="G158" s="19">
        <f t="shared" si="118"/>
        <v>0.51066218</v>
      </c>
      <c r="H158" s="20">
        <v>10.0</v>
      </c>
      <c r="I158" s="19">
        <f t="shared" si="119"/>
        <v>1.053709557</v>
      </c>
      <c r="J158" s="20">
        <v>9.0</v>
      </c>
      <c r="K158" s="19">
        <f t="shared" si="120"/>
        <v>0.8308675641</v>
      </c>
      <c r="L158" s="20">
        <v>9.0</v>
      </c>
      <c r="M158" s="19">
        <f t="shared" si="121"/>
        <v>1.035764607</v>
      </c>
      <c r="N158" s="20">
        <v>8.0</v>
      </c>
      <c r="O158" s="19">
        <f t="shared" si="122"/>
        <v>0.541390292</v>
      </c>
      <c r="W158" s="22">
        <f>(P144*C158)+(Q144*E158)+(R144*G158)+(S144*I158)+(T144*K158)+(U144*M158)+V144</f>
        <v>0.9622332351</v>
      </c>
      <c r="X158" s="22">
        <f t="shared" si="123"/>
        <v>0.420842943</v>
      </c>
      <c r="Y158" s="22">
        <f t="shared" si="124"/>
        <v>0.420842943</v>
      </c>
      <c r="Z158" s="22">
        <f t="shared" si="125"/>
        <v>-0.2537778432</v>
      </c>
      <c r="AA158" s="22">
        <f t="shared" si="126"/>
        <v>0.2728010334</v>
      </c>
      <c r="AB158" s="22">
        <f t="shared" si="127"/>
        <v>-0.2149085747</v>
      </c>
      <c r="AC158" s="22">
        <f t="shared" si="128"/>
        <v>-0.4434462312</v>
      </c>
      <c r="AD158" s="22">
        <f t="shared" si="129"/>
        <v>-0.349664751</v>
      </c>
      <c r="AE158" s="22">
        <f t="shared" si="130"/>
        <v>-0.4358942255</v>
      </c>
      <c r="AF158" s="22">
        <f t="shared" si="131"/>
        <v>-0.420842943</v>
      </c>
    </row>
    <row r="159">
      <c r="A159" s="23" t="s">
        <v>43</v>
      </c>
      <c r="B159" s="24">
        <f>AVERAGE(B144:B158)</f>
        <v>0.7333333333</v>
      </c>
      <c r="C159" s="25">
        <f t="shared" si="116"/>
        <v>0</v>
      </c>
      <c r="D159" s="24">
        <f>AVERAGE(D144:D158)</f>
        <v>2.633333333</v>
      </c>
      <c r="E159" s="25">
        <f t="shared" si="117"/>
        <v>0</v>
      </c>
      <c r="F159" s="24">
        <f>AVERAGE(F144:F158)</f>
        <v>6.266666667</v>
      </c>
      <c r="G159" s="25">
        <f t="shared" si="118"/>
        <v>0</v>
      </c>
      <c r="H159" s="24">
        <f>AVERAGE(H144:H158)</f>
        <v>7.266666667</v>
      </c>
      <c r="I159" s="25">
        <f t="shared" si="119"/>
        <v>0</v>
      </c>
      <c r="J159" s="24">
        <f>AVERAGE(J144:J158)</f>
        <v>7.2</v>
      </c>
      <c r="K159" s="25">
        <f t="shared" si="120"/>
        <v>0</v>
      </c>
      <c r="L159" s="24">
        <f>AVERAGE(L144:L158)</f>
        <v>6.466666667</v>
      </c>
      <c r="M159" s="25">
        <f t="shared" si="121"/>
        <v>0</v>
      </c>
      <c r="N159" s="24">
        <f>AVERAGE(N144:N158)</f>
        <v>6.866666667</v>
      </c>
      <c r="O159" s="25">
        <f t="shared" si="122"/>
        <v>0</v>
      </c>
      <c r="X159" s="34" t="s">
        <v>43</v>
      </c>
      <c r="Y159" s="40">
        <f t="shared" ref="Y159:AF159" si="132">AVERAGE(Y144:Y158)</f>
        <v>0.2336310044</v>
      </c>
      <c r="Z159" s="40">
        <f t="shared" si="132"/>
        <v>-0.01104086173</v>
      </c>
      <c r="AA159" s="40">
        <f t="shared" si="132"/>
        <v>-0.04089527459</v>
      </c>
      <c r="AB159" s="40">
        <f t="shared" si="132"/>
        <v>-0.03176774709</v>
      </c>
      <c r="AC159" s="40">
        <f t="shared" si="132"/>
        <v>-0.0516889448</v>
      </c>
      <c r="AD159" s="40">
        <f t="shared" si="132"/>
        <v>0.03116896028</v>
      </c>
      <c r="AE159" s="40">
        <f t="shared" si="132"/>
        <v>-0.03767605953</v>
      </c>
      <c r="AF159" s="40">
        <f t="shared" si="132"/>
        <v>0</v>
      </c>
    </row>
    <row r="160">
      <c r="A160" s="28" t="s">
        <v>44</v>
      </c>
      <c r="B160" s="24">
        <f t="shared" ref="B160:O160" si="133">_xlfn.STDEV.p(B144:B158)</f>
        <v>0.4422166387</v>
      </c>
      <c r="C160" s="28">
        <f t="shared" si="133"/>
        <v>1</v>
      </c>
      <c r="D160" s="24">
        <f t="shared" si="133"/>
        <v>2.519700159</v>
      </c>
      <c r="E160" s="28">
        <f t="shared" si="133"/>
        <v>1</v>
      </c>
      <c r="F160" s="24">
        <f t="shared" si="133"/>
        <v>1.436043949</v>
      </c>
      <c r="G160" s="28">
        <f t="shared" si="133"/>
        <v>1</v>
      </c>
      <c r="H160" s="24">
        <f t="shared" si="133"/>
        <v>2.594010194</v>
      </c>
      <c r="I160" s="28">
        <f t="shared" si="133"/>
        <v>1</v>
      </c>
      <c r="J160" s="24">
        <f t="shared" si="133"/>
        <v>2.166410241</v>
      </c>
      <c r="K160" s="28">
        <f t="shared" si="133"/>
        <v>1</v>
      </c>
      <c r="L160" s="24">
        <f t="shared" si="133"/>
        <v>2.445858177</v>
      </c>
      <c r="M160" s="28">
        <f t="shared" si="133"/>
        <v>1</v>
      </c>
      <c r="N160" s="24">
        <f t="shared" si="133"/>
        <v>2.093375796</v>
      </c>
      <c r="O160" s="28">
        <f t="shared" si="133"/>
        <v>1</v>
      </c>
      <c r="Y160" s="36" t="s">
        <v>46</v>
      </c>
      <c r="Z160" s="36">
        <v>0.225</v>
      </c>
    </row>
    <row r="161">
      <c r="Y161" s="36" t="s">
        <v>47</v>
      </c>
      <c r="Z161" s="37">
        <f>Z160*Z159</f>
        <v>-0.002484193888</v>
      </c>
      <c r="AA161" s="37">
        <f>Z160*AA159</f>
        <v>-0.009201436782</v>
      </c>
      <c r="AB161" s="37">
        <f>Z160*AB159</f>
        <v>-0.007147743094</v>
      </c>
      <c r="AC161" s="37">
        <f>Z160*AC159</f>
        <v>-0.01163001258</v>
      </c>
      <c r="AD161" s="37">
        <f>Z160*AD159</f>
        <v>0.007013016064</v>
      </c>
      <c r="AE161" s="37">
        <f>Z160*AE159</f>
        <v>-0.008477113393</v>
      </c>
      <c r="AF161" s="37">
        <f>Z160*AF159</f>
        <v>0</v>
      </c>
    </row>
    <row r="163">
      <c r="A163" s="38" t="s">
        <v>54</v>
      </c>
    </row>
    <row r="165">
      <c r="A165" s="1" t="s">
        <v>0</v>
      </c>
      <c r="P165" s="30" t="s">
        <v>16</v>
      </c>
      <c r="W165" s="9" t="s">
        <v>17</v>
      </c>
    </row>
    <row r="166">
      <c r="A166" s="11"/>
      <c r="B166" s="12" t="s">
        <v>18</v>
      </c>
      <c r="C166" s="13" t="s">
        <v>2</v>
      </c>
      <c r="D166" s="14" t="s">
        <v>19</v>
      </c>
      <c r="E166" s="13" t="s">
        <v>20</v>
      </c>
      <c r="F166" s="13" t="s">
        <v>21</v>
      </c>
      <c r="G166" s="13" t="s">
        <v>4</v>
      </c>
      <c r="H166" s="12" t="s">
        <v>22</v>
      </c>
      <c r="I166" s="13" t="s">
        <v>5</v>
      </c>
      <c r="J166" s="12" t="s">
        <v>23</v>
      </c>
      <c r="K166" s="13" t="s">
        <v>6</v>
      </c>
      <c r="L166" s="5" t="s">
        <v>24</v>
      </c>
      <c r="M166" s="13" t="s">
        <v>7</v>
      </c>
      <c r="N166" s="13" t="s">
        <v>25</v>
      </c>
      <c r="O166" s="13" t="s">
        <v>8</v>
      </c>
      <c r="P166" s="31" t="s">
        <v>26</v>
      </c>
      <c r="Q166" s="31" t="s">
        <v>27</v>
      </c>
      <c r="R166" s="31" t="s">
        <v>28</v>
      </c>
      <c r="S166" s="31" t="s">
        <v>29</v>
      </c>
      <c r="T166" s="31" t="s">
        <v>30</v>
      </c>
      <c r="U166" s="31" t="s">
        <v>31</v>
      </c>
      <c r="V166" s="31" t="s">
        <v>32</v>
      </c>
      <c r="W166" s="10" t="s">
        <v>33</v>
      </c>
      <c r="X166" s="15" t="s">
        <v>34</v>
      </c>
      <c r="Y166" s="15" t="s">
        <v>45</v>
      </c>
      <c r="Z166" s="17" t="s">
        <v>36</v>
      </c>
      <c r="AA166" s="17" t="s">
        <v>37</v>
      </c>
      <c r="AB166" s="17" t="s">
        <v>38</v>
      </c>
      <c r="AC166" s="17" t="s">
        <v>39</v>
      </c>
      <c r="AD166" s="17" t="s">
        <v>40</v>
      </c>
      <c r="AE166" s="17" t="s">
        <v>41</v>
      </c>
      <c r="AF166" s="17" t="s">
        <v>42</v>
      </c>
    </row>
    <row r="167">
      <c r="A167" s="18"/>
      <c r="B167" s="7">
        <v>1.0</v>
      </c>
      <c r="C167" s="19">
        <f t="shared" ref="C167:C182" si="135">(B167 - $B$18) / $B$19</f>
        <v>0.6030226892</v>
      </c>
      <c r="D167" s="20">
        <v>0.0</v>
      </c>
      <c r="E167" s="19">
        <f t="shared" ref="E167:E182" si="136">(D167 - $D$18) / $D$19</f>
        <v>-1.045097896</v>
      </c>
      <c r="F167" s="20">
        <v>8.0</v>
      </c>
      <c r="G167" s="19">
        <f t="shared" ref="G167:G182" si="137">(F167 - $F$18) / $F$19</f>
        <v>1.207019698</v>
      </c>
      <c r="H167" s="20">
        <v>8.0</v>
      </c>
      <c r="I167" s="19">
        <f t="shared" ref="I167:I182" si="138">(H167 - $H$18) / $H$19</f>
        <v>0.2827025641</v>
      </c>
      <c r="J167" s="20">
        <v>7.0</v>
      </c>
      <c r="K167" s="19">
        <f t="shared" ref="K167:K182" si="139">(J167 - $J$18) / $J$19</f>
        <v>-0.09231861823</v>
      </c>
      <c r="L167" s="20">
        <v>9.0</v>
      </c>
      <c r="M167" s="19">
        <f t="shared" ref="M167:M182" si="140">(L167 - $L$18) / $L$19</f>
        <v>1.035764607</v>
      </c>
      <c r="N167" s="20">
        <v>8.0</v>
      </c>
      <c r="O167" s="19">
        <f t="shared" ref="O167:O182" si="141">(N167 - $N$18) / $N$19</f>
        <v>0.541390292</v>
      </c>
      <c r="P167" s="32">
        <f t="shared" ref="P167:U167" si="134">P144+Z161</f>
        <v>0.06654360632</v>
      </c>
      <c r="Q167" s="39">
        <f t="shared" si="134"/>
        <v>-0.1787592704</v>
      </c>
      <c r="R167" s="39">
        <f t="shared" si="134"/>
        <v>-0.05564020441</v>
      </c>
      <c r="S167" s="39">
        <f t="shared" si="134"/>
        <v>0.05300043999</v>
      </c>
      <c r="T167" s="39">
        <f t="shared" si="134"/>
        <v>0.6715062344</v>
      </c>
      <c r="U167" s="39">
        <f t="shared" si="134"/>
        <v>0.1993422202</v>
      </c>
      <c r="V167" s="39">
        <f>V144+AF159</f>
        <v>0</v>
      </c>
      <c r="W167" s="22">
        <f>(P167*C167)+(Q167*E167)+(R167*G167)+(S167*I167)+(T167*K167)+(U167*M167)+V167</f>
        <v>0.319251868</v>
      </c>
      <c r="X167" s="22">
        <f t="shared" ref="X167:X181" si="142">W167-O167</f>
        <v>-0.222138424</v>
      </c>
      <c r="Y167" s="22">
        <f t="shared" ref="Y167:Y181" si="143">ABS(W167-O167)</f>
        <v>0.222138424</v>
      </c>
      <c r="Z167" s="22">
        <f t="shared" ref="Z167:Z181" si="144">(O167-W167)*C167</f>
        <v>0.1339545098</v>
      </c>
      <c r="AA167" s="22">
        <f t="shared" ref="AA167:AA181" si="145">(O167-W167)*E167</f>
        <v>-0.2321563995</v>
      </c>
      <c r="AB167" s="22">
        <f t="shared" ref="AB167:AB181" si="146">(O167-W167)*G167</f>
        <v>0.2681254535</v>
      </c>
      <c r="AC167" s="22">
        <f t="shared" ref="AC167:AC181" si="147">(O167-W167)*I167</f>
        <v>0.06279910205</v>
      </c>
      <c r="AD167" s="22">
        <f t="shared" ref="AD167:AD181" si="148">(O167-W167)*K167</f>
        <v>-0.02050751236</v>
      </c>
      <c r="AE167" s="22">
        <f t="shared" ref="AE167:AE181" si="149">(O167-W167)*M167</f>
        <v>0.2300831174</v>
      </c>
      <c r="AF167" s="22">
        <f t="shared" ref="AF167:AF181" si="150">O167-W167</f>
        <v>0.222138424</v>
      </c>
    </row>
    <row r="168">
      <c r="A168" s="18"/>
      <c r="B168" s="7">
        <v>1.0</v>
      </c>
      <c r="C168" s="19">
        <f t="shared" si="135"/>
        <v>0.6030226892</v>
      </c>
      <c r="D168" s="20">
        <v>3.0</v>
      </c>
      <c r="E168" s="19">
        <f t="shared" si="136"/>
        <v>0.1455199602</v>
      </c>
      <c r="F168" s="20">
        <v>8.0</v>
      </c>
      <c r="G168" s="19">
        <f t="shared" si="137"/>
        <v>1.207019698</v>
      </c>
      <c r="H168" s="20">
        <v>8.0</v>
      </c>
      <c r="I168" s="19">
        <f t="shared" si="138"/>
        <v>0.2827025641</v>
      </c>
      <c r="J168" s="20">
        <v>10.0</v>
      </c>
      <c r="K168" s="19">
        <f t="shared" si="139"/>
        <v>1.292460655</v>
      </c>
      <c r="L168" s="20">
        <v>8.0</v>
      </c>
      <c r="M168" s="19">
        <f t="shared" si="140"/>
        <v>0.6269101568</v>
      </c>
      <c r="N168" s="20">
        <v>8.0</v>
      </c>
      <c r="O168" s="19">
        <f t="shared" si="141"/>
        <v>0.541390292</v>
      </c>
      <c r="W168" s="22">
        <f>(P167*C168)+(Q167*E168)+(R167*G168)+(S167*I168)+(T167*K168)+(U167*M168)+V167</f>
        <v>0.9548038504</v>
      </c>
      <c r="X168" s="22">
        <f t="shared" si="142"/>
        <v>0.4134135584</v>
      </c>
      <c r="Y168" s="22">
        <f t="shared" si="143"/>
        <v>0.4134135584</v>
      </c>
      <c r="Z168" s="22">
        <f t="shared" si="144"/>
        <v>-0.2492977557</v>
      </c>
      <c r="AA168" s="22">
        <f t="shared" si="145"/>
        <v>-0.06015992454</v>
      </c>
      <c r="AB168" s="22">
        <f t="shared" si="146"/>
        <v>-0.4989983085</v>
      </c>
      <c r="AC168" s="22">
        <f t="shared" si="147"/>
        <v>-0.116873073</v>
      </c>
      <c r="AD168" s="22">
        <f t="shared" si="148"/>
        <v>-0.5343207586</v>
      </c>
      <c r="AE168" s="22">
        <f t="shared" si="149"/>
        <v>-0.2591731587</v>
      </c>
      <c r="AF168" s="22">
        <f t="shared" si="150"/>
        <v>-0.4134135584</v>
      </c>
    </row>
    <row r="169">
      <c r="A169" s="18"/>
      <c r="B169" s="7">
        <v>1.0</v>
      </c>
      <c r="C169" s="19">
        <f t="shared" si="135"/>
        <v>0.6030226892</v>
      </c>
      <c r="D169" s="20">
        <v>5.0</v>
      </c>
      <c r="E169" s="19">
        <f t="shared" si="136"/>
        <v>0.9392651974</v>
      </c>
      <c r="F169" s="20">
        <v>5.0</v>
      </c>
      <c r="G169" s="19">
        <f t="shared" si="137"/>
        <v>-0.8820528563</v>
      </c>
      <c r="H169" s="20">
        <v>8.0</v>
      </c>
      <c r="I169" s="19">
        <f t="shared" si="138"/>
        <v>0.2827025641</v>
      </c>
      <c r="J169" s="20">
        <v>7.0</v>
      </c>
      <c r="K169" s="19">
        <f t="shared" si="139"/>
        <v>-0.09231861823</v>
      </c>
      <c r="L169" s="20">
        <v>5.0</v>
      </c>
      <c r="M169" s="19">
        <f t="shared" si="140"/>
        <v>-0.5996531935</v>
      </c>
      <c r="N169" s="20">
        <v>6.0</v>
      </c>
      <c r="O169" s="19">
        <f t="shared" si="141"/>
        <v>-0.4140043409</v>
      </c>
      <c r="W169" s="22">
        <f>(P167*C169)+(Q167*E169)+(R167*G169)+(S167*I169)+(T167*K169)+(U167*M169)+V167</f>
        <v>-0.2452428221</v>
      </c>
      <c r="X169" s="22">
        <f t="shared" si="142"/>
        <v>0.1687615188</v>
      </c>
      <c r="Y169" s="22">
        <f t="shared" si="143"/>
        <v>0.1687615188</v>
      </c>
      <c r="Z169" s="22">
        <f t="shared" si="144"/>
        <v>-0.1017670249</v>
      </c>
      <c r="AA169" s="22">
        <f t="shared" si="145"/>
        <v>-0.1585118213</v>
      </c>
      <c r="AB169" s="22">
        <f t="shared" si="146"/>
        <v>0.1488565797</v>
      </c>
      <c r="AC169" s="22">
        <f t="shared" si="147"/>
        <v>-0.0477093141</v>
      </c>
      <c r="AD169" s="22">
        <f t="shared" si="148"/>
        <v>0.01557983023</v>
      </c>
      <c r="AE169" s="22">
        <f t="shared" si="149"/>
        <v>0.1011983837</v>
      </c>
      <c r="AF169" s="22">
        <f t="shared" si="150"/>
        <v>-0.1687615188</v>
      </c>
    </row>
    <row r="170">
      <c r="A170" s="18"/>
      <c r="B170" s="7">
        <v>1.0</v>
      </c>
      <c r="C170" s="19">
        <f t="shared" si="135"/>
        <v>0.6030226892</v>
      </c>
      <c r="D170" s="20">
        <v>1.0</v>
      </c>
      <c r="E170" s="19">
        <f t="shared" si="136"/>
        <v>-0.648225277</v>
      </c>
      <c r="F170" s="20">
        <v>6.0</v>
      </c>
      <c r="G170" s="19">
        <f t="shared" si="137"/>
        <v>-0.1856953382</v>
      </c>
      <c r="H170" s="20">
        <v>10.0</v>
      </c>
      <c r="I170" s="19">
        <f t="shared" si="138"/>
        <v>1.053709557</v>
      </c>
      <c r="J170" s="20">
        <v>8.0</v>
      </c>
      <c r="K170" s="19">
        <f t="shared" si="139"/>
        <v>0.3692744729</v>
      </c>
      <c r="L170" s="20">
        <v>10.0</v>
      </c>
      <c r="M170" s="19">
        <f t="shared" si="140"/>
        <v>1.444619057</v>
      </c>
      <c r="N170" s="20">
        <v>9.0</v>
      </c>
      <c r="O170" s="19">
        <f t="shared" si="141"/>
        <v>1.019087608</v>
      </c>
      <c r="W170" s="22">
        <f>(P167*C170)+(Q167*E170)+(R167*G170)+(S167*I170)+(T167*K170)+(U167*M170)+V167</f>
        <v>0.7581264598</v>
      </c>
      <c r="X170" s="22">
        <f t="shared" si="142"/>
        <v>-0.2609611487</v>
      </c>
      <c r="Y170" s="22">
        <f t="shared" si="143"/>
        <v>0.2609611487</v>
      </c>
      <c r="Z170" s="22">
        <f t="shared" si="144"/>
        <v>0.1573654937</v>
      </c>
      <c r="AA170" s="22">
        <f t="shared" si="145"/>
        <v>-0.1691616129</v>
      </c>
      <c r="AB170" s="22">
        <f t="shared" si="146"/>
        <v>-0.04845926876</v>
      </c>
      <c r="AC170" s="22">
        <f t="shared" si="147"/>
        <v>0.2749772565</v>
      </c>
      <c r="AD170" s="22">
        <f t="shared" si="148"/>
        <v>0.09636629065</v>
      </c>
      <c r="AE170" s="22">
        <f t="shared" si="149"/>
        <v>0.3769894486</v>
      </c>
      <c r="AF170" s="22">
        <f t="shared" si="150"/>
        <v>0.2609611487</v>
      </c>
    </row>
    <row r="171">
      <c r="A171" s="18"/>
      <c r="B171" s="7">
        <v>0.0</v>
      </c>
      <c r="C171" s="19">
        <f t="shared" si="135"/>
        <v>-1.658312395</v>
      </c>
      <c r="D171" s="20">
        <v>2.5</v>
      </c>
      <c r="E171" s="19">
        <f t="shared" si="136"/>
        <v>-0.05291634915</v>
      </c>
      <c r="F171" s="20">
        <v>7.0</v>
      </c>
      <c r="G171" s="19">
        <f t="shared" si="137"/>
        <v>0.51066218</v>
      </c>
      <c r="H171" s="20">
        <v>9.0</v>
      </c>
      <c r="I171" s="19">
        <f t="shared" si="138"/>
        <v>0.6682060607</v>
      </c>
      <c r="J171" s="20">
        <v>9.0</v>
      </c>
      <c r="K171" s="19">
        <f t="shared" si="139"/>
        <v>0.8308675641</v>
      </c>
      <c r="L171" s="20">
        <v>7.0</v>
      </c>
      <c r="M171" s="19">
        <f t="shared" si="140"/>
        <v>0.2180557067</v>
      </c>
      <c r="N171" s="20">
        <v>8.0</v>
      </c>
      <c r="O171" s="19">
        <f t="shared" si="141"/>
        <v>0.541390292</v>
      </c>
      <c r="W171" s="22">
        <f>(P167*C171)+(Q167*E171)+(R167*G171)+(S167*I171)+(T167*K171)+(U167*M171)+V167</f>
        <v>0.5075115259</v>
      </c>
      <c r="X171" s="22">
        <f t="shared" si="142"/>
        <v>-0.03387876609</v>
      </c>
      <c r="Y171" s="22">
        <f t="shared" si="143"/>
        <v>0.03387876609</v>
      </c>
      <c r="Z171" s="22">
        <f t="shared" si="144"/>
        <v>-0.05618157775</v>
      </c>
      <c r="AA171" s="22">
        <f t="shared" si="145"/>
        <v>-0.001792740615</v>
      </c>
      <c r="AB171" s="22">
        <f t="shared" si="146"/>
        <v>0.01730060455</v>
      </c>
      <c r="AC171" s="22">
        <f t="shared" si="147"/>
        <v>0.02263799683</v>
      </c>
      <c r="AD171" s="22">
        <f t="shared" si="148"/>
        <v>0.02814876786</v>
      </c>
      <c r="AE171" s="22">
        <f t="shared" si="149"/>
        <v>0.007387458284</v>
      </c>
      <c r="AF171" s="22">
        <f t="shared" si="150"/>
        <v>0.03387876609</v>
      </c>
    </row>
    <row r="172">
      <c r="A172" s="18"/>
      <c r="B172" s="7">
        <v>0.0</v>
      </c>
      <c r="C172" s="19">
        <f t="shared" si="135"/>
        <v>-1.658312395</v>
      </c>
      <c r="D172" s="20">
        <v>0.0</v>
      </c>
      <c r="E172" s="19">
        <f t="shared" si="136"/>
        <v>-1.045097896</v>
      </c>
      <c r="F172" s="20">
        <v>8.0</v>
      </c>
      <c r="G172" s="19">
        <f t="shared" si="137"/>
        <v>1.207019698</v>
      </c>
      <c r="H172" s="20">
        <v>8.0</v>
      </c>
      <c r="I172" s="19">
        <f t="shared" si="138"/>
        <v>0.2827025641</v>
      </c>
      <c r="J172" s="20">
        <v>6.0</v>
      </c>
      <c r="K172" s="19">
        <f t="shared" si="139"/>
        <v>-0.5539117094</v>
      </c>
      <c r="L172" s="20">
        <v>5.0</v>
      </c>
      <c r="M172" s="19">
        <f t="shared" si="140"/>
        <v>-0.5996531935</v>
      </c>
      <c r="N172" s="20">
        <v>6.0</v>
      </c>
      <c r="O172" s="19">
        <f t="shared" si="141"/>
        <v>-0.4140043409</v>
      </c>
      <c r="W172" s="22">
        <f>(P167*C172)+(Q167*E172)+(R167*G172)+(S167*I172)+(T167*K172)+(U167*M172)+V167</f>
        <v>-0.4671959775</v>
      </c>
      <c r="X172" s="22">
        <f t="shared" si="142"/>
        <v>-0.05319163651</v>
      </c>
      <c r="Y172" s="22">
        <f t="shared" si="143"/>
        <v>0.05319163651</v>
      </c>
      <c r="Z172" s="22">
        <f t="shared" si="144"/>
        <v>-0.08820835014</v>
      </c>
      <c r="AA172" s="22">
        <f t="shared" si="145"/>
        <v>-0.05559046738</v>
      </c>
      <c r="AB172" s="22">
        <f t="shared" si="146"/>
        <v>0.06420335304</v>
      </c>
      <c r="AC172" s="22">
        <f t="shared" si="147"/>
        <v>0.01503741203</v>
      </c>
      <c r="AD172" s="22">
        <f t="shared" si="148"/>
        <v>-0.0294634703</v>
      </c>
      <c r="AE172" s="22">
        <f t="shared" si="149"/>
        <v>-0.0318965347</v>
      </c>
      <c r="AF172" s="22">
        <f t="shared" si="150"/>
        <v>0.05319163651</v>
      </c>
    </row>
    <row r="173">
      <c r="A173" s="18"/>
      <c r="B173" s="7">
        <v>1.0</v>
      </c>
      <c r="C173" s="19">
        <f t="shared" si="135"/>
        <v>0.6030226892</v>
      </c>
      <c r="D173" s="20">
        <v>4.0</v>
      </c>
      <c r="E173" s="19">
        <f t="shared" si="136"/>
        <v>0.5423925788</v>
      </c>
      <c r="F173" s="20">
        <v>6.0</v>
      </c>
      <c r="G173" s="19">
        <f t="shared" si="137"/>
        <v>-0.1856953382</v>
      </c>
      <c r="H173" s="20">
        <v>5.0</v>
      </c>
      <c r="I173" s="19">
        <f t="shared" si="138"/>
        <v>-0.8738079255</v>
      </c>
      <c r="J173" s="20">
        <v>8.0</v>
      </c>
      <c r="K173" s="19">
        <f t="shared" si="139"/>
        <v>0.3692744729</v>
      </c>
      <c r="L173" s="20">
        <v>8.0</v>
      </c>
      <c r="M173" s="19">
        <f t="shared" si="140"/>
        <v>0.6269101568</v>
      </c>
      <c r="N173" s="20">
        <v>7.0</v>
      </c>
      <c r="O173" s="19">
        <f t="shared" si="141"/>
        <v>0.06369297553</v>
      </c>
      <c r="W173" s="22">
        <f>(P167*C173)+(Q167*E173)+(R167*G173)+(S167*I173)+(T167*K173)+(U167*M173)+V167</f>
        <v>0.2801292982</v>
      </c>
      <c r="X173" s="22">
        <f t="shared" si="142"/>
        <v>0.2164363226</v>
      </c>
      <c r="Y173" s="22">
        <f t="shared" si="143"/>
        <v>0.2164363226</v>
      </c>
      <c r="Z173" s="22">
        <f t="shared" si="144"/>
        <v>-0.1305160133</v>
      </c>
      <c r="AA173" s="22">
        <f t="shared" si="145"/>
        <v>-0.1173934552</v>
      </c>
      <c r="AB173" s="22">
        <f t="shared" si="146"/>
        <v>0.04019121613</v>
      </c>
      <c r="AC173" s="22">
        <f t="shared" si="147"/>
        <v>0.1891237741</v>
      </c>
      <c r="AD173" s="22">
        <f t="shared" si="148"/>
        <v>-0.07992440897</v>
      </c>
      <c r="AE173" s="22">
        <f t="shared" si="149"/>
        <v>-0.135686129</v>
      </c>
      <c r="AF173" s="22">
        <f t="shared" si="150"/>
        <v>-0.2164363226</v>
      </c>
    </row>
    <row r="174">
      <c r="A174" s="18"/>
      <c r="B174" s="7">
        <v>1.0</v>
      </c>
      <c r="C174" s="19">
        <f t="shared" si="135"/>
        <v>0.6030226892</v>
      </c>
      <c r="D174" s="20">
        <v>10.0</v>
      </c>
      <c r="E174" s="19">
        <f t="shared" si="136"/>
        <v>2.92362829</v>
      </c>
      <c r="F174" s="20">
        <v>4.0</v>
      </c>
      <c r="G174" s="19">
        <f t="shared" si="137"/>
        <v>-1.578410375</v>
      </c>
      <c r="H174" s="20">
        <v>6.0</v>
      </c>
      <c r="I174" s="19">
        <f t="shared" si="138"/>
        <v>-0.4883044289</v>
      </c>
      <c r="J174" s="20">
        <v>5.0</v>
      </c>
      <c r="K174" s="19">
        <f t="shared" si="139"/>
        <v>-1.015504801</v>
      </c>
      <c r="L174" s="20">
        <v>4.0</v>
      </c>
      <c r="M174" s="19">
        <f t="shared" si="140"/>
        <v>-1.008507644</v>
      </c>
      <c r="N174" s="20">
        <v>4.0</v>
      </c>
      <c r="O174" s="19">
        <f t="shared" si="141"/>
        <v>-1.369398974</v>
      </c>
      <c r="W174" s="22">
        <f>(P167*C174)+(Q167*E174)+(R167*G174)+(S167*I174)+(T167*K174)+(U167*M174)+V167</f>
        <v>-1.303511587</v>
      </c>
      <c r="X174" s="22">
        <f t="shared" si="142"/>
        <v>0.06588738704</v>
      </c>
      <c r="Y174" s="22">
        <f t="shared" si="143"/>
        <v>0.06588738704</v>
      </c>
      <c r="Z174" s="22">
        <f t="shared" si="144"/>
        <v>-0.03973158931</v>
      </c>
      <c r="AA174" s="22">
        <f t="shared" si="145"/>
        <v>-0.1926302287</v>
      </c>
      <c r="AB174" s="22">
        <f t="shared" si="146"/>
        <v>0.1039973352</v>
      </c>
      <c r="AC174" s="22">
        <f t="shared" si="147"/>
        <v>0.0321731029</v>
      </c>
      <c r="AD174" s="22">
        <f t="shared" si="148"/>
        <v>0.06690895783</v>
      </c>
      <c r="AE174" s="22">
        <f t="shared" si="149"/>
        <v>0.06644793344</v>
      </c>
      <c r="AF174" s="22">
        <f t="shared" si="150"/>
        <v>-0.06588738704</v>
      </c>
    </row>
    <row r="175">
      <c r="A175" s="18"/>
      <c r="B175" s="7">
        <v>0.0</v>
      </c>
      <c r="C175" s="19">
        <f t="shared" si="135"/>
        <v>-1.658312395</v>
      </c>
      <c r="D175" s="20">
        <v>1.0</v>
      </c>
      <c r="E175" s="19">
        <f t="shared" si="136"/>
        <v>-0.648225277</v>
      </c>
      <c r="F175" s="20">
        <v>6.0</v>
      </c>
      <c r="G175" s="19">
        <f t="shared" si="137"/>
        <v>-0.1856953382</v>
      </c>
      <c r="H175" s="20">
        <v>7.0</v>
      </c>
      <c r="I175" s="19">
        <f t="shared" si="138"/>
        <v>-0.1028009324</v>
      </c>
      <c r="J175" s="20">
        <v>8.0</v>
      </c>
      <c r="K175" s="19">
        <f t="shared" si="139"/>
        <v>0.3692744729</v>
      </c>
      <c r="L175" s="20">
        <v>7.0</v>
      </c>
      <c r="M175" s="19">
        <f t="shared" si="140"/>
        <v>0.2180557067</v>
      </c>
      <c r="N175" s="20">
        <v>8.0</v>
      </c>
      <c r="O175" s="19">
        <f t="shared" si="141"/>
        <v>0.541390292</v>
      </c>
      <c r="W175" s="22">
        <f>(P167*C175)+(Q167*E175)+(R167*G175)+(S167*I175)+(T167*K175)+(U167*M175)+V167</f>
        <v>0.3018476418</v>
      </c>
      <c r="X175" s="22">
        <f t="shared" si="142"/>
        <v>-0.2395426502</v>
      </c>
      <c r="Y175" s="22">
        <f t="shared" si="143"/>
        <v>0.2395426502</v>
      </c>
      <c r="Z175" s="22">
        <f t="shared" si="144"/>
        <v>-0.397236546</v>
      </c>
      <c r="AA175" s="22">
        <f t="shared" si="145"/>
        <v>-0.1552776008</v>
      </c>
      <c r="AB175" s="22">
        <f t="shared" si="146"/>
        <v>-0.04448195343</v>
      </c>
      <c r="AC175" s="22">
        <f t="shared" si="147"/>
        <v>-0.02462520779</v>
      </c>
      <c r="AD175" s="22">
        <f t="shared" si="148"/>
        <v>0.08845698589</v>
      </c>
      <c r="AE175" s="22">
        <f t="shared" si="149"/>
        <v>0.05223364188</v>
      </c>
      <c r="AF175" s="22">
        <f t="shared" si="150"/>
        <v>0.2395426502</v>
      </c>
    </row>
    <row r="176">
      <c r="A176" s="18"/>
      <c r="B176" s="7">
        <v>1.0</v>
      </c>
      <c r="C176" s="19">
        <f t="shared" si="135"/>
        <v>0.6030226892</v>
      </c>
      <c r="D176" s="20">
        <v>5.0</v>
      </c>
      <c r="E176" s="19">
        <f t="shared" si="136"/>
        <v>0.9392651974</v>
      </c>
      <c r="F176" s="20">
        <v>6.0</v>
      </c>
      <c r="G176" s="19">
        <f t="shared" si="137"/>
        <v>-0.1856953382</v>
      </c>
      <c r="H176" s="20">
        <v>1.0</v>
      </c>
      <c r="I176" s="19">
        <f t="shared" si="138"/>
        <v>-2.415821912</v>
      </c>
      <c r="J176" s="20">
        <v>6.0</v>
      </c>
      <c r="K176" s="19">
        <f t="shared" si="139"/>
        <v>-0.5539117094</v>
      </c>
      <c r="L176" s="20">
        <v>6.0</v>
      </c>
      <c r="M176" s="19">
        <f t="shared" si="140"/>
        <v>-0.1907987434</v>
      </c>
      <c r="N176" s="20">
        <v>6.0</v>
      </c>
      <c r="O176" s="19">
        <f t="shared" si="141"/>
        <v>-0.4140043409</v>
      </c>
      <c r="W176" s="22">
        <f>(P167*C176)+(Q167*E176)+(R167*G176)+(S167*I176)+(T167*K176)+(U167*M176)+V167</f>
        <v>-0.655471966</v>
      </c>
      <c r="X176" s="22">
        <f t="shared" si="142"/>
        <v>-0.241467625</v>
      </c>
      <c r="Y176" s="22">
        <f t="shared" si="143"/>
        <v>0.241467625</v>
      </c>
      <c r="Z176" s="22">
        <f t="shared" si="144"/>
        <v>0.1456104566</v>
      </c>
      <c r="AA176" s="22">
        <f t="shared" si="145"/>
        <v>0.2268021365</v>
      </c>
      <c r="AB176" s="22">
        <f t="shared" si="146"/>
        <v>-0.04483941229</v>
      </c>
      <c r="AC176" s="22">
        <f t="shared" si="147"/>
        <v>-0.5833427794</v>
      </c>
      <c r="AD176" s="22">
        <f t="shared" si="148"/>
        <v>-0.1337517449</v>
      </c>
      <c r="AE176" s="22">
        <f t="shared" si="149"/>
        <v>-0.04607171942</v>
      </c>
      <c r="AF176" s="22">
        <f t="shared" si="150"/>
        <v>0.241467625</v>
      </c>
    </row>
    <row r="177">
      <c r="A177" s="18"/>
      <c r="B177" s="7">
        <v>1.0</v>
      </c>
      <c r="C177" s="19">
        <f t="shared" si="135"/>
        <v>0.6030226892</v>
      </c>
      <c r="D177" s="20">
        <v>3.0</v>
      </c>
      <c r="E177" s="19">
        <f t="shared" si="136"/>
        <v>0.1455199602</v>
      </c>
      <c r="F177" s="20">
        <v>6.0</v>
      </c>
      <c r="G177" s="19">
        <f t="shared" si="137"/>
        <v>-0.1856953382</v>
      </c>
      <c r="H177" s="20">
        <v>10.0</v>
      </c>
      <c r="I177" s="19">
        <f t="shared" si="138"/>
        <v>1.053709557</v>
      </c>
      <c r="J177" s="20">
        <v>6.0</v>
      </c>
      <c r="K177" s="19">
        <f t="shared" si="139"/>
        <v>-0.5539117094</v>
      </c>
      <c r="L177" s="20">
        <v>6.0</v>
      </c>
      <c r="M177" s="19">
        <f t="shared" si="140"/>
        <v>-0.1907987434</v>
      </c>
      <c r="N177" s="20">
        <v>6.0</v>
      </c>
      <c r="O177" s="19">
        <f t="shared" si="141"/>
        <v>-0.4140043409</v>
      </c>
      <c r="W177" s="22">
        <f>(P167*C177)+(Q167*E177)+(R167*G177)+(S167*I177)+(T167*K177)+(U167*M177)+V167</f>
        <v>-0.3296959521</v>
      </c>
      <c r="X177" s="22">
        <f t="shared" si="142"/>
        <v>0.08430838889</v>
      </c>
      <c r="Y177" s="22">
        <f t="shared" si="143"/>
        <v>0.08430838889</v>
      </c>
      <c r="Z177" s="22">
        <f t="shared" si="144"/>
        <v>-0.05083987139</v>
      </c>
      <c r="AA177" s="22">
        <f t="shared" si="145"/>
        <v>-0.01226855339</v>
      </c>
      <c r="AB177" s="22">
        <f t="shared" si="146"/>
        <v>0.01565567479</v>
      </c>
      <c r="AC177" s="22">
        <f t="shared" si="147"/>
        <v>-0.08883655513</v>
      </c>
      <c r="AD177" s="22">
        <f t="shared" si="148"/>
        <v>0.04669940381</v>
      </c>
      <c r="AE177" s="22">
        <f t="shared" si="149"/>
        <v>0.01608593466</v>
      </c>
      <c r="AF177" s="22">
        <f t="shared" si="150"/>
        <v>-0.08430838889</v>
      </c>
    </row>
    <row r="178">
      <c r="A178" s="18"/>
      <c r="B178" s="7">
        <v>0.0</v>
      </c>
      <c r="C178" s="19">
        <f t="shared" si="135"/>
        <v>-1.658312395</v>
      </c>
      <c r="D178" s="20">
        <v>1.0</v>
      </c>
      <c r="E178" s="19">
        <f t="shared" si="136"/>
        <v>-0.648225277</v>
      </c>
      <c r="F178" s="20">
        <v>8.0</v>
      </c>
      <c r="G178" s="19">
        <f t="shared" si="137"/>
        <v>1.207019698</v>
      </c>
      <c r="H178" s="20">
        <v>3.0</v>
      </c>
      <c r="I178" s="19">
        <f t="shared" si="138"/>
        <v>-1.644814919</v>
      </c>
      <c r="J178" s="20">
        <v>1.0</v>
      </c>
      <c r="K178" s="19">
        <f t="shared" si="139"/>
        <v>-2.861877165</v>
      </c>
      <c r="L178" s="20">
        <v>1.0</v>
      </c>
      <c r="M178" s="19">
        <f t="shared" si="140"/>
        <v>-2.235070994</v>
      </c>
      <c r="N178" s="20">
        <v>1.0</v>
      </c>
      <c r="O178" s="19">
        <f t="shared" si="141"/>
        <v>-2.802490923</v>
      </c>
      <c r="W178" s="22">
        <f>(P167*C178)+(Q167*E178)+(R167*G178)+(S167*I178)+(T167*K178)+(U167*M178)+V167</f>
        <v>-2.51612092</v>
      </c>
      <c r="X178" s="22">
        <f t="shared" si="142"/>
        <v>0.2863700037</v>
      </c>
      <c r="Y178" s="22">
        <f t="shared" si="143"/>
        <v>0.2863700037</v>
      </c>
      <c r="Z178" s="22">
        <f t="shared" si="144"/>
        <v>0.4748909267</v>
      </c>
      <c r="AA178" s="22">
        <f t="shared" si="145"/>
        <v>0.185632275</v>
      </c>
      <c r="AB178" s="22">
        <f t="shared" si="146"/>
        <v>-0.3456542354</v>
      </c>
      <c r="AC178" s="22">
        <f t="shared" si="147"/>
        <v>0.4710256542</v>
      </c>
      <c r="AD178" s="22">
        <f t="shared" si="148"/>
        <v>0.8195557743</v>
      </c>
      <c r="AE178" s="22">
        <f t="shared" si="149"/>
        <v>0.6400572887</v>
      </c>
      <c r="AF178" s="22">
        <f t="shared" si="150"/>
        <v>-0.2863700037</v>
      </c>
    </row>
    <row r="179">
      <c r="A179" s="18"/>
      <c r="B179" s="7">
        <v>1.0</v>
      </c>
      <c r="C179" s="19">
        <f t="shared" si="135"/>
        <v>0.6030226892</v>
      </c>
      <c r="D179" s="20">
        <v>2.0</v>
      </c>
      <c r="E179" s="19">
        <f t="shared" si="136"/>
        <v>-0.2513526584</v>
      </c>
      <c r="F179" s="20">
        <v>6.0</v>
      </c>
      <c r="G179" s="19">
        <f t="shared" si="137"/>
        <v>-0.1856953382</v>
      </c>
      <c r="H179" s="20">
        <v>6.0</v>
      </c>
      <c r="I179" s="19">
        <f t="shared" si="138"/>
        <v>-0.4883044289</v>
      </c>
      <c r="J179" s="20">
        <v>9.0</v>
      </c>
      <c r="K179" s="19">
        <f t="shared" si="139"/>
        <v>0.8308675641</v>
      </c>
      <c r="L179" s="20">
        <v>3.0</v>
      </c>
      <c r="M179" s="19">
        <f t="shared" si="140"/>
        <v>-1.417362094</v>
      </c>
      <c r="N179" s="20">
        <v>9.0</v>
      </c>
      <c r="O179" s="19">
        <f t="shared" si="141"/>
        <v>1.019087608</v>
      </c>
      <c r="W179" s="22">
        <f>(P167*C179)+(Q167*E179)+(R167*G179)+(S167*I179)+(T167*K179)+(U167*M179)+V167</f>
        <v>0.3449033419</v>
      </c>
      <c r="X179" s="22">
        <f t="shared" si="142"/>
        <v>-0.6741842666</v>
      </c>
      <c r="Y179" s="22">
        <f t="shared" si="143"/>
        <v>0.6741842666</v>
      </c>
      <c r="Z179" s="22">
        <f t="shared" si="144"/>
        <v>0.4065484094</v>
      </c>
      <c r="AA179" s="22">
        <f t="shared" si="145"/>
        <v>-0.1694580077</v>
      </c>
      <c r="AB179" s="22">
        <f t="shared" si="146"/>
        <v>-0.1251928754</v>
      </c>
      <c r="AC179" s="22">
        <f t="shared" si="147"/>
        <v>-0.3292071633</v>
      </c>
      <c r="AD179" s="22">
        <f t="shared" si="148"/>
        <v>0.5601578393</v>
      </c>
      <c r="AE179" s="22">
        <f t="shared" si="149"/>
        <v>-0.9555632236</v>
      </c>
      <c r="AF179" s="22">
        <f t="shared" si="150"/>
        <v>0.6741842666</v>
      </c>
    </row>
    <row r="180">
      <c r="A180" s="18"/>
      <c r="B180" s="7">
        <v>1.0</v>
      </c>
      <c r="C180" s="19">
        <f t="shared" si="135"/>
        <v>0.6030226892</v>
      </c>
      <c r="D180" s="20">
        <v>1.0</v>
      </c>
      <c r="E180" s="19">
        <f t="shared" si="136"/>
        <v>-0.648225277</v>
      </c>
      <c r="F180" s="20">
        <v>3.0</v>
      </c>
      <c r="G180" s="19">
        <f t="shared" si="137"/>
        <v>-2.274767893</v>
      </c>
      <c r="H180" s="20">
        <v>10.0</v>
      </c>
      <c r="I180" s="19">
        <f t="shared" si="138"/>
        <v>1.053709557</v>
      </c>
      <c r="J180" s="20">
        <v>9.0</v>
      </c>
      <c r="K180" s="19">
        <f t="shared" si="139"/>
        <v>0.8308675641</v>
      </c>
      <c r="L180" s="20">
        <v>9.0</v>
      </c>
      <c r="M180" s="19">
        <f t="shared" si="140"/>
        <v>1.035764607</v>
      </c>
      <c r="N180" s="20">
        <v>9.0</v>
      </c>
      <c r="O180" s="19">
        <f t="shared" si="141"/>
        <v>1.019087608</v>
      </c>
      <c r="W180" s="22">
        <f>(P167*C180)+(Q167*E180)+(R167*G180)+(S167*I180)+(T167*K180)+(U167*M180)+V167</f>
        <v>1.102823568</v>
      </c>
      <c r="X180" s="22">
        <f t="shared" si="142"/>
        <v>0.08373595989</v>
      </c>
      <c r="Y180" s="22">
        <f t="shared" si="143"/>
        <v>0.08373595989</v>
      </c>
      <c r="Z180" s="22">
        <f t="shared" si="144"/>
        <v>-0.05049468371</v>
      </c>
      <c r="AA180" s="22">
        <f t="shared" si="145"/>
        <v>0.0542797658</v>
      </c>
      <c r="AB180" s="22">
        <f t="shared" si="146"/>
        <v>0.190479873</v>
      </c>
      <c r="AC180" s="22">
        <f t="shared" si="147"/>
        <v>-0.08823338121</v>
      </c>
      <c r="AD180" s="22">
        <f t="shared" si="148"/>
        <v>-0.06957349302</v>
      </c>
      <c r="AE180" s="22">
        <f t="shared" si="149"/>
        <v>-0.08673074358</v>
      </c>
      <c r="AF180" s="22">
        <f t="shared" si="150"/>
        <v>-0.08373595989</v>
      </c>
    </row>
    <row r="181">
      <c r="A181" s="18"/>
      <c r="B181" s="7">
        <v>1.0</v>
      </c>
      <c r="C181" s="19">
        <f t="shared" si="135"/>
        <v>0.6030226892</v>
      </c>
      <c r="D181" s="20">
        <v>1.0</v>
      </c>
      <c r="E181" s="19">
        <f t="shared" si="136"/>
        <v>-0.648225277</v>
      </c>
      <c r="F181" s="20">
        <v>7.0</v>
      </c>
      <c r="G181" s="19">
        <f t="shared" si="137"/>
        <v>0.51066218</v>
      </c>
      <c r="H181" s="20">
        <v>10.0</v>
      </c>
      <c r="I181" s="19">
        <f t="shared" si="138"/>
        <v>1.053709557</v>
      </c>
      <c r="J181" s="20">
        <v>9.0</v>
      </c>
      <c r="K181" s="19">
        <f t="shared" si="139"/>
        <v>0.8308675641</v>
      </c>
      <c r="L181" s="20">
        <v>9.0</v>
      </c>
      <c r="M181" s="19">
        <f t="shared" si="140"/>
        <v>1.035764607</v>
      </c>
      <c r="N181" s="20">
        <v>8.0</v>
      </c>
      <c r="O181" s="19">
        <f t="shared" si="141"/>
        <v>0.541390292</v>
      </c>
      <c r="W181" s="22">
        <f>(P167*C181)+(Q167*E181)+(R167*G181)+(S167*I181)+(T167*K181)+(U167*M181)+V167</f>
        <v>0.9478416698</v>
      </c>
      <c r="X181" s="22">
        <f t="shared" si="142"/>
        <v>0.4064513778</v>
      </c>
      <c r="Y181" s="22">
        <f t="shared" si="143"/>
        <v>0.4064513778</v>
      </c>
      <c r="Z181" s="22">
        <f t="shared" si="144"/>
        <v>-0.2450994028</v>
      </c>
      <c r="AA181" s="22">
        <f t="shared" si="145"/>
        <v>0.2634720569</v>
      </c>
      <c r="AB181" s="22">
        <f t="shared" si="146"/>
        <v>-0.2075593466</v>
      </c>
      <c r="AC181" s="22">
        <f t="shared" si="147"/>
        <v>-0.4282817013</v>
      </c>
      <c r="AD181" s="22">
        <f t="shared" si="148"/>
        <v>-0.3377072662</v>
      </c>
      <c r="AE181" s="22">
        <f t="shared" si="149"/>
        <v>-0.4209879515</v>
      </c>
      <c r="AF181" s="22">
        <f t="shared" si="150"/>
        <v>-0.4064513778</v>
      </c>
    </row>
    <row r="182">
      <c r="A182" s="23" t="s">
        <v>43</v>
      </c>
      <c r="B182" s="24">
        <f>AVERAGE(B167:B181)</f>
        <v>0.7333333333</v>
      </c>
      <c r="C182" s="25">
        <f t="shared" si="135"/>
        <v>0</v>
      </c>
      <c r="D182" s="24">
        <f>AVERAGE(D167:D181)</f>
        <v>2.633333333</v>
      </c>
      <c r="E182" s="25">
        <f t="shared" si="136"/>
        <v>0</v>
      </c>
      <c r="F182" s="24">
        <f>AVERAGE(F167:F181)</f>
        <v>6.266666667</v>
      </c>
      <c r="G182" s="25">
        <f t="shared" si="137"/>
        <v>0</v>
      </c>
      <c r="H182" s="24">
        <f>AVERAGE(H167:H181)</f>
        <v>7.266666667</v>
      </c>
      <c r="I182" s="25">
        <f t="shared" si="138"/>
        <v>0</v>
      </c>
      <c r="J182" s="24">
        <f>AVERAGE(J167:J181)</f>
        <v>7.2</v>
      </c>
      <c r="K182" s="25">
        <f t="shared" si="139"/>
        <v>0</v>
      </c>
      <c r="L182" s="24">
        <f>AVERAGE(L167:L181)</f>
        <v>6.466666667</v>
      </c>
      <c r="M182" s="25">
        <f t="shared" si="140"/>
        <v>0</v>
      </c>
      <c r="N182" s="24">
        <f>AVERAGE(N167:N181)</f>
        <v>6.866666667</v>
      </c>
      <c r="O182" s="25">
        <f t="shared" si="141"/>
        <v>0</v>
      </c>
      <c r="X182" s="34" t="s">
        <v>43</v>
      </c>
      <c r="Y182" s="40">
        <f t="shared" ref="Y182:AF182" si="151">AVERAGE(Y167:Y181)</f>
        <v>0.2300486023</v>
      </c>
      <c r="Z182" s="40">
        <f t="shared" si="151"/>
        <v>-0.006066867926</v>
      </c>
      <c r="AA182" s="40">
        <f t="shared" si="151"/>
        <v>-0.03961430519</v>
      </c>
      <c r="AB182" s="40">
        <f t="shared" si="151"/>
        <v>-0.03109168736</v>
      </c>
      <c r="AC182" s="40">
        <f t="shared" si="151"/>
        <v>-0.04262232511</v>
      </c>
      <c r="AD182" s="40">
        <f t="shared" si="151"/>
        <v>0.03444167971</v>
      </c>
      <c r="AE182" s="40">
        <f t="shared" si="151"/>
        <v>-0.02970841692</v>
      </c>
      <c r="AF182" s="40">
        <f t="shared" si="151"/>
        <v>0</v>
      </c>
    </row>
    <row r="183">
      <c r="A183" s="28" t="s">
        <v>44</v>
      </c>
      <c r="B183" s="24">
        <f t="shared" ref="B183:O183" si="152">_xlfn.STDEV.p(B167:B181)</f>
        <v>0.4422166387</v>
      </c>
      <c r="C183" s="28">
        <f t="shared" si="152"/>
        <v>1</v>
      </c>
      <c r="D183" s="24">
        <f t="shared" si="152"/>
        <v>2.519700159</v>
      </c>
      <c r="E183" s="28">
        <f t="shared" si="152"/>
        <v>1</v>
      </c>
      <c r="F183" s="24">
        <f t="shared" si="152"/>
        <v>1.436043949</v>
      </c>
      <c r="G183" s="28">
        <f t="shared" si="152"/>
        <v>1</v>
      </c>
      <c r="H183" s="24">
        <f t="shared" si="152"/>
        <v>2.594010194</v>
      </c>
      <c r="I183" s="28">
        <f t="shared" si="152"/>
        <v>1</v>
      </c>
      <c r="J183" s="24">
        <f t="shared" si="152"/>
        <v>2.166410241</v>
      </c>
      <c r="K183" s="28">
        <f t="shared" si="152"/>
        <v>1</v>
      </c>
      <c r="L183" s="24">
        <f t="shared" si="152"/>
        <v>2.445858177</v>
      </c>
      <c r="M183" s="28">
        <f t="shared" si="152"/>
        <v>1</v>
      </c>
      <c r="N183" s="24">
        <f t="shared" si="152"/>
        <v>2.093375796</v>
      </c>
      <c r="O183" s="28">
        <f t="shared" si="152"/>
        <v>1</v>
      </c>
      <c r="Y183" s="36" t="s">
        <v>46</v>
      </c>
      <c r="Z183" s="36">
        <v>0.225</v>
      </c>
    </row>
    <row r="184">
      <c r="Y184" s="36" t="s">
        <v>47</v>
      </c>
      <c r="Z184" s="37">
        <f>Z183*Z182</f>
        <v>-0.001365045283</v>
      </c>
      <c r="AA184" s="37">
        <f>Z183*AA182</f>
        <v>-0.008913218667</v>
      </c>
      <c r="AB184" s="37">
        <f>Z183*AB182</f>
        <v>-0.006995629655</v>
      </c>
      <c r="AC184" s="37">
        <f>Z183*AC182</f>
        <v>-0.00959002315</v>
      </c>
      <c r="AD184" s="37">
        <f>Z183*AD182</f>
        <v>0.007749377934</v>
      </c>
      <c r="AE184" s="37">
        <f>Z183*AE182</f>
        <v>-0.006684393808</v>
      </c>
      <c r="AF184" s="37">
        <f>Z183*AF182</f>
        <v>0</v>
      </c>
    </row>
    <row r="186">
      <c r="A186" s="38" t="s">
        <v>55</v>
      </c>
    </row>
    <row r="188">
      <c r="A188" s="1" t="s">
        <v>0</v>
      </c>
      <c r="P188" s="30" t="s">
        <v>16</v>
      </c>
      <c r="W188" s="9" t="s">
        <v>17</v>
      </c>
    </row>
    <row r="189">
      <c r="A189" s="11"/>
      <c r="B189" s="12" t="s">
        <v>18</v>
      </c>
      <c r="C189" s="13" t="s">
        <v>2</v>
      </c>
      <c r="D189" s="14" t="s">
        <v>19</v>
      </c>
      <c r="E189" s="13" t="s">
        <v>20</v>
      </c>
      <c r="F189" s="13" t="s">
        <v>21</v>
      </c>
      <c r="G189" s="13" t="s">
        <v>4</v>
      </c>
      <c r="H189" s="12" t="s">
        <v>22</v>
      </c>
      <c r="I189" s="13" t="s">
        <v>5</v>
      </c>
      <c r="J189" s="12" t="s">
        <v>23</v>
      </c>
      <c r="K189" s="13" t="s">
        <v>6</v>
      </c>
      <c r="L189" s="5" t="s">
        <v>24</v>
      </c>
      <c r="M189" s="13" t="s">
        <v>7</v>
      </c>
      <c r="N189" s="13" t="s">
        <v>25</v>
      </c>
      <c r="O189" s="13" t="s">
        <v>8</v>
      </c>
      <c r="P189" s="31" t="s">
        <v>26</v>
      </c>
      <c r="Q189" s="31" t="s">
        <v>27</v>
      </c>
      <c r="R189" s="31" t="s">
        <v>28</v>
      </c>
      <c r="S189" s="31" t="s">
        <v>29</v>
      </c>
      <c r="T189" s="31" t="s">
        <v>30</v>
      </c>
      <c r="U189" s="31" t="s">
        <v>31</v>
      </c>
      <c r="V189" s="31" t="s">
        <v>32</v>
      </c>
      <c r="W189" s="10" t="s">
        <v>33</v>
      </c>
      <c r="X189" s="15" t="s">
        <v>34</v>
      </c>
      <c r="Y189" s="15" t="s">
        <v>45</v>
      </c>
      <c r="Z189" s="17" t="s">
        <v>36</v>
      </c>
      <c r="AA189" s="17" t="s">
        <v>37</v>
      </c>
      <c r="AB189" s="17" t="s">
        <v>38</v>
      </c>
      <c r="AC189" s="17" t="s">
        <v>39</v>
      </c>
      <c r="AD189" s="17" t="s">
        <v>40</v>
      </c>
      <c r="AE189" s="17" t="s">
        <v>41</v>
      </c>
      <c r="AF189" s="17" t="s">
        <v>42</v>
      </c>
    </row>
    <row r="190">
      <c r="A190" s="18"/>
      <c r="B190" s="7">
        <v>1.0</v>
      </c>
      <c r="C190" s="19">
        <f t="shared" ref="C190:C205" si="154">(B190 - $B$18) / $B$19</f>
        <v>0.6030226892</v>
      </c>
      <c r="D190" s="20">
        <v>0.0</v>
      </c>
      <c r="E190" s="19">
        <f t="shared" ref="E190:E205" si="155">(D190 - $D$18) / $D$19</f>
        <v>-1.045097896</v>
      </c>
      <c r="F190" s="20">
        <v>8.0</v>
      </c>
      <c r="G190" s="19">
        <f t="shared" ref="G190:G205" si="156">(F190 - $F$18) / $F$19</f>
        <v>1.207019698</v>
      </c>
      <c r="H190" s="20">
        <v>8.0</v>
      </c>
      <c r="I190" s="19">
        <f t="shared" ref="I190:I205" si="157">(H190 - $H$18) / $H$19</f>
        <v>0.2827025641</v>
      </c>
      <c r="J190" s="20">
        <v>7.0</v>
      </c>
      <c r="K190" s="19">
        <f t="shared" ref="K190:K205" si="158">(J190 - $J$18) / $J$19</f>
        <v>-0.09231861823</v>
      </c>
      <c r="L190" s="20">
        <v>9.0</v>
      </c>
      <c r="M190" s="19">
        <f t="shared" ref="M190:M205" si="159">(L190 - $L$18) / $L$19</f>
        <v>1.035764607</v>
      </c>
      <c r="N190" s="20">
        <v>8.0</v>
      </c>
      <c r="O190" s="19">
        <f t="shared" ref="O190:O205" si="160">(N190 - $N$18) / $N$19</f>
        <v>0.541390292</v>
      </c>
      <c r="P190" s="32">
        <f t="shared" ref="P190:U190" si="153">P167+Z184</f>
        <v>0.06517856104</v>
      </c>
      <c r="Q190" s="39">
        <f t="shared" si="153"/>
        <v>-0.1876724891</v>
      </c>
      <c r="R190" s="39">
        <f t="shared" si="153"/>
        <v>-0.06263583406</v>
      </c>
      <c r="S190" s="39">
        <f t="shared" si="153"/>
        <v>0.04341041684</v>
      </c>
      <c r="T190" s="39">
        <f t="shared" si="153"/>
        <v>0.6792556123</v>
      </c>
      <c r="U190" s="39">
        <f t="shared" si="153"/>
        <v>0.1926578264</v>
      </c>
      <c r="V190" s="39">
        <f>V167+AF182</f>
        <v>0</v>
      </c>
      <c r="W190" s="22">
        <f>(P190*C190)+(Q190*E190)+(R190*G190)+(S190*I190)+(T190*K190)+(U190*M190)+V190</f>
        <v>0.3089500435</v>
      </c>
      <c r="X190" s="22">
        <f t="shared" ref="X190:X204" si="161">W190-O190</f>
        <v>-0.2324402485</v>
      </c>
      <c r="Y190" s="22">
        <f t="shared" ref="Y190:Y204" si="162">ABS(W190-O190)</f>
        <v>0.2324402485</v>
      </c>
      <c r="Z190" s="22">
        <f t="shared" ref="Z190:Z204" si="163">(O190-W190)*C190</f>
        <v>0.1401667437</v>
      </c>
      <c r="AA190" s="22">
        <f t="shared" ref="AA190:AA204" si="164">(O190-W190)*E190</f>
        <v>-0.2429228146</v>
      </c>
      <c r="AB190" s="22">
        <f t="shared" ref="AB190:AB204" si="165">(O190-W190)*G190</f>
        <v>0.2805599586</v>
      </c>
      <c r="AC190" s="22">
        <f t="shared" ref="AC190:AC204" si="166">(O190-W190)*I190</f>
        <v>0.06571145426</v>
      </c>
      <c r="AD190" s="22">
        <f t="shared" ref="AD190:AD204" si="167">(O190-W190)*K190</f>
        <v>-0.02145856257</v>
      </c>
      <c r="AE190" s="22">
        <f t="shared" ref="AE190:AE204" si="168">(O190-W190)*M190</f>
        <v>0.2407533826</v>
      </c>
      <c r="AF190" s="22">
        <f t="shared" ref="AF190:AF204" si="169">O190-W190</f>
        <v>0.2324402485</v>
      </c>
    </row>
    <row r="191">
      <c r="A191" s="18"/>
      <c r="B191" s="7">
        <v>1.0</v>
      </c>
      <c r="C191" s="19">
        <f t="shared" si="154"/>
        <v>0.6030226892</v>
      </c>
      <c r="D191" s="20">
        <v>3.0</v>
      </c>
      <c r="E191" s="19">
        <f t="shared" si="155"/>
        <v>0.1455199602</v>
      </c>
      <c r="F191" s="20">
        <v>8.0</v>
      </c>
      <c r="G191" s="19">
        <f t="shared" si="156"/>
        <v>1.207019698</v>
      </c>
      <c r="H191" s="20">
        <v>8.0</v>
      </c>
      <c r="I191" s="19">
        <f t="shared" si="157"/>
        <v>0.2827025641</v>
      </c>
      <c r="J191" s="20">
        <v>10.0</v>
      </c>
      <c r="K191" s="19">
        <f t="shared" si="158"/>
        <v>1.292460655</v>
      </c>
      <c r="L191" s="20">
        <v>8.0</v>
      </c>
      <c r="M191" s="19">
        <f t="shared" si="159"/>
        <v>0.6269101568</v>
      </c>
      <c r="N191" s="20">
        <v>8.0</v>
      </c>
      <c r="O191" s="19">
        <f t="shared" si="160"/>
        <v>0.541390292</v>
      </c>
      <c r="W191" s="22">
        <f>(P190*C191)+(Q190*E191)+(R190*G191)+(S190*I191)+(T190*K191)+(U190*M191)+V190</f>
        <v>0.9473539107</v>
      </c>
      <c r="X191" s="22">
        <f t="shared" si="161"/>
        <v>0.4059636187</v>
      </c>
      <c r="Y191" s="22">
        <f t="shared" si="162"/>
        <v>0.4059636187</v>
      </c>
      <c r="Z191" s="22">
        <f t="shared" si="163"/>
        <v>-0.244805273</v>
      </c>
      <c r="AA191" s="22">
        <f t="shared" si="164"/>
        <v>-0.05907580961</v>
      </c>
      <c r="AB191" s="22">
        <f t="shared" si="165"/>
        <v>-0.4900060845</v>
      </c>
      <c r="AC191" s="22">
        <f t="shared" si="166"/>
        <v>-0.1147669559</v>
      </c>
      <c r="AD191" s="22">
        <f t="shared" si="167"/>
        <v>-0.5246920046</v>
      </c>
      <c r="AE191" s="22">
        <f t="shared" si="168"/>
        <v>-0.2545027158</v>
      </c>
      <c r="AF191" s="22">
        <f t="shared" si="169"/>
        <v>-0.4059636187</v>
      </c>
    </row>
    <row r="192">
      <c r="A192" s="18"/>
      <c r="B192" s="7">
        <v>1.0</v>
      </c>
      <c r="C192" s="19">
        <f t="shared" si="154"/>
        <v>0.6030226892</v>
      </c>
      <c r="D192" s="20">
        <v>5.0</v>
      </c>
      <c r="E192" s="19">
        <f t="shared" si="155"/>
        <v>0.9392651974</v>
      </c>
      <c r="F192" s="20">
        <v>5.0</v>
      </c>
      <c r="G192" s="19">
        <f t="shared" si="156"/>
        <v>-0.8820528563</v>
      </c>
      <c r="H192" s="20">
        <v>8.0</v>
      </c>
      <c r="I192" s="19">
        <f t="shared" si="157"/>
        <v>0.2827025641</v>
      </c>
      <c r="J192" s="20">
        <v>7.0</v>
      </c>
      <c r="K192" s="19">
        <f t="shared" si="158"/>
        <v>-0.09231861823</v>
      </c>
      <c r="L192" s="20">
        <v>5.0</v>
      </c>
      <c r="M192" s="19">
        <f t="shared" si="159"/>
        <v>-0.5996531935</v>
      </c>
      <c r="N192" s="20">
        <v>6.0</v>
      </c>
      <c r="O192" s="19">
        <f t="shared" si="160"/>
        <v>-0.4140043409</v>
      </c>
      <c r="W192" s="22">
        <f>(P190*C192)+(Q190*E192)+(R190*G192)+(S190*I192)+(T190*K192)+(U190*M192)+V190</f>
        <v>-0.2476855543</v>
      </c>
      <c r="X192" s="22">
        <f t="shared" si="161"/>
        <v>0.1663187867</v>
      </c>
      <c r="Y192" s="22">
        <f t="shared" si="162"/>
        <v>0.1663187867</v>
      </c>
      <c r="Z192" s="22">
        <f t="shared" si="163"/>
        <v>-0.100294002</v>
      </c>
      <c r="AA192" s="22">
        <f t="shared" si="164"/>
        <v>-0.156217448</v>
      </c>
      <c r="AB192" s="22">
        <f t="shared" si="165"/>
        <v>0.1467019609</v>
      </c>
      <c r="AC192" s="22">
        <f t="shared" si="166"/>
        <v>-0.04701874746</v>
      </c>
      <c r="AD192" s="22">
        <f t="shared" si="167"/>
        <v>0.01535432057</v>
      </c>
      <c r="AE192" s="22">
        <f t="shared" si="168"/>
        <v>0.09973359157</v>
      </c>
      <c r="AF192" s="22">
        <f t="shared" si="169"/>
        <v>-0.1663187867</v>
      </c>
    </row>
    <row r="193">
      <c r="A193" s="18"/>
      <c r="B193" s="7">
        <v>1.0</v>
      </c>
      <c r="C193" s="19">
        <f t="shared" si="154"/>
        <v>0.6030226892</v>
      </c>
      <c r="D193" s="20">
        <v>1.0</v>
      </c>
      <c r="E193" s="19">
        <f t="shared" si="155"/>
        <v>-0.648225277</v>
      </c>
      <c r="F193" s="20">
        <v>6.0</v>
      </c>
      <c r="G193" s="19">
        <f t="shared" si="156"/>
        <v>-0.1856953382</v>
      </c>
      <c r="H193" s="20">
        <v>10.0</v>
      </c>
      <c r="I193" s="19">
        <f t="shared" si="157"/>
        <v>1.053709557</v>
      </c>
      <c r="J193" s="20">
        <v>8.0</v>
      </c>
      <c r="K193" s="19">
        <f t="shared" si="158"/>
        <v>0.3692744729</v>
      </c>
      <c r="L193" s="20">
        <v>10.0</v>
      </c>
      <c r="M193" s="19">
        <f t="shared" si="159"/>
        <v>1.444619057</v>
      </c>
      <c r="N193" s="20">
        <v>9.0</v>
      </c>
      <c r="O193" s="19">
        <f t="shared" si="160"/>
        <v>1.019087608</v>
      </c>
      <c r="W193" s="22">
        <f>(P190*C193)+(Q190*E193)+(R190*G193)+(S190*I193)+(T190*K193)+(U190*M193)+V190</f>
        <v>0.7474802817</v>
      </c>
      <c r="X193" s="22">
        <f t="shared" si="161"/>
        <v>-0.2716073268</v>
      </c>
      <c r="Y193" s="22">
        <f t="shared" si="162"/>
        <v>0.2716073268</v>
      </c>
      <c r="Z193" s="22">
        <f t="shared" si="163"/>
        <v>0.1637853806</v>
      </c>
      <c r="AA193" s="22">
        <f t="shared" si="164"/>
        <v>-0.1760627347</v>
      </c>
      <c r="AB193" s="22">
        <f t="shared" si="165"/>
        <v>-0.0504362144</v>
      </c>
      <c r="AC193" s="22">
        <f t="shared" si="166"/>
        <v>0.2861952361</v>
      </c>
      <c r="AD193" s="22">
        <f t="shared" si="167"/>
        <v>0.1002976525</v>
      </c>
      <c r="AE193" s="22">
        <f t="shared" si="168"/>
        <v>0.3923691203</v>
      </c>
      <c r="AF193" s="22">
        <f t="shared" si="169"/>
        <v>0.2716073268</v>
      </c>
    </row>
    <row r="194">
      <c r="A194" s="18"/>
      <c r="B194" s="7">
        <v>0.0</v>
      </c>
      <c r="C194" s="19">
        <f t="shared" si="154"/>
        <v>-1.658312395</v>
      </c>
      <c r="D194" s="20">
        <v>2.5</v>
      </c>
      <c r="E194" s="19">
        <f t="shared" si="155"/>
        <v>-0.05291634915</v>
      </c>
      <c r="F194" s="20">
        <v>7.0</v>
      </c>
      <c r="G194" s="19">
        <f t="shared" si="156"/>
        <v>0.51066218</v>
      </c>
      <c r="H194" s="20">
        <v>9.0</v>
      </c>
      <c r="I194" s="19">
        <f t="shared" si="157"/>
        <v>0.6682060607</v>
      </c>
      <c r="J194" s="20">
        <v>9.0</v>
      </c>
      <c r="K194" s="19">
        <f t="shared" si="158"/>
        <v>0.8308675641</v>
      </c>
      <c r="L194" s="20">
        <v>7.0</v>
      </c>
      <c r="M194" s="19">
        <f t="shared" si="159"/>
        <v>0.2180557067</v>
      </c>
      <c r="N194" s="20">
        <v>8.0</v>
      </c>
      <c r="O194" s="19">
        <f t="shared" si="160"/>
        <v>0.541390292</v>
      </c>
      <c r="W194" s="22">
        <f>(P190*C194)+(Q190*E194)+(R190*G194)+(S190*I194)+(T190*K194)+(U190*M194)+V190</f>
        <v>0.5052474739</v>
      </c>
      <c r="X194" s="22">
        <f t="shared" si="161"/>
        <v>-0.03614281812</v>
      </c>
      <c r="Y194" s="22">
        <f t="shared" si="162"/>
        <v>0.03614281812</v>
      </c>
      <c r="Z194" s="22">
        <f t="shared" si="163"/>
        <v>-0.05993608328</v>
      </c>
      <c r="AA194" s="22">
        <f t="shared" si="164"/>
        <v>-0.001912545983</v>
      </c>
      <c r="AB194" s="22">
        <f t="shared" si="165"/>
        <v>0.01845677029</v>
      </c>
      <c r="AC194" s="22">
        <f t="shared" si="166"/>
        <v>0.02415085012</v>
      </c>
      <c r="AD194" s="22">
        <f t="shared" si="167"/>
        <v>0.03002989525</v>
      </c>
      <c r="AE194" s="22">
        <f t="shared" si="168"/>
        <v>0.007881147748</v>
      </c>
      <c r="AF194" s="22">
        <f t="shared" si="169"/>
        <v>0.03614281812</v>
      </c>
    </row>
    <row r="195">
      <c r="A195" s="18"/>
      <c r="B195" s="7">
        <v>0.0</v>
      </c>
      <c r="C195" s="19">
        <f t="shared" si="154"/>
        <v>-1.658312395</v>
      </c>
      <c r="D195" s="20">
        <v>0.0</v>
      </c>
      <c r="E195" s="19">
        <f t="shared" si="155"/>
        <v>-1.045097896</v>
      </c>
      <c r="F195" s="20">
        <v>8.0</v>
      </c>
      <c r="G195" s="19">
        <f t="shared" si="156"/>
        <v>1.207019698</v>
      </c>
      <c r="H195" s="20">
        <v>8.0</v>
      </c>
      <c r="I195" s="19">
        <f t="shared" si="157"/>
        <v>0.2827025641</v>
      </c>
      <c r="J195" s="20">
        <v>6.0</v>
      </c>
      <c r="K195" s="19">
        <f t="shared" si="158"/>
        <v>-0.5539117094</v>
      </c>
      <c r="L195" s="20">
        <v>5.0</v>
      </c>
      <c r="M195" s="19">
        <f t="shared" si="159"/>
        <v>-0.5996531935</v>
      </c>
      <c r="N195" s="20">
        <v>6.0</v>
      </c>
      <c r="O195" s="19">
        <f t="shared" si="160"/>
        <v>-0.4140043409</v>
      </c>
      <c r="W195" s="22">
        <f>(P190*C195)+(Q190*E195)+(R190*G195)+(S190*I195)+(T190*K195)+(U190*M195)+V190</f>
        <v>-0.4670562599</v>
      </c>
      <c r="X195" s="22">
        <f t="shared" si="161"/>
        <v>-0.05305191894</v>
      </c>
      <c r="Y195" s="22">
        <f t="shared" si="162"/>
        <v>0.05305191894</v>
      </c>
      <c r="Z195" s="22">
        <f t="shared" si="163"/>
        <v>-0.08797665476</v>
      </c>
      <c r="AA195" s="22">
        <f t="shared" si="164"/>
        <v>-0.05544444884</v>
      </c>
      <c r="AB195" s="22">
        <f t="shared" si="165"/>
        <v>0.06403471118</v>
      </c>
      <c r="AC195" s="22">
        <f t="shared" si="166"/>
        <v>0.01499791352</v>
      </c>
      <c r="AD195" s="22">
        <f t="shared" si="167"/>
        <v>-0.02938607911</v>
      </c>
      <c r="AE195" s="22">
        <f t="shared" si="168"/>
        <v>-0.03181275261</v>
      </c>
      <c r="AF195" s="22">
        <f t="shared" si="169"/>
        <v>0.05305191894</v>
      </c>
    </row>
    <row r="196">
      <c r="A196" s="18"/>
      <c r="B196" s="7">
        <v>1.0</v>
      </c>
      <c r="C196" s="19">
        <f t="shared" si="154"/>
        <v>0.6030226892</v>
      </c>
      <c r="D196" s="20">
        <v>4.0</v>
      </c>
      <c r="E196" s="19">
        <f t="shared" si="155"/>
        <v>0.5423925788</v>
      </c>
      <c r="F196" s="20">
        <v>6.0</v>
      </c>
      <c r="G196" s="19">
        <f t="shared" si="156"/>
        <v>-0.1856953382</v>
      </c>
      <c r="H196" s="20">
        <v>5.0</v>
      </c>
      <c r="I196" s="19">
        <f t="shared" si="157"/>
        <v>-0.8738079255</v>
      </c>
      <c r="J196" s="20">
        <v>8.0</v>
      </c>
      <c r="K196" s="19">
        <f t="shared" si="158"/>
        <v>0.3692744729</v>
      </c>
      <c r="L196" s="20">
        <v>8.0</v>
      </c>
      <c r="M196" s="19">
        <f t="shared" si="159"/>
        <v>0.6269101568</v>
      </c>
      <c r="N196" s="20">
        <v>7.0</v>
      </c>
      <c r="O196" s="19">
        <f t="shared" si="160"/>
        <v>0.06369297553</v>
      </c>
      <c r="W196" s="22">
        <f>(P190*C196)+(Q190*E196)+(R190*G196)+(S190*I196)+(T190*K196)+(U190*M196)+V190</f>
        <v>0.2828217084</v>
      </c>
      <c r="X196" s="22">
        <f t="shared" si="161"/>
        <v>0.2191287328</v>
      </c>
      <c r="Y196" s="22">
        <f t="shared" si="162"/>
        <v>0.2191287328</v>
      </c>
      <c r="Z196" s="22">
        <f t="shared" si="163"/>
        <v>-0.1321395977</v>
      </c>
      <c r="AA196" s="22">
        <f t="shared" si="164"/>
        <v>-0.1188537985</v>
      </c>
      <c r="AB196" s="22">
        <f t="shared" si="165"/>
        <v>0.04069118415</v>
      </c>
      <c r="AC196" s="22">
        <f t="shared" si="166"/>
        <v>0.1914764235</v>
      </c>
      <c r="AD196" s="22">
        <f t="shared" si="167"/>
        <v>-0.08091864733</v>
      </c>
      <c r="AE196" s="22">
        <f t="shared" si="168"/>
        <v>-0.1373740283</v>
      </c>
      <c r="AF196" s="22">
        <f t="shared" si="169"/>
        <v>-0.2191287328</v>
      </c>
    </row>
    <row r="197">
      <c r="A197" s="18"/>
      <c r="B197" s="7">
        <v>1.0</v>
      </c>
      <c r="C197" s="19">
        <f t="shared" si="154"/>
        <v>0.6030226892</v>
      </c>
      <c r="D197" s="20">
        <v>10.0</v>
      </c>
      <c r="E197" s="19">
        <f t="shared" si="155"/>
        <v>2.92362829</v>
      </c>
      <c r="F197" s="20">
        <v>4.0</v>
      </c>
      <c r="G197" s="19">
        <f t="shared" si="156"/>
        <v>-1.578410375</v>
      </c>
      <c r="H197" s="20">
        <v>6.0</v>
      </c>
      <c r="I197" s="19">
        <f t="shared" si="157"/>
        <v>-0.4883044289</v>
      </c>
      <c r="J197" s="20">
        <v>5.0</v>
      </c>
      <c r="K197" s="19">
        <f t="shared" si="158"/>
        <v>-1.015504801</v>
      </c>
      <c r="L197" s="20">
        <v>4.0</v>
      </c>
      <c r="M197" s="19">
        <f t="shared" si="159"/>
        <v>-1.008507644</v>
      </c>
      <c r="N197" s="20">
        <v>4.0</v>
      </c>
      <c r="O197" s="19">
        <f t="shared" si="160"/>
        <v>-1.369398974</v>
      </c>
      <c r="W197" s="22">
        <f>(P190*C197)+(Q190*E197)+(R190*G197)+(S190*I197)+(T190*K197)+(U190*M197)+V190</f>
        <v>-1.315797121</v>
      </c>
      <c r="X197" s="22">
        <f t="shared" si="161"/>
        <v>0.05360185246</v>
      </c>
      <c r="Y197" s="22">
        <f t="shared" si="162"/>
        <v>0.05360185246</v>
      </c>
      <c r="Z197" s="22">
        <f t="shared" si="163"/>
        <v>-0.03232313322</v>
      </c>
      <c r="AA197" s="22">
        <f t="shared" si="164"/>
        <v>-0.1567118923</v>
      </c>
      <c r="AB197" s="22">
        <f t="shared" si="165"/>
        <v>0.08460572002</v>
      </c>
      <c r="AC197" s="22">
        <f t="shared" si="166"/>
        <v>0.02617402196</v>
      </c>
      <c r="AD197" s="22">
        <f t="shared" si="167"/>
        <v>0.0544329385</v>
      </c>
      <c r="AE197" s="22">
        <f t="shared" si="168"/>
        <v>0.05405787792</v>
      </c>
      <c r="AF197" s="22">
        <f t="shared" si="169"/>
        <v>-0.05360185246</v>
      </c>
    </row>
    <row r="198">
      <c r="A198" s="18"/>
      <c r="B198" s="7">
        <v>0.0</v>
      </c>
      <c r="C198" s="19">
        <f t="shared" si="154"/>
        <v>-1.658312395</v>
      </c>
      <c r="D198" s="20">
        <v>1.0</v>
      </c>
      <c r="E198" s="19">
        <f t="shared" si="155"/>
        <v>-0.648225277</v>
      </c>
      <c r="F198" s="20">
        <v>6.0</v>
      </c>
      <c r="G198" s="19">
        <f t="shared" si="156"/>
        <v>-0.1856953382</v>
      </c>
      <c r="H198" s="20">
        <v>7.0</v>
      </c>
      <c r="I198" s="19">
        <f t="shared" si="157"/>
        <v>-0.1028009324</v>
      </c>
      <c r="J198" s="20">
        <v>8.0</v>
      </c>
      <c r="K198" s="19">
        <f t="shared" si="158"/>
        <v>0.3692744729</v>
      </c>
      <c r="L198" s="20">
        <v>7.0</v>
      </c>
      <c r="M198" s="19">
        <f t="shared" si="159"/>
        <v>0.2180557067</v>
      </c>
      <c r="N198" s="20">
        <v>8.0</v>
      </c>
      <c r="O198" s="19">
        <f t="shared" si="160"/>
        <v>0.541390292</v>
      </c>
      <c r="W198" s="22">
        <f>(P190*C198)+(Q190*E198)+(R190*G198)+(S190*I198)+(T190*K198)+(U190*M198)+V190</f>
        <v>0.3135780833</v>
      </c>
      <c r="X198" s="22">
        <f t="shared" si="161"/>
        <v>-0.2278122087</v>
      </c>
      <c r="Y198" s="22">
        <f t="shared" si="162"/>
        <v>0.2278122087</v>
      </c>
      <c r="Z198" s="22">
        <f t="shared" si="163"/>
        <v>-0.3777838094</v>
      </c>
      <c r="AA198" s="22">
        <f t="shared" si="164"/>
        <v>-0.1476736321</v>
      </c>
      <c r="AB198" s="22">
        <f t="shared" si="165"/>
        <v>-0.04230366513</v>
      </c>
      <c r="AC198" s="22">
        <f t="shared" si="166"/>
        <v>-0.02341930746</v>
      </c>
      <c r="AD198" s="22">
        <f t="shared" si="167"/>
        <v>0.08412523328</v>
      </c>
      <c r="AE198" s="22">
        <f t="shared" si="168"/>
        <v>0.04967575216</v>
      </c>
      <c r="AF198" s="22">
        <f t="shared" si="169"/>
        <v>0.2278122087</v>
      </c>
    </row>
    <row r="199">
      <c r="A199" s="18"/>
      <c r="B199" s="7">
        <v>1.0</v>
      </c>
      <c r="C199" s="19">
        <f t="shared" si="154"/>
        <v>0.6030226892</v>
      </c>
      <c r="D199" s="20">
        <v>5.0</v>
      </c>
      <c r="E199" s="19">
        <f t="shared" si="155"/>
        <v>0.9392651974</v>
      </c>
      <c r="F199" s="20">
        <v>6.0</v>
      </c>
      <c r="G199" s="19">
        <f t="shared" si="156"/>
        <v>-0.1856953382</v>
      </c>
      <c r="H199" s="20">
        <v>1.0</v>
      </c>
      <c r="I199" s="19">
        <f t="shared" si="157"/>
        <v>-2.415821912</v>
      </c>
      <c r="J199" s="20">
        <v>6.0</v>
      </c>
      <c r="K199" s="19">
        <f t="shared" si="158"/>
        <v>-0.5539117094</v>
      </c>
      <c r="L199" s="20">
        <v>6.0</v>
      </c>
      <c r="M199" s="19">
        <f t="shared" si="159"/>
        <v>-0.1907987434</v>
      </c>
      <c r="N199" s="20">
        <v>6.0</v>
      </c>
      <c r="O199" s="19">
        <f t="shared" si="160"/>
        <v>-0.4140043409</v>
      </c>
      <c r="W199" s="22">
        <f>(P190*C199)+(Q190*E199)+(R190*G199)+(S190*I199)+(T190*K199)+(U190*M199)+V190</f>
        <v>-0.6432172487</v>
      </c>
      <c r="X199" s="22">
        <f t="shared" si="161"/>
        <v>-0.2292129077</v>
      </c>
      <c r="Y199" s="22">
        <f t="shared" si="162"/>
        <v>0.2292129077</v>
      </c>
      <c r="Z199" s="22">
        <f t="shared" si="163"/>
        <v>0.138220584</v>
      </c>
      <c r="AA199" s="22">
        <f t="shared" si="164"/>
        <v>0.215291707</v>
      </c>
      <c r="AB199" s="22">
        <f t="shared" si="165"/>
        <v>-0.04256376842</v>
      </c>
      <c r="AC199" s="22">
        <f t="shared" si="166"/>
        <v>-0.553737565</v>
      </c>
      <c r="AD199" s="22">
        <f t="shared" si="167"/>
        <v>-0.1269637135</v>
      </c>
      <c r="AE199" s="22">
        <f t="shared" si="168"/>
        <v>-0.04373353476</v>
      </c>
      <c r="AF199" s="22">
        <f t="shared" si="169"/>
        <v>0.2292129077</v>
      </c>
    </row>
    <row r="200">
      <c r="A200" s="18"/>
      <c r="B200" s="7">
        <v>1.0</v>
      </c>
      <c r="C200" s="19">
        <f t="shared" si="154"/>
        <v>0.6030226892</v>
      </c>
      <c r="D200" s="20">
        <v>3.0</v>
      </c>
      <c r="E200" s="19">
        <f t="shared" si="155"/>
        <v>0.1455199602</v>
      </c>
      <c r="F200" s="20">
        <v>6.0</v>
      </c>
      <c r="G200" s="19">
        <f t="shared" si="156"/>
        <v>-0.1856953382</v>
      </c>
      <c r="H200" s="20">
        <v>10.0</v>
      </c>
      <c r="I200" s="19">
        <f t="shared" si="157"/>
        <v>1.053709557</v>
      </c>
      <c r="J200" s="20">
        <v>6.0</v>
      </c>
      <c r="K200" s="19">
        <f t="shared" si="158"/>
        <v>-0.5539117094</v>
      </c>
      <c r="L200" s="20">
        <v>6.0</v>
      </c>
      <c r="M200" s="19">
        <f t="shared" si="159"/>
        <v>-0.1907987434</v>
      </c>
      <c r="N200" s="20">
        <v>6.0</v>
      </c>
      <c r="O200" s="19">
        <f t="shared" si="160"/>
        <v>-0.4140043409</v>
      </c>
      <c r="W200" s="22">
        <f>(P190*C200)+(Q190*E200)+(R190*G200)+(S190*I200)+(T190*K200)+(U190*M200)+V190</f>
        <v>-0.343639297</v>
      </c>
      <c r="X200" s="22">
        <f t="shared" si="161"/>
        <v>0.07036504392</v>
      </c>
      <c r="Y200" s="22">
        <f t="shared" si="162"/>
        <v>0.07036504392</v>
      </c>
      <c r="Z200" s="22">
        <f t="shared" si="163"/>
        <v>-0.04243171801</v>
      </c>
      <c r="AA200" s="22">
        <f t="shared" si="164"/>
        <v>-0.01023951839</v>
      </c>
      <c r="AB200" s="22">
        <f t="shared" si="165"/>
        <v>0.01306646063</v>
      </c>
      <c r="AC200" s="22">
        <f t="shared" si="166"/>
        <v>-0.07414431927</v>
      </c>
      <c r="AD200" s="22">
        <f t="shared" si="167"/>
        <v>0.03897602176</v>
      </c>
      <c r="AE200" s="22">
        <f t="shared" si="168"/>
        <v>0.01342556196</v>
      </c>
      <c r="AF200" s="22">
        <f t="shared" si="169"/>
        <v>-0.07036504392</v>
      </c>
    </row>
    <row r="201">
      <c r="A201" s="18"/>
      <c r="B201" s="7">
        <v>0.0</v>
      </c>
      <c r="C201" s="19">
        <f t="shared" si="154"/>
        <v>-1.658312395</v>
      </c>
      <c r="D201" s="20">
        <v>1.0</v>
      </c>
      <c r="E201" s="19">
        <f t="shared" si="155"/>
        <v>-0.648225277</v>
      </c>
      <c r="F201" s="20">
        <v>8.0</v>
      </c>
      <c r="G201" s="19">
        <f t="shared" si="156"/>
        <v>1.207019698</v>
      </c>
      <c r="H201" s="20">
        <v>3.0</v>
      </c>
      <c r="I201" s="19">
        <f t="shared" si="157"/>
        <v>-1.644814919</v>
      </c>
      <c r="J201" s="20">
        <v>1.0</v>
      </c>
      <c r="K201" s="19">
        <f t="shared" si="158"/>
        <v>-2.861877165</v>
      </c>
      <c r="L201" s="20">
        <v>1.0</v>
      </c>
      <c r="M201" s="19">
        <f t="shared" si="159"/>
        <v>-2.235070994</v>
      </c>
      <c r="N201" s="20">
        <v>1.0</v>
      </c>
      <c r="O201" s="19">
        <f t="shared" si="160"/>
        <v>-2.802490923</v>
      </c>
      <c r="W201" s="22">
        <f>(P190*C201)+(Q190*E201)+(R190*G201)+(S190*I201)+(T190*K201)+(U190*M201)+V190</f>
        <v>-2.507987197</v>
      </c>
      <c r="X201" s="22">
        <f t="shared" si="161"/>
        <v>0.2945037261</v>
      </c>
      <c r="Y201" s="22">
        <f t="shared" si="162"/>
        <v>0.2945037261</v>
      </c>
      <c r="Z201" s="22">
        <f t="shared" si="163"/>
        <v>0.4883791795</v>
      </c>
      <c r="AA201" s="22">
        <f t="shared" si="164"/>
        <v>0.1909047595</v>
      </c>
      <c r="AB201" s="22">
        <f t="shared" si="165"/>
        <v>-0.3554717986</v>
      </c>
      <c r="AC201" s="22">
        <f t="shared" si="166"/>
        <v>0.4844041223</v>
      </c>
      <c r="AD201" s="22">
        <f t="shared" si="167"/>
        <v>0.8428334889</v>
      </c>
      <c r="AE201" s="22">
        <f t="shared" si="168"/>
        <v>0.6582367358</v>
      </c>
      <c r="AF201" s="22">
        <f t="shared" si="169"/>
        <v>-0.2945037261</v>
      </c>
    </row>
    <row r="202">
      <c r="A202" s="18"/>
      <c r="B202" s="7">
        <v>1.0</v>
      </c>
      <c r="C202" s="19">
        <f t="shared" si="154"/>
        <v>0.6030226892</v>
      </c>
      <c r="D202" s="20">
        <v>2.0</v>
      </c>
      <c r="E202" s="19">
        <f t="shared" si="155"/>
        <v>-0.2513526584</v>
      </c>
      <c r="F202" s="20">
        <v>6.0</v>
      </c>
      <c r="G202" s="19">
        <f t="shared" si="156"/>
        <v>-0.1856953382</v>
      </c>
      <c r="H202" s="20">
        <v>6.0</v>
      </c>
      <c r="I202" s="19">
        <f t="shared" si="157"/>
        <v>-0.4883044289</v>
      </c>
      <c r="J202" s="20">
        <v>9.0</v>
      </c>
      <c r="K202" s="19">
        <f t="shared" si="158"/>
        <v>0.8308675641</v>
      </c>
      <c r="L202" s="20">
        <v>3.0</v>
      </c>
      <c r="M202" s="19">
        <f t="shared" si="159"/>
        <v>-1.417362094</v>
      </c>
      <c r="N202" s="20">
        <v>9.0</v>
      </c>
      <c r="O202" s="19">
        <f t="shared" si="160"/>
        <v>1.019087608</v>
      </c>
      <c r="W202" s="22">
        <f>(P190*C202)+(Q190*E202)+(R190*G202)+(S190*I202)+(T190*K202)+(U190*M202)+V190</f>
        <v>0.3682153696</v>
      </c>
      <c r="X202" s="22">
        <f t="shared" si="161"/>
        <v>-0.6508722389</v>
      </c>
      <c r="Y202" s="22">
        <f t="shared" si="162"/>
        <v>0.6508722389</v>
      </c>
      <c r="Z202" s="22">
        <f t="shared" si="163"/>
        <v>0.3924907278</v>
      </c>
      <c r="AA202" s="22">
        <f t="shared" si="164"/>
        <v>-0.1635984676</v>
      </c>
      <c r="AB202" s="22">
        <f t="shared" si="165"/>
        <v>-0.1208639405</v>
      </c>
      <c r="AC202" s="22">
        <f t="shared" si="166"/>
        <v>-0.3178237969</v>
      </c>
      <c r="AD202" s="22">
        <f t="shared" si="167"/>
        <v>0.5407886317</v>
      </c>
      <c r="AE202" s="22">
        <f t="shared" si="168"/>
        <v>-0.9225216392</v>
      </c>
      <c r="AF202" s="22">
        <f t="shared" si="169"/>
        <v>0.6508722389</v>
      </c>
    </row>
    <row r="203">
      <c r="A203" s="18"/>
      <c r="B203" s="7">
        <v>1.0</v>
      </c>
      <c r="C203" s="19">
        <f t="shared" si="154"/>
        <v>0.6030226892</v>
      </c>
      <c r="D203" s="20">
        <v>1.0</v>
      </c>
      <c r="E203" s="19">
        <f t="shared" si="155"/>
        <v>-0.648225277</v>
      </c>
      <c r="F203" s="20">
        <v>3.0</v>
      </c>
      <c r="G203" s="19">
        <f t="shared" si="156"/>
        <v>-2.274767893</v>
      </c>
      <c r="H203" s="20">
        <v>10.0</v>
      </c>
      <c r="I203" s="19">
        <f t="shared" si="157"/>
        <v>1.053709557</v>
      </c>
      <c r="J203" s="20">
        <v>9.0</v>
      </c>
      <c r="K203" s="19">
        <f t="shared" si="158"/>
        <v>0.8308675641</v>
      </c>
      <c r="L203" s="20">
        <v>9.0</v>
      </c>
      <c r="M203" s="19">
        <f t="shared" si="159"/>
        <v>1.035764607</v>
      </c>
      <c r="N203" s="20">
        <v>9.0</v>
      </c>
      <c r="O203" s="19">
        <f t="shared" si="160"/>
        <v>1.019087608</v>
      </c>
      <c r="W203" s="22">
        <f>(P190*C203)+(Q190*E203)+(R190*G203)+(S190*I203)+(T190*K203)+(U190*M203)+V190</f>
        <v>1.113101772</v>
      </c>
      <c r="X203" s="22">
        <f t="shared" si="161"/>
        <v>0.09401416317</v>
      </c>
      <c r="Y203" s="22">
        <f t="shared" si="162"/>
        <v>0.09401416317</v>
      </c>
      <c r="Z203" s="22">
        <f t="shared" si="163"/>
        <v>-0.0566926735</v>
      </c>
      <c r="AA203" s="22">
        <f t="shared" si="164"/>
        <v>0.06094235697</v>
      </c>
      <c r="AB203" s="22">
        <f t="shared" si="165"/>
        <v>0.2138603998</v>
      </c>
      <c r="AC203" s="22">
        <f t="shared" si="166"/>
        <v>-0.09906362225</v>
      </c>
      <c r="AD203" s="22">
        <f t="shared" si="167"/>
        <v>-0.07811331875</v>
      </c>
      <c r="AE203" s="22">
        <f t="shared" si="168"/>
        <v>-0.09737654276</v>
      </c>
      <c r="AF203" s="22">
        <f t="shared" si="169"/>
        <v>-0.09401416317</v>
      </c>
    </row>
    <row r="204">
      <c r="A204" s="18"/>
      <c r="B204" s="7">
        <v>1.0</v>
      </c>
      <c r="C204" s="19">
        <f t="shared" si="154"/>
        <v>0.6030226892</v>
      </c>
      <c r="D204" s="20">
        <v>1.0</v>
      </c>
      <c r="E204" s="19">
        <f t="shared" si="155"/>
        <v>-0.648225277</v>
      </c>
      <c r="F204" s="20">
        <v>7.0</v>
      </c>
      <c r="G204" s="19">
        <f t="shared" si="156"/>
        <v>0.51066218</v>
      </c>
      <c r="H204" s="20">
        <v>10.0</v>
      </c>
      <c r="I204" s="19">
        <f t="shared" si="157"/>
        <v>1.053709557</v>
      </c>
      <c r="J204" s="20">
        <v>9.0</v>
      </c>
      <c r="K204" s="19">
        <f t="shared" si="158"/>
        <v>0.8308675641</v>
      </c>
      <c r="L204" s="20">
        <v>9.0</v>
      </c>
      <c r="M204" s="19">
        <f t="shared" si="159"/>
        <v>1.035764607</v>
      </c>
      <c r="N204" s="20">
        <v>8.0</v>
      </c>
      <c r="O204" s="19">
        <f t="shared" si="160"/>
        <v>0.541390292</v>
      </c>
      <c r="W204" s="22">
        <f>(P190*C204)+(Q190*E204)+(R190*G204)+(S190*I204)+(T190*K204)+(U190*M204)+V190</f>
        <v>0.9386340358</v>
      </c>
      <c r="X204" s="22">
        <f t="shared" si="161"/>
        <v>0.3972437438</v>
      </c>
      <c r="Y204" s="22">
        <f t="shared" si="162"/>
        <v>0.3972437438</v>
      </c>
      <c r="Z204" s="22">
        <f t="shared" si="163"/>
        <v>-0.2395469906</v>
      </c>
      <c r="AA204" s="22">
        <f t="shared" si="164"/>
        <v>0.2575034359</v>
      </c>
      <c r="AB204" s="22">
        <f t="shared" si="165"/>
        <v>-0.2028573562</v>
      </c>
      <c r="AC204" s="22">
        <f t="shared" si="166"/>
        <v>-0.4185795294</v>
      </c>
      <c r="AD204" s="22">
        <f t="shared" si="167"/>
        <v>-0.3300569418</v>
      </c>
      <c r="AE204" s="22">
        <f t="shared" si="168"/>
        <v>-0.4114510102</v>
      </c>
      <c r="AF204" s="22">
        <f t="shared" si="169"/>
        <v>-0.3972437438</v>
      </c>
    </row>
    <row r="205">
      <c r="A205" s="23" t="s">
        <v>43</v>
      </c>
      <c r="B205" s="24">
        <f>AVERAGE(B190:B204)</f>
        <v>0.7333333333</v>
      </c>
      <c r="C205" s="25">
        <f t="shared" si="154"/>
        <v>0</v>
      </c>
      <c r="D205" s="24">
        <f>AVERAGE(D190:D204)</f>
        <v>2.633333333</v>
      </c>
      <c r="E205" s="25">
        <f t="shared" si="155"/>
        <v>0</v>
      </c>
      <c r="F205" s="24">
        <f>AVERAGE(F190:F204)</f>
        <v>6.266666667</v>
      </c>
      <c r="G205" s="25">
        <f t="shared" si="156"/>
        <v>0</v>
      </c>
      <c r="H205" s="24">
        <f>AVERAGE(H190:H204)</f>
        <v>7.266666667</v>
      </c>
      <c r="I205" s="25">
        <f t="shared" si="157"/>
        <v>0</v>
      </c>
      <c r="J205" s="24">
        <f>AVERAGE(J190:J204)</f>
        <v>7.2</v>
      </c>
      <c r="K205" s="25">
        <f t="shared" si="158"/>
        <v>0</v>
      </c>
      <c r="L205" s="24">
        <f>AVERAGE(L190:L204)</f>
        <v>6.466666667</v>
      </c>
      <c r="M205" s="25">
        <f t="shared" si="159"/>
        <v>0</v>
      </c>
      <c r="N205" s="24">
        <f>AVERAGE(N190:N204)</f>
        <v>6.866666667</v>
      </c>
      <c r="O205" s="25">
        <f t="shared" si="160"/>
        <v>0</v>
      </c>
      <c r="X205" s="34" t="s">
        <v>43</v>
      </c>
      <c r="Y205" s="40">
        <f t="shared" ref="Y205:AF205" si="170">AVERAGE(Y190:Y204)</f>
        <v>0.2268186224</v>
      </c>
      <c r="Z205" s="40">
        <f t="shared" si="170"/>
        <v>-0.003392487998</v>
      </c>
      <c r="AA205" s="40">
        <f t="shared" si="170"/>
        <v>-0.03760472341</v>
      </c>
      <c r="AB205" s="40">
        <f t="shared" si="170"/>
        <v>-0.02950171081</v>
      </c>
      <c r="AC205" s="40">
        <f t="shared" si="170"/>
        <v>-0.03702958813</v>
      </c>
      <c r="AD205" s="40">
        <f t="shared" si="170"/>
        <v>0.03434992765</v>
      </c>
      <c r="AE205" s="40">
        <f t="shared" si="170"/>
        <v>-0.02550927023</v>
      </c>
      <c r="AF205" s="40">
        <f t="shared" si="170"/>
        <v>0</v>
      </c>
    </row>
    <row r="206">
      <c r="A206" s="28" t="s">
        <v>44</v>
      </c>
      <c r="B206" s="24">
        <f t="shared" ref="B206:O206" si="171">_xlfn.STDEV.p(B190:B204)</f>
        <v>0.4422166387</v>
      </c>
      <c r="C206" s="28">
        <f t="shared" si="171"/>
        <v>1</v>
      </c>
      <c r="D206" s="24">
        <f t="shared" si="171"/>
        <v>2.519700159</v>
      </c>
      <c r="E206" s="28">
        <f t="shared" si="171"/>
        <v>1</v>
      </c>
      <c r="F206" s="24">
        <f t="shared" si="171"/>
        <v>1.436043949</v>
      </c>
      <c r="G206" s="28">
        <f t="shared" si="171"/>
        <v>1</v>
      </c>
      <c r="H206" s="24">
        <f t="shared" si="171"/>
        <v>2.594010194</v>
      </c>
      <c r="I206" s="28">
        <f t="shared" si="171"/>
        <v>1</v>
      </c>
      <c r="J206" s="24">
        <f t="shared" si="171"/>
        <v>2.166410241</v>
      </c>
      <c r="K206" s="28">
        <f t="shared" si="171"/>
        <v>1</v>
      </c>
      <c r="L206" s="24">
        <f t="shared" si="171"/>
        <v>2.445858177</v>
      </c>
      <c r="M206" s="28">
        <f t="shared" si="171"/>
        <v>1</v>
      </c>
      <c r="N206" s="24">
        <f t="shared" si="171"/>
        <v>2.093375796</v>
      </c>
      <c r="O206" s="28">
        <f t="shared" si="171"/>
        <v>1</v>
      </c>
      <c r="Y206" s="36" t="s">
        <v>46</v>
      </c>
      <c r="Z206" s="36">
        <v>0.225</v>
      </c>
    </row>
    <row r="207">
      <c r="Y207" s="36" t="s">
        <v>47</v>
      </c>
      <c r="Z207" s="37">
        <f>Z206*Z205</f>
        <v>-0.0007633097996</v>
      </c>
      <c r="AA207" s="37">
        <f>Z206*AA205</f>
        <v>-0.008461062767</v>
      </c>
      <c r="AB207" s="37">
        <f>Z206*AB205</f>
        <v>-0.006637884933</v>
      </c>
      <c r="AC207" s="37">
        <f>Z206*AC205</f>
        <v>-0.00833165733</v>
      </c>
      <c r="AD207" s="37">
        <f>Z206*AD205</f>
        <v>0.00772873372</v>
      </c>
      <c r="AE207" s="37">
        <f>Z206*AE205</f>
        <v>-0.005739585802</v>
      </c>
      <c r="AF207" s="37">
        <f>Z206*AF205</f>
        <v>0</v>
      </c>
    </row>
  </sheetData>
  <mergeCells count="107">
    <mergeCell ref="P52:P66"/>
    <mergeCell ref="Q52:Q66"/>
    <mergeCell ref="R52:R66"/>
    <mergeCell ref="S52:S66"/>
    <mergeCell ref="T52:T66"/>
    <mergeCell ref="U52:U66"/>
    <mergeCell ref="V52:V66"/>
    <mergeCell ref="P75:P89"/>
    <mergeCell ref="Q75:Q89"/>
    <mergeCell ref="R75:R89"/>
    <mergeCell ref="S75:S89"/>
    <mergeCell ref="T75:T89"/>
    <mergeCell ref="U75:U89"/>
    <mergeCell ref="V75:V89"/>
    <mergeCell ref="P98:P112"/>
    <mergeCell ref="Q98:Q112"/>
    <mergeCell ref="R98:R112"/>
    <mergeCell ref="S98:S112"/>
    <mergeCell ref="T98:T112"/>
    <mergeCell ref="U98:U112"/>
    <mergeCell ref="V98:V112"/>
    <mergeCell ref="P121:P135"/>
    <mergeCell ref="Q121:Q135"/>
    <mergeCell ref="R121:R135"/>
    <mergeCell ref="S121:S135"/>
    <mergeCell ref="T121:T135"/>
    <mergeCell ref="U121:U135"/>
    <mergeCell ref="V121:V135"/>
    <mergeCell ref="P144:P158"/>
    <mergeCell ref="Q144:Q158"/>
    <mergeCell ref="R144:R158"/>
    <mergeCell ref="S144:S158"/>
    <mergeCell ref="T144:T158"/>
    <mergeCell ref="U144:U158"/>
    <mergeCell ref="V144:V158"/>
    <mergeCell ref="P190:P204"/>
    <mergeCell ref="Q190:Q204"/>
    <mergeCell ref="R190:R204"/>
    <mergeCell ref="S190:S204"/>
    <mergeCell ref="T190:T204"/>
    <mergeCell ref="U190:U204"/>
    <mergeCell ref="V190:V204"/>
    <mergeCell ref="P167:P181"/>
    <mergeCell ref="Q167:Q181"/>
    <mergeCell ref="R167:R181"/>
    <mergeCell ref="S167:S181"/>
    <mergeCell ref="T167:T181"/>
    <mergeCell ref="U167:U181"/>
    <mergeCell ref="V167:V181"/>
    <mergeCell ref="Z91:AF91"/>
    <mergeCell ref="A94:B95"/>
    <mergeCell ref="A96:O96"/>
    <mergeCell ref="P96:V96"/>
    <mergeCell ref="W96:AF96"/>
    <mergeCell ref="Z114:AF114"/>
    <mergeCell ref="A117:B118"/>
    <mergeCell ref="A119:O119"/>
    <mergeCell ref="P119:V119"/>
    <mergeCell ref="W119:AF119"/>
    <mergeCell ref="A140:B141"/>
    <mergeCell ref="A142:O142"/>
    <mergeCell ref="P142:V142"/>
    <mergeCell ref="W142:AF142"/>
    <mergeCell ref="V3:V17"/>
    <mergeCell ref="Z19:AF19"/>
    <mergeCell ref="A23:B24"/>
    <mergeCell ref="A25:O25"/>
    <mergeCell ref="P25:V25"/>
    <mergeCell ref="W25:AF25"/>
    <mergeCell ref="A1:O1"/>
    <mergeCell ref="P1:V1"/>
    <mergeCell ref="W1:AF1"/>
    <mergeCell ref="P3:P17"/>
    <mergeCell ref="Q3:Q17"/>
    <mergeCell ref="R3:R17"/>
    <mergeCell ref="S3:S17"/>
    <mergeCell ref="U27:U41"/>
    <mergeCell ref="V27:V41"/>
    <mergeCell ref="Z43:AF43"/>
    <mergeCell ref="A48:B49"/>
    <mergeCell ref="A50:O50"/>
    <mergeCell ref="P50:V50"/>
    <mergeCell ref="W50:AF50"/>
    <mergeCell ref="T3:T17"/>
    <mergeCell ref="U3:U17"/>
    <mergeCell ref="P27:P41"/>
    <mergeCell ref="Q27:Q41"/>
    <mergeCell ref="R27:R41"/>
    <mergeCell ref="S27:S41"/>
    <mergeCell ref="T27:T41"/>
    <mergeCell ref="Z68:AF68"/>
    <mergeCell ref="A71:B72"/>
    <mergeCell ref="A73:O73"/>
    <mergeCell ref="P73:V73"/>
    <mergeCell ref="W73:AF73"/>
    <mergeCell ref="A186:B187"/>
    <mergeCell ref="A188:O188"/>
    <mergeCell ref="P188:V188"/>
    <mergeCell ref="W188:AF188"/>
    <mergeCell ref="Z206:AF206"/>
    <mergeCell ref="Z137:AF137"/>
    <mergeCell ref="Z160:AF160"/>
    <mergeCell ref="A163:B164"/>
    <mergeCell ref="A165:O165"/>
    <mergeCell ref="P165:V165"/>
    <mergeCell ref="W165:AF165"/>
    <mergeCell ref="Z183:AF18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3"/>
      <c r="D1" s="42" t="s">
        <v>56</v>
      </c>
      <c r="E1" s="42" t="s">
        <v>57</v>
      </c>
    </row>
    <row r="3">
      <c r="D3" s="43">
        <v>0.0</v>
      </c>
      <c r="E3" s="43">
        <v>0.601670735</v>
      </c>
    </row>
    <row r="4">
      <c r="D4" s="43">
        <v>1.0</v>
      </c>
      <c r="E4" s="43">
        <v>0.5258886814</v>
      </c>
    </row>
    <row r="5">
      <c r="B5" s="17"/>
      <c r="D5" s="43">
        <v>2.0</v>
      </c>
      <c r="E5" s="43">
        <v>0.3229903182</v>
      </c>
    </row>
    <row r="6">
      <c r="B6" s="17"/>
      <c r="D6" s="43">
        <v>3.0</v>
      </c>
      <c r="E6" s="43">
        <v>0.2948879653</v>
      </c>
    </row>
    <row r="7">
      <c r="D7" s="43">
        <v>4.0</v>
      </c>
      <c r="E7" s="43">
        <v>0.2421407424</v>
      </c>
    </row>
    <row r="8">
      <c r="D8" s="43">
        <v>5.0</v>
      </c>
      <c r="E8" s="43">
        <v>0.2376324955</v>
      </c>
    </row>
    <row r="9">
      <c r="B9" s="44"/>
      <c r="D9" s="43">
        <v>6.0</v>
      </c>
      <c r="E9" s="45">
        <v>0.2336310044</v>
      </c>
    </row>
    <row r="10">
      <c r="B10" s="46"/>
      <c r="D10" s="43">
        <v>7.0</v>
      </c>
      <c r="E10" s="47">
        <v>0.2300486023</v>
      </c>
    </row>
    <row r="11">
      <c r="D11" s="43">
        <v>8.0</v>
      </c>
      <c r="E11" s="43">
        <v>0.2268186224</v>
      </c>
    </row>
  </sheetData>
  <mergeCells count="4">
    <mergeCell ref="A1:A2"/>
    <mergeCell ref="B1:B2"/>
    <mergeCell ref="D1:D2"/>
    <mergeCell ref="E1:E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58</v>
      </c>
      <c r="D1" s="49" t="s">
        <v>59</v>
      </c>
      <c r="G1" s="50" t="s">
        <v>60</v>
      </c>
      <c r="H1" s="51" t="s">
        <v>61</v>
      </c>
    </row>
    <row r="2" ht="25.5" customHeight="1"/>
    <row r="3">
      <c r="A3" s="11">
        <v>8.0</v>
      </c>
      <c r="D3" s="11">
        <v>7.5135</v>
      </c>
      <c r="G3" s="18">
        <f t="shared" ref="G3:G17" si="1">ABS(A3-D3)</f>
        <v>0.4865</v>
      </c>
      <c r="H3" s="15" t="s">
        <v>62</v>
      </c>
    </row>
    <row r="4">
      <c r="A4" s="11">
        <v>8.0</v>
      </c>
      <c r="D4" s="11">
        <v>8.8503</v>
      </c>
      <c r="G4" s="18">
        <f t="shared" si="1"/>
        <v>0.8503</v>
      </c>
      <c r="H4" s="52" t="s">
        <v>63</v>
      </c>
      <c r="I4" s="53"/>
      <c r="J4" s="53"/>
    </row>
    <row r="5">
      <c r="A5" s="11">
        <v>6.0</v>
      </c>
      <c r="D5" s="11">
        <v>6.3477</v>
      </c>
      <c r="G5" s="18">
        <f t="shared" si="1"/>
        <v>0.3477</v>
      </c>
      <c r="H5" s="52" t="s">
        <v>62</v>
      </c>
      <c r="I5" s="53"/>
      <c r="J5" s="53"/>
    </row>
    <row r="6">
      <c r="A6" s="11">
        <v>9.0</v>
      </c>
      <c r="D6" s="11">
        <v>8.4319</v>
      </c>
      <c r="G6" s="18">
        <f t="shared" si="1"/>
        <v>0.5681</v>
      </c>
      <c r="H6" s="15" t="s">
        <v>63</v>
      </c>
      <c r="I6" s="53"/>
      <c r="J6" s="53"/>
    </row>
    <row r="7">
      <c r="A7" s="11">
        <v>8.0</v>
      </c>
      <c r="D7" s="11">
        <v>7.9247</v>
      </c>
      <c r="G7" s="18">
        <f t="shared" si="1"/>
        <v>0.0753</v>
      </c>
      <c r="H7" s="15" t="s">
        <v>62</v>
      </c>
      <c r="I7" s="53"/>
      <c r="J7" s="53"/>
    </row>
    <row r="8">
      <c r="A8" s="11">
        <v>6.0</v>
      </c>
      <c r="D8" s="11">
        <v>5.8891</v>
      </c>
      <c r="G8" s="18">
        <f t="shared" si="1"/>
        <v>0.1109</v>
      </c>
      <c r="H8" s="15" t="s">
        <v>62</v>
      </c>
      <c r="I8" s="53"/>
      <c r="J8" s="53"/>
    </row>
    <row r="9">
      <c r="A9" s="11">
        <v>7.0</v>
      </c>
      <c r="D9" s="11">
        <v>7.4583</v>
      </c>
      <c r="G9" s="18">
        <f t="shared" si="1"/>
        <v>0.4583</v>
      </c>
      <c r="H9" s="15" t="s">
        <v>62</v>
      </c>
      <c r="I9" s="53"/>
      <c r="J9" s="53"/>
    </row>
    <row r="10">
      <c r="A10" s="11">
        <v>4.0</v>
      </c>
      <c r="D10" s="11">
        <v>4.1113</v>
      </c>
      <c r="G10" s="18">
        <f t="shared" si="1"/>
        <v>0.1113</v>
      </c>
      <c r="H10" s="15" t="s">
        <v>62</v>
      </c>
      <c r="I10" s="53"/>
      <c r="J10" s="53"/>
    </row>
    <row r="11">
      <c r="A11" s="11">
        <v>8.0</v>
      </c>
      <c r="D11" s="11">
        <v>7.523</v>
      </c>
      <c r="G11" s="18">
        <f t="shared" si="1"/>
        <v>0.477</v>
      </c>
      <c r="H11" s="15" t="s">
        <v>62</v>
      </c>
      <c r="I11" s="53"/>
      <c r="J11" s="53"/>
    </row>
    <row r="12">
      <c r="A12" s="11">
        <v>6.0</v>
      </c>
      <c r="D12" s="11">
        <v>5.5199</v>
      </c>
      <c r="G12" s="18">
        <f t="shared" si="1"/>
        <v>0.4801</v>
      </c>
      <c r="H12" s="15" t="s">
        <v>62</v>
      </c>
      <c r="I12" s="53"/>
      <c r="J12" s="53"/>
    </row>
    <row r="13">
      <c r="A13" s="11">
        <v>6.0</v>
      </c>
      <c r="D13" s="11">
        <v>6.1471</v>
      </c>
      <c r="G13" s="18">
        <f t="shared" si="1"/>
        <v>0.1471</v>
      </c>
      <c r="H13" s="15" t="s">
        <v>62</v>
      </c>
      <c r="I13" s="53"/>
      <c r="J13" s="53"/>
    </row>
    <row r="14">
      <c r="A14" s="11">
        <v>1.0</v>
      </c>
      <c r="D14" s="11">
        <v>1.6175</v>
      </c>
      <c r="G14" s="18">
        <f t="shared" si="1"/>
        <v>0.6175</v>
      </c>
      <c r="H14" s="52" t="s">
        <v>63</v>
      </c>
      <c r="I14" s="53"/>
      <c r="J14" s="53"/>
    </row>
    <row r="15">
      <c r="A15" s="11">
        <v>9.0</v>
      </c>
      <c r="D15" s="11">
        <v>7.6367</v>
      </c>
      <c r="G15" s="18">
        <f t="shared" si="1"/>
        <v>1.3633</v>
      </c>
      <c r="H15" s="15" t="s">
        <v>63</v>
      </c>
      <c r="I15" s="53"/>
      <c r="J15" s="53"/>
    </row>
    <row r="16">
      <c r="A16" s="11">
        <v>9.0</v>
      </c>
      <c r="D16" s="11">
        <v>9.1971</v>
      </c>
      <c r="G16" s="18">
        <f t="shared" si="1"/>
        <v>0.1971</v>
      </c>
      <c r="H16" s="15" t="s">
        <v>62</v>
      </c>
      <c r="I16" s="53"/>
      <c r="J16" s="53"/>
    </row>
    <row r="17">
      <c r="A17" s="11">
        <v>8.0</v>
      </c>
      <c r="D17" s="11">
        <v>8.8307</v>
      </c>
      <c r="G17" s="18">
        <f t="shared" si="1"/>
        <v>0.8307</v>
      </c>
      <c r="H17" s="15" t="s">
        <v>63</v>
      </c>
      <c r="I17" s="53"/>
      <c r="J17" s="53"/>
    </row>
  </sheetData>
  <mergeCells count="34">
    <mergeCell ref="A1:C2"/>
    <mergeCell ref="D1:F2"/>
    <mergeCell ref="G1:G2"/>
    <mergeCell ref="H1:H2"/>
    <mergeCell ref="A3:C3"/>
    <mergeCell ref="D3:F3"/>
    <mergeCell ref="D4:F4"/>
    <mergeCell ref="A4:C4"/>
    <mergeCell ref="A5:C5"/>
    <mergeCell ref="D5:F5"/>
    <mergeCell ref="A6:C6"/>
    <mergeCell ref="D6:F6"/>
    <mergeCell ref="A7:C7"/>
    <mergeCell ref="D7:F7"/>
    <mergeCell ref="A11:C11"/>
    <mergeCell ref="A12:C12"/>
    <mergeCell ref="A13:C13"/>
    <mergeCell ref="A14:C14"/>
    <mergeCell ref="A15:C15"/>
    <mergeCell ref="A16:C16"/>
    <mergeCell ref="A17:C17"/>
    <mergeCell ref="D12:F12"/>
    <mergeCell ref="D13:F13"/>
    <mergeCell ref="D14:F14"/>
    <mergeCell ref="D15:F15"/>
    <mergeCell ref="D16:F16"/>
    <mergeCell ref="D17:F17"/>
    <mergeCell ref="A8:C8"/>
    <mergeCell ref="D8:F8"/>
    <mergeCell ref="A9:C9"/>
    <mergeCell ref="D9:F9"/>
    <mergeCell ref="A10:C10"/>
    <mergeCell ref="D10:F10"/>
    <mergeCell ref="D11:F11"/>
  </mergeCells>
  <drawing r:id="rId1"/>
</worksheet>
</file>