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lexandremirra/Desktop/"/>
    </mc:Choice>
  </mc:AlternateContent>
  <bookViews>
    <workbookView xWindow="80" yWindow="440" windowWidth="25520" windowHeight="15560" tabRatio="714" firstSheet="4" activeTab="5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9" l="1"/>
  <c r="R6" i="9"/>
  <c r="R13" i="9"/>
  <c r="K6" i="13"/>
  <c r="K12" i="13"/>
  <c r="N12" i="13"/>
  <c r="M6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12" i="10"/>
  <c r="K11" i="10"/>
  <c r="K6" i="10"/>
  <c r="N12" i="10"/>
  <c r="M6" i="10"/>
  <c r="M12" i="10"/>
  <c r="J12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P12" i="9"/>
  <c r="S12" i="9"/>
  <c r="P11" i="9"/>
  <c r="S11" i="9"/>
  <c r="P10" i="9"/>
  <c r="S10" i="9"/>
  <c r="P9" i="9"/>
  <c r="S9" i="9"/>
  <c r="P8" i="9"/>
  <c r="S8" i="9"/>
  <c r="P7" i="9"/>
  <c r="S7" i="9"/>
  <c r="R7" i="9"/>
  <c r="R12" i="9"/>
  <c r="R11" i="9"/>
  <c r="R10" i="9"/>
  <c r="R9" i="9"/>
  <c r="R8" i="9"/>
  <c r="O6" i="9"/>
  <c r="P6" i="1"/>
  <c r="P8" i="1"/>
  <c r="S8" i="1"/>
  <c r="P7" i="1"/>
  <c r="S7" i="1"/>
  <c r="P12" i="1"/>
  <c r="S12" i="1"/>
  <c r="P11" i="1"/>
  <c r="S11" i="1"/>
  <c r="P10" i="1"/>
  <c r="S10" i="1"/>
  <c r="P9" i="1"/>
  <c r="S9" i="1"/>
  <c r="R6" i="1"/>
  <c r="R7" i="1"/>
  <c r="R12" i="1"/>
  <c r="R11" i="1"/>
  <c r="R10" i="1"/>
  <c r="R9" i="1"/>
  <c r="R8" i="1"/>
  <c r="O6" i="1"/>
  <c r="K6" i="6"/>
  <c r="K7" i="6"/>
  <c r="N7" i="6"/>
  <c r="K12" i="6"/>
  <c r="N12" i="6"/>
  <c r="K11" i="6"/>
  <c r="N11" i="6"/>
  <c r="K10" i="6"/>
  <c r="N10" i="6"/>
  <c r="K9" i="6"/>
  <c r="N9" i="6"/>
  <c r="K8" i="6"/>
  <c r="N8" i="6"/>
  <c r="M6" i="6"/>
  <c r="M7" i="6"/>
  <c r="M12" i="6"/>
  <c r="M11" i="6"/>
  <c r="M10" i="6"/>
  <c r="M9" i="6"/>
  <c r="M8" i="6"/>
  <c r="J6" i="6"/>
  <c r="K6" i="8"/>
  <c r="K7" i="8"/>
  <c r="N7" i="8"/>
  <c r="K12" i="8"/>
  <c r="N12" i="8"/>
  <c r="K11" i="8"/>
  <c r="N11" i="8"/>
  <c r="K10" i="8"/>
  <c r="N10" i="8"/>
  <c r="K9" i="8"/>
  <c r="N9" i="8"/>
  <c r="K8" i="8"/>
  <c r="N8" i="8"/>
  <c r="M6" i="8"/>
  <c r="M12" i="8"/>
  <c r="M11" i="8"/>
  <c r="M10" i="8"/>
  <c r="M9" i="8"/>
  <c r="M8" i="8"/>
  <c r="M7" i="8"/>
  <c r="J6" i="8"/>
  <c r="T8" i="1"/>
  <c r="T7" i="1"/>
  <c r="T6" i="1"/>
  <c r="O12" i="9"/>
  <c r="O11" i="9"/>
  <c r="O10" i="9"/>
  <c r="O9" i="9"/>
  <c r="O8" i="9"/>
  <c r="O7" i="9"/>
  <c r="J12" i="8"/>
  <c r="J11" i="8"/>
  <c r="J10" i="8"/>
  <c r="J9" i="8"/>
  <c r="J8" i="8"/>
  <c r="J7" i="8"/>
  <c r="K8" i="7"/>
  <c r="J8" i="7"/>
  <c r="J6" i="7"/>
  <c r="J7" i="7"/>
  <c r="M6" i="7"/>
  <c r="K7" i="7"/>
  <c r="K6" i="7"/>
  <c r="J12" i="6"/>
  <c r="J11" i="6"/>
  <c r="J10" i="6"/>
  <c r="J9" i="6"/>
  <c r="J8" i="6"/>
  <c r="J7" i="6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<sst xmlns="http://schemas.openxmlformats.org/spreadsheetml/2006/main" count="99" uniqueCount="23">
  <si>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</si>
  <si>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</si>
  <si>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</si>
  <si>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</si>
  <si>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</si>
  <si>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</si>
  <si>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</si>
  <si>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</si>
  <si>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</si>
  <si>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</si>
  <si>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</si>
  <si>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</si>
  <si>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</si>
  <si>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</si>
  <si>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</si>
  <si>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</si>
  <si>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</si>
  <si>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</si>
  <si>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</si>
  <si>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</si>
  <si>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 xml:space="preserve"> 4 000 000</t>
  </si>
  <si>
    <t>Cache lvl2</t>
  </si>
  <si>
    <t>Cache lvl3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</si>
</sst>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333333"/>
      <name val="Consola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58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" xfId="106" builtinId="8" hidden="1"/>
    <cellStyle name="Hiperligação" xfId="108" builtinId="8" hidden="1"/>
    <cellStyle name="Hiperligação" xfId="110" builtinId="8" hidden="1"/>
    <cellStyle name="Hiperligação" xfId="112" builtinId="8" hidden="1"/>
    <cellStyle name="Hiperligação" xfId="114" builtinId="8" hidden="1"/>
    <cellStyle name="Hiperligação" xfId="116" builtinId="8" hidden="1"/>
    <cellStyle name="Hiperligação" xfId="118" builtinId="8" hidden="1"/>
    <cellStyle name="Hiperligação" xfId="120" builtinId="8" hidden="1"/>
    <cellStyle name="Hiperligação" xfId="122" builtinId="8" hidden="1"/>
    <cellStyle name="Hiperligação" xfId="124" builtinId="8" hidden="1"/>
    <cellStyle name="Hiperligação" xfId="126" builtinId="8" hidden="1"/>
    <cellStyle name="Hiperligação" xfId="128" builtinId="8" hidden="1"/>
    <cellStyle name="Hiperligação" xfId="130" builtinId="8" hidden="1"/>
    <cellStyle name="Hiperligação" xfId="132" builtinId="8" hidden="1"/>
    <cellStyle name="Hiperligação" xfId="134" builtinId="8" hidden="1"/>
    <cellStyle name="Hiperligação" xfId="136" builtinId="8" hidden="1"/>
    <cellStyle name="Hiperligação" xfId="138" builtinId="8" hidden="1"/>
    <cellStyle name="Hiperligação" xfId="140" builtinId="8" hidden="1"/>
    <cellStyle name="Hiperligação" xfId="142" builtinId="8" hidden="1"/>
    <cellStyle name="Hiperligação" xfId="144" builtinId="8" hidden="1"/>
    <cellStyle name="Hiperligação" xfId="146" builtinId="8" hidden="1"/>
    <cellStyle name="Hiperligação" xfId="148" builtinId="8" hidden="1"/>
    <cellStyle name="Hiperligação" xfId="150" builtinId="8" hidden="1"/>
    <cellStyle name="Hiperligação" xfId="152" builtinId="8" hidden="1"/>
    <cellStyle name="Hiperligação" xfId="154" builtinId="8" hidden="1"/>
    <cellStyle name="Hiperligação" xfId="156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Hiperligação Visitada" xfId="107" builtinId="9" hidden="1"/>
    <cellStyle name="Hiperligação Visitada" xfId="109" builtinId="9" hidden="1"/>
    <cellStyle name="Hiperligação Visitada" xfId="111" builtinId="9" hidden="1"/>
    <cellStyle name="Hiperligação Visitada" xfId="113" builtinId="9" hidden="1"/>
    <cellStyle name="Hiperligação Visitada" xfId="115" builtinId="9" hidden="1"/>
    <cellStyle name="Hiperligação Visitada" xfId="117" builtinId="9" hidden="1"/>
    <cellStyle name="Hiperligação Visitada" xfId="119" builtinId="9" hidden="1"/>
    <cellStyle name="Hiperligação Visitada" xfId="121" builtinId="9" hidden="1"/>
    <cellStyle name="Hiperligação Visitada" xfId="123" builtinId="9" hidden="1"/>
    <cellStyle name="Hiperligação Visitada" xfId="125" builtinId="9" hidden="1"/>
    <cellStyle name="Hiperligação Visitada" xfId="127" builtinId="9" hidden="1"/>
    <cellStyle name="Hiperligação Visitada" xfId="129" builtinId="9" hidden="1"/>
    <cellStyle name="Hiperligação Visitada" xfId="131" builtinId="9" hidden="1"/>
    <cellStyle name="Hiperligação Visitada" xfId="133" builtinId="9" hidden="1"/>
    <cellStyle name="Hiperligação Visitada" xfId="135" builtinId="9" hidden="1"/>
    <cellStyle name="Hiperligação Visitada" xfId="137" builtinId="9" hidden="1"/>
    <cellStyle name="Hiperligação Visitada" xfId="139" builtinId="9" hidden="1"/>
    <cellStyle name="Hiperligação Visitada" xfId="141" builtinId="9" hidden="1"/>
    <cellStyle name="Hiperligação Visitada" xfId="143" builtinId="9" hidden="1"/>
    <cellStyle name="Hiperligação Visitada" xfId="145" builtinId="9" hidden="1"/>
    <cellStyle name="Hiperligação Visitada" xfId="147" builtinId="9" hidden="1"/>
    <cellStyle name="Hiperligação Visitada" xfId="149" builtinId="9" hidden="1"/>
    <cellStyle name="Hiperligação Visitada" xfId="151" builtinId="9" hidden="1"/>
    <cellStyle name="Hiperligação Visitada" xfId="153" builtinId="9" hidden="1"/>
    <cellStyle name="Hiperligação Visitada" xfId="155" builtinId="9" hidden="1"/>
    <cellStyle name="Hiperligação Visitada" xfId="157" builtinId="9" hidden="1"/>
    <cellStyle name="Normal" xfId="0" builtinId="0"/>
    <cellStyle name="Normal 2" xfId="79"/>
  </cellStyles>
  <dxfs count="0"/>
  <tableStyles count="0" defaultTableStyle="TableStyleMedium2" defaultPivotStyle="PivotStyleMedium9"/>
  <colors>
    <mruColors>
      <color rgb="FF25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'19KBytes-641'!$K$6:$K$12</c:f>
              <c:numCache>
                <c:formatCode>General</c:formatCode>
                <c:ptCount val="7"/>
                <c:pt idx="0">
                  <c:v>0.020305</c:v>
                </c:pt>
                <c:pt idx="1">
                  <c:v>0.009834</c:v>
                </c:pt>
                <c:pt idx="2">
                  <c:v>0.014631</c:v>
                </c:pt>
                <c:pt idx="3">
                  <c:v>0.017262</c:v>
                </c:pt>
                <c:pt idx="4">
                  <c:v>0.019785</c:v>
                </c:pt>
                <c:pt idx="5">
                  <c:v>0.026098</c:v>
                </c:pt>
                <c:pt idx="6">
                  <c:v>0.03125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'19KBytes-641'!$M$6:$M$12</c:f>
              <c:numCache>
                <c:formatCode>General</c:formatCode>
                <c:ptCount val="7"/>
                <c:pt idx="0">
                  <c:v>0.020305</c:v>
                </c:pt>
                <c:pt idx="1">
                  <c:v>0.0101525</c:v>
                </c:pt>
                <c:pt idx="2">
                  <c:v>0.00507625</c:v>
                </c:pt>
                <c:pt idx="3">
                  <c:v>0.002538125</c:v>
                </c:pt>
                <c:pt idx="4">
                  <c:v>0.0012690625</c:v>
                </c:pt>
                <c:pt idx="5">
                  <c:v>0.000846041666666666</c:v>
                </c:pt>
                <c:pt idx="6">
                  <c:v>0.00063453125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smooth val="0"/>
        <c:axId val="262071920"/>
        <c:axId val="261234112"/>
      </c:lineChart>
      <c:catAx>
        <c:axId val="2620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34112"/>
        <c:crosses val="autoZero"/>
        <c:auto val="1"/>
        <c:lblAlgn val="ctr"/>
        <c:lblOffset val="100"/>
        <c:noMultiLvlLbl val="0"/>
      </c:catAx>
      <c:valAx>
        <c:axId val="2612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20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'CacheLvL3-641'!$B$6:$B$12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dLbls>
            <c:delete val="1"/>
          </c:dLbls>
          <c:cat>
            <c:numRef>
              <c:f>'CacheLvL3-641'!$B$6:$B$12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2.012227373811564</c:v>
                </c:pt>
                <c:pt idx="2">
                  <c:v>3.499307029273301</c:v>
                </c:pt>
                <c:pt idx="3">
                  <c:v>5.42329211544674</c:v>
                </c:pt>
                <c:pt idx="4">
                  <c:v>7.369355780232096</c:v>
                </c:pt>
                <c:pt idx="5">
                  <c:v>5.521936761659481</c:v>
                </c:pt>
                <c:pt idx="6">
                  <c:v>0.0236623817767105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643536"/>
        <c:axId val="191646080"/>
      </c:lineChart>
      <c:catAx>
        <c:axId val="1916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46080"/>
        <c:crosses val="autoZero"/>
        <c:auto val="1"/>
        <c:lblAlgn val="ctr"/>
        <c:lblOffset val="100"/>
        <c:noMultiLvlLbl val="0"/>
      </c:catAx>
      <c:valAx>
        <c:axId val="1916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pPr>
              <a:effectLst>
                <a:glow>
                  <a:schemeClr val="accent1">
                    <a:alpha val="40000"/>
                  </a:schemeClr>
                </a:glow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1.578037</c:v>
                </c:pt>
                <c:pt idx="1">
                  <c:v>0.669708</c:v>
                </c:pt>
                <c:pt idx="2">
                  <c:v>0.481603</c:v>
                </c:pt>
                <c:pt idx="3">
                  <c:v>0.307311</c:v>
                </c:pt>
                <c:pt idx="4">
                  <c:v>0.235187</c:v>
                </c:pt>
                <c:pt idx="5">
                  <c:v>0.232628</c:v>
                </c:pt>
                <c:pt idx="6">
                  <c:v>0.257456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'CacheLvL3-662'!$M$6:$M$12</c:f>
              <c:numCache>
                <c:formatCode>General</c:formatCode>
                <c:ptCount val="7"/>
                <c:pt idx="0">
                  <c:v>1.578037</c:v>
                </c:pt>
                <c:pt idx="1">
                  <c:v>0.7890185</c:v>
                </c:pt>
                <c:pt idx="2">
                  <c:v>0.39450925</c:v>
                </c:pt>
                <c:pt idx="3">
                  <c:v>0.197254625</c:v>
                </c:pt>
                <c:pt idx="4">
                  <c:v>0.0986273125</c:v>
                </c:pt>
                <c:pt idx="5">
                  <c:v>0.0657515416666667</c:v>
                </c:pt>
                <c:pt idx="6">
                  <c:v>0.04931365625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98272"/>
        <c:axId val="265101392"/>
      </c:lineChart>
      <c:catAx>
        <c:axId val="2650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101392"/>
        <c:crossesAt val="0.01"/>
        <c:auto val="1"/>
        <c:lblAlgn val="ctr"/>
        <c:lblOffset val="100"/>
        <c:tickMarkSkip val="1"/>
        <c:noMultiLvlLbl val="0"/>
      </c:catAx>
      <c:valAx>
        <c:axId val="2651013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0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dLbls>
            <c:delete val="1"/>
          </c:dLbls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2.356306031882552</c:v>
                </c:pt>
                <c:pt idx="2">
                  <c:v>3.276634489403097</c:v>
                </c:pt>
                <c:pt idx="3">
                  <c:v>5.134983778647689</c:v>
                </c:pt>
                <c:pt idx="4">
                  <c:v>6.709711846318036</c:v>
                </c:pt>
                <c:pt idx="5">
                  <c:v>6.78352133019241</c:v>
                </c:pt>
                <c:pt idx="6">
                  <c:v>6.1293463737493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1705888"/>
        <c:axId val="321576688"/>
      </c:lineChart>
      <c:catAx>
        <c:axId val="32170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576688"/>
        <c:crosses val="autoZero"/>
        <c:auto val="1"/>
        <c:lblAlgn val="ctr"/>
        <c:lblOffset val="100"/>
        <c:noMultiLvlLbl val="0"/>
      </c:catAx>
      <c:valAx>
        <c:axId val="321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7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'RAM-641'!$P$6:$P$12</c:f>
              <c:numCache>
                <c:formatCode>General</c:formatCode>
                <c:ptCount val="7"/>
                <c:pt idx="0">
                  <c:v>480.461862</c:v>
                </c:pt>
                <c:pt idx="1">
                  <c:v>184.807517</c:v>
                </c:pt>
                <c:pt idx="2">
                  <c:v>102.575956</c:v>
                </c:pt>
                <c:pt idx="3">
                  <c:v>79.235024</c:v>
                </c:pt>
                <c:pt idx="4">
                  <c:v>75.93078800000001</c:v>
                </c:pt>
                <c:pt idx="5">
                  <c:v>88.001002</c:v>
                </c:pt>
                <c:pt idx="6">
                  <c:v>189.693415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'RAM-641'!$R$6:$R$12</c:f>
              <c:numCache>
                <c:formatCode>General</c:formatCode>
                <c:ptCount val="7"/>
                <c:pt idx="0">
                  <c:v>480.461862</c:v>
                </c:pt>
                <c:pt idx="1">
                  <c:v>240.230931</c:v>
                </c:pt>
                <c:pt idx="2">
                  <c:v>120.1154655</c:v>
                </c:pt>
                <c:pt idx="3">
                  <c:v>60.05773275</c:v>
                </c:pt>
                <c:pt idx="4">
                  <c:v>30.028866375</c:v>
                </c:pt>
                <c:pt idx="5">
                  <c:v>20.01924425</c:v>
                </c:pt>
                <c:pt idx="6">
                  <c:v>15.0144331875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83552"/>
        <c:axId val="265470832"/>
      </c:lineChart>
      <c:catAx>
        <c:axId val="3216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98436458145"/>
              <c:y val="0.8055627566721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470832"/>
        <c:crosses val="autoZero"/>
        <c:auto val="0"/>
        <c:lblAlgn val="ctr"/>
        <c:lblOffset val="100"/>
        <c:noMultiLvlLbl val="0"/>
      </c:catAx>
      <c:valAx>
        <c:axId val="2654708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6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997119479373"/>
          <c:y val="0.902581849054553"/>
          <c:w val="0.351229111039329"/>
          <c:h val="0.070373755988458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'RAM-641'!$T$6:$T$9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'RAM-641'!$S$6:$S$12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2.59979610028525</c:v>
                </c:pt>
                <c:pt idx="2">
                  <c:v>4.683961824347998</c:v>
                </c:pt>
                <c:pt idx="3">
                  <c:v>6.063756123807068</c:v>
                </c:pt>
                <c:pt idx="4">
                  <c:v>6.327629077153788</c:v>
                </c:pt>
                <c:pt idx="5">
                  <c:v>5.459731719872916</c:v>
                </c:pt>
                <c:pt idx="6">
                  <c:v>2.532833635790678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84304"/>
        <c:axId val="266698640"/>
      </c:lineChart>
      <c:catAx>
        <c:axId val="32088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267971010704"/>
              <c:y val="0.845013367796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6698640"/>
        <c:crosses val="autoZero"/>
        <c:auto val="1"/>
        <c:lblAlgn val="ctr"/>
        <c:lblOffset val="100"/>
        <c:noMultiLvlLbl val="0"/>
      </c:catAx>
      <c:valAx>
        <c:axId val="2666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8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7684996004755"/>
          <c:y val="0.0803592620964852"/>
          <c:w val="0.908895140285924"/>
          <c:h val="0.694052280422254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'RAM-662'!$P$6:$P$12</c:f>
              <c:numCache>
                <c:formatCode>General</c:formatCode>
                <c:ptCount val="7"/>
                <c:pt idx="0">
                  <c:v>649.431485</c:v>
                </c:pt>
                <c:pt idx="1">
                  <c:v>197.507382</c:v>
                </c:pt>
                <c:pt idx="2">
                  <c:v>93.552012</c:v>
                </c:pt>
                <c:pt idx="3">
                  <c:v>62.926752</c:v>
                </c:pt>
                <c:pt idx="4">
                  <c:v>48.366109</c:v>
                </c:pt>
                <c:pt idx="5">
                  <c:v>45.371532</c:v>
                </c:pt>
                <c:pt idx="6">
                  <c:v>62.674204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'RAM-662'!$R$6:$R$12</c:f>
              <c:numCache>
                <c:formatCode>General</c:formatCode>
                <c:ptCount val="7"/>
                <c:pt idx="0">
                  <c:v>649.431485</c:v>
                </c:pt>
                <c:pt idx="1">
                  <c:v>324.7157425</c:v>
                </c:pt>
                <c:pt idx="2">
                  <c:v>162.35787125</c:v>
                </c:pt>
                <c:pt idx="3">
                  <c:v>81.17893562499999</c:v>
                </c:pt>
                <c:pt idx="4">
                  <c:v>40.5894678125</c:v>
                </c:pt>
                <c:pt idx="5">
                  <c:v>27.05964520833333</c:v>
                </c:pt>
                <c:pt idx="6">
                  <c:v>20.29473390625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05504"/>
        <c:axId val="190577984"/>
      </c:lineChart>
      <c:catAx>
        <c:axId val="19000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6583333829725"/>
              <c:y val="0.842930456903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577984"/>
        <c:crosses val="autoZero"/>
        <c:auto val="1"/>
        <c:lblAlgn val="ctr"/>
        <c:lblOffset val="100"/>
        <c:noMultiLvlLbl val="0"/>
      </c:catAx>
      <c:valAx>
        <c:axId val="1905779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8058209594512"/>
          <c:y val="0.0817506841800096"/>
          <c:w val="0.911076529768009"/>
          <c:h val="0.733669390576594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'RAM-662'!$S$6:$S$12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3.288137782110847</c:v>
                </c:pt>
                <c:pt idx="2">
                  <c:v>6.94192964016637</c:v>
                </c:pt>
                <c:pt idx="3">
                  <c:v>10.32043549617816</c:v>
                </c:pt>
                <c:pt idx="4">
                  <c:v>13.42740812580148</c:v>
                </c:pt>
                <c:pt idx="5">
                  <c:v>14.31363360179242</c:v>
                </c:pt>
                <c:pt idx="6">
                  <c:v>10.3620220689201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29632"/>
        <c:axId val="266290928"/>
      </c:lineChart>
      <c:catAx>
        <c:axId val="26592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6290928"/>
        <c:crosses val="autoZero"/>
        <c:auto val="1"/>
        <c:lblAlgn val="ctr"/>
        <c:lblOffset val="100"/>
        <c:noMultiLvlLbl val="0"/>
      </c:catAx>
      <c:valAx>
        <c:axId val="2662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9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64821001021"/>
          <c:y val="0.938738927860982"/>
          <c:w val="0.343069632129415"/>
          <c:h val="0.061261072139017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2.064775269473256</c:v>
                </c:pt>
                <c:pt idx="2">
                  <c:v>1.387806711776365</c:v>
                </c:pt>
                <c:pt idx="3">
                  <c:v>1.17628316533426</c:v>
                </c:pt>
                <c:pt idx="4">
                  <c:v>1.026282537275714</c:v>
                </c:pt>
                <c:pt idx="5">
                  <c:v>0.778028967736991</c:v>
                </c:pt>
                <c:pt idx="6">
                  <c:v>0.64976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1249184"/>
        <c:axId val="261252304"/>
      </c:lineChart>
      <c:catAx>
        <c:axId val="2612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52304"/>
        <c:crosses val="autoZero"/>
        <c:auto val="1"/>
        <c:lblAlgn val="ctr"/>
        <c:lblOffset val="100"/>
        <c:noMultiLvlLbl val="0"/>
      </c:catAx>
      <c:valAx>
        <c:axId val="261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'19KBytes-662'!$K$6:$K$12</c:f>
              <c:numCache>
                <c:formatCode>General</c:formatCode>
                <c:ptCount val="7"/>
                <c:pt idx="0">
                  <c:v>0.025379</c:v>
                </c:pt>
                <c:pt idx="1">
                  <c:v>0.011055</c:v>
                </c:pt>
                <c:pt idx="2">
                  <c:v>0.01671</c:v>
                </c:pt>
                <c:pt idx="3">
                  <c:v>0.019255</c:v>
                </c:pt>
                <c:pt idx="4">
                  <c:v>0.023469</c:v>
                </c:pt>
                <c:pt idx="5">
                  <c:v>0.026969</c:v>
                </c:pt>
                <c:pt idx="6">
                  <c:v>0.033032</c:v>
                </c:pt>
              </c:numCache>
            </c:numRef>
          </c:val>
          <c:smooth val="0"/>
        </c:ser>
        <c:ser>
          <c:idx val="3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'19KBytes-662'!$M$6:$M$12</c:f>
              <c:numCache>
                <c:formatCode>General</c:formatCode>
                <c:ptCount val="7"/>
                <c:pt idx="0">
                  <c:v>0.025379</c:v>
                </c:pt>
                <c:pt idx="1">
                  <c:v>0.0126895</c:v>
                </c:pt>
                <c:pt idx="2">
                  <c:v>0.00634475</c:v>
                </c:pt>
                <c:pt idx="3">
                  <c:v>0.003172375</c:v>
                </c:pt>
                <c:pt idx="4">
                  <c:v>0.0015861875</c:v>
                </c:pt>
                <c:pt idx="5">
                  <c:v>0.00105745833333333</c:v>
                </c:pt>
                <c:pt idx="6">
                  <c:v>0.00079309375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1426800"/>
        <c:axId val="261266688"/>
      </c:lineChart>
      <c:catAx>
        <c:axId val="32142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5404930507848"/>
              <c:y val="0.8260831268097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66688"/>
        <c:crossesAt val="0.0001"/>
        <c:auto val="1"/>
        <c:lblAlgn val="ctr"/>
        <c:lblOffset val="100"/>
        <c:noMultiLvlLbl val="0"/>
      </c:catAx>
      <c:valAx>
        <c:axId val="2612666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4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val>
            <c:numRef>
              <c:f>'19KBytes-662'!$N$6:$N$12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2.295703301673451</c:v>
                </c:pt>
                <c:pt idx="2">
                  <c:v>1.518791143028127</c:v>
                </c:pt>
                <c:pt idx="3">
                  <c:v>1.31804726045183</c:v>
                </c:pt>
                <c:pt idx="4">
                  <c:v>1.081383953300098</c:v>
                </c:pt>
                <c:pt idx="5">
                  <c:v>0.941043420223219</c:v>
                </c:pt>
                <c:pt idx="6">
                  <c:v>0.768315572777912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val>
            <c:numRef>
              <c:f>'19KBytes-662'!$O$6:$O$9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6346336"/>
        <c:axId val="261236512"/>
      </c:lineChart>
      <c:catAx>
        <c:axId val="26634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36512"/>
        <c:crosses val="autoZero"/>
        <c:auto val="1"/>
        <c:lblAlgn val="ctr"/>
        <c:lblOffset val="100"/>
        <c:noMultiLvlLbl val="0"/>
      </c:catAx>
      <c:valAx>
        <c:axId val="2612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63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200669708957"/>
          <c:y val="0.888725471996276"/>
          <c:w val="0.449927334300184"/>
          <c:h val="0.079575672126503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0.091697</c:v>
                </c:pt>
                <c:pt idx="2">
                  <c:v>0.075243</c:v>
                </c:pt>
                <c:pt idx="3">
                  <c:v>0.065716</c:v>
                </c:pt>
                <c:pt idx="4">
                  <c:v>0.063927</c:v>
                </c:pt>
                <c:pt idx="5">
                  <c:v>0.083245</c:v>
                </c:pt>
                <c:pt idx="6">
                  <c:v>33.523219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0.088267</c:v>
                </c:pt>
                <c:pt idx="2">
                  <c:v>0.0441335</c:v>
                </c:pt>
                <c:pt idx="3">
                  <c:v>0.02206675</c:v>
                </c:pt>
                <c:pt idx="4">
                  <c:v>0.011033375</c:v>
                </c:pt>
                <c:pt idx="5">
                  <c:v>0.00735558333333333</c:v>
                </c:pt>
                <c:pt idx="6">
                  <c:v>0.0055166875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53872"/>
        <c:axId val="265863648"/>
      </c:lineChart>
      <c:catAx>
        <c:axId val="2666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PT"/>
          </a:p>
        </c:txPr>
        <c:crossAx val="265863648"/>
        <c:crossesAt val="0.001"/>
        <c:auto val="1"/>
        <c:lblAlgn val="ctr"/>
        <c:lblOffset val="100"/>
        <c:noMultiLvlLbl val="0"/>
      </c:catAx>
      <c:valAx>
        <c:axId val="2658636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66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'CacheLvL2-641'!$B$6:$B$12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dLbls>
            <c:delete val="1"/>
          </c:dLbls>
          <c:cat>
            <c:numRef>
              <c:f>'CacheLvL2-641'!$B$6:$B$12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1.925188392204761</c:v>
                </c:pt>
                <c:pt idx="2">
                  <c:v>2.346185027178608</c:v>
                </c:pt>
                <c:pt idx="3">
                  <c:v>2.686316878690121</c:v>
                </c:pt>
                <c:pt idx="4">
                  <c:v>2.761493578613106</c:v>
                </c:pt>
                <c:pt idx="5">
                  <c:v>2.120655895248964</c:v>
                </c:pt>
                <c:pt idx="6">
                  <c:v>0.00526602173854486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1030400"/>
        <c:axId val="190995600"/>
      </c:lineChart>
      <c:catAx>
        <c:axId val="32103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995600"/>
        <c:crosses val="autoZero"/>
        <c:auto val="1"/>
        <c:lblAlgn val="ctr"/>
        <c:lblOffset val="100"/>
        <c:noMultiLvlLbl val="0"/>
      </c:catAx>
      <c:valAx>
        <c:axId val="1909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0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0.077781</c:v>
                </c:pt>
                <c:pt idx="2">
                  <c:v>0.068737</c:v>
                </c:pt>
                <c:pt idx="3">
                  <c:v>0.06853</c:v>
                </c:pt>
                <c:pt idx="4">
                  <c:v>0.073486</c:v>
                </c:pt>
                <c:pt idx="5">
                  <c:v>0.082187</c:v>
                </c:pt>
                <c:pt idx="6">
                  <c:v>0.097718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0.088267</c:v>
                </c:pt>
                <c:pt idx="2">
                  <c:v>0.0441335</c:v>
                </c:pt>
                <c:pt idx="3">
                  <c:v>0.02206675</c:v>
                </c:pt>
                <c:pt idx="4">
                  <c:v>0.011033375</c:v>
                </c:pt>
                <c:pt idx="5">
                  <c:v>0.00735558333333333</c:v>
                </c:pt>
                <c:pt idx="6">
                  <c:v>0.0055166875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40336"/>
        <c:axId val="261293328"/>
      </c:lineChart>
      <c:catAx>
        <c:axId val="26584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93328"/>
        <c:crossesAt val="0.001"/>
        <c:auto val="1"/>
        <c:lblAlgn val="ctr"/>
        <c:lblOffset val="100"/>
        <c:noMultiLvlLbl val="0"/>
      </c:catAx>
      <c:valAx>
        <c:axId val="2612933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58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2.269628829662771</c:v>
                </c:pt>
                <c:pt idx="2">
                  <c:v>2.568252906004044</c:v>
                </c:pt>
                <c:pt idx="3">
                  <c:v>2.576010506347585</c:v>
                </c:pt>
                <c:pt idx="4">
                  <c:v>2.402280706529135</c:v>
                </c:pt>
                <c:pt idx="5">
                  <c:v>2.147955272731697</c:v>
                </c:pt>
                <c:pt idx="6">
                  <c:v>1.806565832292925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1353728"/>
        <c:axId val="261285632"/>
      </c:lineChart>
      <c:catAx>
        <c:axId val="2613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285632"/>
        <c:crosses val="autoZero"/>
        <c:auto val="1"/>
        <c:lblAlgn val="ctr"/>
        <c:lblOffset val="100"/>
        <c:noMultiLvlLbl val="0"/>
      </c:catAx>
      <c:valAx>
        <c:axId val="2612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13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pPr>
              <a:effectLst>
                <a:glow>
                  <a:schemeClr val="accent1">
                    <a:alpha val="40000"/>
                  </a:schemeClr>
                </a:glow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marker>
          <c:cat>
            <c:numRef>
              <c:f>'CacheLvL3-641'!$B$6:$B$12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1.578037</c:v>
                </c:pt>
                <c:pt idx="1">
                  <c:v>0.784224</c:v>
                </c:pt>
                <c:pt idx="2">
                  <c:v>0.450957</c:v>
                </c:pt>
                <c:pt idx="3">
                  <c:v>0.290974</c:v>
                </c:pt>
                <c:pt idx="4">
                  <c:v>0.214135</c:v>
                </c:pt>
                <c:pt idx="5">
                  <c:v>0.285776</c:v>
                </c:pt>
                <c:pt idx="6">
                  <c:v>66.689694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'CacheLvL3-641'!$M$6:$M$12</c:f>
              <c:numCache>
                <c:formatCode>General</c:formatCode>
                <c:ptCount val="7"/>
                <c:pt idx="0">
                  <c:v>1.578037</c:v>
                </c:pt>
                <c:pt idx="1">
                  <c:v>0.7890185</c:v>
                </c:pt>
                <c:pt idx="2">
                  <c:v>0.39450925</c:v>
                </c:pt>
                <c:pt idx="3">
                  <c:v>0.197254625</c:v>
                </c:pt>
                <c:pt idx="4">
                  <c:v>0.0986273125</c:v>
                </c:pt>
                <c:pt idx="5">
                  <c:v>0.0657515416666667</c:v>
                </c:pt>
                <c:pt idx="6">
                  <c:v>0.04931365625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32800"/>
        <c:axId val="190909024"/>
      </c:lineChart>
      <c:catAx>
        <c:axId val="32173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909024"/>
        <c:crossesAt val="0.01"/>
        <c:auto val="1"/>
        <c:lblAlgn val="ctr"/>
        <c:lblOffset val="100"/>
        <c:noMultiLvlLbl val="0"/>
      </c:catAx>
      <c:valAx>
        <c:axId val="1909090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7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14</xdr:row>
      <xdr:rowOff>169861</xdr:rowOff>
    </xdr:from>
    <xdr:to>
      <xdr:col>10</xdr:col>
      <xdr:colOff>298450</xdr:colOff>
      <xdr:row>33</xdr:row>
      <xdr:rowOff>149224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758825</xdr:colOff>
      <xdr:row>15</xdr:row>
      <xdr:rowOff>112711</xdr:rowOff>
    </xdr:from>
    <xdr:to>
      <xdr:col>19</xdr:col>
      <xdr:colOff>739775</xdr:colOff>
      <xdr:row>32</xdr:row>
      <xdr:rowOff>79374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16</xdr:row>
      <xdr:rowOff>33336</xdr:rowOff>
    </xdr:from>
    <xdr:to>
      <xdr:col>11</xdr:col>
      <xdr:colOff>457199</xdr:colOff>
      <xdr:row>35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4762</xdr:rowOff>
    </xdr:from>
    <xdr:to>
      <xdr:col>23</xdr:col>
      <xdr:colOff>380999</xdr:colOff>
      <xdr:row>35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14</xdr:row>
      <xdr:rowOff>96836</xdr:rowOff>
    </xdr:from>
    <xdr:to>
      <xdr:col>12</xdr:col>
      <xdr:colOff>152400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4762</xdr:rowOff>
    </xdr:from>
    <xdr:to>
      <xdr:col>23</xdr:col>
      <xdr:colOff>380999</xdr:colOff>
      <xdr:row>36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B3" workbookViewId="0">
      <selection activeCell="P33" sqref="P33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13</v>
      </c>
    </row>
    <row r="2" spans="2:18" ht="16" thickBot="1" x14ac:dyDescent="0.25"/>
    <row r="3" spans="2:18" ht="16" thickBot="1" x14ac:dyDescent="0.25">
      <c r="D3" s="23" t="s">
        <v>0</v>
      </c>
      <c r="E3" s="24"/>
      <c r="F3" s="24"/>
      <c r="G3" s="24"/>
      <c r="H3" s="25"/>
    </row>
    <row r="4" spans="2:18" ht="16" thickBot="1" x14ac:dyDescent="0.25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2</v>
      </c>
      <c r="K4" s="5" t="s">
        <v>7</v>
      </c>
      <c r="M4" s="4" t="s">
        <v>4</v>
      </c>
      <c r="N4" s="5" t="s">
        <v>3</v>
      </c>
      <c r="O4" s="1" t="s">
        <v>15</v>
      </c>
      <c r="P4" s="7" t="s">
        <v>11</v>
      </c>
      <c r="Q4" s="5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2.2495000000000001E-2</v>
      </c>
      <c r="E6" s="1">
        <v>2.2637000000000001E-2</v>
      </c>
      <c r="F6" s="1">
        <v>2.3025E-2</v>
      </c>
      <c r="G6" s="1">
        <v>2.0305E-2</v>
      </c>
      <c r="H6" s="1">
        <v>2.3372E-2</v>
      </c>
      <c r="J6" s="1">
        <f>AVERAGE(D6:H6)</f>
        <v>2.2366800000000003E-2</v>
      </c>
      <c r="K6" s="1">
        <f>MIN(D6:H6)</f>
        <v>2.0305E-2</v>
      </c>
      <c r="M6" s="1">
        <f>K6</f>
        <v>2.0305E-2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x14ac:dyDescent="0.2">
      <c r="B7" s="9">
        <v>2</v>
      </c>
      <c r="D7" s="2">
        <v>1.0070000000000001E-2</v>
      </c>
      <c r="E7" s="2">
        <v>9.8340000000000007E-3</v>
      </c>
      <c r="F7" s="2">
        <v>9.9649999999999999E-3</v>
      </c>
      <c r="G7" s="2">
        <v>9.9550000000000003E-3</v>
      </c>
      <c r="H7" s="2">
        <v>1.0177E-2</v>
      </c>
      <c r="J7" s="2">
        <f t="shared" ref="J7:J12" si="0">AVERAGE(D7:H7)</f>
        <v>1.0000199999999999E-2</v>
      </c>
      <c r="K7" s="2">
        <f t="shared" ref="K7:K12" si="1">MIN(D7:H7)</f>
        <v>9.8340000000000007E-3</v>
      </c>
      <c r="M7" s="2">
        <f t="shared" ref="M7:M12" si="2">$M$6/B7</f>
        <v>1.01525E-2</v>
      </c>
      <c r="N7" s="3">
        <f t="shared" ref="N7:N12" si="3">$K$6/K7</f>
        <v>2.0647752694732557</v>
      </c>
      <c r="O7" s="1">
        <v>2</v>
      </c>
    </row>
    <row r="8" spans="2:18" x14ac:dyDescent="0.2">
      <c r="B8" s="9">
        <v>4</v>
      </c>
      <c r="D8" s="2">
        <v>1.5094E-2</v>
      </c>
      <c r="E8" s="2">
        <v>1.4631E-2</v>
      </c>
      <c r="F8" s="2">
        <v>1.5200999999999999E-2</v>
      </c>
      <c r="G8" s="2">
        <v>1.4888E-2</v>
      </c>
      <c r="H8" s="2">
        <v>1.5075E-2</v>
      </c>
      <c r="J8" s="2">
        <f t="shared" si="0"/>
        <v>1.4977799999999999E-2</v>
      </c>
      <c r="K8" s="2">
        <f t="shared" si="1"/>
        <v>1.4631E-2</v>
      </c>
      <c r="M8" s="2">
        <f t="shared" si="2"/>
        <v>5.07625E-3</v>
      </c>
      <c r="N8" s="3">
        <f t="shared" si="3"/>
        <v>1.3878067117763653</v>
      </c>
      <c r="O8" s="1">
        <v>4</v>
      </c>
    </row>
    <row r="9" spans="2:18" x14ac:dyDescent="0.2">
      <c r="B9" s="9">
        <v>8</v>
      </c>
      <c r="D9" s="2">
        <v>1.7262E-2</v>
      </c>
      <c r="E9" s="2">
        <v>1.7357999999999998E-2</v>
      </c>
      <c r="F9" s="2">
        <v>1.7760999999999999E-2</v>
      </c>
      <c r="G9" s="2">
        <v>1.7416999999999998E-2</v>
      </c>
      <c r="H9" s="2">
        <v>1.7309000000000001E-2</v>
      </c>
      <c r="J9" s="2">
        <f t="shared" si="0"/>
        <v>1.74214E-2</v>
      </c>
      <c r="K9" s="2">
        <f t="shared" si="1"/>
        <v>1.7262E-2</v>
      </c>
      <c r="M9" s="2">
        <f t="shared" si="2"/>
        <v>2.538125E-3</v>
      </c>
      <c r="N9" s="3">
        <f t="shared" si="3"/>
        <v>1.1762831653342603</v>
      </c>
      <c r="O9" s="1">
        <v>8</v>
      </c>
    </row>
    <row r="10" spans="2:18" x14ac:dyDescent="0.2">
      <c r="B10" s="9">
        <v>16</v>
      </c>
      <c r="D10" s="2">
        <v>2.0660999999999999E-2</v>
      </c>
      <c r="E10" s="2">
        <v>2.0701000000000001E-2</v>
      </c>
      <c r="F10" s="2">
        <v>2.0586E-2</v>
      </c>
      <c r="G10" s="2">
        <v>1.9785000000000001E-2</v>
      </c>
      <c r="H10" s="2">
        <v>2.0704E-2</v>
      </c>
      <c r="J10" s="2">
        <f t="shared" si="0"/>
        <v>2.0487399999999999E-2</v>
      </c>
      <c r="K10" s="2">
        <f t="shared" si="1"/>
        <v>1.9785000000000001E-2</v>
      </c>
      <c r="M10" s="2">
        <f t="shared" si="2"/>
        <v>1.2690625E-3</v>
      </c>
      <c r="N10" s="3">
        <f t="shared" si="3"/>
        <v>1.0262825372757138</v>
      </c>
    </row>
    <row r="11" spans="2:18" x14ac:dyDescent="0.2">
      <c r="B11" s="9">
        <v>24</v>
      </c>
      <c r="D11" s="2">
        <v>2.8215E-2</v>
      </c>
      <c r="E11" s="2">
        <v>0.75236599999999998</v>
      </c>
      <c r="F11" s="2">
        <v>2.6098E-2</v>
      </c>
      <c r="G11" s="2">
        <v>0.77610699999999999</v>
      </c>
      <c r="H11" s="2">
        <v>2.7480000000000001E-2</v>
      </c>
      <c r="J11" s="2">
        <f t="shared" si="0"/>
        <v>0.32205319999999998</v>
      </c>
      <c r="K11" s="2">
        <f t="shared" si="1"/>
        <v>2.6098E-2</v>
      </c>
      <c r="M11" s="2">
        <f t="shared" si="2"/>
        <v>8.4604166666666671E-4</v>
      </c>
      <c r="N11" s="3">
        <f t="shared" si="3"/>
        <v>0.77802896773699137</v>
      </c>
    </row>
    <row r="12" spans="2:18" x14ac:dyDescent="0.2">
      <c r="B12" s="9">
        <v>32</v>
      </c>
      <c r="D12" s="2">
        <v>29.229883999999998</v>
      </c>
      <c r="E12" s="2">
        <v>19.990462999999998</v>
      </c>
      <c r="F12" s="2">
        <v>3.125E-2</v>
      </c>
      <c r="G12" s="2">
        <v>30.259924999999999</v>
      </c>
      <c r="H12" s="2">
        <v>28.109921</v>
      </c>
      <c r="J12" s="2">
        <f t="shared" si="0"/>
        <v>21.524288599999998</v>
      </c>
      <c r="K12" s="2">
        <f t="shared" si="1"/>
        <v>3.125E-2</v>
      </c>
      <c r="M12" s="2">
        <f t="shared" si="2"/>
        <v>6.3453125E-4</v>
      </c>
      <c r="N12" s="3">
        <f t="shared" si="3"/>
        <v>0.64976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A5" workbookViewId="0">
      <selection activeCell="L35" sqref="L35"/>
    </sheetView>
  </sheetViews>
  <sheetFormatPr baseColWidth="10" defaultRowHeight="16" x14ac:dyDescent="0.2"/>
  <cols>
    <col min="1" max="16384" width="10.83203125" style="18"/>
  </cols>
  <sheetData>
    <row r="2" spans="1:23" ht="17" thickBot="1" x14ac:dyDescent="0.25"/>
    <row r="3" spans="1:23" ht="17" thickBot="1" x14ac:dyDescent="0.25">
      <c r="A3" s="1"/>
      <c r="B3" s="1"/>
      <c r="C3" s="1"/>
      <c r="D3" s="23" t="s">
        <v>0</v>
      </c>
      <c r="E3" s="24"/>
      <c r="F3" s="24"/>
      <c r="G3" s="24"/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7" thickBot="1" x14ac:dyDescent="0.25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>
        <v>5</v>
      </c>
      <c r="I4" s="1"/>
      <c r="J4" s="15" t="s">
        <v>2</v>
      </c>
      <c r="K4" s="17" t="s">
        <v>7</v>
      </c>
      <c r="L4" s="1"/>
      <c r="M4" s="15" t="s">
        <v>4</v>
      </c>
      <c r="N4" s="17" t="s">
        <v>3</v>
      </c>
      <c r="O4" s="1" t="s">
        <v>15</v>
      </c>
      <c r="P4" s="7" t="s">
        <v>11</v>
      </c>
      <c r="Q4" s="17" t="s">
        <v>9</v>
      </c>
      <c r="R4" s="7" t="s">
        <v>1</v>
      </c>
      <c r="S4" s="1"/>
      <c r="T4" s="1"/>
      <c r="U4" s="1"/>
      <c r="V4" s="1"/>
      <c r="W4" s="1"/>
    </row>
    <row r="5" spans="1:2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s="1"/>
      <c r="B6" s="18">
        <v>1</v>
      </c>
      <c r="D6" s="18">
        <v>2.6848E-2</v>
      </c>
      <c r="E6" s="18">
        <v>2.5378999999999999E-2</v>
      </c>
      <c r="F6" s="18">
        <v>2.5458000000000001E-2</v>
      </c>
      <c r="G6" s="18">
        <v>2.5624000000000001E-2</v>
      </c>
      <c r="H6" s="18">
        <v>2.5714000000000001E-2</v>
      </c>
      <c r="I6" s="1"/>
      <c r="J6" s="18">
        <f>AVERAGE(D7:H7)</f>
        <v>1.12268E-2</v>
      </c>
      <c r="K6" s="18">
        <f t="shared" ref="K6:K12" si="0">MIN(D6:H6)</f>
        <v>2.5378999999999999E-2</v>
      </c>
      <c r="L6" s="1"/>
      <c r="M6" s="18">
        <f>K6</f>
        <v>2.5378999999999999E-2</v>
      </c>
      <c r="N6" s="18">
        <v>1</v>
      </c>
      <c r="O6" s="1">
        <v>1</v>
      </c>
      <c r="P6" s="1">
        <v>50</v>
      </c>
      <c r="Q6" s="14">
        <v>2500</v>
      </c>
      <c r="R6" s="1" t="s">
        <v>12</v>
      </c>
      <c r="S6" s="1"/>
      <c r="T6" s="1"/>
      <c r="U6" s="1"/>
      <c r="V6" s="1"/>
      <c r="W6" s="1"/>
    </row>
    <row r="7" spans="1:23" x14ac:dyDescent="0.2">
      <c r="A7" s="1"/>
      <c r="B7" s="9">
        <v>2</v>
      </c>
      <c r="C7" s="1"/>
      <c r="D7" s="2">
        <v>1.1254E-2</v>
      </c>
      <c r="E7" s="2">
        <v>1.1173000000000001E-2</v>
      </c>
      <c r="F7" s="2">
        <v>1.1055000000000001E-2</v>
      </c>
      <c r="G7" s="2">
        <v>1.1138E-2</v>
      </c>
      <c r="H7" s="2">
        <v>1.1514E-2</v>
      </c>
      <c r="I7" s="1"/>
      <c r="J7" s="2">
        <f t="shared" ref="J7:J12" si="1">AVERAGE(D7:H7)</f>
        <v>1.12268E-2</v>
      </c>
      <c r="K7" s="2">
        <f t="shared" si="0"/>
        <v>1.1055000000000001E-2</v>
      </c>
      <c r="L7" s="1"/>
      <c r="M7" s="2">
        <f t="shared" ref="M7:M12" si="2">$M$6/B7</f>
        <v>1.2689499999999999E-2</v>
      </c>
      <c r="N7" s="3">
        <f t="shared" ref="N7:N12" si="3">$K$6/K7</f>
        <v>2.2957033016734507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 x14ac:dyDescent="0.2">
      <c r="A8" s="1"/>
      <c r="B8" s="9">
        <v>4</v>
      </c>
      <c r="C8" s="1"/>
      <c r="D8" s="2">
        <v>1.7632999999999999E-2</v>
      </c>
      <c r="E8" s="2">
        <v>1.7093000000000001E-2</v>
      </c>
      <c r="F8" s="2">
        <v>1.6853E-2</v>
      </c>
      <c r="G8" s="2">
        <v>1.6815E-2</v>
      </c>
      <c r="H8" s="2">
        <v>1.6709999999999999E-2</v>
      </c>
      <c r="I8" s="1"/>
      <c r="J8" s="2">
        <f t="shared" si="1"/>
        <v>1.7020799999999999E-2</v>
      </c>
      <c r="K8" s="2">
        <f t="shared" si="0"/>
        <v>1.6709999999999999E-2</v>
      </c>
      <c r="L8" s="1"/>
      <c r="M8" s="2">
        <f t="shared" si="2"/>
        <v>6.3447499999999997E-3</v>
      </c>
      <c r="N8" s="3">
        <f t="shared" si="3"/>
        <v>1.5187911430281269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 x14ac:dyDescent="0.2">
      <c r="A9" s="1"/>
      <c r="B9" s="9">
        <v>8</v>
      </c>
      <c r="C9" s="1"/>
      <c r="D9" s="2">
        <v>2.0275999999999999E-2</v>
      </c>
      <c r="E9" s="2">
        <v>1.9903000000000001E-2</v>
      </c>
      <c r="F9" s="2">
        <v>2.2898999999999999E-2</v>
      </c>
      <c r="G9" s="2">
        <v>1.9255000000000001E-2</v>
      </c>
      <c r="H9" s="2">
        <v>1.9460000000000002E-2</v>
      </c>
      <c r="I9" s="1"/>
      <c r="J9" s="2">
        <f t="shared" si="1"/>
        <v>2.0358599999999998E-2</v>
      </c>
      <c r="K9" s="2">
        <f t="shared" si="0"/>
        <v>1.9255000000000001E-2</v>
      </c>
      <c r="L9" s="1"/>
      <c r="M9" s="2">
        <f t="shared" si="2"/>
        <v>3.1723749999999998E-3</v>
      </c>
      <c r="N9" s="3">
        <f t="shared" si="3"/>
        <v>1.3180472604518305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 x14ac:dyDescent="0.2">
      <c r="A10" s="1"/>
      <c r="B10" s="9">
        <v>16</v>
      </c>
      <c r="C10" s="1"/>
      <c r="D10" s="2">
        <v>2.3469E-2</v>
      </c>
      <c r="E10" s="2">
        <v>2.3827000000000001E-2</v>
      </c>
      <c r="F10" s="2">
        <v>2.4065E-2</v>
      </c>
      <c r="G10" s="2">
        <v>2.4671999999999999E-2</v>
      </c>
      <c r="H10" s="2">
        <v>2.4181000000000001E-2</v>
      </c>
      <c r="I10" s="1"/>
      <c r="J10" s="2">
        <f t="shared" si="1"/>
        <v>2.4042800000000003E-2</v>
      </c>
      <c r="K10" s="2">
        <f t="shared" si="0"/>
        <v>2.3469E-2</v>
      </c>
      <c r="L10" s="1"/>
      <c r="M10" s="2">
        <f t="shared" si="2"/>
        <v>1.5861874999999999E-3</v>
      </c>
      <c r="N10" s="3">
        <f t="shared" si="3"/>
        <v>1.081383953300098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s="1"/>
      <c r="B11" s="9">
        <v>24</v>
      </c>
      <c r="C11" s="1"/>
      <c r="D11" s="2">
        <v>2.7639E-2</v>
      </c>
      <c r="E11" s="2">
        <v>2.6969E-2</v>
      </c>
      <c r="F11" s="2">
        <v>2.8320000000000001E-2</v>
      </c>
      <c r="G11" s="2">
        <v>2.6971999999999999E-2</v>
      </c>
      <c r="H11" s="2">
        <v>2.7817000000000001E-2</v>
      </c>
      <c r="I11" s="1"/>
      <c r="J11" s="2">
        <f t="shared" si="1"/>
        <v>2.7543400000000003E-2</v>
      </c>
      <c r="K11" s="2">
        <f t="shared" si="0"/>
        <v>2.6969E-2</v>
      </c>
      <c r="L11" s="1"/>
      <c r="M11" s="2">
        <f t="shared" si="2"/>
        <v>1.0574583333333332E-3</v>
      </c>
      <c r="N11" s="3">
        <f t="shared" si="3"/>
        <v>0.94104342022321918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s="1"/>
      <c r="B12" s="9">
        <v>32</v>
      </c>
      <c r="C12" s="1"/>
      <c r="D12" s="2">
        <v>7.4031E-2</v>
      </c>
      <c r="E12" s="2">
        <v>3.3123E-2</v>
      </c>
      <c r="F12" s="2">
        <v>3.3031999999999999E-2</v>
      </c>
      <c r="G12" s="2">
        <v>3.4818000000000002E-2</v>
      </c>
      <c r="H12" s="2">
        <v>4.4824000000000003E-2</v>
      </c>
      <c r="I12" s="1"/>
      <c r="J12" s="2">
        <f t="shared" si="1"/>
        <v>4.3965600000000001E-2</v>
      </c>
      <c r="K12" s="2">
        <f t="shared" si="0"/>
        <v>3.3031999999999999E-2</v>
      </c>
      <c r="L12" s="1"/>
      <c r="M12" s="2">
        <f t="shared" si="2"/>
        <v>7.9309374999999996E-4</v>
      </c>
      <c r="N12" s="3">
        <f t="shared" si="3"/>
        <v>0.76831557277791229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1"/>
      <c r="P39" s="1"/>
      <c r="Q39" s="1"/>
      <c r="R39" s="1"/>
      <c r="S39" s="1"/>
      <c r="T39" s="1"/>
      <c r="U39" s="1"/>
      <c r="V39" s="1"/>
      <c r="W39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21</v>
      </c>
    </row>
    <row r="2" spans="2:18" ht="16" thickBot="1" x14ac:dyDescent="0.25"/>
    <row r="3" spans="2:18" ht="16" thickBot="1" x14ac:dyDescent="0.25">
      <c r="D3" s="23" t="s">
        <v>0</v>
      </c>
      <c r="E3" s="24"/>
      <c r="F3" s="24"/>
      <c r="G3" s="24"/>
      <c r="H3" s="25"/>
    </row>
    <row r="4" spans="2:18" ht="16" thickBot="1" x14ac:dyDescent="0.25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ht="16" x14ac:dyDescent="0.2">
      <c r="B7" s="9">
        <v>2</v>
      </c>
      <c r="D7" s="2">
        <v>9.3120999999999995E-2</v>
      </c>
      <c r="E7" s="2">
        <v>9.2323000000000002E-2</v>
      </c>
      <c r="F7" s="22">
        <v>9.1697000000000001E-2</v>
      </c>
      <c r="G7" s="2">
        <v>9.3094999999999997E-2</v>
      </c>
      <c r="H7" s="22">
        <v>9.2146000000000006E-2</v>
      </c>
      <c r="J7" s="2">
        <f t="shared" ref="J7:J12" si="0">AVERAGE(D7:H7)</f>
        <v>9.2476399999999986E-2</v>
      </c>
      <c r="K7" s="2">
        <f t="shared" ref="K7:K10" si="1">MIN(D7:H7)</f>
        <v>9.1697000000000001E-2</v>
      </c>
      <c r="M7" s="2">
        <f t="shared" ref="M7:M12" si="2">$M$6/B7</f>
        <v>8.8266999999999998E-2</v>
      </c>
      <c r="N7" s="3">
        <f t="shared" ref="N7:N12" si="3">$K$6/K7</f>
        <v>1.9251883922047612</v>
      </c>
      <c r="O7" s="1">
        <v>2</v>
      </c>
    </row>
    <row r="8" spans="2:18" x14ac:dyDescent="0.2">
      <c r="B8" s="9">
        <v>4</v>
      </c>
      <c r="D8" s="2">
        <v>7.7306E-2</v>
      </c>
      <c r="E8" s="2">
        <v>7.6125999999999999E-2</v>
      </c>
      <c r="F8" s="2">
        <v>7.5243000000000004E-2</v>
      </c>
      <c r="G8" s="2">
        <v>7.5377E-2</v>
      </c>
      <c r="H8" s="2">
        <v>7.5971999999999998E-2</v>
      </c>
      <c r="J8" s="2">
        <f t="shared" si="0"/>
        <v>7.6004799999999997E-2</v>
      </c>
      <c r="K8" s="2">
        <f t="shared" si="1"/>
        <v>7.5243000000000004E-2</v>
      </c>
      <c r="M8" s="2">
        <f t="shared" si="2"/>
        <v>4.4133499999999999E-2</v>
      </c>
      <c r="N8" s="3">
        <f t="shared" si="3"/>
        <v>2.346185027178608</v>
      </c>
      <c r="O8" s="1">
        <v>4</v>
      </c>
    </row>
    <row r="9" spans="2:18" x14ac:dyDescent="0.2">
      <c r="B9" s="9">
        <v>8</v>
      </c>
      <c r="D9" s="2">
        <v>6.7759E-2</v>
      </c>
      <c r="E9" s="2">
        <v>6.6346000000000002E-2</v>
      </c>
      <c r="F9" s="2">
        <v>6.6499000000000003E-2</v>
      </c>
      <c r="G9" s="2">
        <v>6.6789000000000001E-2</v>
      </c>
      <c r="H9" s="2">
        <v>6.5715999999999997E-2</v>
      </c>
      <c r="J9" s="2">
        <f t="shared" si="0"/>
        <v>6.6621799999999995E-2</v>
      </c>
      <c r="K9" s="2">
        <f t="shared" si="1"/>
        <v>6.5715999999999997E-2</v>
      </c>
      <c r="M9" s="2">
        <f t="shared" si="2"/>
        <v>2.206675E-2</v>
      </c>
      <c r="N9" s="3">
        <f t="shared" si="3"/>
        <v>2.6863168786901213</v>
      </c>
      <c r="O9" s="1">
        <v>8</v>
      </c>
    </row>
    <row r="10" spans="2:18" x14ac:dyDescent="0.2">
      <c r="B10" s="9">
        <v>16</v>
      </c>
      <c r="D10" s="2">
        <v>6.3926999999999998E-2</v>
      </c>
      <c r="E10" s="2">
        <v>6.7323999999999995E-2</v>
      </c>
      <c r="F10" s="2">
        <v>6.6193000000000002E-2</v>
      </c>
      <c r="G10" s="2">
        <v>6.6789000000000001E-2</v>
      </c>
      <c r="H10" s="2">
        <v>6.6492999999999997E-2</v>
      </c>
      <c r="J10" s="2">
        <f t="shared" si="0"/>
        <v>6.6145199999999987E-2</v>
      </c>
      <c r="K10" s="2">
        <f t="shared" si="1"/>
        <v>6.3926999999999998E-2</v>
      </c>
      <c r="M10" s="2">
        <f t="shared" si="2"/>
        <v>1.1033375E-2</v>
      </c>
      <c r="N10" s="3">
        <f t="shared" si="3"/>
        <v>2.7614935786131056</v>
      </c>
    </row>
    <row r="11" spans="2:18" x14ac:dyDescent="0.2">
      <c r="B11" s="9">
        <v>24</v>
      </c>
      <c r="D11" s="2">
        <v>0.87196399999999996</v>
      </c>
      <c r="E11" s="2">
        <v>8.8536000000000004E-2</v>
      </c>
      <c r="F11" s="2">
        <v>8.3245E-2</v>
      </c>
      <c r="G11" s="2">
        <v>0.22714699999999999</v>
      </c>
      <c r="H11" s="2">
        <v>8.6738999999999997E-2</v>
      </c>
      <c r="J11" s="2">
        <f t="shared" si="0"/>
        <v>0.27152619999999994</v>
      </c>
      <c r="K11" s="2">
        <f>MIN(D11:H11)</f>
        <v>8.3245E-2</v>
      </c>
      <c r="M11" s="2">
        <f t="shared" si="2"/>
        <v>7.3555833333333329E-3</v>
      </c>
      <c r="N11" s="3">
        <f t="shared" si="3"/>
        <v>2.120655895248964</v>
      </c>
    </row>
    <row r="12" spans="2:18" ht="16" x14ac:dyDescent="0.2">
      <c r="B12" s="9">
        <v>32</v>
      </c>
      <c r="D12" s="2">
        <v>40.332892999999999</v>
      </c>
      <c r="E12" s="2">
        <v>74.029926000000003</v>
      </c>
      <c r="F12" s="2">
        <v>33.523218999999997</v>
      </c>
      <c r="G12" s="22">
        <v>36.989061999999997</v>
      </c>
      <c r="H12" s="2">
        <v>36.452719000000002</v>
      </c>
      <c r="J12" s="2">
        <f t="shared" si="0"/>
        <v>44.265563799999995</v>
      </c>
      <c r="K12" s="2">
        <f>MIN(D12:H12)</f>
        <v>33.523218999999997</v>
      </c>
      <c r="M12" s="2">
        <f t="shared" si="2"/>
        <v>5.5166874999999999E-3</v>
      </c>
      <c r="N12" s="3">
        <f t="shared" si="3"/>
        <v>5.2660217385448582E-3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21</v>
      </c>
    </row>
    <row r="2" spans="2:18" ht="16" thickBot="1" x14ac:dyDescent="0.25"/>
    <row r="3" spans="2:18" ht="16" thickBot="1" x14ac:dyDescent="0.25">
      <c r="D3" s="23" t="s">
        <v>0</v>
      </c>
      <c r="E3" s="24"/>
      <c r="F3" s="24"/>
      <c r="G3" s="24"/>
      <c r="H3" s="25"/>
    </row>
    <row r="4" spans="2:18" ht="16" thickBot="1" x14ac:dyDescent="0.25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ht="16" x14ac:dyDescent="0.2">
      <c r="B7" s="9">
        <v>2</v>
      </c>
      <c r="D7" s="2">
        <v>0.100594</v>
      </c>
      <c r="E7" s="2">
        <v>0.100386</v>
      </c>
      <c r="F7" s="22">
        <v>7.7781000000000003E-2</v>
      </c>
      <c r="G7" s="2">
        <v>0.100994</v>
      </c>
      <c r="H7" s="22">
        <v>0.10014000000000001</v>
      </c>
      <c r="J7" s="2">
        <f t="shared" ref="J7:J12" si="0">AVERAGE(D7:H7)</f>
        <v>9.5978999999999995E-2</v>
      </c>
      <c r="K7" s="2">
        <f t="shared" ref="K7:K10" si="1">MIN(D7:H7)</f>
        <v>7.7781000000000003E-2</v>
      </c>
      <c r="M7" s="2">
        <f t="shared" ref="M7:M12" si="2">$M$6/B7</f>
        <v>8.8266999999999998E-2</v>
      </c>
      <c r="N7" s="3">
        <f t="shared" ref="N7:N12" si="3">$K$6/K7</f>
        <v>2.2696288296627709</v>
      </c>
      <c r="O7" s="1">
        <v>2</v>
      </c>
    </row>
    <row r="8" spans="2:18" x14ac:dyDescent="0.2">
      <c r="B8" s="9">
        <v>4</v>
      </c>
      <c r="D8" s="2">
        <v>8.4607000000000002E-2</v>
      </c>
      <c r="E8" s="2">
        <v>8.4527000000000005E-2</v>
      </c>
      <c r="F8" s="2">
        <v>6.8737000000000006E-2</v>
      </c>
      <c r="G8" s="2">
        <v>8.3715999999999999E-2</v>
      </c>
      <c r="H8" s="2">
        <v>8.5697999999999996E-2</v>
      </c>
      <c r="J8" s="2">
        <f t="shared" si="0"/>
        <v>8.1457000000000002E-2</v>
      </c>
      <c r="K8" s="2">
        <f t="shared" si="1"/>
        <v>6.8737000000000006E-2</v>
      </c>
      <c r="M8" s="2">
        <f t="shared" si="2"/>
        <v>4.4133499999999999E-2</v>
      </c>
      <c r="N8" s="3">
        <f t="shared" si="3"/>
        <v>2.568252906004044</v>
      </c>
      <c r="O8" s="1">
        <v>4</v>
      </c>
    </row>
    <row r="9" spans="2:18" x14ac:dyDescent="0.2">
      <c r="B9" s="9">
        <v>8</v>
      </c>
      <c r="D9" s="2">
        <v>7.0081000000000004E-2</v>
      </c>
      <c r="E9" s="2">
        <v>7.6688000000000006E-2</v>
      </c>
      <c r="F9" s="2">
        <v>6.8529999999999994E-2</v>
      </c>
      <c r="G9" s="2">
        <v>7.2618000000000002E-2</v>
      </c>
      <c r="H9" s="2">
        <v>7.1101999999999999E-2</v>
      </c>
      <c r="J9" s="2">
        <f t="shared" si="0"/>
        <v>7.1803800000000001E-2</v>
      </c>
      <c r="K9" s="2">
        <f t="shared" si="1"/>
        <v>6.8529999999999994E-2</v>
      </c>
      <c r="M9" s="2">
        <f t="shared" si="2"/>
        <v>2.206675E-2</v>
      </c>
      <c r="N9" s="3">
        <f t="shared" si="3"/>
        <v>2.5760105063475853</v>
      </c>
      <c r="O9" s="1">
        <v>8</v>
      </c>
    </row>
    <row r="10" spans="2:18" x14ac:dyDescent="0.2">
      <c r="B10" s="9">
        <v>16</v>
      </c>
      <c r="D10" s="2">
        <v>7.5821E-2</v>
      </c>
      <c r="E10" s="2">
        <v>7.3910000000000003E-2</v>
      </c>
      <c r="F10" s="2">
        <v>7.3485999999999996E-2</v>
      </c>
      <c r="G10" s="2">
        <v>7.7192999999999998E-2</v>
      </c>
      <c r="H10" s="2">
        <v>7.5776999999999997E-2</v>
      </c>
      <c r="J10" s="2">
        <f t="shared" si="0"/>
        <v>7.5237399999999996E-2</v>
      </c>
      <c r="K10" s="2">
        <f t="shared" si="1"/>
        <v>7.3485999999999996E-2</v>
      </c>
      <c r="M10" s="2">
        <f t="shared" si="2"/>
        <v>1.1033375E-2</v>
      </c>
      <c r="N10" s="3">
        <f t="shared" si="3"/>
        <v>2.4022807065291349</v>
      </c>
    </row>
    <row r="11" spans="2:18" x14ac:dyDescent="0.2">
      <c r="B11" s="9">
        <v>24</v>
      </c>
      <c r="D11" s="2">
        <v>8.3638000000000004E-2</v>
      </c>
      <c r="E11" s="2">
        <v>8.3714999999999998E-2</v>
      </c>
      <c r="F11" s="2">
        <v>8.5515999999999995E-2</v>
      </c>
      <c r="G11" s="2">
        <v>8.2186999999999996E-2</v>
      </c>
      <c r="H11" s="2">
        <v>8.3042000000000005E-2</v>
      </c>
      <c r="J11" s="2">
        <f t="shared" si="0"/>
        <v>8.3619600000000002E-2</v>
      </c>
      <c r="K11" s="2">
        <f>MIN(D11:H11)</f>
        <v>8.2186999999999996E-2</v>
      </c>
      <c r="M11" s="2">
        <f t="shared" si="2"/>
        <v>7.3555833333333329E-3</v>
      </c>
      <c r="N11" s="3">
        <f t="shared" si="3"/>
        <v>2.1479552727316973</v>
      </c>
    </row>
    <row r="12" spans="2:18" ht="16" x14ac:dyDescent="0.2">
      <c r="B12" s="9">
        <v>32</v>
      </c>
      <c r="D12" s="2">
        <v>9.9904000000000007E-2</v>
      </c>
      <c r="E12" s="2">
        <v>1.611583</v>
      </c>
      <c r="F12" s="2">
        <v>9.7717999999999999E-2</v>
      </c>
      <c r="G12" s="22">
        <v>9.9722000000000005E-2</v>
      </c>
      <c r="H12" s="2">
        <v>9.8193000000000003E-2</v>
      </c>
      <c r="J12" s="2">
        <f t="shared" si="0"/>
        <v>0.401424</v>
      </c>
      <c r="K12" s="2">
        <f>MIN(D12:H12)</f>
        <v>9.7717999999999999E-2</v>
      </c>
      <c r="M12" s="2">
        <f t="shared" si="2"/>
        <v>5.5166874999999999E-3</v>
      </c>
      <c r="N12" s="3">
        <f t="shared" si="3"/>
        <v>1.8065658322929246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7" workbookViewId="0">
      <selection activeCell="D6" sqref="D6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22</v>
      </c>
    </row>
    <row r="2" spans="2:18" ht="16" thickBot="1" x14ac:dyDescent="0.25"/>
    <row r="3" spans="2:18" ht="16" thickBot="1" x14ac:dyDescent="0.25">
      <c r="D3" s="23" t="s">
        <v>0</v>
      </c>
      <c r="E3" s="24"/>
      <c r="F3" s="24"/>
      <c r="G3" s="24"/>
      <c r="H3" s="25"/>
    </row>
    <row r="4" spans="2:18" ht="16" thickBot="1" x14ac:dyDescent="0.25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x14ac:dyDescent="0.2">
      <c r="B7" s="9">
        <v>2</v>
      </c>
      <c r="D7" s="2">
        <v>0.79442800000000002</v>
      </c>
      <c r="E7" s="2">
        <v>0.794049</v>
      </c>
      <c r="F7" s="2">
        <v>0.78528299999999995</v>
      </c>
      <c r="G7" s="2">
        <v>0.79638900000000001</v>
      </c>
      <c r="H7" s="2">
        <v>0.78422400000000003</v>
      </c>
      <c r="J7" s="2">
        <f t="shared" ref="J7:J12" si="0">AVERAGE(D7:H7)</f>
        <v>0.79087459999999998</v>
      </c>
      <c r="K7" s="2">
        <f t="shared" ref="K7:K10" si="1">MIN(D7:H7)</f>
        <v>0.78422400000000003</v>
      </c>
      <c r="M7" s="2">
        <f t="shared" ref="M7:M12" si="2">$M$6/B7</f>
        <v>0.78901849999999996</v>
      </c>
      <c r="N7" s="3">
        <f t="shared" ref="N7:N12" si="3">$K$6/K7</f>
        <v>2.0122273738115637</v>
      </c>
      <c r="O7" s="1">
        <v>2</v>
      </c>
    </row>
    <row r="8" spans="2:18" x14ac:dyDescent="0.2">
      <c r="B8" s="9">
        <v>4</v>
      </c>
      <c r="D8" s="2">
        <v>0.450957</v>
      </c>
      <c r="E8" s="2">
        <v>0.45899299999999998</v>
      </c>
      <c r="F8" s="2">
        <v>0.46265000000000001</v>
      </c>
      <c r="G8" s="2">
        <v>0.455571</v>
      </c>
      <c r="H8" s="2">
        <v>0.45203100000000002</v>
      </c>
      <c r="J8" s="2">
        <f t="shared" si="0"/>
        <v>0.45604040000000001</v>
      </c>
      <c r="K8" s="2">
        <f t="shared" si="1"/>
        <v>0.450957</v>
      </c>
      <c r="M8" s="2">
        <f t="shared" si="2"/>
        <v>0.39450924999999998</v>
      </c>
      <c r="N8" s="3">
        <f t="shared" si="3"/>
        <v>3.4993070292733006</v>
      </c>
      <c r="O8" s="1">
        <v>4</v>
      </c>
    </row>
    <row r="9" spans="2:18" x14ac:dyDescent="0.2">
      <c r="B9" s="9">
        <v>8</v>
      </c>
      <c r="D9" s="2">
        <v>0.29097400000000001</v>
      </c>
      <c r="E9" s="2">
        <v>0.29446600000000001</v>
      </c>
      <c r="F9" s="2">
        <v>0.293713</v>
      </c>
      <c r="G9" s="2">
        <v>0.29619699999999999</v>
      </c>
      <c r="H9" s="2">
        <v>0.29344700000000001</v>
      </c>
      <c r="J9" s="2">
        <f t="shared" si="0"/>
        <v>0.2937594</v>
      </c>
      <c r="K9" s="2">
        <f t="shared" si="1"/>
        <v>0.29097400000000001</v>
      </c>
      <c r="M9" s="2">
        <f t="shared" si="2"/>
        <v>0.19725462499999999</v>
      </c>
      <c r="N9" s="3">
        <f t="shared" si="3"/>
        <v>5.4232921154467402</v>
      </c>
      <c r="O9" s="1">
        <v>8</v>
      </c>
    </row>
    <row r="10" spans="2:18" x14ac:dyDescent="0.2">
      <c r="B10" s="9">
        <v>16</v>
      </c>
      <c r="D10" s="2">
        <v>0.230294</v>
      </c>
      <c r="E10" s="2">
        <v>0.22486800000000001</v>
      </c>
      <c r="F10" s="2">
        <v>0.22778799999999999</v>
      </c>
      <c r="G10" s="2">
        <v>0.22392100000000001</v>
      </c>
      <c r="H10" s="2">
        <v>0.21413499999999999</v>
      </c>
      <c r="J10" s="2">
        <f t="shared" si="0"/>
        <v>0.22420119999999999</v>
      </c>
      <c r="K10" s="2">
        <f t="shared" si="1"/>
        <v>0.21413499999999999</v>
      </c>
      <c r="M10" s="2">
        <f t="shared" si="2"/>
        <v>9.8627312499999994E-2</v>
      </c>
      <c r="N10" s="3">
        <f t="shared" si="3"/>
        <v>7.3693557802320964</v>
      </c>
      <c r="O10" s="1">
        <v>16</v>
      </c>
    </row>
    <row r="11" spans="2:18" x14ac:dyDescent="0.2">
      <c r="B11" s="9">
        <v>24</v>
      </c>
      <c r="D11" s="2">
        <v>0.28577599999999997</v>
      </c>
      <c r="E11" s="2">
        <v>0.28759400000000002</v>
      </c>
      <c r="F11" s="2">
        <v>0.28854000000000002</v>
      </c>
      <c r="G11" s="2">
        <v>0.28891699999999998</v>
      </c>
      <c r="H11" s="2">
        <v>0.28632099999999999</v>
      </c>
      <c r="J11" s="2">
        <f t="shared" si="0"/>
        <v>0.28742960000000001</v>
      </c>
      <c r="K11" s="2">
        <f>MIN(D11:H11)</f>
        <v>0.28577599999999997</v>
      </c>
      <c r="M11" s="2">
        <f t="shared" si="2"/>
        <v>6.5751541666666663E-2</v>
      </c>
      <c r="N11" s="3">
        <f t="shared" si="3"/>
        <v>5.5219367616594814</v>
      </c>
    </row>
    <row r="12" spans="2:18" x14ac:dyDescent="0.2">
      <c r="B12" s="9">
        <v>32</v>
      </c>
      <c r="D12" s="2">
        <v>87.616512</v>
      </c>
      <c r="E12" s="2">
        <v>154.12671700000001</v>
      </c>
      <c r="F12" s="2">
        <v>163.460162</v>
      </c>
      <c r="G12" s="2">
        <v>149.16986700000001</v>
      </c>
      <c r="H12" s="2">
        <v>66.689694000000003</v>
      </c>
      <c r="J12" s="2">
        <f t="shared" si="0"/>
        <v>124.21259040000002</v>
      </c>
      <c r="K12" s="2">
        <f>MIN(D12:H12)</f>
        <v>66.689694000000003</v>
      </c>
      <c r="M12" s="2">
        <f t="shared" si="2"/>
        <v>4.9313656249999997E-2</v>
      </c>
      <c r="N12" s="3">
        <f t="shared" si="3"/>
        <v>2.3662381776710505E-2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22</v>
      </c>
    </row>
    <row r="2" spans="2:18" ht="16" thickBot="1" x14ac:dyDescent="0.25"/>
    <row r="3" spans="2:18" ht="16" thickBot="1" x14ac:dyDescent="0.25">
      <c r="D3" s="23" t="s">
        <v>0</v>
      </c>
      <c r="E3" s="24"/>
      <c r="F3" s="24"/>
      <c r="G3" s="24"/>
      <c r="H3" s="25"/>
    </row>
    <row r="4" spans="2:18" ht="16" thickBot="1" x14ac:dyDescent="0.25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x14ac:dyDescent="0.2">
      <c r="B7" s="9">
        <v>2</v>
      </c>
      <c r="D7" s="2">
        <v>0.83477900000000005</v>
      </c>
      <c r="E7" s="2">
        <v>0.71958500000000003</v>
      </c>
      <c r="F7" s="2">
        <v>0.66970799999999997</v>
      </c>
      <c r="G7" s="2">
        <v>0.67224799999999996</v>
      </c>
      <c r="H7" s="2">
        <v>0.67386599999999997</v>
      </c>
      <c r="J7" s="2">
        <f t="shared" ref="J7:J12" si="0">AVERAGE(D7:H7)</f>
        <v>0.71403720000000004</v>
      </c>
      <c r="K7" s="2">
        <f t="shared" ref="K7:K10" si="1">MIN(D7:H7)</f>
        <v>0.66970799999999997</v>
      </c>
      <c r="M7" s="2">
        <f t="shared" ref="M7:M12" si="2">$M$6/B7</f>
        <v>0.78901849999999996</v>
      </c>
      <c r="N7" s="3">
        <f t="shared" ref="N7:N12" si="3">$K$6/K7</f>
        <v>2.3563060318825517</v>
      </c>
      <c r="O7" s="1">
        <v>2</v>
      </c>
    </row>
    <row r="8" spans="2:18" x14ac:dyDescent="0.2">
      <c r="B8" s="9">
        <v>4</v>
      </c>
      <c r="D8" s="2">
        <v>0.48456900000000003</v>
      </c>
      <c r="E8" s="2">
        <v>0.48586200000000002</v>
      </c>
      <c r="F8" s="2">
        <v>0.48803400000000002</v>
      </c>
      <c r="G8" s="2">
        <v>0.487315</v>
      </c>
      <c r="H8" s="2">
        <v>0.481603</v>
      </c>
      <c r="J8" s="2">
        <f t="shared" si="0"/>
        <v>0.48547659999999998</v>
      </c>
      <c r="K8" s="2">
        <f t="shared" si="1"/>
        <v>0.481603</v>
      </c>
      <c r="M8" s="2">
        <f t="shared" si="2"/>
        <v>0.39450924999999998</v>
      </c>
      <c r="N8" s="3">
        <f t="shared" si="3"/>
        <v>3.2766344894030972</v>
      </c>
      <c r="O8" s="1">
        <v>4</v>
      </c>
    </row>
    <row r="9" spans="2:18" x14ac:dyDescent="0.2">
      <c r="B9" s="9">
        <v>8</v>
      </c>
      <c r="D9" s="2">
        <v>0.307311</v>
      </c>
      <c r="E9" s="2">
        <v>0.32385700000000001</v>
      </c>
      <c r="F9" s="2">
        <v>0.30733899999999997</v>
      </c>
      <c r="G9" s="2">
        <v>0.307529</v>
      </c>
      <c r="H9" s="2">
        <v>0.30988500000000002</v>
      </c>
      <c r="J9" s="2">
        <f t="shared" si="0"/>
        <v>0.31118419999999997</v>
      </c>
      <c r="K9" s="2">
        <f t="shared" si="1"/>
        <v>0.307311</v>
      </c>
      <c r="M9" s="2">
        <f t="shared" si="2"/>
        <v>0.19725462499999999</v>
      </c>
      <c r="N9" s="3">
        <f t="shared" si="3"/>
        <v>5.1349837786476886</v>
      </c>
      <c r="O9" s="1">
        <v>8</v>
      </c>
    </row>
    <row r="10" spans="2:18" x14ac:dyDescent="0.2">
      <c r="B10" s="9">
        <v>16</v>
      </c>
      <c r="D10" s="2">
        <v>0.23628099999999999</v>
      </c>
      <c r="E10" s="2">
        <v>0.24443999999999999</v>
      </c>
      <c r="F10" s="2">
        <v>0.23518700000000001</v>
      </c>
      <c r="G10" s="2">
        <v>0.23871500000000001</v>
      </c>
      <c r="H10" s="2">
        <v>0.23613999999999999</v>
      </c>
      <c r="J10" s="2">
        <f t="shared" si="0"/>
        <v>0.23815259999999999</v>
      </c>
      <c r="K10" s="2">
        <f t="shared" si="1"/>
        <v>0.23518700000000001</v>
      </c>
      <c r="M10" s="2">
        <f t="shared" si="2"/>
        <v>9.8627312499999994E-2</v>
      </c>
      <c r="N10" s="3">
        <f t="shared" si="3"/>
        <v>6.7097118463180356</v>
      </c>
      <c r="O10" s="1">
        <v>16</v>
      </c>
    </row>
    <row r="11" spans="2:18" x14ac:dyDescent="0.2">
      <c r="B11" s="9">
        <v>24</v>
      </c>
      <c r="D11" s="2">
        <v>0.23722699999999999</v>
      </c>
      <c r="E11" s="2">
        <v>0.234318</v>
      </c>
      <c r="F11" s="2">
        <v>0.23640900000000001</v>
      </c>
      <c r="G11" s="2">
        <v>0.23900399999999999</v>
      </c>
      <c r="H11" s="2">
        <v>0.232628</v>
      </c>
      <c r="J11" s="2">
        <f t="shared" si="0"/>
        <v>0.23591719999999999</v>
      </c>
      <c r="K11" s="2">
        <f>MIN(D11:H11)</f>
        <v>0.232628</v>
      </c>
      <c r="M11" s="2">
        <f t="shared" si="2"/>
        <v>6.5751541666666663E-2</v>
      </c>
      <c r="N11" s="3">
        <f t="shared" si="3"/>
        <v>6.7835213301924098</v>
      </c>
    </row>
    <row r="12" spans="2:18" x14ac:dyDescent="0.2">
      <c r="B12" s="9">
        <v>32</v>
      </c>
      <c r="D12" s="2">
        <v>0.31262000000000001</v>
      </c>
      <c r="E12" s="2">
        <v>0.25745600000000002</v>
      </c>
      <c r="F12" s="2">
        <v>0.26640599999999998</v>
      </c>
      <c r="G12" s="2">
        <v>0.29341200000000001</v>
      </c>
      <c r="H12" s="2">
        <v>0.27447500000000002</v>
      </c>
      <c r="J12" s="2">
        <f t="shared" si="0"/>
        <v>0.28087380000000001</v>
      </c>
      <c r="K12" s="2">
        <f>MIN(D12:H12)</f>
        <v>0.25745600000000002</v>
      </c>
      <c r="M12" s="2">
        <f t="shared" si="2"/>
        <v>4.9313656249999997E-2</v>
      </c>
      <c r="N12" s="3">
        <f t="shared" si="3"/>
        <v>6.1293463737492999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opLeftCell="A3" workbookViewId="0">
      <selection activeCell="S6" sqref="S6"/>
    </sheetView>
  </sheetViews>
  <sheetFormatPr baseColWidth="10" defaultColWidth="8.83203125" defaultRowHeight="15" x14ac:dyDescent="0.2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6" thickBot="1" x14ac:dyDescent="0.25"/>
    <row r="3" spans="2:24" ht="29" customHeight="1" thickBot="1" x14ac:dyDescent="0.25">
      <c r="D3" s="23" t="s">
        <v>0</v>
      </c>
      <c r="E3" s="24"/>
      <c r="F3" s="24"/>
      <c r="G3" s="24"/>
      <c r="H3" s="25"/>
    </row>
    <row r="4" spans="2:24" ht="35" customHeight="1" thickBot="1" x14ac:dyDescent="0.25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/>
      <c r="O4" s="4" t="s">
        <v>2</v>
      </c>
      <c r="P4" s="5" t="s">
        <v>7</v>
      </c>
      <c r="R4" s="4" t="s">
        <v>4</v>
      </c>
      <c r="S4" s="6" t="s">
        <v>3</v>
      </c>
      <c r="T4" s="5" t="s">
        <v>5</v>
      </c>
      <c r="V4" s="7" t="s">
        <v>1</v>
      </c>
      <c r="X4" s="5" t="s">
        <v>9</v>
      </c>
    </row>
    <row r="5" spans="2:24" ht="8" customHeight="1" x14ac:dyDescent="0.2"/>
    <row r="6" spans="2:24" x14ac:dyDescent="0.2">
      <c r="B6" s="1">
        <v>1</v>
      </c>
      <c r="D6" s="1">
        <v>502.771478</v>
      </c>
      <c r="E6" s="1">
        <v>507.14761800000002</v>
      </c>
      <c r="F6" s="1">
        <v>485.35223400000001</v>
      </c>
      <c r="G6" s="1">
        <v>500.96914299999997</v>
      </c>
      <c r="H6" s="1">
        <v>480.461862</v>
      </c>
      <c r="O6" s="1">
        <f t="shared" ref="O6:O12" si="0">AVERAGE(D6:H6)</f>
        <v>495.34046699999999</v>
      </c>
      <c r="P6" s="1">
        <f t="shared" ref="P6:P12" si="1">MIN(D6:H6)</f>
        <v>480.461862</v>
      </c>
      <c r="R6" s="1">
        <f>P6</f>
        <v>480.461862</v>
      </c>
      <c r="S6" s="1">
        <v>1</v>
      </c>
      <c r="T6" s="2">
        <f>1</f>
        <v>1</v>
      </c>
    </row>
    <row r="7" spans="2:24" x14ac:dyDescent="0.2">
      <c r="B7" s="9">
        <v>2</v>
      </c>
      <c r="D7" s="2">
        <v>191.695167</v>
      </c>
      <c r="E7" s="2">
        <v>184.80751699999999</v>
      </c>
      <c r="F7" s="2">
        <v>194.19979699999999</v>
      </c>
      <c r="G7" s="2">
        <v>194.861458</v>
      </c>
      <c r="H7" s="2">
        <v>217.36057500000001</v>
      </c>
      <c r="O7" s="2">
        <f t="shared" si="0"/>
        <v>196.58490280000001</v>
      </c>
      <c r="P7" s="2">
        <f t="shared" si="1"/>
        <v>184.80751699999999</v>
      </c>
      <c r="R7" s="2">
        <f t="shared" ref="R7:R12" si="2">$R$6/B7</f>
        <v>240.230931</v>
      </c>
      <c r="S7" s="3">
        <f t="shared" ref="S7:S12" si="3">$P$6/P7</f>
        <v>2.5997961002852499</v>
      </c>
      <c r="T7" s="2">
        <f>2</f>
        <v>2</v>
      </c>
    </row>
    <row r="8" spans="2:24" x14ac:dyDescent="0.2">
      <c r="B8" s="9">
        <v>4</v>
      </c>
      <c r="D8" s="2">
        <v>104.98876</v>
      </c>
      <c r="E8" s="2">
        <v>105.790733</v>
      </c>
      <c r="F8" s="2">
        <v>102.57595600000001</v>
      </c>
      <c r="G8" s="2">
        <v>104.64458</v>
      </c>
      <c r="H8" s="2">
        <v>119.727498</v>
      </c>
      <c r="O8" s="2">
        <f t="shared" si="0"/>
        <v>107.5455054</v>
      </c>
      <c r="P8" s="2">
        <f t="shared" si="1"/>
        <v>102.57595600000001</v>
      </c>
      <c r="R8" s="2">
        <f t="shared" si="2"/>
        <v>120.1154655</v>
      </c>
      <c r="S8" s="3">
        <f t="shared" si="3"/>
        <v>4.6839618243479979</v>
      </c>
      <c r="T8" s="2">
        <f>4</f>
        <v>4</v>
      </c>
    </row>
    <row r="9" spans="2:24" x14ac:dyDescent="0.2">
      <c r="B9" s="9">
        <v>8</v>
      </c>
      <c r="D9" s="2">
        <v>80.870994999999994</v>
      </c>
      <c r="E9" s="2">
        <v>80.141137999999998</v>
      </c>
      <c r="F9" s="2">
        <v>80.435023000000001</v>
      </c>
      <c r="G9" s="2">
        <v>79.235023999999996</v>
      </c>
      <c r="H9" s="2">
        <v>84.942815999999993</v>
      </c>
      <c r="O9" s="2">
        <f t="shared" si="0"/>
        <v>81.124999200000005</v>
      </c>
      <c r="P9" s="2">
        <f t="shared" si="1"/>
        <v>79.235023999999996</v>
      </c>
      <c r="R9" s="2">
        <f t="shared" si="2"/>
        <v>60.05773275</v>
      </c>
      <c r="S9" s="3">
        <f t="shared" si="3"/>
        <v>6.0637561238070683</v>
      </c>
      <c r="T9" s="1">
        <v>8</v>
      </c>
    </row>
    <row r="10" spans="2:24" x14ac:dyDescent="0.2">
      <c r="B10" s="9">
        <v>16</v>
      </c>
      <c r="D10" s="2">
        <v>79.314853999999997</v>
      </c>
      <c r="E10" s="2">
        <v>75.930788000000007</v>
      </c>
      <c r="F10" s="2">
        <v>78.099710000000002</v>
      </c>
      <c r="G10" s="2">
        <v>80.187123999999997</v>
      </c>
      <c r="H10" s="2">
        <v>80.51764</v>
      </c>
      <c r="O10" s="2">
        <f t="shared" si="0"/>
        <v>78.810023200000003</v>
      </c>
      <c r="P10" s="2">
        <f t="shared" si="1"/>
        <v>75.930788000000007</v>
      </c>
      <c r="R10" s="2">
        <f t="shared" si="2"/>
        <v>30.028866375</v>
      </c>
      <c r="S10" s="3">
        <f t="shared" si="3"/>
        <v>6.3276290771537882</v>
      </c>
    </row>
    <row r="11" spans="2:24" x14ac:dyDescent="0.2">
      <c r="B11" s="9">
        <v>24</v>
      </c>
      <c r="D11" s="2">
        <v>88.001002</v>
      </c>
      <c r="E11" s="2">
        <v>88.730462000000003</v>
      </c>
      <c r="F11" s="2">
        <v>107.913887</v>
      </c>
      <c r="G11" s="2">
        <v>126.60998600000001</v>
      </c>
      <c r="H11" s="2">
        <v>104.670602</v>
      </c>
      <c r="O11" s="2">
        <f t="shared" si="0"/>
        <v>103.18518779999999</v>
      </c>
      <c r="P11" s="2">
        <f t="shared" si="1"/>
        <v>88.001002</v>
      </c>
      <c r="R11" s="2">
        <f t="shared" si="2"/>
        <v>20.01924425</v>
      </c>
      <c r="S11" s="3">
        <f t="shared" si="3"/>
        <v>5.4597317198729165</v>
      </c>
    </row>
    <row r="12" spans="2:24" x14ac:dyDescent="0.2">
      <c r="B12" s="9">
        <v>32</v>
      </c>
      <c r="D12" s="2">
        <v>343.17010599999998</v>
      </c>
      <c r="E12" s="2">
        <v>308.16984600000001</v>
      </c>
      <c r="F12" s="2">
        <v>321.52587599999998</v>
      </c>
      <c r="G12" s="2">
        <v>189.69341499999999</v>
      </c>
      <c r="H12" s="2">
        <v>335.24965400000002</v>
      </c>
      <c r="O12" s="2">
        <f t="shared" si="0"/>
        <v>299.56177939999998</v>
      </c>
      <c r="P12" s="2">
        <f t="shared" si="1"/>
        <v>189.69341499999999</v>
      </c>
      <c r="R12" s="2">
        <f t="shared" si="2"/>
        <v>15.0144331875</v>
      </c>
      <c r="S12" s="3">
        <f t="shared" si="3"/>
        <v>2.5328336357906784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workbookViewId="0">
      <selection activeCell="N13" sqref="N13"/>
    </sheetView>
  </sheetViews>
  <sheetFormatPr baseColWidth="10" defaultRowHeight="16" x14ac:dyDescent="0.2"/>
  <cols>
    <col min="1" max="16384" width="10.83203125" style="18"/>
  </cols>
  <sheetData>
    <row r="2" spans="1:24" ht="17" thickBot="1" x14ac:dyDescent="0.25"/>
    <row r="3" spans="1:24" ht="17" thickBot="1" x14ac:dyDescent="0.25">
      <c r="A3" s="1"/>
      <c r="B3" s="1"/>
      <c r="C3" s="1"/>
      <c r="D3" s="23" t="s">
        <v>0</v>
      </c>
      <c r="E3" s="24"/>
      <c r="F3" s="24"/>
      <c r="G3" s="24"/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7" thickBot="1" x14ac:dyDescent="0.25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/>
      <c r="I4" s="1"/>
      <c r="J4" s="1"/>
      <c r="K4" s="1"/>
      <c r="L4" s="1"/>
      <c r="M4" s="1"/>
      <c r="N4" s="1"/>
      <c r="O4" s="15" t="s">
        <v>2</v>
      </c>
      <c r="P4" s="17" t="s">
        <v>7</v>
      </c>
      <c r="Q4" s="1"/>
      <c r="R4" s="15" t="s">
        <v>4</v>
      </c>
      <c r="S4" s="16" t="s">
        <v>3</v>
      </c>
      <c r="T4" s="17" t="s">
        <v>5</v>
      </c>
      <c r="U4" s="1"/>
      <c r="V4" s="7" t="s">
        <v>1</v>
      </c>
      <c r="W4" s="1"/>
      <c r="X4" s="17" t="s">
        <v>9</v>
      </c>
    </row>
    <row r="5" spans="1:2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/>
      <c r="B6" s="18">
        <v>1</v>
      </c>
      <c r="D6" s="18">
        <v>658.70205499999997</v>
      </c>
      <c r="E6" s="18">
        <v>654.731764</v>
      </c>
      <c r="F6" s="18">
        <v>657.87472000000002</v>
      </c>
      <c r="G6" s="18">
        <v>650.32435499999997</v>
      </c>
      <c r="H6" s="18">
        <v>649.43148499999995</v>
      </c>
      <c r="I6" s="1"/>
      <c r="J6" s="1"/>
      <c r="K6" s="1"/>
      <c r="L6" s="1"/>
      <c r="M6" s="1"/>
      <c r="N6" s="1"/>
      <c r="O6" s="18">
        <f t="shared" ref="O6:O12" si="0">AVERAGE(D6:H6)</f>
        <v>654.21287580000001</v>
      </c>
      <c r="P6" s="18">
        <f t="shared" ref="P6:P12" si="1">MIN(D6:H6)</f>
        <v>649.43148499999995</v>
      </c>
      <c r="Q6" s="1"/>
      <c r="R6" s="18">
        <f>P6</f>
        <v>649.43148499999995</v>
      </c>
      <c r="S6" s="18">
        <v>1</v>
      </c>
      <c r="T6" s="2">
        <v>1</v>
      </c>
      <c r="U6" s="1"/>
      <c r="V6" s="2" t="s">
        <v>14</v>
      </c>
      <c r="W6" s="1"/>
      <c r="X6" s="14" t="s">
        <v>20</v>
      </c>
    </row>
    <row r="7" spans="1:24" x14ac:dyDescent="0.2">
      <c r="A7" s="1"/>
      <c r="B7" s="9">
        <v>2</v>
      </c>
      <c r="C7" s="1"/>
      <c r="D7" s="2">
        <v>204.82372699999999</v>
      </c>
      <c r="E7" s="2">
        <v>197.50738200000001</v>
      </c>
      <c r="F7" s="2">
        <v>203.10920899999999</v>
      </c>
      <c r="G7" s="2">
        <v>233.046932</v>
      </c>
      <c r="H7" s="2">
        <v>198.07222999999999</v>
      </c>
      <c r="I7" s="1"/>
      <c r="J7" s="1"/>
      <c r="K7" s="1"/>
      <c r="L7" s="1"/>
      <c r="M7" s="1"/>
      <c r="N7" s="1"/>
      <c r="O7" s="2">
        <f t="shared" si="0"/>
        <v>207.31189599999999</v>
      </c>
      <c r="P7" s="2">
        <f t="shared" si="1"/>
        <v>197.50738200000001</v>
      </c>
      <c r="Q7" s="1"/>
      <c r="R7" s="2">
        <f t="shared" ref="R7:R12" si="2">$R$6/B7</f>
        <v>324.71574249999998</v>
      </c>
      <c r="S7" s="3">
        <f t="shared" ref="S7:S12" si="3">$P$6/P7</f>
        <v>3.2881377821108475</v>
      </c>
      <c r="T7" s="2">
        <v>2</v>
      </c>
      <c r="U7" s="1"/>
      <c r="V7" s="1"/>
      <c r="W7" s="1"/>
      <c r="X7" s="1"/>
    </row>
    <row r="8" spans="1:24" x14ac:dyDescent="0.2">
      <c r="A8" s="1"/>
      <c r="B8" s="9">
        <v>4</v>
      </c>
      <c r="C8" s="1"/>
      <c r="D8" s="2">
        <v>93.552012000000005</v>
      </c>
      <c r="E8" s="2">
        <v>110.451543</v>
      </c>
      <c r="F8" s="2">
        <v>96.687968999999995</v>
      </c>
      <c r="G8" s="2">
        <v>96.116731999999999</v>
      </c>
      <c r="H8" s="2">
        <v>103.198589</v>
      </c>
      <c r="I8" s="1"/>
      <c r="J8" s="1"/>
      <c r="K8" s="1"/>
      <c r="L8" s="1"/>
      <c r="M8" s="1"/>
      <c r="N8" s="1"/>
      <c r="O8" s="2">
        <f t="shared" si="0"/>
        <v>100.001369</v>
      </c>
      <c r="P8" s="2">
        <f t="shared" si="1"/>
        <v>93.552012000000005</v>
      </c>
      <c r="Q8" s="1"/>
      <c r="R8" s="2">
        <f t="shared" si="2"/>
        <v>162.35787124999999</v>
      </c>
      <c r="S8" s="3">
        <f t="shared" si="3"/>
        <v>6.9419296401663697</v>
      </c>
      <c r="T8" s="2">
        <v>4</v>
      </c>
      <c r="U8" s="1"/>
      <c r="V8" s="1"/>
      <c r="W8" s="1"/>
      <c r="X8" s="1"/>
    </row>
    <row r="9" spans="1:24" x14ac:dyDescent="0.2">
      <c r="A9" s="1"/>
      <c r="B9" s="9">
        <v>8</v>
      </c>
      <c r="C9" s="1"/>
      <c r="D9" s="2">
        <v>63.461308000000002</v>
      </c>
      <c r="E9" s="2">
        <v>62.926752</v>
      </c>
      <c r="F9" s="2">
        <v>63.029746000000003</v>
      </c>
      <c r="G9" s="2">
        <v>63.568255999999998</v>
      </c>
      <c r="H9" s="2">
        <v>64.232428999999996</v>
      </c>
      <c r="I9" s="1"/>
      <c r="J9" s="1"/>
      <c r="K9" s="1"/>
      <c r="L9" s="1"/>
      <c r="M9" s="1"/>
      <c r="N9" s="1"/>
      <c r="O9" s="2">
        <f t="shared" si="0"/>
        <v>63.443698199999993</v>
      </c>
      <c r="P9" s="2">
        <f t="shared" si="1"/>
        <v>62.926752</v>
      </c>
      <c r="Q9" s="1"/>
      <c r="R9" s="2">
        <f t="shared" si="2"/>
        <v>81.178935624999994</v>
      </c>
      <c r="S9" s="3">
        <f t="shared" si="3"/>
        <v>10.32043549617816</v>
      </c>
      <c r="T9" s="1">
        <v>8</v>
      </c>
      <c r="U9" s="1"/>
      <c r="V9" s="1"/>
      <c r="W9" s="1"/>
      <c r="X9" s="1"/>
    </row>
    <row r="10" spans="1:24" x14ac:dyDescent="0.2">
      <c r="A10" s="1"/>
      <c r="B10" s="9">
        <v>16</v>
      </c>
      <c r="C10" s="1"/>
      <c r="D10" s="2">
        <v>49.554572999999998</v>
      </c>
      <c r="E10" s="2">
        <v>48.366109000000002</v>
      </c>
      <c r="F10" s="2">
        <v>50.200696000000001</v>
      </c>
      <c r="G10" s="2">
        <v>50.805895</v>
      </c>
      <c r="H10" s="2">
        <v>49.374671999999997</v>
      </c>
      <c r="I10" s="1"/>
      <c r="J10" s="1"/>
      <c r="K10" s="1"/>
      <c r="L10" s="1"/>
      <c r="M10" s="1"/>
      <c r="N10" s="1"/>
      <c r="O10" s="2">
        <f t="shared" si="0"/>
        <v>49.660388999999995</v>
      </c>
      <c r="P10" s="2">
        <f t="shared" si="1"/>
        <v>48.366109000000002</v>
      </c>
      <c r="Q10" s="1"/>
      <c r="R10" s="2">
        <f t="shared" si="2"/>
        <v>40.589467812499997</v>
      </c>
      <c r="S10" s="3">
        <f t="shared" si="3"/>
        <v>13.427408125801477</v>
      </c>
      <c r="T10" s="1">
        <v>16</v>
      </c>
      <c r="U10" s="1"/>
      <c r="V10" s="1"/>
      <c r="W10" s="1"/>
      <c r="X10" s="1"/>
    </row>
    <row r="11" spans="1:24" x14ac:dyDescent="0.2">
      <c r="A11" s="1"/>
      <c r="B11" s="9">
        <v>24</v>
      </c>
      <c r="C11" s="1"/>
      <c r="D11" s="2">
        <v>45.371532000000002</v>
      </c>
      <c r="E11" s="2">
        <v>46.038947</v>
      </c>
      <c r="F11" s="2">
        <v>52.828918999999999</v>
      </c>
      <c r="G11" s="2">
        <v>45.950128999999997</v>
      </c>
      <c r="H11" s="2">
        <v>46.894303000000001</v>
      </c>
      <c r="I11" s="1"/>
      <c r="J11" s="1"/>
      <c r="K11" s="1"/>
      <c r="L11" s="1"/>
      <c r="M11" s="1"/>
      <c r="N11" s="1"/>
      <c r="O11" s="2">
        <f t="shared" si="0"/>
        <v>47.416766000000003</v>
      </c>
      <c r="P11" s="2">
        <f t="shared" si="1"/>
        <v>45.371532000000002</v>
      </c>
      <c r="Q11" s="1"/>
      <c r="R11" s="2">
        <f t="shared" si="2"/>
        <v>27.059645208333333</v>
      </c>
      <c r="S11" s="3">
        <f t="shared" si="3"/>
        <v>14.313633601792418</v>
      </c>
      <c r="T11" s="1"/>
      <c r="U11" s="1"/>
      <c r="V11" s="1"/>
      <c r="W11" s="1"/>
      <c r="X11" s="1"/>
    </row>
    <row r="12" spans="1:24" x14ac:dyDescent="0.2">
      <c r="A12" s="1"/>
      <c r="B12" s="9">
        <v>32</v>
      </c>
      <c r="C12" s="1"/>
      <c r="D12" s="2">
        <v>65.632829000000001</v>
      </c>
      <c r="E12" s="2">
        <v>62.674204000000003</v>
      </c>
      <c r="F12" s="2">
        <v>64.78537</v>
      </c>
      <c r="G12" s="2">
        <v>70.718722999999997</v>
      </c>
      <c r="H12" s="2">
        <v>70.842196999999999</v>
      </c>
      <c r="I12" s="1"/>
      <c r="J12" s="1"/>
      <c r="K12" s="1"/>
      <c r="L12" s="1"/>
      <c r="M12" s="1"/>
      <c r="N12" s="1"/>
      <c r="O12" s="2">
        <f t="shared" si="0"/>
        <v>66.9306646</v>
      </c>
      <c r="P12" s="2">
        <f t="shared" si="1"/>
        <v>62.674204000000003</v>
      </c>
      <c r="Q12" s="1"/>
      <c r="R12" s="2">
        <f t="shared" si="2"/>
        <v>20.294733906249999</v>
      </c>
      <c r="S12" s="3">
        <f t="shared" si="3"/>
        <v>10.362022068920092</v>
      </c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e">
        <f>$R$6/'RAM-662'!B13</f>
        <v>#DIV/0!</v>
      </c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U38" s="1"/>
      <c r="V38" s="1"/>
      <c r="W38" s="1"/>
      <c r="X38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6" thickBot="1" x14ac:dyDescent="0.25"/>
    <row r="3" spans="2:13" ht="16" thickBot="1" x14ac:dyDescent="0.25">
      <c r="D3" s="23" t="s">
        <v>8</v>
      </c>
      <c r="E3" s="24"/>
      <c r="F3" s="24"/>
      <c r="G3" s="24"/>
      <c r="H3" s="25"/>
    </row>
    <row r="4" spans="2:13" ht="16" thickBot="1" x14ac:dyDescent="0.25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2</v>
      </c>
      <c r="K4" s="13" t="s">
        <v>7</v>
      </c>
      <c r="M4" s="7" t="s">
        <v>10</v>
      </c>
    </row>
    <row r="5" spans="2:13" ht="4.5" customHeight="1" thickBot="1" x14ac:dyDescent="0.25"/>
    <row r="6" spans="2:13" x14ac:dyDescent="0.2">
      <c r="B6" s="8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6" thickBot="1" x14ac:dyDescent="0.25">
      <c r="B7" s="10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6" thickBot="1" x14ac:dyDescent="0.25">
      <c r="B8" s="10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 x14ac:dyDescent="0.2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2016-12-14T14:55:32Z</dcterms:modified>
</cp:coreProperties>
</file>