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320" yWindow="0" windowWidth="25260" windowHeight="14800" tabRatio="714"/>
  </bookViews>
  <sheets>
    <sheet name="19KBytes-641" sheetId="6" r:id="rId1"/>
    <sheet name="19KBytes-662" sheetId="8" r:id="rId2"/>
    <sheet name="RAM-641" sheetId="1" r:id="rId3"/>
    <sheet name="RAM-662" sheetId="9" r:id="rId4"/>
    <sheet name="Otimização do Compilador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9" l="1"/>
  <c r="S11" i="9"/>
  <c r="S10" i="9"/>
  <c r="S9" i="9"/>
  <c r="S8" i="9"/>
  <c r="S7" i="9"/>
  <c r="R7" i="9"/>
  <c r="R12" i="9"/>
  <c r="R11" i="9"/>
  <c r="R10" i="9"/>
  <c r="R9" i="9"/>
  <c r="R8" i="9"/>
  <c r="R6" i="9"/>
  <c r="P6" i="9"/>
  <c r="O6" i="9"/>
  <c r="S8" i="1"/>
  <c r="S7" i="1"/>
  <c r="S12" i="1"/>
  <c r="S11" i="1"/>
  <c r="S10" i="1"/>
  <c r="S9" i="1"/>
  <c r="R7" i="1"/>
  <c r="R12" i="1"/>
  <c r="R11" i="1"/>
  <c r="R10" i="1"/>
  <c r="R9" i="1"/>
  <c r="R8" i="1"/>
  <c r="R6" i="1"/>
  <c r="P6" i="1"/>
  <c r="O6" i="1"/>
  <c r="N7" i="6"/>
  <c r="N12" i="6"/>
  <c r="N11" i="6"/>
  <c r="N10" i="6"/>
  <c r="N9" i="6"/>
  <c r="N8" i="6"/>
  <c r="M7" i="6"/>
  <c r="M12" i="6"/>
  <c r="M11" i="6"/>
  <c r="M10" i="6"/>
  <c r="M9" i="6"/>
  <c r="M8" i="6"/>
  <c r="M6" i="6"/>
  <c r="K6" i="6"/>
  <c r="J6" i="6"/>
  <c r="N7" i="8"/>
  <c r="N12" i="8"/>
  <c r="N11" i="8"/>
  <c r="N10" i="8"/>
  <c r="N9" i="8"/>
  <c r="N8" i="8"/>
  <c r="M12" i="8"/>
  <c r="M11" i="8"/>
  <c r="M10" i="8"/>
  <c r="M9" i="8"/>
  <c r="M8" i="8"/>
  <c r="M7" i="8"/>
  <c r="M6" i="8"/>
  <c r="K6" i="8"/>
  <c r="J6" i="8"/>
  <c r="P7" i="9"/>
  <c r="P12" i="9"/>
  <c r="P11" i="9"/>
  <c r="P10" i="9"/>
  <c r="P9" i="9"/>
  <c r="P8" i="9"/>
  <c r="T8" i="1"/>
  <c r="T7" i="1"/>
  <c r="T6" i="1"/>
  <c r="P7" i="1"/>
  <c r="P12" i="1"/>
  <c r="P11" i="1"/>
  <c r="P10" i="1"/>
  <c r="P9" i="1"/>
  <c r="P8" i="1"/>
  <c r="K7" i="8"/>
  <c r="K12" i="8"/>
  <c r="K11" i="8"/>
  <c r="K10" i="8"/>
  <c r="K9" i="8"/>
  <c r="K8" i="8"/>
  <c r="K7" i="6"/>
  <c r="K8" i="6"/>
  <c r="K9" i="6"/>
  <c r="K10" i="6"/>
  <c r="K11" i="6"/>
  <c r="K12" i="6"/>
  <c r="O12" i="9"/>
  <c r="O11" i="9"/>
  <c r="O10" i="9"/>
  <c r="O9" i="9"/>
  <c r="O8" i="9"/>
  <c r="O7" i="9"/>
  <c r="J12" i="8"/>
  <c r="J11" i="8"/>
  <c r="J10" i="8"/>
  <c r="J9" i="8"/>
  <c r="J8" i="8"/>
  <c r="J7" i="8"/>
  <c r="K8" i="7"/>
  <c r="J8" i="7"/>
  <c r="J6" i="7"/>
  <c r="J7" i="7"/>
  <c r="M6" i="7"/>
  <c r="K7" i="7"/>
  <c r="K6" i="7"/>
  <c r="J12" i="6"/>
  <c r="J11" i="6"/>
  <c r="J10" i="6"/>
  <c r="J9" i="6"/>
  <c r="J8" i="6"/>
  <c r="J7" i="6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<sst xmlns="http://schemas.openxmlformats.org/spreadsheetml/2006/main" count="51" uniqueCount="21">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</sst>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Normal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0.020305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'19KBytes-641'!$M$6:$M$12</c:f>
              <c:numCache>
                <c:formatCode>General</c:formatCode>
                <c:ptCount val="7"/>
                <c:pt idx="0">
                  <c:v>0.020305</c:v>
                </c:pt>
                <c:pt idx="1">
                  <c:v>0.0101525</c:v>
                </c:pt>
                <c:pt idx="2">
                  <c:v>0.00507625</c:v>
                </c:pt>
                <c:pt idx="3">
                  <c:v>0.002538125</c:v>
                </c:pt>
                <c:pt idx="4">
                  <c:v>0.0012690625</c:v>
                </c:pt>
                <c:pt idx="5">
                  <c:v>0.000846041666666666</c:v>
                </c:pt>
                <c:pt idx="6">
                  <c:v>0.00063453125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085949928"/>
        <c:axId val="2085957192"/>
      </c:lineChart>
      <c:catAx>
        <c:axId val="208594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57192"/>
        <c:crosses val="autoZero"/>
        <c:auto val="1"/>
        <c:lblAlgn val="ctr"/>
        <c:lblOffset val="100"/>
        <c:noMultiLvlLbl val="0"/>
      </c:catAx>
      <c:valAx>
        <c:axId val="2085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2.064775269473256</c:v>
                </c:pt>
                <c:pt idx="2">
                  <c:v>1.387806711776365</c:v>
                </c:pt>
                <c:pt idx="3">
                  <c:v>1.17628316533426</c:v>
                </c:pt>
                <c:pt idx="4">
                  <c:v>1.026282537275714</c:v>
                </c:pt>
                <c:pt idx="5">
                  <c:v>0.778028967736991</c:v>
                </c:pt>
                <c:pt idx="6">
                  <c:v>0.64976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6031784"/>
        <c:axId val="2086038168"/>
      </c:lineChart>
      <c:catAx>
        <c:axId val="208603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38168"/>
        <c:crosses val="autoZero"/>
        <c:auto val="1"/>
        <c:lblAlgn val="ctr"/>
        <c:lblOffset val="100"/>
        <c:noMultiLvlLbl val="0"/>
      </c:catAx>
      <c:valAx>
        <c:axId val="20860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3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0.025379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ser>
          <c:idx val="3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'19KBytes-662'!$M$6:$M$12</c:f>
              <c:numCache>
                <c:formatCode>General</c:formatCode>
                <c:ptCount val="7"/>
                <c:pt idx="0">
                  <c:v>0.025379</c:v>
                </c:pt>
                <c:pt idx="1">
                  <c:v>0.0126895</c:v>
                </c:pt>
                <c:pt idx="2">
                  <c:v>0.00634475</c:v>
                </c:pt>
                <c:pt idx="3">
                  <c:v>0.003172375</c:v>
                </c:pt>
                <c:pt idx="4">
                  <c:v>0.0015861875</c:v>
                </c:pt>
                <c:pt idx="5">
                  <c:v>0.00105745833333333</c:v>
                </c:pt>
                <c:pt idx="6">
                  <c:v>0.00079309375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6087048"/>
        <c:axId val="2085127304"/>
      </c:lineChart>
      <c:catAx>
        <c:axId val="208608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5404930507848"/>
              <c:y val="0.8260831268097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27304"/>
        <c:crosses val="autoZero"/>
        <c:auto val="1"/>
        <c:lblAlgn val="ctr"/>
        <c:lblOffset val="100"/>
        <c:noMultiLvlLbl val="0"/>
      </c:catAx>
      <c:valAx>
        <c:axId val="20851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8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2.295703301673451</c:v>
                </c:pt>
                <c:pt idx="2">
                  <c:v>1.518791143028127</c:v>
                </c:pt>
                <c:pt idx="3">
                  <c:v>1.31804726045183</c:v>
                </c:pt>
                <c:pt idx="4">
                  <c:v>1.081383953300098</c:v>
                </c:pt>
                <c:pt idx="5">
                  <c:v>0.941043420223219</c:v>
                </c:pt>
                <c:pt idx="6">
                  <c:v>0.768315572777912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val>
            <c:numRef>
              <c:f>'19KBytes-662'!$O$6:$O$9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5194392"/>
        <c:axId val="2085200776"/>
      </c:lineChart>
      <c:catAx>
        <c:axId val="208519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00776"/>
        <c:crosses val="autoZero"/>
        <c:auto val="1"/>
        <c:lblAlgn val="ctr"/>
        <c:lblOffset val="100"/>
        <c:noMultiLvlLbl val="0"/>
      </c:catAx>
      <c:valAx>
        <c:axId val="20852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200669708957"/>
          <c:y val="0.888725471996276"/>
          <c:w val="0.449927334300184"/>
          <c:h val="0.079575672126503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de execução</c:v>
          </c:tx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'RAM-641'!$R$6:$R$12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33944"/>
        <c:axId val="2086140376"/>
      </c:lineChart>
      <c:catAx>
        <c:axId val="208613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40376"/>
        <c:crosses val="autoZero"/>
        <c:auto val="0"/>
        <c:lblAlgn val="ctr"/>
        <c:lblOffset val="100"/>
        <c:noMultiLvlLbl val="0"/>
      </c:catAx>
      <c:valAx>
        <c:axId val="20861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3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215410785357"/>
          <c:y val="0.909590202434966"/>
          <c:w val="0.351204099111247"/>
          <c:h val="0.075393375570468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'RAM-641'!$T$6:$T$9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'RAM-641'!$S$6:$S$12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2.59979610028525</c:v>
                </c:pt>
                <c:pt idx="2">
                  <c:v>4.683961824347998</c:v>
                </c:pt>
                <c:pt idx="3">
                  <c:v>6.063756123807068</c:v>
                </c:pt>
                <c:pt idx="4">
                  <c:v>6.327629077153788</c:v>
                </c:pt>
                <c:pt idx="5">
                  <c:v>5.459731719872916</c:v>
                </c:pt>
                <c:pt idx="6">
                  <c:v>2.532833635790678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79192"/>
        <c:axId val="2086185576"/>
      </c:lineChart>
      <c:catAx>
        <c:axId val="208617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5576"/>
        <c:crosses val="autoZero"/>
        <c:auto val="1"/>
        <c:lblAlgn val="ctr"/>
        <c:lblOffset val="100"/>
        <c:noMultiLvlLbl val="0"/>
      </c:catAx>
      <c:valAx>
        <c:axId val="20861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7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4996004755"/>
          <c:y val="0.0803592620964852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93.552012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81.17893562499999</c:v>
                </c:pt>
                <c:pt idx="4">
                  <c:v>40.5894678125</c:v>
                </c:pt>
                <c:pt idx="5">
                  <c:v>27.05964520833333</c:v>
                </c:pt>
                <c:pt idx="6">
                  <c:v>20.29473390625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33768"/>
        <c:axId val="2086240040"/>
      </c:lineChart>
      <c:catAx>
        <c:axId val="208623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40040"/>
        <c:crosses val="autoZero"/>
        <c:auto val="1"/>
        <c:lblAlgn val="ctr"/>
        <c:lblOffset val="100"/>
        <c:noMultiLvlLbl val="0"/>
      </c:catAx>
      <c:valAx>
        <c:axId val="20862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058209594512"/>
          <c:y val="0.0817506841800096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'RAM-662'!$S$6:$S$12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80808"/>
        <c:axId val="2086287208"/>
      </c:lineChart>
      <c:catAx>
        <c:axId val="208628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87208"/>
        <c:crosses val="autoZero"/>
        <c:auto val="1"/>
        <c:lblAlgn val="ctr"/>
        <c:lblOffset val="100"/>
        <c:noMultiLvlLbl val="0"/>
      </c:catAx>
      <c:valAx>
        <c:axId val="20862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8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4306963212941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14</xdr:row>
      <xdr:rowOff>169861</xdr:rowOff>
    </xdr:from>
    <xdr:to>
      <xdr:col>10</xdr:col>
      <xdr:colOff>298450</xdr:colOff>
      <xdr:row>33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758825</xdr:colOff>
      <xdr:row>15</xdr:row>
      <xdr:rowOff>112711</xdr:rowOff>
    </xdr:from>
    <xdr:to>
      <xdr:col>19</xdr:col>
      <xdr:colOff>739775</xdr:colOff>
      <xdr:row>32</xdr:row>
      <xdr:rowOff>79374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16</xdr:row>
      <xdr:rowOff>33336</xdr:rowOff>
    </xdr:from>
    <xdr:to>
      <xdr:col>11</xdr:col>
      <xdr:colOff>457199</xdr:colOff>
      <xdr:row>35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4762</xdr:rowOff>
    </xdr:from>
    <xdr:to>
      <xdr:col>23</xdr:col>
      <xdr:colOff>380999</xdr:colOff>
      <xdr:row>35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14</xdr:row>
      <xdr:rowOff>96836</xdr:rowOff>
    </xdr:from>
    <xdr:to>
      <xdr:col>12</xdr:col>
      <xdr:colOff>152400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topLeftCell="A2" workbookViewId="0">
      <selection activeCell="P33" sqref="P33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/>
    <row r="3" spans="2:18" ht="15" thickBot="1">
      <c r="D3" s="19" t="s">
        <v>0</v>
      </c>
      <c r="E3" s="20"/>
      <c r="F3" s="20"/>
      <c r="G3" s="20"/>
      <c r="H3" s="21"/>
    </row>
    <row r="4" spans="2:18" ht="15" thickBot="1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2</v>
      </c>
      <c r="K4" s="5" t="s">
        <v>7</v>
      </c>
      <c r="M4" s="4" t="s">
        <v>4</v>
      </c>
      <c r="N4" s="5" t="s">
        <v>3</v>
      </c>
      <c r="O4" s="1" t="s">
        <v>15</v>
      </c>
      <c r="P4" s="7" t="s">
        <v>11</v>
      </c>
      <c r="Q4" s="5" t="s">
        <v>9</v>
      </c>
      <c r="R4" s="7" t="s">
        <v>1</v>
      </c>
    </row>
    <row r="5" spans="2:18" ht="5.25" customHeight="1"/>
    <row r="6" spans="2:18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4">
        <v>2500</v>
      </c>
      <c r="R6" s="1" t="s">
        <v>12</v>
      </c>
    </row>
    <row r="7" spans="2:18">
      <c r="B7" s="9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>$M$6/B7</f>
        <v>1.01525E-2</v>
      </c>
      <c r="N7" s="3">
        <f>$K$6/K7</f>
        <v>2.0647752694732557</v>
      </c>
      <c r="O7" s="1">
        <v>2</v>
      </c>
    </row>
    <row r="8" spans="2:18">
      <c r="B8" s="9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>$M$6/B8</f>
        <v>5.07625E-3</v>
      </c>
      <c r="N8" s="3">
        <f>$K$6/K8</f>
        <v>1.3878067117763653</v>
      </c>
      <c r="O8" s="1">
        <v>4</v>
      </c>
    </row>
    <row r="9" spans="2:18">
      <c r="B9" s="9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>$M$6/B9</f>
        <v>2.538125E-3</v>
      </c>
      <c r="N9" s="3">
        <f>$K$6/K9</f>
        <v>1.1762831653342603</v>
      </c>
      <c r="O9" s="1">
        <v>8</v>
      </c>
    </row>
    <row r="10" spans="2:18">
      <c r="B10" s="9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>$M$6/B10</f>
        <v>1.2690625E-3</v>
      </c>
      <c r="N10" s="3">
        <f>$K$6/K10</f>
        <v>1.0262825372757138</v>
      </c>
    </row>
    <row r="11" spans="2:18">
      <c r="B11" s="9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>$M$6/B11</f>
        <v>8.4604166666666671E-4</v>
      </c>
      <c r="N11" s="3">
        <f>$K$6/K11</f>
        <v>0.77802896773699137</v>
      </c>
    </row>
    <row r="12" spans="2:18">
      <c r="B12" s="9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>$M$6/B12</f>
        <v>6.3453125E-4</v>
      </c>
      <c r="N12" s="3">
        <f>$K$6/K12</f>
        <v>0.64976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E6" workbookViewId="0">
      <selection activeCell="L35" sqref="L35"/>
    </sheetView>
  </sheetViews>
  <sheetFormatPr baseColWidth="10" defaultRowHeight="15" x14ac:dyDescent="0"/>
  <cols>
    <col min="1" max="16384" width="10.83203125" style="18"/>
  </cols>
  <sheetData>
    <row r="2" spans="1:23" ht="16" thickBot="1"/>
    <row r="3" spans="1:23" ht="16" thickBot="1">
      <c r="A3" s="1"/>
      <c r="B3" s="1"/>
      <c r="C3" s="1"/>
      <c r="D3" s="19" t="s">
        <v>0</v>
      </c>
      <c r="E3" s="20"/>
      <c r="F3" s="20"/>
      <c r="G3" s="20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>
        <v>5</v>
      </c>
      <c r="I4" s="1"/>
      <c r="J4" s="15" t="s">
        <v>2</v>
      </c>
      <c r="K4" s="17" t="s">
        <v>7</v>
      </c>
      <c r="L4" s="1"/>
      <c r="M4" s="15" t="s">
        <v>4</v>
      </c>
      <c r="N4" s="17" t="s">
        <v>3</v>
      </c>
      <c r="O4" s="1" t="s">
        <v>15</v>
      </c>
      <c r="P4" s="7" t="s">
        <v>11</v>
      </c>
      <c r="Q4" s="17" t="s">
        <v>9</v>
      </c>
      <c r="R4" s="7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8">
        <v>1</v>
      </c>
      <c r="D6" s="18">
        <v>2.6848E-2</v>
      </c>
      <c r="E6" s="18">
        <v>2.5378999999999999E-2</v>
      </c>
      <c r="F6" s="18">
        <v>2.5458000000000001E-2</v>
      </c>
      <c r="G6" s="18">
        <v>2.5624000000000001E-2</v>
      </c>
      <c r="H6" s="18">
        <v>2.5714000000000001E-2</v>
      </c>
      <c r="I6" s="1"/>
      <c r="J6" s="18">
        <f>AVERAGE(D7:H7)</f>
        <v>1.12268E-2</v>
      </c>
      <c r="K6" s="18">
        <f>MIN(D6:H6)</f>
        <v>2.5378999999999999E-2</v>
      </c>
      <c r="L6" s="1"/>
      <c r="M6" s="18">
        <f>K6</f>
        <v>2.5378999999999999E-2</v>
      </c>
      <c r="N6" s="18">
        <v>1</v>
      </c>
      <c r="O6" s="1">
        <v>1</v>
      </c>
      <c r="P6" s="1">
        <v>50</v>
      </c>
      <c r="Q6" s="14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9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>AVERAGE(D7:H7)</f>
        <v>1.12268E-2</v>
      </c>
      <c r="K7" s="2">
        <f>MIN(D7:H7)</f>
        <v>1.1055000000000001E-2</v>
      </c>
      <c r="L7" s="1"/>
      <c r="M7" s="2">
        <f>$M$6/B7</f>
        <v>1.2689499999999999E-2</v>
      </c>
      <c r="N7" s="3">
        <f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9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>AVERAGE(D8:H8)</f>
        <v>1.7020799999999999E-2</v>
      </c>
      <c r="K8" s="2">
        <f>MIN(D8:H8)</f>
        <v>1.6709999999999999E-2</v>
      </c>
      <c r="L8" s="1"/>
      <c r="M8" s="2">
        <f>$M$6/B8</f>
        <v>6.3447499999999997E-3</v>
      </c>
      <c r="N8" s="3">
        <f>$K$6/K8</f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9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>AVERAGE(D9:H9)</f>
        <v>2.0358599999999998E-2</v>
      </c>
      <c r="K9" s="2">
        <f>MIN(D9:H9)</f>
        <v>1.9255000000000001E-2</v>
      </c>
      <c r="L9" s="1"/>
      <c r="M9" s="2">
        <f>$M$6/B9</f>
        <v>3.1723749999999998E-3</v>
      </c>
      <c r="N9" s="3">
        <f>$K$6/K9</f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9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>AVERAGE(D10:H10)</f>
        <v>2.4042800000000003E-2</v>
      </c>
      <c r="K10" s="2">
        <f>MIN(D10:H10)</f>
        <v>2.3469E-2</v>
      </c>
      <c r="L10" s="1"/>
      <c r="M10" s="2">
        <f>$M$6/B10</f>
        <v>1.5861874999999999E-3</v>
      </c>
      <c r="N10" s="3">
        <f>$K$6/K10</f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9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>AVERAGE(D11:H11)</f>
        <v>2.7543400000000003E-2</v>
      </c>
      <c r="K11" s="2">
        <f>MIN(D11:H11)</f>
        <v>2.6969E-2</v>
      </c>
      <c r="L11" s="1"/>
      <c r="M11" s="2">
        <f>$M$6/B11</f>
        <v>1.0574583333333332E-3</v>
      </c>
      <c r="N11" s="3">
        <f>$K$6/K11</f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9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>AVERAGE(D12:H12)</f>
        <v>4.3965600000000001E-2</v>
      </c>
      <c r="K12" s="2">
        <f>MIN(D12:H12)</f>
        <v>3.3031999999999999E-2</v>
      </c>
      <c r="L12" s="1"/>
      <c r="M12" s="2">
        <f>$M$6/B12</f>
        <v>7.9309374999999996E-4</v>
      </c>
      <c r="N12" s="3">
        <f>$K$6/K12</f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P39" s="1"/>
      <c r="Q39" s="1"/>
      <c r="R39" s="1"/>
      <c r="S39" s="1"/>
      <c r="T39" s="1"/>
      <c r="U39" s="1"/>
      <c r="V39" s="1"/>
      <c r="W39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opLeftCell="A8" workbookViewId="0">
      <selection activeCell="S6" sqref="S6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/>
    <row r="3" spans="2:24" ht="29" customHeight="1" thickBot="1">
      <c r="D3" s="19" t="s">
        <v>0</v>
      </c>
      <c r="E3" s="20"/>
      <c r="F3" s="20"/>
      <c r="G3" s="20"/>
      <c r="H3" s="21"/>
    </row>
    <row r="4" spans="2:24" ht="35" customHeight="1" thickBot="1">
      <c r="B4" s="7" t="s">
        <v>19</v>
      </c>
      <c r="D4" s="4">
        <v>1</v>
      </c>
      <c r="E4" s="6">
        <v>2</v>
      </c>
      <c r="F4" s="6">
        <v>3</v>
      </c>
      <c r="G4" s="6">
        <v>4</v>
      </c>
      <c r="H4" s="5"/>
      <c r="O4" s="4" t="s">
        <v>2</v>
      </c>
      <c r="P4" s="5" t="s">
        <v>7</v>
      </c>
      <c r="R4" s="4" t="s">
        <v>4</v>
      </c>
      <c r="S4" s="6" t="s">
        <v>3</v>
      </c>
      <c r="T4" s="5" t="s">
        <v>5</v>
      </c>
      <c r="V4" s="7" t="s">
        <v>1</v>
      </c>
      <c r="X4" s="5" t="s">
        <v>9</v>
      </c>
    </row>
    <row r="5" spans="2:24" ht="8" customHeight="1"/>
    <row r="6" spans="2:24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>AVERAGE(D6:H6)</f>
        <v>495.34046699999999</v>
      </c>
      <c r="P6" s="1">
        <f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>
      <c r="B7" s="9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>AVERAGE(D7:H7)</f>
        <v>196.58490280000001</v>
      </c>
      <c r="P7" s="2">
        <f>MIN(D7:H7)</f>
        <v>184.80751699999999</v>
      </c>
      <c r="R7" s="2">
        <f>$R$6/B7</f>
        <v>240.230931</v>
      </c>
      <c r="S7" s="3">
        <f>$P$6/P7</f>
        <v>2.5997961002852499</v>
      </c>
      <c r="T7" s="2">
        <f>2</f>
        <v>2</v>
      </c>
    </row>
    <row r="8" spans="2:24">
      <c r="B8" s="9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>AVERAGE(D8:H8)</f>
        <v>107.5455054</v>
      </c>
      <c r="P8" s="2">
        <f>MIN(D8:H8)</f>
        <v>102.57595600000001</v>
      </c>
      <c r="R8" s="2">
        <f>$R$6/B8</f>
        <v>120.1154655</v>
      </c>
      <c r="S8" s="3">
        <f>$P$6/P8</f>
        <v>4.6839618243479979</v>
      </c>
      <c r="T8" s="2">
        <f>4</f>
        <v>4</v>
      </c>
    </row>
    <row r="9" spans="2:24">
      <c r="B9" s="9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>AVERAGE(D9:H9)</f>
        <v>81.124999200000005</v>
      </c>
      <c r="P9" s="2">
        <f>MIN(D9:H9)</f>
        <v>79.235023999999996</v>
      </c>
      <c r="R9" s="2">
        <f>$R$6/B9</f>
        <v>60.05773275</v>
      </c>
      <c r="S9" s="3">
        <f>$P$6/P9</f>
        <v>6.0637561238070683</v>
      </c>
      <c r="T9" s="1">
        <v>8</v>
      </c>
    </row>
    <row r="10" spans="2:24">
      <c r="B10" s="9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>AVERAGE(D10:H10)</f>
        <v>78.810023200000003</v>
      </c>
      <c r="P10" s="2">
        <f>MIN(D10:H10)</f>
        <v>75.930788000000007</v>
      </c>
      <c r="R10" s="2">
        <f>$R$6/B10</f>
        <v>30.028866375</v>
      </c>
      <c r="S10" s="3">
        <f>$P$6/P10</f>
        <v>6.3276290771537882</v>
      </c>
    </row>
    <row r="11" spans="2:24">
      <c r="B11" s="9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>AVERAGE(D11:H11)</f>
        <v>103.18518779999999</v>
      </c>
      <c r="P11" s="2">
        <f>MIN(D11:H11)</f>
        <v>88.001002</v>
      </c>
      <c r="R11" s="2">
        <f>$R$6/B11</f>
        <v>20.01924425</v>
      </c>
      <c r="S11" s="3">
        <f>$P$6/P11</f>
        <v>5.4597317198729165</v>
      </c>
    </row>
    <row r="12" spans="2:24">
      <c r="B12" s="9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>AVERAGE(D12:H12)</f>
        <v>299.56177939999998</v>
      </c>
      <c r="P12" s="2">
        <f>MIN(D12:H12)</f>
        <v>189.69341499999999</v>
      </c>
      <c r="R12" s="2">
        <f>$R$6/B12</f>
        <v>15.0144331875</v>
      </c>
      <c r="S12" s="3">
        <f>$P$6/P12</f>
        <v>2.5328336357906784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opLeftCell="A5" workbookViewId="0">
      <selection activeCell="Q41" sqref="Q41"/>
    </sheetView>
  </sheetViews>
  <sheetFormatPr baseColWidth="10" defaultRowHeight="15" x14ac:dyDescent="0"/>
  <cols>
    <col min="1" max="16384" width="10.83203125" style="18"/>
  </cols>
  <sheetData>
    <row r="2" spans="1:24" ht="16" thickBot="1"/>
    <row r="3" spans="1:24" ht="16" thickBot="1">
      <c r="A3" s="1"/>
      <c r="B3" s="1"/>
      <c r="C3" s="1"/>
      <c r="D3" s="19" t="s">
        <v>0</v>
      </c>
      <c r="E3" s="20"/>
      <c r="F3" s="20"/>
      <c r="G3" s="20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7" t="s">
        <v>19</v>
      </c>
      <c r="C4" s="1"/>
      <c r="D4" s="15">
        <v>1</v>
      </c>
      <c r="E4" s="16">
        <v>2</v>
      </c>
      <c r="F4" s="16">
        <v>3</v>
      </c>
      <c r="G4" s="16">
        <v>4</v>
      </c>
      <c r="H4" s="17"/>
      <c r="I4" s="1"/>
      <c r="J4" s="1"/>
      <c r="K4" s="1"/>
      <c r="L4" s="1"/>
      <c r="M4" s="1"/>
      <c r="N4" s="1"/>
      <c r="O4" s="15" t="s">
        <v>2</v>
      </c>
      <c r="P4" s="17" t="s">
        <v>7</v>
      </c>
      <c r="Q4" s="1"/>
      <c r="R4" s="15" t="s">
        <v>4</v>
      </c>
      <c r="S4" s="16" t="s">
        <v>3</v>
      </c>
      <c r="T4" s="17" t="s">
        <v>5</v>
      </c>
      <c r="U4" s="1"/>
      <c r="V4" s="7" t="s">
        <v>1</v>
      </c>
      <c r="W4" s="1"/>
      <c r="X4" s="17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8">
        <v>1</v>
      </c>
      <c r="D6" s="18">
        <v>658.70205499999997</v>
      </c>
      <c r="E6" s="18">
        <v>654.731764</v>
      </c>
      <c r="F6" s="18">
        <v>657.87472000000002</v>
      </c>
      <c r="G6" s="18">
        <v>650.32435499999997</v>
      </c>
      <c r="H6" s="18">
        <v>649.43148499999995</v>
      </c>
      <c r="I6" s="1"/>
      <c r="J6" s="1"/>
      <c r="K6" s="1"/>
      <c r="L6" s="1"/>
      <c r="M6" s="1"/>
      <c r="N6" s="1"/>
      <c r="O6" s="18">
        <f>AVERAGE(D6:H6)</f>
        <v>654.21287580000001</v>
      </c>
      <c r="P6" s="18">
        <f>MIN(D6:H6)</f>
        <v>649.43148499999995</v>
      </c>
      <c r="Q6" s="1"/>
      <c r="R6" s="18">
        <f>P6</f>
        <v>649.43148499999995</v>
      </c>
      <c r="S6" s="18">
        <v>1</v>
      </c>
      <c r="T6" s="2">
        <v>1</v>
      </c>
      <c r="U6" s="1"/>
      <c r="V6" s="2" t="s">
        <v>14</v>
      </c>
      <c r="W6" s="1"/>
      <c r="X6" s="14" t="s">
        <v>20</v>
      </c>
    </row>
    <row r="7" spans="1:24">
      <c r="A7" s="1"/>
      <c r="B7" s="9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>AVERAGE(D7:H7)</f>
        <v>207.31189599999999</v>
      </c>
      <c r="P7" s="2">
        <f>MIN(D7:H7)</f>
        <v>197.50738200000001</v>
      </c>
      <c r="Q7" s="1"/>
      <c r="R7" s="2">
        <f>$R$6/B7</f>
        <v>324.71574249999998</v>
      </c>
      <c r="S7" s="3">
        <f>$P$6/P7</f>
        <v>3.2881377821108475</v>
      </c>
      <c r="T7" s="2">
        <v>2</v>
      </c>
      <c r="U7" s="1"/>
      <c r="V7" s="1"/>
      <c r="W7" s="1"/>
      <c r="X7" s="1"/>
    </row>
    <row r="8" spans="1:24">
      <c r="A8" s="1"/>
      <c r="B8" s="9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>AVERAGE(D8:H8)</f>
        <v>100.001369</v>
      </c>
      <c r="P8" s="2">
        <f>MIN(D8:H8)</f>
        <v>93.552012000000005</v>
      </c>
      <c r="Q8" s="1"/>
      <c r="R8" s="2">
        <f>$R$6/B8</f>
        <v>162.35787124999999</v>
      </c>
      <c r="S8" s="3">
        <f>$P$6/P8</f>
        <v>6.9419296401663697</v>
      </c>
      <c r="T8" s="2">
        <v>4</v>
      </c>
      <c r="U8" s="1"/>
      <c r="V8" s="1"/>
      <c r="W8" s="1"/>
      <c r="X8" s="1"/>
    </row>
    <row r="9" spans="1:24">
      <c r="A9" s="1"/>
      <c r="B9" s="9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>AVERAGE(D9:H9)</f>
        <v>63.443698199999993</v>
      </c>
      <c r="P9" s="2">
        <f>MIN(D9:H9)</f>
        <v>62.926752</v>
      </c>
      <c r="Q9" s="1"/>
      <c r="R9" s="2">
        <f>$R$6/B9</f>
        <v>81.178935624999994</v>
      </c>
      <c r="S9" s="3">
        <f>$P$6/P9</f>
        <v>10.32043549617816</v>
      </c>
      <c r="T9" s="1">
        <v>8</v>
      </c>
      <c r="U9" s="1"/>
      <c r="V9" s="1"/>
      <c r="W9" s="1"/>
      <c r="X9" s="1"/>
    </row>
    <row r="10" spans="1:24">
      <c r="A10" s="1"/>
      <c r="B10" s="9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>AVERAGE(D10:H10)</f>
        <v>49.660388999999995</v>
      </c>
      <c r="P10" s="2">
        <f>MIN(D10:H10)</f>
        <v>48.366109000000002</v>
      </c>
      <c r="Q10" s="1"/>
      <c r="R10" s="2">
        <f>$R$6/B10</f>
        <v>40.589467812499997</v>
      </c>
      <c r="S10" s="3">
        <f>$P$6/P10</f>
        <v>13.427408125801477</v>
      </c>
      <c r="T10" s="1">
        <v>16</v>
      </c>
      <c r="U10" s="1"/>
      <c r="V10" s="1"/>
      <c r="W10" s="1"/>
      <c r="X10" s="1"/>
    </row>
    <row r="11" spans="1:24">
      <c r="A11" s="1"/>
      <c r="B11" s="9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>AVERAGE(D11:H11)</f>
        <v>47.416766000000003</v>
      </c>
      <c r="P11" s="2">
        <f>MIN(D11:H11)</f>
        <v>45.371532000000002</v>
      </c>
      <c r="Q11" s="1"/>
      <c r="R11" s="2">
        <f>$R$6/B11</f>
        <v>27.059645208333333</v>
      </c>
      <c r="S11" s="3">
        <f>$P$6/P11</f>
        <v>14.313633601792418</v>
      </c>
      <c r="T11" s="1"/>
      <c r="U11" s="1"/>
      <c r="V11" s="1"/>
      <c r="W11" s="1"/>
      <c r="X11" s="1"/>
    </row>
    <row r="12" spans="1:24">
      <c r="A12" s="1"/>
      <c r="B12" s="9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>AVERAGE(D12:H12)</f>
        <v>66.9306646</v>
      </c>
      <c r="P12" s="2">
        <f>MIN(D12:H12)</f>
        <v>62.674204000000003</v>
      </c>
      <c r="Q12" s="1"/>
      <c r="R12" s="2">
        <f>$R$6/B12</f>
        <v>20.294733906249999</v>
      </c>
      <c r="S12" s="3">
        <f>$P$6/P12</f>
        <v>10.362022068920092</v>
      </c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U38" s="1"/>
      <c r="V38" s="1"/>
      <c r="W38" s="1"/>
      <c r="X38" s="1"/>
    </row>
  </sheetData>
  <mergeCells count="1">
    <mergeCell ref="D3:H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9" t="s">
        <v>8</v>
      </c>
      <c r="E3" s="20"/>
      <c r="F3" s="20"/>
      <c r="G3" s="20"/>
      <c r="H3" s="21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2</v>
      </c>
      <c r="K4" s="13" t="s">
        <v>7</v>
      </c>
      <c r="M4" s="7" t="s">
        <v>10</v>
      </c>
    </row>
    <row r="5" spans="2:13" ht="4.5" customHeight="1" thickBot="1"/>
    <row r="6" spans="2:13">
      <c r="B6" s="8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10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10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19KBytes-641</vt:lpstr>
      <vt:lpstr>19KBytes-662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2016-12-12T13:49:24Z</dcterms:modified>
</cp:coreProperties>
</file>