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filterPrivacy="1" autoCompressPictures="0"/>
  <bookViews>
    <workbookView xWindow="-40" yWindow="0" windowWidth="16280" windowHeight="14560" tabRatio="714" firstSheet="3" activeTab="7"/>
  </bookViews>
  <sheets>
    <sheet name="19KBytes-641" sheetId="6" r:id="rId1"/>
    <sheet name="19KBytes-662" sheetId="8" r:id="rId2"/>
    <sheet name="CacheLvL2-641" sheetId="13" r:id="rId3"/>
    <sheet name="CacheLvL2-662" sheetId="11" r:id="rId4"/>
    <sheet name="CacheLvL3-641" sheetId="10" r:id="rId5"/>
    <sheet name="CacheLvL3-662" sheetId="12" r:id="rId6"/>
    <sheet name="RAM-641" sheetId="1" r:id="rId7"/>
    <sheet name="RAM-662" sheetId="9" r:id="rId8"/>
    <sheet name="Otimização do Compilador" sheetId="7" r:id="rId9"/>
  </sheets>
  <externalReferences>
    <externalReference r:id="rId10"/>
  </externalReferenc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P6" i="9" l="1"/>
  <c r="P28" i="9"/>
  <c r="S28" i="9"/>
  <c r="R6" i="9"/>
  <c r="R28" i="9"/>
  <c r="O28" i="9"/>
  <c r="P27" i="9"/>
  <c r="S27" i="9"/>
  <c r="R27" i="9"/>
  <c r="O27" i="9"/>
  <c r="P26" i="9"/>
  <c r="S26" i="9"/>
  <c r="R26" i="9"/>
  <c r="O26" i="9"/>
  <c r="P25" i="9"/>
  <c r="S25" i="9"/>
  <c r="R25" i="9"/>
  <c r="O25" i="9"/>
  <c r="P24" i="9"/>
  <c r="S24" i="9"/>
  <c r="R24" i="9"/>
  <c r="O24" i="9"/>
  <c r="P23" i="9"/>
  <c r="S23" i="9"/>
  <c r="R23" i="9"/>
  <c r="O23" i="9"/>
  <c r="P22" i="9"/>
  <c r="R22" i="9"/>
  <c r="O22" i="9"/>
  <c r="P12" i="9"/>
  <c r="S12" i="9"/>
  <c r="R12" i="9"/>
  <c r="O12" i="9"/>
  <c r="P11" i="9"/>
  <c r="S11" i="9"/>
  <c r="R11" i="9"/>
  <c r="O11" i="9"/>
  <c r="P10" i="9"/>
  <c r="S10" i="9"/>
  <c r="R10" i="9"/>
  <c r="O10" i="9"/>
  <c r="P9" i="9"/>
  <c r="S9" i="9"/>
  <c r="R9" i="9"/>
  <c r="O9" i="9"/>
  <c r="P8" i="9"/>
  <c r="S8" i="9"/>
  <c r="R8" i="9"/>
  <c r="O8" i="9"/>
  <c r="P7" i="9"/>
  <c r="S7" i="9"/>
  <c r="R7" i="9"/>
  <c r="O7" i="9"/>
  <c r="O6" i="9"/>
  <c r="P22" i="1"/>
  <c r="P28" i="1"/>
  <c r="S28" i="1"/>
  <c r="R22" i="1"/>
  <c r="R28" i="1"/>
  <c r="O28" i="1"/>
  <c r="P27" i="1"/>
  <c r="S27" i="1"/>
  <c r="R27" i="1"/>
  <c r="O27" i="1"/>
  <c r="P26" i="1"/>
  <c r="S26" i="1"/>
  <c r="R26" i="1"/>
  <c r="O26" i="1"/>
  <c r="P25" i="1"/>
  <c r="S25" i="1"/>
  <c r="R25" i="1"/>
  <c r="O25" i="1"/>
  <c r="T24" i="1"/>
  <c r="P24" i="1"/>
  <c r="S24" i="1"/>
  <c r="R24" i="1"/>
  <c r="O24" i="1"/>
  <c r="T23" i="1"/>
  <c r="P23" i="1"/>
  <c r="S23" i="1"/>
  <c r="R23" i="1"/>
  <c r="O23" i="1"/>
  <c r="T22" i="1"/>
  <c r="O22" i="1"/>
  <c r="P6" i="1"/>
  <c r="P12" i="1"/>
  <c r="S12" i="1"/>
  <c r="R6" i="1"/>
  <c r="R12" i="1"/>
  <c r="O12" i="1"/>
  <c r="P11" i="1"/>
  <c r="S11" i="1"/>
  <c r="R11" i="1"/>
  <c r="O11" i="1"/>
  <c r="P10" i="1"/>
  <c r="S10" i="1"/>
  <c r="R10" i="1"/>
  <c r="O10" i="1"/>
  <c r="P9" i="1"/>
  <c r="S9" i="1"/>
  <c r="R9" i="1"/>
  <c r="O9" i="1"/>
  <c r="T8" i="1"/>
  <c r="P8" i="1"/>
  <c r="S8" i="1"/>
  <c r="R8" i="1"/>
  <c r="O8" i="1"/>
  <c r="T7" i="1"/>
  <c r="P7" i="1"/>
  <c r="S7" i="1"/>
  <c r="R7" i="1"/>
  <c r="O7" i="1"/>
  <c r="T6" i="1"/>
  <c r="O6" i="1"/>
  <c r="K22" i="8"/>
  <c r="K28" i="8"/>
  <c r="N28" i="8"/>
  <c r="M22" i="8"/>
  <c r="M28" i="8"/>
  <c r="J28" i="8"/>
  <c r="K27" i="8"/>
  <c r="N27" i="8"/>
  <c r="M27" i="8"/>
  <c r="J27" i="8"/>
  <c r="K26" i="8"/>
  <c r="N26" i="8"/>
  <c r="M26" i="8"/>
  <c r="J26" i="8"/>
  <c r="K25" i="8"/>
  <c r="N25" i="8"/>
  <c r="M25" i="8"/>
  <c r="J25" i="8"/>
  <c r="K24" i="8"/>
  <c r="N24" i="8"/>
  <c r="M24" i="8"/>
  <c r="J24" i="8"/>
  <c r="K23" i="8"/>
  <c r="N23" i="8"/>
  <c r="M23" i="8"/>
  <c r="J23" i="8"/>
  <c r="J22" i="8"/>
  <c r="K6" i="8"/>
  <c r="K12" i="8"/>
  <c r="N12" i="8"/>
  <c r="M6" i="8"/>
  <c r="M12" i="8"/>
  <c r="J12" i="8"/>
  <c r="K11" i="8"/>
  <c r="N11" i="8"/>
  <c r="M11" i="8"/>
  <c r="J11" i="8"/>
  <c r="K10" i="8"/>
  <c r="N10" i="8"/>
  <c r="M10" i="8"/>
  <c r="J10" i="8"/>
  <c r="K9" i="8"/>
  <c r="N9" i="8"/>
  <c r="M9" i="8"/>
  <c r="J9" i="8"/>
  <c r="K8" i="8"/>
  <c r="N8" i="8"/>
  <c r="M8" i="8"/>
  <c r="J8" i="8"/>
  <c r="K7" i="8"/>
  <c r="N7" i="8"/>
  <c r="M7" i="8"/>
  <c r="J7" i="8"/>
  <c r="J6" i="8"/>
  <c r="K21" i="6"/>
  <c r="K27" i="6"/>
  <c r="N27" i="6"/>
  <c r="M21" i="6"/>
  <c r="M27" i="6"/>
  <c r="J27" i="6"/>
  <c r="K26" i="6"/>
  <c r="N26" i="6"/>
  <c r="M26" i="6"/>
  <c r="J26" i="6"/>
  <c r="K25" i="6"/>
  <c r="N25" i="6"/>
  <c r="M25" i="6"/>
  <c r="J25" i="6"/>
  <c r="K24" i="6"/>
  <c r="N24" i="6"/>
  <c r="M24" i="6"/>
  <c r="J24" i="6"/>
  <c r="K23" i="6"/>
  <c r="N23" i="6"/>
  <c r="M23" i="6"/>
  <c r="J23" i="6"/>
  <c r="K22" i="6"/>
  <c r="N22" i="6"/>
  <c r="M22" i="6"/>
  <c r="J22" i="6"/>
  <c r="J21" i="6"/>
  <c r="K6" i="6"/>
  <c r="K12" i="6"/>
  <c r="N12" i="6"/>
  <c r="M6" i="6"/>
  <c r="M12" i="6"/>
  <c r="J12" i="6"/>
  <c r="K11" i="6"/>
  <c r="N11" i="6"/>
  <c r="M11" i="6"/>
  <c r="J11" i="6"/>
  <c r="K10" i="6"/>
  <c r="N10" i="6"/>
  <c r="M10" i="6"/>
  <c r="J10" i="6"/>
  <c r="K9" i="6"/>
  <c r="N9" i="6"/>
  <c r="M9" i="6"/>
  <c r="J9" i="6"/>
  <c r="K8" i="6"/>
  <c r="N8" i="6"/>
  <c r="M8" i="6"/>
  <c r="J8" i="6"/>
  <c r="K7" i="6"/>
  <c r="N7" i="6"/>
  <c r="M7" i="6"/>
  <c r="J7" i="6"/>
  <c r="J6" i="6"/>
  <c r="K25" i="10"/>
  <c r="N25" i="10"/>
  <c r="M25" i="10"/>
  <c r="J25" i="10"/>
  <c r="K24" i="10"/>
  <c r="N24" i="10"/>
  <c r="M24" i="10"/>
  <c r="J24" i="10"/>
  <c r="K23" i="10"/>
  <c r="N23" i="10"/>
  <c r="M23" i="10"/>
  <c r="J23" i="10"/>
  <c r="K22" i="10"/>
  <c r="N22" i="10"/>
  <c r="M22" i="10"/>
  <c r="J22" i="10"/>
  <c r="K21" i="10"/>
  <c r="N21" i="10"/>
  <c r="M21" i="10"/>
  <c r="J21" i="10"/>
  <c r="K20" i="10"/>
  <c r="N20" i="10"/>
  <c r="M20" i="10"/>
  <c r="J20" i="10"/>
  <c r="K19" i="10"/>
  <c r="M19" i="10"/>
  <c r="J19" i="10"/>
  <c r="K18" i="13"/>
  <c r="M18" i="13"/>
  <c r="K6" i="13"/>
  <c r="M6" i="13"/>
  <c r="M23" i="13"/>
  <c r="K24" i="13"/>
  <c r="N24" i="13"/>
  <c r="M24" i="13"/>
  <c r="J24" i="13"/>
  <c r="K23" i="13"/>
  <c r="N23" i="13"/>
  <c r="J23" i="13"/>
  <c r="K22" i="13"/>
  <c r="N22" i="13"/>
  <c r="M22" i="13"/>
  <c r="J22" i="13"/>
  <c r="K21" i="13"/>
  <c r="N21" i="13"/>
  <c r="M21" i="13"/>
  <c r="J21" i="13"/>
  <c r="K20" i="13"/>
  <c r="N20" i="13"/>
  <c r="M20" i="13"/>
  <c r="J20" i="13"/>
  <c r="K19" i="13"/>
  <c r="N19" i="13"/>
  <c r="M19" i="13"/>
  <c r="J19" i="13"/>
  <c r="J18" i="13"/>
  <c r="K12" i="13"/>
  <c r="N12" i="13"/>
  <c r="M12" i="13"/>
  <c r="J12" i="13"/>
  <c r="K11" i="13"/>
  <c r="N11" i="13"/>
  <c r="M11" i="13"/>
  <c r="J11" i="13"/>
  <c r="K10" i="13"/>
  <c r="N10" i="13"/>
  <c r="M10" i="13"/>
  <c r="J10" i="13"/>
  <c r="K9" i="13"/>
  <c r="N9" i="13"/>
  <c r="M9" i="13"/>
  <c r="J9" i="13"/>
  <c r="K8" i="13"/>
  <c r="N8" i="13"/>
  <c r="M8" i="13"/>
  <c r="J8" i="13"/>
  <c r="K7" i="13"/>
  <c r="N7" i="13"/>
  <c r="M7" i="13"/>
  <c r="J7" i="13"/>
  <c r="J6" i="13"/>
  <c r="K6" i="12"/>
  <c r="K12" i="12"/>
  <c r="N12" i="12"/>
  <c r="M6" i="12"/>
  <c r="M12" i="12"/>
  <c r="J12" i="12"/>
  <c r="K11" i="12"/>
  <c r="N11" i="12"/>
  <c r="M11" i="12"/>
  <c r="J11" i="12"/>
  <c r="K10" i="12"/>
  <c r="N10" i="12"/>
  <c r="M10" i="12"/>
  <c r="J10" i="12"/>
  <c r="K9" i="12"/>
  <c r="N9" i="12"/>
  <c r="M9" i="12"/>
  <c r="J9" i="12"/>
  <c r="K8" i="12"/>
  <c r="N8" i="12"/>
  <c r="M8" i="12"/>
  <c r="J8" i="12"/>
  <c r="K7" i="12"/>
  <c r="N7" i="12"/>
  <c r="M7" i="12"/>
  <c r="J7" i="12"/>
  <c r="J6" i="12"/>
  <c r="K6" i="11"/>
  <c r="K12" i="11"/>
  <c r="N12" i="11"/>
  <c r="M6" i="11"/>
  <c r="M12" i="11"/>
  <c r="J12" i="11"/>
  <c r="K11" i="11"/>
  <c r="N11" i="11"/>
  <c r="M11" i="11"/>
  <c r="J11" i="11"/>
  <c r="K10" i="11"/>
  <c r="N10" i="11"/>
  <c r="M10" i="11"/>
  <c r="J10" i="11"/>
  <c r="K9" i="11"/>
  <c r="N9" i="11"/>
  <c r="M9" i="11"/>
  <c r="J9" i="11"/>
  <c r="K8" i="11"/>
  <c r="N8" i="11"/>
  <c r="M8" i="11"/>
  <c r="J8" i="11"/>
  <c r="K7" i="11"/>
  <c r="N7" i="11"/>
  <c r="M7" i="11"/>
  <c r="J7" i="11"/>
  <c r="J6" i="11"/>
  <c r="K12" i="10"/>
  <c r="K11" i="10"/>
  <c r="K6" i="10"/>
  <c r="N12" i="10"/>
  <c r="M6" i="10"/>
  <c r="M12" i="10"/>
  <c r="J12" i="10"/>
  <c r="N11" i="10"/>
  <c r="M11" i="10"/>
  <c r="J11" i="10"/>
  <c r="K10" i="10"/>
  <c r="N10" i="10"/>
  <c r="M10" i="10"/>
  <c r="J10" i="10"/>
  <c r="K9" i="10"/>
  <c r="N9" i="10"/>
  <c r="M9" i="10"/>
  <c r="J9" i="10"/>
  <c r="K8" i="10"/>
  <c r="N8" i="10"/>
  <c r="M8" i="10"/>
  <c r="J8" i="10"/>
  <c r="K7" i="10"/>
  <c r="N7" i="10"/>
  <c r="M7" i="10"/>
  <c r="J7" i="10"/>
  <c r="J6" i="10"/>
  <c r="K8" i="7"/>
  <c r="J8" i="7"/>
  <c r="J6" i="7"/>
  <c r="J7" i="7"/>
  <c r="M6" i="7"/>
  <c r="K7" i="7"/>
  <c r="K6" i="7"/>
</calcChain>
</file>

<file path=xl/sharedStrings.xml><?xml version="1.0" encoding="utf-8"?>
<sst xmlns="http://schemas.openxmlformats.org/spreadsheetml/2006/main" count="161" uniqueCount="29">
  <si>
    <t>Repetição</t>
  </si>
  <si>
    <t>Tamanho</t>
  </si>
  <si>
    <t>Média</t>
  </si>
  <si>
    <t>Speed Up</t>
  </si>
  <si>
    <t>Ideal</t>
  </si>
  <si>
    <t>Speed Up Ideal</t>
  </si>
  <si>
    <t>Sem Otimização</t>
  </si>
  <si>
    <t>Melhor Valor</t>
  </si>
  <si>
    <t>Reptição</t>
  </si>
  <si>
    <t>Elementos</t>
  </si>
  <si>
    <t>Diferença Média</t>
  </si>
  <si>
    <t>N</t>
  </si>
  <si>
    <t>19,5312 KBytes</t>
  </si>
  <si>
    <t>Cache lvl1</t>
  </si>
  <si>
    <t>28203,125 KBytes</t>
  </si>
  <si>
    <t>Speed Up ideal</t>
  </si>
  <si>
    <t>Com Otimização -O2</t>
  </si>
  <si>
    <t>Com Otimização -O3</t>
  </si>
  <si>
    <t>N=500</t>
  </si>
  <si>
    <t>NP</t>
  </si>
  <si>
    <t xml:space="preserve"> 4 000 000</t>
  </si>
  <si>
    <t>Cache lvl2</t>
  </si>
  <si>
    <t>Cache lvl3</t>
  </si>
  <si>
    <t>NODES = 1</t>
  </si>
  <si>
    <t>NODES = 2</t>
  </si>
  <si>
    <t>1 NODO</t>
  </si>
  <si>
    <t>2 NODOS</t>
  </si>
  <si>
    <t>1 Node</t>
  </si>
  <si>
    <t>2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</si>
</sst>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333333"/>
      <name val="Consolas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5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0" borderId="0" xfId="79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0" applyFont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79" applyFont="1"/>
  </cellXfs>
  <cellStyles count="15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Normal" xfId="0" builtinId="0"/>
    <cellStyle name="Normal 2" xfId="79"/>
  </cellStyles>
  <dxfs count="0"/>
  <tableStyles count="0" defaultTableStyle="TableStyleMedium2" defaultPivotStyle="PivotStyleMedium9"/>
  <colors>
    <mruColors>
      <color rgb="FF25D0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8463596391287"/>
          <c:y val="0.108987634818539"/>
          <c:w val="0.826564837738075"/>
          <c:h val="0.652282481555241"/>
        </c:manualLayout>
      </c:layout>
      <c:lineChart>
        <c:grouping val="standard"/>
        <c:varyColors val="0"/>
        <c:ser>
          <c:idx val="2"/>
          <c:order val="0"/>
          <c:tx>
            <c:v>2 nodes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'[1]19KBytes-641'!$B$21:$B$27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'[1]19KBytes-641'!$K$21:$K$27</c:f>
              <c:numCache>
                <c:formatCode>General</c:formatCode>
                <c:ptCount val="7"/>
                <c:pt idx="0">
                  <c:v>0.020305</c:v>
                </c:pt>
                <c:pt idx="1">
                  <c:v>0.210775</c:v>
                </c:pt>
                <c:pt idx="2">
                  <c:v>0.207534</c:v>
                </c:pt>
                <c:pt idx="3">
                  <c:v>0.18449</c:v>
                </c:pt>
                <c:pt idx="4">
                  <c:v>0.211104</c:v>
                </c:pt>
                <c:pt idx="5">
                  <c:v>0.26584</c:v>
                </c:pt>
                <c:pt idx="6">
                  <c:v>0.216225</c:v>
                </c:pt>
              </c:numCache>
            </c:numRef>
          </c:val>
          <c:smooth val="0"/>
        </c:ser>
        <c:ser>
          <c:idx val="0"/>
          <c:order val="1"/>
          <c:tx>
            <c:v>1 node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'[1]19KBytes-641'!$B$21:$B$27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'[1]19KBytes-641'!$K$6:$K$12</c:f>
              <c:numCache>
                <c:formatCode>General</c:formatCode>
                <c:ptCount val="7"/>
                <c:pt idx="0">
                  <c:v>0.020305</c:v>
                </c:pt>
                <c:pt idx="1">
                  <c:v>0.009834</c:v>
                </c:pt>
                <c:pt idx="2">
                  <c:v>0.014631</c:v>
                </c:pt>
                <c:pt idx="3">
                  <c:v>0.017262</c:v>
                </c:pt>
                <c:pt idx="4">
                  <c:v>0.019785</c:v>
                </c:pt>
                <c:pt idx="5">
                  <c:v>0.026098</c:v>
                </c:pt>
                <c:pt idx="6">
                  <c:v>0.03125</c:v>
                </c:pt>
              </c:numCache>
            </c:numRef>
          </c:val>
          <c:smooth val="0"/>
        </c:ser>
        <c:ser>
          <c:idx val="1"/>
          <c:order val="2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'[1]19KBytes-641'!$B$21:$B$27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'[1]19KBytes-641'!$M$21:$M$27</c:f>
              <c:numCache>
                <c:formatCode>General</c:formatCode>
                <c:ptCount val="7"/>
                <c:pt idx="0">
                  <c:v>0.020305</c:v>
                </c:pt>
                <c:pt idx="1">
                  <c:v>0.0101525</c:v>
                </c:pt>
                <c:pt idx="2">
                  <c:v>0.00507625</c:v>
                </c:pt>
                <c:pt idx="3">
                  <c:v>0.002538125</c:v>
                </c:pt>
                <c:pt idx="4">
                  <c:v>0.0012690625</c:v>
                </c:pt>
                <c:pt idx="5">
                  <c:v>0.000846041666666666</c:v>
                </c:pt>
                <c:pt idx="6">
                  <c:v>0.00063453125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1"/>
          <c:showPercent val="0"/>
          <c:showBubbleSize val="0"/>
        </c:dLbls>
        <c:marker val="1"/>
        <c:smooth val="0"/>
        <c:axId val="-2144462824"/>
        <c:axId val="-2146344712"/>
      </c:lineChart>
      <c:catAx>
        <c:axId val="-2144462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344712"/>
        <c:crossesAt val="0.001"/>
        <c:auto val="1"/>
        <c:lblAlgn val="ctr"/>
        <c:lblOffset val="100"/>
        <c:noMultiLvlLbl val="0"/>
      </c:catAx>
      <c:valAx>
        <c:axId val="-2146344712"/>
        <c:scaling>
          <c:logBase val="10.0"/>
          <c:orientation val="minMax"/>
          <c:max val="100.0"/>
          <c:min val="0.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46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B6DC-4A98-BA4D-C5165C2C4F14}"/>
              </c:ext>
            </c:extLst>
          </c:dPt>
          <c:dLbls>
            <c:delete val="1"/>
          </c:dLbls>
          <c:cat>
            <c:numRef>
              <c:f>'CacheLvL3-641'!$B$19:$B$25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'CacheLvL3-641'!$O$6:$O$10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DC-4A98-BA4D-C5165C2C4F14}"/>
            </c:ext>
          </c:extLst>
        </c:ser>
        <c:ser>
          <c:idx val="2"/>
          <c:order val="1"/>
          <c:tx>
            <c:v>Node 1</c:v>
          </c:tx>
          <c:marker>
            <c:symbol val="none"/>
          </c:marker>
          <c:dLbls>
            <c:delete val="1"/>
          </c:dLbls>
          <c:cat>
            <c:numRef>
              <c:f>'CacheLvL3-641'!$B$19:$B$25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2.012227373811564</c:v>
                </c:pt>
                <c:pt idx="2">
                  <c:v>3.499307029273301</c:v>
                </c:pt>
                <c:pt idx="3">
                  <c:v>5.42329211544674</c:v>
                </c:pt>
                <c:pt idx="4">
                  <c:v>7.369355780232096</c:v>
                </c:pt>
                <c:pt idx="5">
                  <c:v>5.521936761659481</c:v>
                </c:pt>
                <c:pt idx="6">
                  <c:v>0.0236623817767105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DC-4A98-BA4D-C5165C2C4F14}"/>
            </c:ext>
          </c:extLst>
        </c:ser>
        <c:ser>
          <c:idx val="0"/>
          <c:order val="2"/>
          <c:tx>
            <c:v>Node 2</c:v>
          </c:tx>
          <c:marker>
            <c:symbol val="none"/>
          </c:marker>
          <c:dLbls>
            <c:delete val="1"/>
          </c:dLbls>
          <c:cat>
            <c:numRef>
              <c:f>'CacheLvL3-641'!$B$19:$B$25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'CacheLvL3-641'!$N$19:$N$25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0.68364815213544</c:v>
                </c:pt>
                <c:pt idx="2">
                  <c:v>0.669592351720383</c:v>
                </c:pt>
                <c:pt idx="3">
                  <c:v>0.710849571450644</c:v>
                </c:pt>
                <c:pt idx="4">
                  <c:v>0.786087180902415</c:v>
                </c:pt>
                <c:pt idx="5">
                  <c:v>0.709686225304353</c:v>
                </c:pt>
                <c:pt idx="6">
                  <c:v>0.700775142161206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6DC-4A98-BA4D-C5165C2C4F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3092584"/>
        <c:axId val="2128299896"/>
      </c:lineChart>
      <c:catAx>
        <c:axId val="2133092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99896"/>
        <c:crosses val="autoZero"/>
        <c:auto val="1"/>
        <c:lblAlgn val="ctr"/>
        <c:lblOffset val="100"/>
        <c:noMultiLvlLbl val="0"/>
      </c:catAx>
      <c:valAx>
        <c:axId val="212829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09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481945134635948"/>
          <c:h val="0.0713681719824617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Tempo execução</c:v>
          </c:tx>
          <c:spPr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'CacheLvL3-662'!$K$6:$K$12</c:f>
              <c:numCache>
                <c:formatCode>General</c:formatCode>
                <c:ptCount val="7"/>
                <c:pt idx="0">
                  <c:v>1.578037</c:v>
                </c:pt>
                <c:pt idx="1">
                  <c:v>0.669708</c:v>
                </c:pt>
                <c:pt idx="2">
                  <c:v>0.481603</c:v>
                </c:pt>
                <c:pt idx="3">
                  <c:v>0.307311</c:v>
                </c:pt>
                <c:pt idx="4">
                  <c:v>0.235187</c:v>
                </c:pt>
                <c:pt idx="5">
                  <c:v>0.232628</c:v>
                </c:pt>
                <c:pt idx="6">
                  <c:v>0.257456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EA-4D85-AE35-B52C834A6438}"/>
            </c:ext>
          </c:extLst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'CacheLvL3-662'!$M$6:$M$12</c:f>
              <c:numCache>
                <c:formatCode>General</c:formatCode>
                <c:ptCount val="7"/>
                <c:pt idx="0">
                  <c:v>1.578037</c:v>
                </c:pt>
                <c:pt idx="1">
                  <c:v>0.7890185</c:v>
                </c:pt>
                <c:pt idx="2">
                  <c:v>0.39450925</c:v>
                </c:pt>
                <c:pt idx="3">
                  <c:v>0.197254625</c:v>
                </c:pt>
                <c:pt idx="4">
                  <c:v>0.0986273125</c:v>
                </c:pt>
                <c:pt idx="5">
                  <c:v>0.0657515416666667</c:v>
                </c:pt>
                <c:pt idx="6">
                  <c:v>0.04931365625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EA-4D85-AE35-B52C834A6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17704"/>
        <c:axId val="2128589768"/>
      </c:lineChart>
      <c:catAx>
        <c:axId val="212781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89768"/>
        <c:crossesAt val="0.01"/>
        <c:auto val="1"/>
        <c:lblAlgn val="ctr"/>
        <c:lblOffset val="100"/>
        <c:tickMarkSkip val="1"/>
        <c:noMultiLvlLbl val="0"/>
      </c:catAx>
      <c:valAx>
        <c:axId val="212858976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1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D0FF-43BB-8365-5A1A6C7864B0}"/>
              </c:ext>
            </c:extLst>
          </c:dPt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'CacheLvL3-662'!$O$6:$O$10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FF-43BB-8365-5A1A6C7864B0}"/>
            </c:ext>
          </c:extLst>
        </c:ser>
        <c:ser>
          <c:idx val="2"/>
          <c:order val="1"/>
          <c:tx>
            <c:v>Tempo de execução</c:v>
          </c:tx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2.356306031882552</c:v>
                </c:pt>
                <c:pt idx="2">
                  <c:v>3.276634489403097</c:v>
                </c:pt>
                <c:pt idx="3">
                  <c:v>5.134983778647689</c:v>
                </c:pt>
                <c:pt idx="4">
                  <c:v>6.709711846318036</c:v>
                </c:pt>
                <c:pt idx="5">
                  <c:v>6.78352133019241</c:v>
                </c:pt>
                <c:pt idx="6">
                  <c:v>6.1293463737493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FF-43BB-8365-5A1A6C786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890680"/>
        <c:axId val="2117415704"/>
      </c:lineChart>
      <c:catAx>
        <c:axId val="2129890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15704"/>
        <c:crosses val="autoZero"/>
        <c:auto val="1"/>
        <c:lblAlgn val="ctr"/>
        <c:lblOffset val="100"/>
        <c:noMultiLvlLbl val="0"/>
      </c:catAx>
      <c:valAx>
        <c:axId val="211741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9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402566562268586"/>
          <c:h val="0.084962073150135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>
        <c:manualLayout>
          <c:xMode val="edge"/>
          <c:yMode val="edge"/>
          <c:x val="0.433962378579443"/>
          <c:y val="0.01752080353991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Nodes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'[1]RAM-641'!$B$22:$B$28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'[1]RAM-641'!$P$22:$P$28</c:f>
              <c:numCache>
                <c:formatCode>General</c:formatCode>
                <c:ptCount val="7"/>
                <c:pt idx="0">
                  <c:v>480.461862</c:v>
                </c:pt>
                <c:pt idx="1">
                  <c:v>204.277734</c:v>
                </c:pt>
                <c:pt idx="2">
                  <c:v>125.349537</c:v>
                </c:pt>
                <c:pt idx="3">
                  <c:v>87.406091</c:v>
                </c:pt>
                <c:pt idx="4">
                  <c:v>77.308206</c:v>
                </c:pt>
                <c:pt idx="5">
                  <c:v>42.221083</c:v>
                </c:pt>
                <c:pt idx="6">
                  <c:v>38.450328</c:v>
                </c:pt>
              </c:numCache>
            </c:numRef>
          </c:val>
          <c:smooth val="0"/>
        </c:ser>
        <c:ser>
          <c:idx val="1"/>
          <c:order val="1"/>
          <c:tx>
            <c:v>1 Node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'[1]RAM-641'!$B$22:$B$28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'[1]RAM-641'!$P$6:$P$12</c:f>
              <c:numCache>
                <c:formatCode>General</c:formatCode>
                <c:ptCount val="7"/>
                <c:pt idx="0">
                  <c:v>480.461862</c:v>
                </c:pt>
                <c:pt idx="1">
                  <c:v>184.807517</c:v>
                </c:pt>
                <c:pt idx="2">
                  <c:v>102.575956</c:v>
                </c:pt>
                <c:pt idx="3">
                  <c:v>79.235024</c:v>
                </c:pt>
                <c:pt idx="4">
                  <c:v>75.93078800000001</c:v>
                </c:pt>
                <c:pt idx="5">
                  <c:v>88.001002</c:v>
                </c:pt>
                <c:pt idx="6">
                  <c:v>189.693415</c:v>
                </c:pt>
              </c:numCache>
            </c:numRef>
          </c:val>
          <c:smooth val="0"/>
        </c:ser>
        <c:ser>
          <c:idx val="2"/>
          <c:order val="2"/>
          <c:tx>
            <c:v>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'[1]RAM-641'!$B$22:$B$28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'[1]RAM-641'!$R$22:$R$28</c:f>
              <c:numCache>
                <c:formatCode>General</c:formatCode>
                <c:ptCount val="7"/>
                <c:pt idx="0">
                  <c:v>480.461862</c:v>
                </c:pt>
                <c:pt idx="1">
                  <c:v>240.230931</c:v>
                </c:pt>
                <c:pt idx="2">
                  <c:v>120.1154655</c:v>
                </c:pt>
                <c:pt idx="3">
                  <c:v>60.05773275</c:v>
                </c:pt>
                <c:pt idx="4">
                  <c:v>30.028866375</c:v>
                </c:pt>
                <c:pt idx="5">
                  <c:v>20.01924425</c:v>
                </c:pt>
                <c:pt idx="6">
                  <c:v>15.0144331875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205592"/>
        <c:axId val="-2128930136"/>
      </c:lineChart>
      <c:catAx>
        <c:axId val="-2126205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4398436458145"/>
              <c:y val="0.8055627566721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930136"/>
        <c:crossesAt val="0.001"/>
        <c:auto val="0"/>
        <c:lblAlgn val="ctr"/>
        <c:lblOffset val="100"/>
        <c:noMultiLvlLbl val="0"/>
      </c:catAx>
      <c:valAx>
        <c:axId val="-2128930136"/>
        <c:scaling>
          <c:logBase val="10.0"/>
          <c:orientation val="minMax"/>
          <c:max val="1000.0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0085294087918086"/>
              <c:y val="0.3215536510457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205592"/>
        <c:crosses val="autoZero"/>
        <c:crossBetween val="between"/>
        <c:minorUnit val="1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502576762022"/>
          <c:y val="0.909590202434966"/>
          <c:w val="0.319732455347485"/>
          <c:h val="0.0753933755704688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Nodes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'[1]RAM-641'!$B$22:$B$28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'[1]RAM-641'!$S$22:$S$28</c:f>
              <c:numCache>
                <c:formatCode>General</c:formatCode>
                <c:ptCount val="7"/>
                <c:pt idx="0">
                  <c:v>1.0</c:v>
                </c:pt>
                <c:pt idx="1">
                  <c:v>2.352003092025683</c:v>
                </c:pt>
                <c:pt idx="2">
                  <c:v>3.83297675842233</c:v>
                </c:pt>
                <c:pt idx="3">
                  <c:v>5.496892224593363</c:v>
                </c:pt>
                <c:pt idx="4">
                  <c:v>6.214888261667849</c:v>
                </c:pt>
                <c:pt idx="5">
                  <c:v>11.37966693085537</c:v>
                </c:pt>
                <c:pt idx="6">
                  <c:v>12.49565054425543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'[1]RAM-641'!$B$22:$B$28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'[1]RAM-641'!$T$22:$T$25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ser>
          <c:idx val="2"/>
          <c:order val="2"/>
          <c:tx>
            <c:v>1 Node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'[1]RAM-641'!$B$22:$B$28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'[1]RAM-641'!$S$6:$S$12</c:f>
              <c:numCache>
                <c:formatCode>General</c:formatCode>
                <c:ptCount val="7"/>
                <c:pt idx="0">
                  <c:v>1.0</c:v>
                </c:pt>
                <c:pt idx="1">
                  <c:v>2.59979610028525</c:v>
                </c:pt>
                <c:pt idx="2">
                  <c:v>4.683961824347998</c:v>
                </c:pt>
                <c:pt idx="3">
                  <c:v>6.063756123807068</c:v>
                </c:pt>
                <c:pt idx="4">
                  <c:v>6.327629077153788</c:v>
                </c:pt>
                <c:pt idx="5">
                  <c:v>5.459731719872916</c:v>
                </c:pt>
                <c:pt idx="6">
                  <c:v>2.532833635790678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649528"/>
        <c:axId val="-2124987608"/>
      </c:lineChart>
      <c:catAx>
        <c:axId val="212864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43267971010704"/>
              <c:y val="0.84501336779687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987608"/>
        <c:crosses val="autoZero"/>
        <c:auto val="1"/>
        <c:lblAlgn val="ctr"/>
        <c:lblOffset val="100"/>
        <c:noMultiLvlLbl val="0"/>
      </c:catAx>
      <c:valAx>
        <c:axId val="-212498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21234253590918"/>
              <c:y val="0.3259874553787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64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>
        <c:manualLayout>
          <c:xMode val="edge"/>
          <c:yMode val="edge"/>
          <c:x val="0.433962378579443"/>
          <c:y val="0.01752080353991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7684996004755"/>
          <c:y val="0.0892251622157211"/>
          <c:w val="0.908895140285924"/>
          <c:h val="0.694052280422254"/>
        </c:manualLayout>
      </c:layout>
      <c:lineChart>
        <c:grouping val="standard"/>
        <c:varyColors val="0"/>
        <c:ser>
          <c:idx val="0"/>
          <c:order val="0"/>
          <c:tx>
            <c:v>Tempo de execução</c:v>
          </c:tx>
          <c:marker>
            <c:symbol val="none"/>
          </c:marker>
          <c:cat>
            <c:numRef>
              <c:f>'[1]RAM-662'!$B$6:$B$12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'[1]RAM-662'!$P$6:$P$12</c:f>
              <c:numCache>
                <c:formatCode>General</c:formatCode>
                <c:ptCount val="7"/>
                <c:pt idx="0">
                  <c:v>649.431485</c:v>
                </c:pt>
                <c:pt idx="1">
                  <c:v>197.507382</c:v>
                </c:pt>
                <c:pt idx="2">
                  <c:v>93.552012</c:v>
                </c:pt>
                <c:pt idx="3">
                  <c:v>62.926752</c:v>
                </c:pt>
                <c:pt idx="4">
                  <c:v>48.366109</c:v>
                </c:pt>
                <c:pt idx="5">
                  <c:v>45.371532</c:v>
                </c:pt>
                <c:pt idx="6">
                  <c:v>62.674204</c:v>
                </c:pt>
              </c:numCache>
            </c:numRef>
          </c:val>
          <c:smooth val="0"/>
        </c:ser>
        <c:ser>
          <c:idx val="1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'[1]RAM-662'!$B$6:$B$12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'[1]RAM-662'!$R$6:$R$12</c:f>
              <c:numCache>
                <c:formatCode>General</c:formatCode>
                <c:ptCount val="7"/>
                <c:pt idx="0">
                  <c:v>649.431485</c:v>
                </c:pt>
                <c:pt idx="1">
                  <c:v>324.7157425</c:v>
                </c:pt>
                <c:pt idx="2">
                  <c:v>162.35787125</c:v>
                </c:pt>
                <c:pt idx="3">
                  <c:v>81.17893562499999</c:v>
                </c:pt>
                <c:pt idx="4">
                  <c:v>40.5894678125</c:v>
                </c:pt>
                <c:pt idx="5">
                  <c:v>27.05964520833333</c:v>
                </c:pt>
                <c:pt idx="6">
                  <c:v>20.29473390625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87032"/>
        <c:axId val="2127593352"/>
      </c:lineChart>
      <c:catAx>
        <c:axId val="2127587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6583333829725"/>
              <c:y val="0.8429304569033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593352"/>
        <c:crossesAt val="0.01"/>
        <c:auto val="1"/>
        <c:lblAlgn val="ctr"/>
        <c:lblOffset val="100"/>
        <c:noMultiLvlLbl val="0"/>
      </c:catAx>
      <c:valAx>
        <c:axId val="212759335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>
            <c:manualLayout>
              <c:xMode val="edge"/>
              <c:yMode val="edge"/>
              <c:x val="0.0085294087918086"/>
              <c:y val="0.3215536510457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58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98058209594512"/>
          <c:y val="0.0817506841800096"/>
          <c:w val="0.911076529768009"/>
          <c:h val="0.733669390576594"/>
        </c:manualLayout>
      </c:layout>
      <c:lineChart>
        <c:grouping val="standard"/>
        <c:varyColors val="0"/>
        <c:ser>
          <c:idx val="0"/>
          <c:order val="0"/>
          <c:tx>
            <c:v>Tempo de execução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'[1]RAM-641'!$B$6:$B$12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'[1]RAM-662'!$S$6:$S$12</c:f>
              <c:numCache>
                <c:formatCode>General</c:formatCode>
                <c:ptCount val="7"/>
                <c:pt idx="0">
                  <c:v>1.0</c:v>
                </c:pt>
                <c:pt idx="1">
                  <c:v>3.288137782110847</c:v>
                </c:pt>
                <c:pt idx="2">
                  <c:v>6.94192964016637</c:v>
                </c:pt>
                <c:pt idx="3">
                  <c:v>10.32043549617816</c:v>
                </c:pt>
                <c:pt idx="4">
                  <c:v>13.42740812580148</c:v>
                </c:pt>
                <c:pt idx="5">
                  <c:v>14.31363360179242</c:v>
                </c:pt>
                <c:pt idx="6">
                  <c:v>10.3620220689201</c:v>
                </c:pt>
              </c:numCache>
            </c:numRef>
          </c:val>
          <c:smooth val="0"/>
        </c:ser>
        <c:ser>
          <c:idx val="1"/>
          <c:order val="1"/>
          <c:tx>
            <c:v>Tempo ideal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'[1]RAM-641'!$B$6:$B$12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'[1]RAM-662'!$T$6:$T$10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348888"/>
        <c:axId val="-2121342584"/>
      </c:lineChart>
      <c:catAx>
        <c:axId val="-2121348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44419574388557"/>
              <c:y val="0.8870465280836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42584"/>
        <c:crosses val="autoZero"/>
        <c:auto val="1"/>
        <c:lblAlgn val="ctr"/>
        <c:lblOffset val="100"/>
        <c:noMultiLvlLbl val="0"/>
      </c:catAx>
      <c:valAx>
        <c:axId val="-212134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21234253590918"/>
              <c:y val="0.3259874553787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4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164821001021"/>
          <c:y val="0.938738927860982"/>
          <c:w val="0.343069632129415"/>
          <c:h val="0.0612610721390179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2 nodes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'[1]19KBytes-641'!$B$21:$B$27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'[1]19KBytes-641'!$N$21:$N$27</c:f>
              <c:numCache>
                <c:formatCode>General</c:formatCode>
                <c:ptCount val="7"/>
                <c:pt idx="0">
                  <c:v>1.0</c:v>
                </c:pt>
                <c:pt idx="1">
                  <c:v>0.0963349543351915</c:v>
                </c:pt>
                <c:pt idx="2">
                  <c:v>0.0978393901722127</c:v>
                </c:pt>
                <c:pt idx="3">
                  <c:v>0.110060165862648</c:v>
                </c:pt>
                <c:pt idx="4">
                  <c:v>0.0961848188570562</c:v>
                </c:pt>
                <c:pt idx="5">
                  <c:v>0.0763805296418898</c:v>
                </c:pt>
                <c:pt idx="6">
                  <c:v>0.0939068100358423</c:v>
                </c:pt>
              </c:numCache>
            </c:numRef>
          </c:val>
          <c:smooth val="0"/>
        </c:ser>
        <c:ser>
          <c:idx val="0"/>
          <c:order val="1"/>
          <c:tx>
            <c:v>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'[1]19KBytes-641'!$B$21:$B$27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'[1]19KBytes-641'!$O$6:$O$9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ser>
          <c:idx val="1"/>
          <c:order val="2"/>
          <c:tx>
            <c:v>1 node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'[1]19KBytes-641'!$B$21:$B$27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'[1]19KBytes-641'!$N$6:$N$12</c:f>
              <c:numCache>
                <c:formatCode>General</c:formatCode>
                <c:ptCount val="7"/>
                <c:pt idx="0">
                  <c:v>1.0</c:v>
                </c:pt>
                <c:pt idx="1">
                  <c:v>2.064775269473256</c:v>
                </c:pt>
                <c:pt idx="2">
                  <c:v>1.387806711776365</c:v>
                </c:pt>
                <c:pt idx="3">
                  <c:v>1.17628316533426</c:v>
                </c:pt>
                <c:pt idx="4">
                  <c:v>1.026282537275714</c:v>
                </c:pt>
                <c:pt idx="5">
                  <c:v>0.778028967736991</c:v>
                </c:pt>
                <c:pt idx="6">
                  <c:v>0.64976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42180904"/>
        <c:axId val="-2142019768"/>
      </c:lineChart>
      <c:catAx>
        <c:axId val="-2142180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019768"/>
        <c:crosses val="autoZero"/>
        <c:auto val="1"/>
        <c:lblAlgn val="ctr"/>
        <c:lblOffset val="100"/>
        <c:noMultiLvlLbl val="0"/>
      </c:catAx>
      <c:valAx>
        <c:axId val="-214201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18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36151759934236"/>
          <c:h val="0.084962073150135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'[1]19KBytes-662'!$B$22:$B$28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'[1]19KBytes-662'!$N$6:$N$12</c:f>
              <c:numCache>
                <c:formatCode>General</c:formatCode>
                <c:ptCount val="7"/>
                <c:pt idx="0">
                  <c:v>1.0</c:v>
                </c:pt>
                <c:pt idx="1">
                  <c:v>2.295703301673451</c:v>
                </c:pt>
                <c:pt idx="2">
                  <c:v>1.518791143028127</c:v>
                </c:pt>
                <c:pt idx="3">
                  <c:v>1.31804726045183</c:v>
                </c:pt>
                <c:pt idx="4">
                  <c:v>1.081383953300098</c:v>
                </c:pt>
                <c:pt idx="5">
                  <c:v>0.941043420223219</c:v>
                </c:pt>
                <c:pt idx="6">
                  <c:v>0.768315572777912</c:v>
                </c:pt>
              </c:numCache>
            </c:numRef>
          </c:val>
          <c:smooth val="0"/>
        </c:ser>
        <c:ser>
          <c:idx val="1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'[1]19KBytes-662'!$B$22:$B$28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'[1]19KBytes-662'!$O$6:$O$9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</c:ser>
        <c:ser>
          <c:idx val="2"/>
          <c:order val="2"/>
          <c:tx>
            <c:v>2 Nodes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'[1]19KBytes-662'!$B$22:$B$28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'[1]19KBytes-662'!$N$22:$N$28</c:f>
              <c:numCache>
                <c:formatCode>General</c:formatCode>
                <c:ptCount val="7"/>
                <c:pt idx="0">
                  <c:v>1.0</c:v>
                </c:pt>
                <c:pt idx="1">
                  <c:v>0.120394880406835</c:v>
                </c:pt>
                <c:pt idx="2">
                  <c:v>0.120302997264871</c:v>
                </c:pt>
                <c:pt idx="3">
                  <c:v>0.120219226360217</c:v>
                </c:pt>
                <c:pt idx="4">
                  <c:v>0.120254544076117</c:v>
                </c:pt>
                <c:pt idx="5">
                  <c:v>0.086911407143591</c:v>
                </c:pt>
                <c:pt idx="6">
                  <c:v>0.109048644142809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29319320"/>
        <c:axId val="-2129322968"/>
      </c:lineChart>
      <c:catAx>
        <c:axId val="-212931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18033394331012"/>
              <c:y val="0.7971073546025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322968"/>
        <c:crosses val="autoZero"/>
        <c:auto val="1"/>
        <c:lblAlgn val="ctr"/>
        <c:lblOffset val="100"/>
        <c:noMultiLvlLbl val="0"/>
      </c:catAx>
      <c:valAx>
        <c:axId val="-212932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31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8624970576846"/>
          <c:y val="0.896650185965581"/>
          <c:w val="0.479582381035543"/>
          <c:h val="0.079575672126503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2 Nodes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'[1]19KBytes-662'!$B$22:$B$28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'[1]19KBytes-662'!$K$22:$K$28</c:f>
              <c:numCache>
                <c:formatCode>General</c:formatCode>
                <c:ptCount val="7"/>
                <c:pt idx="0">
                  <c:v>0.025379</c:v>
                </c:pt>
                <c:pt idx="1">
                  <c:v>0.210798</c:v>
                </c:pt>
                <c:pt idx="2">
                  <c:v>0.210959</c:v>
                </c:pt>
                <c:pt idx="3">
                  <c:v>0.211106</c:v>
                </c:pt>
                <c:pt idx="4">
                  <c:v>0.211044</c:v>
                </c:pt>
                <c:pt idx="5">
                  <c:v>0.29201</c:v>
                </c:pt>
                <c:pt idx="6">
                  <c:v>0.232731</c:v>
                </c:pt>
              </c:numCache>
            </c:numRef>
          </c:val>
          <c:smooth val="0"/>
        </c:ser>
        <c:ser>
          <c:idx val="0"/>
          <c:order val="1"/>
          <c:tx>
            <c:v>1 Node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'[1]19KBytes-662'!$B$22:$B$28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'[1]19KBytes-662'!$K$6:$K$12</c:f>
              <c:numCache>
                <c:formatCode>General</c:formatCode>
                <c:ptCount val="7"/>
                <c:pt idx="0">
                  <c:v>0.025379</c:v>
                </c:pt>
                <c:pt idx="1">
                  <c:v>0.011055</c:v>
                </c:pt>
                <c:pt idx="2">
                  <c:v>0.01671</c:v>
                </c:pt>
                <c:pt idx="3">
                  <c:v>0.019255</c:v>
                </c:pt>
                <c:pt idx="4">
                  <c:v>0.023469</c:v>
                </c:pt>
                <c:pt idx="5">
                  <c:v>0.026969</c:v>
                </c:pt>
                <c:pt idx="6">
                  <c:v>0.033032</c:v>
                </c:pt>
              </c:numCache>
            </c:numRef>
          </c:val>
          <c:smooth val="0"/>
        </c:ser>
        <c:ser>
          <c:idx val="1"/>
          <c:order val="2"/>
          <c:tx>
            <c:v>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'[1]19KBytes-662'!$B$22:$B$28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'[1]19KBytes-662'!$M$22:$M$28</c:f>
              <c:numCache>
                <c:formatCode>General</c:formatCode>
                <c:ptCount val="7"/>
                <c:pt idx="0">
                  <c:v>0.025379</c:v>
                </c:pt>
                <c:pt idx="1">
                  <c:v>0.0126895</c:v>
                </c:pt>
                <c:pt idx="2">
                  <c:v>0.00634475</c:v>
                </c:pt>
                <c:pt idx="3">
                  <c:v>0.003172375</c:v>
                </c:pt>
                <c:pt idx="4">
                  <c:v>0.0015861875</c:v>
                </c:pt>
                <c:pt idx="5">
                  <c:v>0.00105745833333333</c:v>
                </c:pt>
                <c:pt idx="6">
                  <c:v>0.00079309375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1"/>
          <c:showPercent val="0"/>
          <c:showBubbleSize val="0"/>
        </c:dLbls>
        <c:marker val="1"/>
        <c:smooth val="0"/>
        <c:axId val="-2129359864"/>
        <c:axId val="-2129366296"/>
      </c:lineChart>
      <c:catAx>
        <c:axId val="-2129359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366296"/>
        <c:crossesAt val="0.001"/>
        <c:auto val="1"/>
        <c:lblAlgn val="ctr"/>
        <c:lblOffset val="100"/>
        <c:noMultiLvlLbl val="0"/>
      </c:catAx>
      <c:valAx>
        <c:axId val="-2129366296"/>
        <c:scaling>
          <c:logBase val="10.0"/>
          <c:orientation val="minMax"/>
          <c:max val="100.0"/>
          <c:min val="0.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35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1 Node</c:v>
          </c:tx>
          <c:spPr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'CacheLvL2-641'!$B$18:$B$24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'CacheLvL2-641'!$K$6:$K$12</c:f>
              <c:numCache>
                <c:formatCode>General</c:formatCode>
                <c:ptCount val="7"/>
                <c:pt idx="0">
                  <c:v>0.176534</c:v>
                </c:pt>
                <c:pt idx="1">
                  <c:v>0.091697</c:v>
                </c:pt>
                <c:pt idx="2">
                  <c:v>0.075243</c:v>
                </c:pt>
                <c:pt idx="3">
                  <c:v>0.065716</c:v>
                </c:pt>
                <c:pt idx="4">
                  <c:v>0.063927</c:v>
                </c:pt>
                <c:pt idx="5">
                  <c:v>0.083245</c:v>
                </c:pt>
                <c:pt idx="6">
                  <c:v>33.523219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E6-4FB6-BB99-B240E18599C3}"/>
            </c:ext>
          </c:extLst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'CacheLvL2-641'!$B$18:$B$24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'CacheLvL2-641'!$M$6:$M$12</c:f>
              <c:numCache>
                <c:formatCode>General</c:formatCode>
                <c:ptCount val="7"/>
                <c:pt idx="0">
                  <c:v>0.176534</c:v>
                </c:pt>
                <c:pt idx="1">
                  <c:v>0.088267</c:v>
                </c:pt>
                <c:pt idx="2">
                  <c:v>0.0441335</c:v>
                </c:pt>
                <c:pt idx="3">
                  <c:v>0.02206675</c:v>
                </c:pt>
                <c:pt idx="4">
                  <c:v>0.011033375</c:v>
                </c:pt>
                <c:pt idx="5">
                  <c:v>0.00735558333333333</c:v>
                </c:pt>
                <c:pt idx="6">
                  <c:v>0.0055166875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E6-4FB6-BB99-B240E18599C3}"/>
            </c:ext>
          </c:extLst>
        </c:ser>
        <c:ser>
          <c:idx val="1"/>
          <c:order val="2"/>
          <c:tx>
            <c:v>2 Nodes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'CacheLvL2-641'!$B$18:$B$24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'CacheLvL2-641'!$K$18:$K$24</c:f>
              <c:numCache>
                <c:formatCode>General</c:formatCode>
                <c:ptCount val="7"/>
                <c:pt idx="0">
                  <c:v>0.176534</c:v>
                </c:pt>
                <c:pt idx="1">
                  <c:v>0.748875</c:v>
                </c:pt>
                <c:pt idx="2">
                  <c:v>0.589951</c:v>
                </c:pt>
                <c:pt idx="3">
                  <c:v>0.557405</c:v>
                </c:pt>
                <c:pt idx="4">
                  <c:v>0.638264</c:v>
                </c:pt>
                <c:pt idx="5">
                  <c:v>0.763211</c:v>
                </c:pt>
                <c:pt idx="6">
                  <c:v>0.749137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BE6-4FB6-BB99-B240E1859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30168"/>
        <c:axId val="2134024136"/>
      </c:lineChart>
      <c:catAx>
        <c:axId val="2134030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134024136"/>
        <c:crossesAt val="0.001"/>
        <c:auto val="1"/>
        <c:lblAlgn val="ctr"/>
        <c:lblOffset val="100"/>
        <c:noMultiLvlLbl val="0"/>
      </c:catAx>
      <c:valAx>
        <c:axId val="213402413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3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D99F-4285-B724-455D5EA56B83}"/>
              </c:ext>
            </c:extLst>
          </c:dPt>
          <c:dLbls>
            <c:delete val="1"/>
          </c:dLbls>
          <c:cat>
            <c:numRef>
              <c:f>'CacheLvL2-641'!$B$18:$B$24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'CacheLvL2-641'!$O$6:$O$10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9F-4285-B724-455D5EA56B83}"/>
            </c:ext>
          </c:extLst>
        </c:ser>
        <c:ser>
          <c:idx val="2"/>
          <c:order val="1"/>
          <c:tx>
            <c:v>1 Node</c:v>
          </c:tx>
          <c:marker>
            <c:symbol val="none"/>
          </c:marker>
          <c:dLbls>
            <c:delete val="1"/>
          </c:dLbls>
          <c:cat>
            <c:numRef>
              <c:f>'CacheLvL2-641'!$B$18:$B$24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1.925188392204761</c:v>
                </c:pt>
                <c:pt idx="2">
                  <c:v>2.346185027178608</c:v>
                </c:pt>
                <c:pt idx="3">
                  <c:v>2.686316878690121</c:v>
                </c:pt>
                <c:pt idx="4">
                  <c:v>2.761493578613106</c:v>
                </c:pt>
                <c:pt idx="5">
                  <c:v>2.120655895248964</c:v>
                </c:pt>
                <c:pt idx="6">
                  <c:v>0.00526602173854486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9F-4285-B724-455D5EA56B83}"/>
            </c:ext>
          </c:extLst>
        </c:ser>
        <c:ser>
          <c:idx val="0"/>
          <c:order val="2"/>
          <c:tx>
            <c:v>2 nodes</c:v>
          </c:tx>
          <c:marker>
            <c:symbol val="none"/>
          </c:marker>
          <c:dLbls>
            <c:delete val="1"/>
          </c:dLbls>
          <c:cat>
            <c:numRef>
              <c:f>'CacheLvL2-641'!$B$18:$B$24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'CacheLvL2-641'!$N$18:$N$24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0.235732265064263</c:v>
                </c:pt>
                <c:pt idx="2">
                  <c:v>0.299235021213626</c:v>
                </c:pt>
                <c:pt idx="3">
                  <c:v>0.316706882787201</c:v>
                </c:pt>
                <c:pt idx="4">
                  <c:v>0.276584610756677</c:v>
                </c:pt>
                <c:pt idx="5">
                  <c:v>0.231304318202961</c:v>
                </c:pt>
                <c:pt idx="6">
                  <c:v>0.235649821060767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99F-4285-B724-455D5EA56B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3974664"/>
        <c:axId val="2133968232"/>
      </c:lineChart>
      <c:catAx>
        <c:axId val="2133974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68232"/>
        <c:crosses val="autoZero"/>
        <c:auto val="1"/>
        <c:lblAlgn val="ctr"/>
        <c:lblOffset val="100"/>
        <c:noMultiLvlLbl val="0"/>
      </c:catAx>
      <c:valAx>
        <c:axId val="213396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7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488368776125207"/>
          <c:h val="0.0713681719824617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Tempo execução</c:v>
          </c:tx>
          <c:spPr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'CacheLvL2-662'!$K$6:$K$12</c:f>
              <c:numCache>
                <c:formatCode>General</c:formatCode>
                <c:ptCount val="7"/>
                <c:pt idx="0">
                  <c:v>0.176534</c:v>
                </c:pt>
                <c:pt idx="1">
                  <c:v>0.077781</c:v>
                </c:pt>
                <c:pt idx="2">
                  <c:v>0.068737</c:v>
                </c:pt>
                <c:pt idx="3">
                  <c:v>0.06853</c:v>
                </c:pt>
                <c:pt idx="4">
                  <c:v>0.073486</c:v>
                </c:pt>
                <c:pt idx="5">
                  <c:v>0.082187</c:v>
                </c:pt>
                <c:pt idx="6">
                  <c:v>0.097718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18-4AC1-9D9E-1A21D1DC6D04}"/>
            </c:ext>
          </c:extLst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'CacheLvL2-662'!$M$6:$M$12</c:f>
              <c:numCache>
                <c:formatCode>General</c:formatCode>
                <c:ptCount val="7"/>
                <c:pt idx="0">
                  <c:v>0.176534</c:v>
                </c:pt>
                <c:pt idx="1">
                  <c:v>0.088267</c:v>
                </c:pt>
                <c:pt idx="2">
                  <c:v>0.0441335</c:v>
                </c:pt>
                <c:pt idx="3">
                  <c:v>0.02206675</c:v>
                </c:pt>
                <c:pt idx="4">
                  <c:v>0.011033375</c:v>
                </c:pt>
                <c:pt idx="5">
                  <c:v>0.00735558333333333</c:v>
                </c:pt>
                <c:pt idx="6">
                  <c:v>0.0055166875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18-4AC1-9D9E-1A21D1DC6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01048"/>
        <c:axId val="2089907480"/>
      </c:lineChart>
      <c:catAx>
        <c:axId val="208990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907480"/>
        <c:crossesAt val="0.001"/>
        <c:auto val="1"/>
        <c:lblAlgn val="ctr"/>
        <c:lblOffset val="100"/>
        <c:noMultiLvlLbl val="0"/>
      </c:catAx>
      <c:valAx>
        <c:axId val="208990748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90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Tempo ideal</c:v>
          </c:tx>
          <c:spPr>
            <a:ln w="38100" cmpd="sng">
              <a:prstDash val="sysDot"/>
            </a:ln>
          </c:spPr>
          <c:marker>
            <c:symbol val="none"/>
          </c:marker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38F9-439D-A077-FD60BE387169}"/>
              </c:ext>
            </c:extLst>
          </c:dPt>
          <c:dLbls>
            <c:delete val="1"/>
          </c:dLbls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'CacheLvL2-662'!$O$6:$O$10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F9-439D-A077-FD60BE387169}"/>
            </c:ext>
          </c:extLst>
        </c:ser>
        <c:ser>
          <c:idx val="2"/>
          <c:order val="1"/>
          <c:tx>
            <c:v>Tempo de execução</c:v>
          </c:tx>
          <c:marker>
            <c:symbol val="none"/>
          </c:marker>
          <c:dLbls>
            <c:delete val="1"/>
          </c:dLbls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2.269628829662771</c:v>
                </c:pt>
                <c:pt idx="2">
                  <c:v>2.568252906004044</c:v>
                </c:pt>
                <c:pt idx="3">
                  <c:v>2.576010506347585</c:v>
                </c:pt>
                <c:pt idx="4">
                  <c:v>2.402280706529135</c:v>
                </c:pt>
                <c:pt idx="5">
                  <c:v>2.147955272731697</c:v>
                </c:pt>
                <c:pt idx="6">
                  <c:v>1.806565832292925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F9-439D-A077-FD60BE3871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9854744"/>
        <c:axId val="2089848328"/>
      </c:lineChart>
      <c:catAx>
        <c:axId val="2089854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48328"/>
        <c:crosses val="autoZero"/>
        <c:auto val="1"/>
        <c:lblAlgn val="ctr"/>
        <c:lblOffset val="100"/>
        <c:noMultiLvlLbl val="0"/>
      </c:catAx>
      <c:valAx>
        <c:axId val="208984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5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402566562268586"/>
          <c:h val="0.084962073150135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Nodes 1</c:v>
          </c:tx>
          <c:spPr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'CacheLvL3-641'!$B$19:$B$25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'CacheLvL3-641'!$K$6:$K$12</c:f>
              <c:numCache>
                <c:formatCode>General</c:formatCode>
                <c:ptCount val="7"/>
                <c:pt idx="0">
                  <c:v>1.578037</c:v>
                </c:pt>
                <c:pt idx="1">
                  <c:v>0.784224</c:v>
                </c:pt>
                <c:pt idx="2">
                  <c:v>0.450957</c:v>
                </c:pt>
                <c:pt idx="3">
                  <c:v>0.290974</c:v>
                </c:pt>
                <c:pt idx="4">
                  <c:v>0.214135</c:v>
                </c:pt>
                <c:pt idx="5">
                  <c:v>0.285776</c:v>
                </c:pt>
                <c:pt idx="6">
                  <c:v>66.689694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08-4175-BFB1-F8954C10E214}"/>
            </c:ext>
          </c:extLst>
        </c:ser>
        <c:ser>
          <c:idx val="0"/>
          <c:order val="1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'CacheLvL3-641'!$B$19:$B$25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'CacheLvL3-641'!$M$6:$M$12</c:f>
              <c:numCache>
                <c:formatCode>General</c:formatCode>
                <c:ptCount val="7"/>
                <c:pt idx="0">
                  <c:v>1.578037</c:v>
                </c:pt>
                <c:pt idx="1">
                  <c:v>0.7890185</c:v>
                </c:pt>
                <c:pt idx="2">
                  <c:v>0.39450925</c:v>
                </c:pt>
                <c:pt idx="3">
                  <c:v>0.197254625</c:v>
                </c:pt>
                <c:pt idx="4">
                  <c:v>0.0986273125</c:v>
                </c:pt>
                <c:pt idx="5">
                  <c:v>0.0657515416666667</c:v>
                </c:pt>
                <c:pt idx="6">
                  <c:v>0.04931365625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08-4175-BFB1-F8954C10E214}"/>
            </c:ext>
          </c:extLst>
        </c:ser>
        <c:ser>
          <c:idx val="1"/>
          <c:order val="2"/>
          <c:tx>
            <c:v>Nodes 2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'CacheLvL3-641'!$B$19:$B$25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'CacheLvL3-641'!$K$19:$K$25</c:f>
              <c:numCache>
                <c:formatCode>General</c:formatCode>
                <c:ptCount val="7"/>
                <c:pt idx="0">
                  <c:v>1.578037</c:v>
                </c:pt>
                <c:pt idx="1">
                  <c:v>2.308259</c:v>
                </c:pt>
                <c:pt idx="2">
                  <c:v>2.356713</c:v>
                </c:pt>
                <c:pt idx="3">
                  <c:v>2.219931</c:v>
                </c:pt>
                <c:pt idx="4">
                  <c:v>2.007458</c:v>
                </c:pt>
                <c:pt idx="5">
                  <c:v>2.22357</c:v>
                </c:pt>
                <c:pt idx="6">
                  <c:v>2.251845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08-4175-BFB1-F8954C10E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438600"/>
        <c:axId val="2135445016"/>
      </c:lineChart>
      <c:catAx>
        <c:axId val="2135438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45016"/>
        <c:crossesAt val="0.01"/>
        <c:auto val="1"/>
        <c:lblAlgn val="ctr"/>
        <c:lblOffset val="100"/>
        <c:noMultiLvlLbl val="0"/>
      </c:catAx>
      <c:valAx>
        <c:axId val="213544501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3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33</xdr:row>
      <xdr:rowOff>131761</xdr:rowOff>
    </xdr:from>
    <xdr:to>
      <xdr:col>12</xdr:col>
      <xdr:colOff>596900</xdr:colOff>
      <xdr:row>56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415925</xdr:colOff>
      <xdr:row>36</xdr:row>
      <xdr:rowOff>23811</xdr:rowOff>
    </xdr:from>
    <xdr:to>
      <xdr:col>21</xdr:col>
      <xdr:colOff>396875</xdr:colOff>
      <xdr:row>53</xdr:row>
      <xdr:rowOff>3174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377825</xdr:colOff>
      <xdr:row>32</xdr:row>
      <xdr:rowOff>11111</xdr:rowOff>
    </xdr:from>
    <xdr:to>
      <xdr:col>19</xdr:col>
      <xdr:colOff>358775</xdr:colOff>
      <xdr:row>48</xdr:row>
      <xdr:rowOff>168274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419100</xdr:colOff>
      <xdr:row>31</xdr:row>
      <xdr:rowOff>88900</xdr:rowOff>
    </xdr:from>
    <xdr:to>
      <xdr:col>9</xdr:col>
      <xdr:colOff>234950</xdr:colOff>
      <xdr:row>50</xdr:row>
      <xdr:rowOff>7939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301625</xdr:colOff>
      <xdr:row>31</xdr:row>
      <xdr:rowOff>26986</xdr:rowOff>
    </xdr:from>
    <xdr:to>
      <xdr:col>13</xdr:col>
      <xdr:colOff>9525</xdr:colOff>
      <xdr:row>51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968375</xdr:colOff>
      <xdr:row>33</xdr:row>
      <xdr:rowOff>179386</xdr:rowOff>
    </xdr:from>
    <xdr:to>
      <xdr:col>23</xdr:col>
      <xdr:colOff>454025</xdr:colOff>
      <xdr:row>50</xdr:row>
      <xdr:rowOff>158749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16</xdr:row>
      <xdr:rowOff>93661</xdr:rowOff>
    </xdr:from>
    <xdr:to>
      <xdr:col>12</xdr:col>
      <xdr:colOff>419100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568325</xdr:colOff>
      <xdr:row>14</xdr:row>
      <xdr:rowOff>150811</xdr:rowOff>
    </xdr:from>
    <xdr:to>
      <xdr:col>21</xdr:col>
      <xdr:colOff>549275</xdr:colOff>
      <xdr:row>31</xdr:row>
      <xdr:rowOff>130174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387350</xdr:colOff>
      <xdr:row>30</xdr:row>
      <xdr:rowOff>150811</xdr:rowOff>
    </xdr:from>
    <xdr:to>
      <xdr:col>11</xdr:col>
      <xdr:colOff>47625</xdr:colOff>
      <xdr:row>50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101600</xdr:colOff>
      <xdr:row>30</xdr:row>
      <xdr:rowOff>188911</xdr:rowOff>
    </xdr:from>
    <xdr:to>
      <xdr:col>22</xdr:col>
      <xdr:colOff>177800</xdr:colOff>
      <xdr:row>47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16</xdr:row>
      <xdr:rowOff>93661</xdr:rowOff>
    </xdr:from>
    <xdr:to>
      <xdr:col>12</xdr:col>
      <xdr:colOff>419100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568325</xdr:colOff>
      <xdr:row>14</xdr:row>
      <xdr:rowOff>150811</xdr:rowOff>
    </xdr:from>
    <xdr:to>
      <xdr:col>21</xdr:col>
      <xdr:colOff>549275</xdr:colOff>
      <xdr:row>31</xdr:row>
      <xdr:rowOff>130174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377824</xdr:colOff>
      <xdr:row>38</xdr:row>
      <xdr:rowOff>96836</xdr:rowOff>
    </xdr:from>
    <xdr:to>
      <xdr:col>11</xdr:col>
      <xdr:colOff>101599</xdr:colOff>
      <xdr:row>57</xdr:row>
      <xdr:rowOff>101599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38</xdr:row>
      <xdr:rowOff>131762</xdr:rowOff>
    </xdr:from>
    <xdr:to>
      <xdr:col>23</xdr:col>
      <xdr:colOff>380999</xdr:colOff>
      <xdr:row>60</xdr:row>
      <xdr:rowOff>116840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593724</xdr:colOff>
      <xdr:row>32</xdr:row>
      <xdr:rowOff>20636</xdr:rowOff>
    </xdr:from>
    <xdr:to>
      <xdr:col>12</xdr:col>
      <xdr:colOff>88900</xdr:colOff>
      <xdr:row>54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812800</xdr:colOff>
      <xdr:row>31</xdr:row>
      <xdr:rowOff>169862</xdr:rowOff>
    </xdr:from>
    <xdr:to>
      <xdr:col>23</xdr:col>
      <xdr:colOff>368299</xdr:colOff>
      <xdr:row>53</xdr:row>
      <xdr:rowOff>142240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&#225;fic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9KBytes-641"/>
      <sheetName val="19KBytes-662"/>
      <sheetName val="CacheLvL2-641"/>
      <sheetName val="CacheLvL2-662"/>
      <sheetName val="CacheLvL3-641"/>
      <sheetName val="CacheLvL3-662"/>
      <sheetName val="RAM-641"/>
      <sheetName val="RAM-662"/>
      <sheetName val="Otimização do Compilador"/>
      <sheetName val="19KBytes-641"/>
      <sheetName val="19KBytes-662"/>
      <sheetName val="RAM-641"/>
    </sheetNames>
    <sheetDataSet>
      <sheetData sheetId="0">
        <row r="6">
          <cell r="K6">
            <v>2.0305E-2</v>
          </cell>
          <cell r="N6">
            <v>1</v>
          </cell>
          <cell r="O6">
            <v>1</v>
          </cell>
        </row>
        <row r="7">
          <cell r="K7">
            <v>9.8340000000000007E-3</v>
          </cell>
          <cell r="N7">
            <v>2.0647752694732557</v>
          </cell>
          <cell r="O7">
            <v>2</v>
          </cell>
        </row>
        <row r="8">
          <cell r="K8">
            <v>1.4631E-2</v>
          </cell>
          <cell r="N8">
            <v>1.3878067117763653</v>
          </cell>
          <cell r="O8">
            <v>4</v>
          </cell>
        </row>
        <row r="9">
          <cell r="K9">
            <v>1.7262E-2</v>
          </cell>
          <cell r="N9">
            <v>1.1762831653342603</v>
          </cell>
          <cell r="O9">
            <v>8</v>
          </cell>
        </row>
        <row r="10">
          <cell r="K10">
            <v>1.9785000000000001E-2</v>
          </cell>
          <cell r="N10">
            <v>1.0262825372757138</v>
          </cell>
        </row>
        <row r="11">
          <cell r="K11">
            <v>2.6098E-2</v>
          </cell>
          <cell r="N11">
            <v>0.77802896773699137</v>
          </cell>
        </row>
        <row r="12">
          <cell r="K12">
            <v>3.125E-2</v>
          </cell>
          <cell r="N12">
            <v>0.64976</v>
          </cell>
        </row>
        <row r="21">
          <cell r="B21">
            <v>1</v>
          </cell>
          <cell r="K21">
            <v>2.0305E-2</v>
          </cell>
          <cell r="M21">
            <v>2.0305E-2</v>
          </cell>
          <cell r="N21">
            <v>1</v>
          </cell>
        </row>
        <row r="22">
          <cell r="B22">
            <v>2</v>
          </cell>
          <cell r="K22">
            <v>0.21077499999999999</v>
          </cell>
          <cell r="M22">
            <v>1.01525E-2</v>
          </cell>
          <cell r="N22">
            <v>9.6334954335191555E-2</v>
          </cell>
        </row>
        <row r="23">
          <cell r="B23">
            <v>4</v>
          </cell>
          <cell r="K23">
            <v>0.207534</v>
          </cell>
          <cell r="M23">
            <v>5.07625E-3</v>
          </cell>
          <cell r="N23">
            <v>9.7839390172212742E-2</v>
          </cell>
        </row>
        <row r="24">
          <cell r="B24">
            <v>8</v>
          </cell>
          <cell r="K24">
            <v>0.18448999999999999</v>
          </cell>
          <cell r="M24">
            <v>2.538125E-3</v>
          </cell>
          <cell r="N24">
            <v>0.11006016586264838</v>
          </cell>
        </row>
        <row r="25">
          <cell r="B25">
            <v>16</v>
          </cell>
          <cell r="K25">
            <v>0.21110400000000001</v>
          </cell>
          <cell r="M25">
            <v>1.2690625E-3</v>
          </cell>
          <cell r="N25">
            <v>9.6184818857056237E-2</v>
          </cell>
        </row>
        <row r="26">
          <cell r="B26">
            <v>24</v>
          </cell>
          <cell r="K26">
            <v>0.26584000000000002</v>
          </cell>
          <cell r="M26">
            <v>8.4604166666666671E-4</v>
          </cell>
          <cell r="N26">
            <v>7.6380529641889849E-2</v>
          </cell>
        </row>
        <row r="27">
          <cell r="B27">
            <v>32</v>
          </cell>
          <cell r="K27">
            <v>0.216225</v>
          </cell>
          <cell r="M27">
            <v>6.3453125E-4</v>
          </cell>
          <cell r="N27">
            <v>9.3906810035842295E-2</v>
          </cell>
        </row>
      </sheetData>
      <sheetData sheetId="1">
        <row r="6">
          <cell r="K6">
            <v>2.5378999999999999E-2</v>
          </cell>
          <cell r="N6">
            <v>1</v>
          </cell>
          <cell r="O6">
            <v>1</v>
          </cell>
        </row>
        <row r="7">
          <cell r="K7">
            <v>1.1055000000000001E-2</v>
          </cell>
          <cell r="N7">
            <v>2.2957033016734507</v>
          </cell>
          <cell r="O7">
            <v>2</v>
          </cell>
        </row>
        <row r="8">
          <cell r="K8">
            <v>1.6709999999999999E-2</v>
          </cell>
          <cell r="N8">
            <v>1.5187911430281269</v>
          </cell>
          <cell r="O8">
            <v>4</v>
          </cell>
        </row>
        <row r="9">
          <cell r="K9">
            <v>1.9255000000000001E-2</v>
          </cell>
          <cell r="N9">
            <v>1.3180472604518305</v>
          </cell>
          <cell r="O9">
            <v>8</v>
          </cell>
        </row>
        <row r="10">
          <cell r="K10">
            <v>2.3469E-2</v>
          </cell>
          <cell r="N10">
            <v>1.081383953300098</v>
          </cell>
        </row>
        <row r="11">
          <cell r="K11">
            <v>2.6969E-2</v>
          </cell>
          <cell r="N11">
            <v>0.94104342022321918</v>
          </cell>
        </row>
        <row r="12">
          <cell r="K12">
            <v>3.3031999999999999E-2</v>
          </cell>
          <cell r="N12">
            <v>0.76831557277791229</v>
          </cell>
        </row>
        <row r="22">
          <cell r="B22">
            <v>1</v>
          </cell>
          <cell r="K22">
            <v>2.5378999999999999E-2</v>
          </cell>
          <cell r="M22">
            <v>2.5378999999999999E-2</v>
          </cell>
          <cell r="N22">
            <v>1</v>
          </cell>
        </row>
        <row r="23">
          <cell r="B23">
            <v>2</v>
          </cell>
          <cell r="K23">
            <v>0.21079800000000001</v>
          </cell>
          <cell r="M23">
            <v>1.2689499999999999E-2</v>
          </cell>
          <cell r="N23">
            <v>0.12039488040683496</v>
          </cell>
        </row>
        <row r="24">
          <cell r="B24">
            <v>4</v>
          </cell>
          <cell r="K24">
            <v>0.21095900000000001</v>
          </cell>
          <cell r="M24">
            <v>6.3447499999999997E-3</v>
          </cell>
          <cell r="N24">
            <v>0.12030299726487137</v>
          </cell>
        </row>
        <row r="25">
          <cell r="B25">
            <v>8</v>
          </cell>
          <cell r="K25">
            <v>0.21110599999999999</v>
          </cell>
          <cell r="M25">
            <v>3.1723749999999998E-3</v>
          </cell>
          <cell r="N25">
            <v>0.12021922636021715</v>
          </cell>
        </row>
        <row r="26">
          <cell r="B26">
            <v>16</v>
          </cell>
          <cell r="K26">
            <v>0.21104400000000001</v>
          </cell>
          <cell r="M26">
            <v>1.5861874999999999E-3</v>
          </cell>
          <cell r="N26">
            <v>0.12025454407611681</v>
          </cell>
        </row>
        <row r="27">
          <cell r="B27">
            <v>24</v>
          </cell>
          <cell r="K27">
            <v>0.29200999999999999</v>
          </cell>
          <cell r="M27">
            <v>1.0574583333333332E-3</v>
          </cell>
          <cell r="N27">
            <v>8.6911407143590969E-2</v>
          </cell>
        </row>
        <row r="28">
          <cell r="B28">
            <v>32</v>
          </cell>
          <cell r="K28">
            <v>0.23273099999999999</v>
          </cell>
          <cell r="M28">
            <v>7.9309374999999996E-4</v>
          </cell>
          <cell r="N28">
            <v>0.10904864414280865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6">
          <cell r="B6">
            <v>1</v>
          </cell>
          <cell r="P6">
            <v>480.461862</v>
          </cell>
          <cell r="S6">
            <v>1</v>
          </cell>
        </row>
        <row r="7">
          <cell r="B7">
            <v>2</v>
          </cell>
          <cell r="P7">
            <v>184.80751699999999</v>
          </cell>
          <cell r="S7">
            <v>2.5997961002852499</v>
          </cell>
        </row>
        <row r="8">
          <cell r="B8">
            <v>4</v>
          </cell>
          <cell r="P8">
            <v>102.57595600000001</v>
          </cell>
          <cell r="S8">
            <v>4.6839618243479979</v>
          </cell>
        </row>
        <row r="9">
          <cell r="B9">
            <v>8</v>
          </cell>
          <cell r="P9">
            <v>79.235023999999996</v>
          </cell>
          <cell r="S9">
            <v>6.0637561238070683</v>
          </cell>
        </row>
        <row r="10">
          <cell r="B10">
            <v>16</v>
          </cell>
          <cell r="P10">
            <v>75.930788000000007</v>
          </cell>
          <cell r="S10">
            <v>6.3276290771537882</v>
          </cell>
        </row>
        <row r="11">
          <cell r="B11">
            <v>24</v>
          </cell>
          <cell r="P11">
            <v>88.001002</v>
          </cell>
          <cell r="S11">
            <v>5.4597317198729165</v>
          </cell>
        </row>
        <row r="12">
          <cell r="B12">
            <v>32</v>
          </cell>
          <cell r="P12">
            <v>189.69341499999999</v>
          </cell>
          <cell r="S12">
            <v>2.5328336357906784</v>
          </cell>
        </row>
        <row r="22">
          <cell r="B22">
            <v>1</v>
          </cell>
          <cell r="P22">
            <v>480.461862</v>
          </cell>
          <cell r="R22">
            <v>480.461862</v>
          </cell>
          <cell r="S22">
            <v>1</v>
          </cell>
          <cell r="T22">
            <v>1</v>
          </cell>
        </row>
        <row r="23">
          <cell r="B23">
            <v>2</v>
          </cell>
          <cell r="P23">
            <v>204.27773400000001</v>
          </cell>
          <cell r="R23">
            <v>240.230931</v>
          </cell>
          <cell r="S23">
            <v>2.3520030920256829</v>
          </cell>
          <cell r="T23">
            <v>2</v>
          </cell>
        </row>
        <row r="24">
          <cell r="B24">
            <v>4</v>
          </cell>
          <cell r="P24">
            <v>125.349537</v>
          </cell>
          <cell r="R24">
            <v>120.1154655</v>
          </cell>
          <cell r="S24">
            <v>3.8329767584223307</v>
          </cell>
          <cell r="T24">
            <v>4</v>
          </cell>
        </row>
        <row r="25">
          <cell r="B25">
            <v>8</v>
          </cell>
          <cell r="P25">
            <v>87.406091000000004</v>
          </cell>
          <cell r="R25">
            <v>60.05773275</v>
          </cell>
          <cell r="S25">
            <v>5.4968922245933634</v>
          </cell>
          <cell r="T25">
            <v>8</v>
          </cell>
        </row>
        <row r="26">
          <cell r="B26">
            <v>16</v>
          </cell>
          <cell r="P26">
            <v>77.308205999999998</v>
          </cell>
          <cell r="R26">
            <v>30.028866375</v>
          </cell>
          <cell r="S26">
            <v>6.2148882616678494</v>
          </cell>
        </row>
        <row r="27">
          <cell r="B27">
            <v>24</v>
          </cell>
          <cell r="P27">
            <v>42.221083</v>
          </cell>
          <cell r="R27">
            <v>20.01924425</v>
          </cell>
          <cell r="S27">
            <v>11.379666930855374</v>
          </cell>
        </row>
        <row r="28">
          <cell r="B28">
            <v>32</v>
          </cell>
          <cell r="P28">
            <v>38.450327999999999</v>
          </cell>
          <cell r="R28">
            <v>15.0144331875</v>
          </cell>
          <cell r="S28">
            <v>12.495650544255435</v>
          </cell>
        </row>
      </sheetData>
      <sheetData sheetId="7">
        <row r="6">
          <cell r="B6">
            <v>1</v>
          </cell>
          <cell r="P6">
            <v>649.43148499999995</v>
          </cell>
          <cell r="R6">
            <v>649.43148499999995</v>
          </cell>
          <cell r="S6">
            <v>1</v>
          </cell>
          <cell r="T6">
            <v>1</v>
          </cell>
        </row>
        <row r="7">
          <cell r="B7">
            <v>2</v>
          </cell>
          <cell r="P7">
            <v>197.50738200000001</v>
          </cell>
          <cell r="R7">
            <v>324.71574249999998</v>
          </cell>
          <cell r="S7">
            <v>3.2881377821108475</v>
          </cell>
          <cell r="T7">
            <v>2</v>
          </cell>
        </row>
        <row r="8">
          <cell r="B8">
            <v>4</v>
          </cell>
          <cell r="P8">
            <v>93.552012000000005</v>
          </cell>
          <cell r="R8">
            <v>162.35787124999999</v>
          </cell>
          <cell r="S8">
            <v>6.9419296401663697</v>
          </cell>
          <cell r="T8">
            <v>4</v>
          </cell>
        </row>
        <row r="9">
          <cell r="B9">
            <v>8</v>
          </cell>
          <cell r="P9">
            <v>62.926752</v>
          </cell>
          <cell r="R9">
            <v>81.178935624999994</v>
          </cell>
          <cell r="S9">
            <v>10.32043549617816</v>
          </cell>
          <cell r="T9">
            <v>8</v>
          </cell>
        </row>
        <row r="10">
          <cell r="B10">
            <v>16</v>
          </cell>
          <cell r="P10">
            <v>48.366109000000002</v>
          </cell>
          <cell r="R10">
            <v>40.589467812499997</v>
          </cell>
          <cell r="S10">
            <v>13.427408125801477</v>
          </cell>
          <cell r="T10">
            <v>16</v>
          </cell>
        </row>
        <row r="11">
          <cell r="B11">
            <v>24</v>
          </cell>
          <cell r="P11">
            <v>45.371532000000002</v>
          </cell>
          <cell r="R11">
            <v>27.059645208333333</v>
          </cell>
          <cell r="S11">
            <v>14.313633601792418</v>
          </cell>
        </row>
        <row r="12">
          <cell r="B12">
            <v>32</v>
          </cell>
          <cell r="P12">
            <v>62.674204000000003</v>
          </cell>
          <cell r="R12">
            <v>20.294733906249999</v>
          </cell>
          <cell r="S12">
            <v>10.362022068920092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7"/>
  <sheetViews>
    <sheetView topLeftCell="K26" workbookViewId="0">
      <selection activeCell="G32" sqref="G32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13</v>
      </c>
    </row>
    <row r="2" spans="2:18" ht="15" thickBot="1">
      <c r="B2" s="1" t="s">
        <v>25</v>
      </c>
    </row>
    <row r="3" spans="2:18" ht="15" thickBot="1">
      <c r="D3" s="24" t="s">
        <v>0</v>
      </c>
      <c r="E3" s="25"/>
      <c r="F3" s="25"/>
      <c r="G3" s="25"/>
      <c r="H3" s="26"/>
    </row>
    <row r="4" spans="2:18" ht="15" thickBot="1">
      <c r="B4" s="4" t="s">
        <v>19</v>
      </c>
      <c r="D4" s="20">
        <v>1</v>
      </c>
      <c r="E4" s="21">
        <v>2</v>
      </c>
      <c r="F4" s="21">
        <v>3</v>
      </c>
      <c r="G4" s="21">
        <v>4</v>
      </c>
      <c r="H4" s="22">
        <v>5</v>
      </c>
      <c r="J4" s="20" t="s">
        <v>2</v>
      </c>
      <c r="K4" s="22" t="s">
        <v>7</v>
      </c>
      <c r="M4" s="20" t="s">
        <v>4</v>
      </c>
      <c r="N4" s="22" t="s">
        <v>3</v>
      </c>
      <c r="O4" s="1" t="s">
        <v>15</v>
      </c>
      <c r="P4" s="4" t="s">
        <v>11</v>
      </c>
      <c r="Q4" s="22" t="s">
        <v>9</v>
      </c>
      <c r="R4" s="4" t="s">
        <v>1</v>
      </c>
    </row>
    <row r="5" spans="2:18" ht="5.25" customHeight="1"/>
    <row r="6" spans="2:18">
      <c r="B6" s="1">
        <v>1</v>
      </c>
      <c r="D6" s="1">
        <v>2.2495000000000001E-2</v>
      </c>
      <c r="E6" s="1">
        <v>2.2637000000000001E-2</v>
      </c>
      <c r="F6" s="1">
        <v>2.3025E-2</v>
      </c>
      <c r="G6" s="1">
        <v>2.0305E-2</v>
      </c>
      <c r="H6" s="1">
        <v>2.3372E-2</v>
      </c>
      <c r="J6" s="1">
        <f>AVERAGE(D6:H6)</f>
        <v>2.2366800000000003E-2</v>
      </c>
      <c r="K6" s="1">
        <f>MIN(D6:H6)</f>
        <v>2.0305E-2</v>
      </c>
      <c r="M6" s="1">
        <f>K6</f>
        <v>2.0305E-2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>
      <c r="B7" s="6">
        <v>2</v>
      </c>
      <c r="D7" s="2">
        <v>1.0070000000000001E-2</v>
      </c>
      <c r="E7" s="2">
        <v>9.8340000000000007E-3</v>
      </c>
      <c r="F7" s="2">
        <v>9.9649999999999999E-3</v>
      </c>
      <c r="G7" s="2">
        <v>9.9550000000000003E-3</v>
      </c>
      <c r="H7" s="2">
        <v>1.0177E-2</v>
      </c>
      <c r="J7" s="2">
        <f t="shared" ref="J7:J12" si="0">AVERAGE(D7:H7)</f>
        <v>1.0000199999999999E-2</v>
      </c>
      <c r="K7" s="2">
        <f t="shared" ref="K7:K12" si="1">MIN(D7:H7)</f>
        <v>9.8340000000000007E-3</v>
      </c>
      <c r="M7" s="2">
        <f t="shared" ref="M7:M12" si="2">$M$6/B7</f>
        <v>1.01525E-2</v>
      </c>
      <c r="N7" s="3">
        <f t="shared" ref="N7:N12" si="3">$K$6/K7</f>
        <v>2.0647752694732557</v>
      </c>
      <c r="O7" s="1">
        <v>2</v>
      </c>
    </row>
    <row r="8" spans="2:18">
      <c r="B8" s="6">
        <v>4</v>
      </c>
      <c r="D8" s="2">
        <v>1.5094E-2</v>
      </c>
      <c r="E8" s="2">
        <v>1.4631E-2</v>
      </c>
      <c r="F8" s="2">
        <v>1.5200999999999999E-2</v>
      </c>
      <c r="G8" s="2">
        <v>1.4888E-2</v>
      </c>
      <c r="H8" s="2">
        <v>1.5075E-2</v>
      </c>
      <c r="J8" s="2">
        <f t="shared" si="0"/>
        <v>1.4977799999999999E-2</v>
      </c>
      <c r="K8" s="2">
        <f t="shared" si="1"/>
        <v>1.4631E-2</v>
      </c>
      <c r="M8" s="2">
        <f t="shared" si="2"/>
        <v>5.07625E-3</v>
      </c>
      <c r="N8" s="3">
        <f t="shared" si="3"/>
        <v>1.3878067117763653</v>
      </c>
      <c r="O8" s="1">
        <v>4</v>
      </c>
    </row>
    <row r="9" spans="2:18">
      <c r="B9" s="6">
        <v>8</v>
      </c>
      <c r="D9" s="2">
        <v>1.7262E-2</v>
      </c>
      <c r="E9" s="2">
        <v>1.7357999999999998E-2</v>
      </c>
      <c r="F9" s="2">
        <v>1.7760999999999999E-2</v>
      </c>
      <c r="G9" s="2">
        <v>1.7416999999999998E-2</v>
      </c>
      <c r="H9" s="2">
        <v>1.7309000000000001E-2</v>
      </c>
      <c r="J9" s="2">
        <f t="shared" si="0"/>
        <v>1.74214E-2</v>
      </c>
      <c r="K9" s="2">
        <f t="shared" si="1"/>
        <v>1.7262E-2</v>
      </c>
      <c r="M9" s="2">
        <f t="shared" si="2"/>
        <v>2.538125E-3</v>
      </c>
      <c r="N9" s="3">
        <f t="shared" si="3"/>
        <v>1.1762831653342603</v>
      </c>
      <c r="O9" s="1">
        <v>8</v>
      </c>
    </row>
    <row r="10" spans="2:18">
      <c r="B10" s="6">
        <v>16</v>
      </c>
      <c r="D10" s="2">
        <v>2.0660999999999999E-2</v>
      </c>
      <c r="E10" s="2">
        <v>2.0701000000000001E-2</v>
      </c>
      <c r="F10" s="2">
        <v>2.0586E-2</v>
      </c>
      <c r="G10" s="2">
        <v>1.9785000000000001E-2</v>
      </c>
      <c r="H10" s="2">
        <v>2.0704E-2</v>
      </c>
      <c r="J10" s="2">
        <f t="shared" si="0"/>
        <v>2.0487399999999999E-2</v>
      </c>
      <c r="K10" s="2">
        <f t="shared" si="1"/>
        <v>1.9785000000000001E-2</v>
      </c>
      <c r="M10" s="2">
        <f t="shared" si="2"/>
        <v>1.2690625E-3</v>
      </c>
      <c r="N10" s="3">
        <f t="shared" si="3"/>
        <v>1.0262825372757138</v>
      </c>
    </row>
    <row r="11" spans="2:18">
      <c r="B11" s="6">
        <v>24</v>
      </c>
      <c r="D11" s="2">
        <v>2.8215E-2</v>
      </c>
      <c r="E11" s="2">
        <v>0.75236599999999998</v>
      </c>
      <c r="F11" s="2">
        <v>2.6098E-2</v>
      </c>
      <c r="G11" s="2">
        <v>0.77610699999999999</v>
      </c>
      <c r="H11" s="2">
        <v>2.7480000000000001E-2</v>
      </c>
      <c r="J11" s="2">
        <f t="shared" si="0"/>
        <v>0.32205319999999998</v>
      </c>
      <c r="K11" s="2">
        <f t="shared" si="1"/>
        <v>2.6098E-2</v>
      </c>
      <c r="M11" s="2">
        <f t="shared" si="2"/>
        <v>8.4604166666666671E-4</v>
      </c>
      <c r="N11" s="3">
        <f t="shared" si="3"/>
        <v>0.77802896773699137</v>
      </c>
    </row>
    <row r="12" spans="2:18">
      <c r="B12" s="6">
        <v>32</v>
      </c>
      <c r="D12" s="2">
        <v>29.229883999999998</v>
      </c>
      <c r="E12" s="2">
        <v>19.990462999999998</v>
      </c>
      <c r="F12" s="2">
        <v>3.125E-2</v>
      </c>
      <c r="G12" s="2">
        <v>30.259924999999999</v>
      </c>
      <c r="H12" s="2">
        <v>28.109921</v>
      </c>
      <c r="J12" s="2">
        <f t="shared" si="0"/>
        <v>21.524288599999998</v>
      </c>
      <c r="K12" s="2">
        <f t="shared" si="1"/>
        <v>3.125E-2</v>
      </c>
      <c r="M12" s="2">
        <f t="shared" si="2"/>
        <v>6.3453125E-4</v>
      </c>
      <c r="N12" s="3">
        <f t="shared" si="3"/>
        <v>0.64976</v>
      </c>
    </row>
    <row r="16" spans="2:18">
      <c r="B16" s="1" t="s">
        <v>26</v>
      </c>
    </row>
    <row r="17" spans="2:15" ht="15" thickBot="1"/>
    <row r="18" spans="2:15" ht="15" thickBot="1">
      <c r="D18" s="24" t="s">
        <v>0</v>
      </c>
      <c r="E18" s="25"/>
      <c r="F18" s="25"/>
      <c r="G18" s="25"/>
      <c r="H18" s="26"/>
    </row>
    <row r="19" spans="2:15" ht="15" thickBot="1">
      <c r="B19" s="4" t="s">
        <v>19</v>
      </c>
      <c r="D19" s="20">
        <v>1</v>
      </c>
      <c r="E19" s="21">
        <v>2</v>
      </c>
      <c r="F19" s="21">
        <v>3</v>
      </c>
      <c r="G19" s="21">
        <v>4</v>
      </c>
      <c r="H19" s="22">
        <v>5</v>
      </c>
      <c r="J19" s="20" t="s">
        <v>2</v>
      </c>
      <c r="K19" s="22" t="s">
        <v>7</v>
      </c>
      <c r="M19" s="20" t="s">
        <v>4</v>
      </c>
      <c r="N19" s="22" t="s">
        <v>3</v>
      </c>
      <c r="O19" s="1" t="s">
        <v>15</v>
      </c>
    </row>
    <row r="21" spans="2:15">
      <c r="B21" s="1">
        <v>1</v>
      </c>
      <c r="D21" s="1">
        <v>2.2495000000000001E-2</v>
      </c>
      <c r="E21" s="1">
        <v>2.2637000000000001E-2</v>
      </c>
      <c r="F21" s="1">
        <v>2.3025E-2</v>
      </c>
      <c r="G21" s="1">
        <v>2.0305E-2</v>
      </c>
      <c r="H21" s="1">
        <v>2.3372E-2</v>
      </c>
      <c r="J21" s="1">
        <f>AVERAGE(D21:H21)</f>
        <v>2.2366800000000003E-2</v>
      </c>
      <c r="K21" s="1">
        <f>MIN(D21:H21)</f>
        <v>2.0305E-2</v>
      </c>
      <c r="M21" s="1">
        <f>K21</f>
        <v>2.0305E-2</v>
      </c>
      <c r="N21" s="1">
        <v>1</v>
      </c>
      <c r="O21" s="1">
        <v>1</v>
      </c>
    </row>
    <row r="22" spans="2:15">
      <c r="B22" s="6">
        <v>2</v>
      </c>
      <c r="D22" s="2">
        <v>0.21079500000000001</v>
      </c>
      <c r="E22" s="2">
        <v>0.21082899999999999</v>
      </c>
      <c r="F22" s="2">
        <v>0.21123800000000001</v>
      </c>
      <c r="G22" s="2">
        <v>0.21077499999999999</v>
      </c>
      <c r="H22" s="2">
        <v>0.211336</v>
      </c>
      <c r="J22" s="2">
        <f t="shared" ref="J22:J27" si="4">AVERAGE(D22:H22)</f>
        <v>0.21099459999999998</v>
      </c>
      <c r="K22" s="2">
        <f t="shared" ref="K22:K27" si="5">MIN(D22:H22)</f>
        <v>0.21077499999999999</v>
      </c>
      <c r="M22" s="2">
        <f t="shared" ref="M22:M27" si="6">$M$21/B22</f>
        <v>1.01525E-2</v>
      </c>
      <c r="N22" s="3">
        <f t="shared" ref="N22:N27" si="7">$K$21/K22</f>
        <v>9.6334954335191555E-2</v>
      </c>
      <c r="O22" s="1">
        <v>2</v>
      </c>
    </row>
    <row r="23" spans="2:15">
      <c r="B23" s="6">
        <v>4</v>
      </c>
      <c r="D23" s="2">
        <v>0.21090400000000001</v>
      </c>
      <c r="E23" s="2">
        <v>0.210895</v>
      </c>
      <c r="F23" s="2">
        <v>0.210928</v>
      </c>
      <c r="G23" s="2">
        <v>0.207534</v>
      </c>
      <c r="H23" s="2">
        <v>0.21104899999999999</v>
      </c>
      <c r="J23" s="2">
        <f t="shared" si="4"/>
        <v>0.210262</v>
      </c>
      <c r="K23" s="2">
        <f t="shared" si="5"/>
        <v>0.207534</v>
      </c>
      <c r="M23" s="2">
        <f t="shared" si="6"/>
        <v>5.07625E-3</v>
      </c>
      <c r="N23" s="3">
        <f t="shared" si="7"/>
        <v>9.7839390172212742E-2</v>
      </c>
      <c r="O23" s="1">
        <v>4</v>
      </c>
    </row>
    <row r="24" spans="2:15">
      <c r="B24" s="6">
        <v>8</v>
      </c>
      <c r="D24" s="2">
        <v>0.18448999999999999</v>
      </c>
      <c r="E24" s="2">
        <v>0.202735</v>
      </c>
      <c r="F24" s="2">
        <v>0.218528</v>
      </c>
      <c r="G24" s="2">
        <v>0.21615799999999999</v>
      </c>
      <c r="H24" s="2">
        <v>0.21103</v>
      </c>
      <c r="J24" s="2">
        <f t="shared" si="4"/>
        <v>0.20658819999999997</v>
      </c>
      <c r="K24" s="2">
        <f t="shared" si="5"/>
        <v>0.18448999999999999</v>
      </c>
      <c r="M24" s="2">
        <f t="shared" si="6"/>
        <v>2.538125E-3</v>
      </c>
      <c r="N24" s="3">
        <f t="shared" si="7"/>
        <v>0.11006016586264838</v>
      </c>
      <c r="O24" s="1">
        <v>8</v>
      </c>
    </row>
    <row r="25" spans="2:15">
      <c r="B25" s="6">
        <v>16</v>
      </c>
      <c r="D25" s="2">
        <v>0.211198</v>
      </c>
      <c r="E25" s="2">
        <v>0.23419000000000001</v>
      </c>
      <c r="F25" s="2">
        <v>0.21110400000000001</v>
      </c>
      <c r="G25" s="2">
        <v>0.213445</v>
      </c>
      <c r="H25" s="2">
        <v>0.21460199999999999</v>
      </c>
      <c r="J25" s="2">
        <f t="shared" si="4"/>
        <v>0.21690780000000004</v>
      </c>
      <c r="K25" s="2">
        <f t="shared" si="5"/>
        <v>0.21110400000000001</v>
      </c>
      <c r="M25" s="2">
        <f t="shared" si="6"/>
        <v>1.2690625E-3</v>
      </c>
      <c r="N25" s="3">
        <f t="shared" si="7"/>
        <v>9.6184818857056237E-2</v>
      </c>
    </row>
    <row r="26" spans="2:15">
      <c r="B26" s="6">
        <v>24</v>
      </c>
      <c r="D26" s="2">
        <v>0.28407500000000002</v>
      </c>
      <c r="E26" s="2">
        <v>0.27155099999999999</v>
      </c>
      <c r="F26" s="2">
        <v>0.26584000000000002</v>
      </c>
      <c r="G26" s="2">
        <v>0.31951600000000002</v>
      </c>
      <c r="H26" s="2">
        <v>0.312832</v>
      </c>
      <c r="J26" s="2">
        <f t="shared" si="4"/>
        <v>0.29076280000000004</v>
      </c>
      <c r="K26" s="2">
        <f t="shared" si="5"/>
        <v>0.26584000000000002</v>
      </c>
      <c r="M26" s="2">
        <f t="shared" si="6"/>
        <v>8.4604166666666671E-4</v>
      </c>
      <c r="N26" s="3">
        <f t="shared" si="7"/>
        <v>7.6380529641889849E-2</v>
      </c>
    </row>
    <row r="27" spans="2:15">
      <c r="B27" s="6">
        <v>32</v>
      </c>
      <c r="D27" s="2">
        <v>0.245117</v>
      </c>
      <c r="E27" s="2">
        <v>0.216225</v>
      </c>
      <c r="F27" s="2">
        <v>0.216805</v>
      </c>
      <c r="G27" s="2">
        <v>0.30685299999999999</v>
      </c>
      <c r="H27" s="2">
        <v>0.23758699999999999</v>
      </c>
      <c r="J27" s="2">
        <f t="shared" si="4"/>
        <v>0.24451740000000002</v>
      </c>
      <c r="K27" s="2">
        <f t="shared" si="5"/>
        <v>0.216225</v>
      </c>
      <c r="M27" s="2">
        <f t="shared" si="6"/>
        <v>6.3453125E-4</v>
      </c>
      <c r="N27" s="3">
        <f t="shared" si="7"/>
        <v>9.3906810035842295E-2</v>
      </c>
    </row>
  </sheetData>
  <mergeCells count="2">
    <mergeCell ref="D3:H3"/>
    <mergeCell ref="D18:H18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9"/>
  <sheetViews>
    <sheetView topLeftCell="K18" workbookViewId="0">
      <selection activeCell="I29" sqref="I29"/>
    </sheetView>
  </sheetViews>
  <sheetFormatPr baseColWidth="10" defaultColWidth="10.83203125" defaultRowHeight="15" x14ac:dyDescent="0"/>
  <cols>
    <col min="1" max="16384" width="10.83203125" style="12"/>
  </cols>
  <sheetData>
    <row r="2" spans="1:23" ht="16" thickBot="1">
      <c r="B2" s="27" t="s">
        <v>27</v>
      </c>
    </row>
    <row r="3" spans="1:23" ht="16" thickBot="1">
      <c r="A3" s="1"/>
      <c r="B3" s="1"/>
      <c r="C3" s="1"/>
      <c r="D3" s="24" t="s">
        <v>0</v>
      </c>
      <c r="E3" s="25"/>
      <c r="F3" s="25"/>
      <c r="G3" s="25"/>
      <c r="H3" s="2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6" thickBot="1">
      <c r="A4" s="1"/>
      <c r="B4" s="4" t="s">
        <v>19</v>
      </c>
      <c r="C4" s="1"/>
      <c r="D4" s="20">
        <v>1</v>
      </c>
      <c r="E4" s="21">
        <v>2</v>
      </c>
      <c r="F4" s="21">
        <v>3</v>
      </c>
      <c r="G4" s="21">
        <v>4</v>
      </c>
      <c r="H4" s="22">
        <v>5</v>
      </c>
      <c r="I4" s="1"/>
      <c r="J4" s="20" t="s">
        <v>2</v>
      </c>
      <c r="K4" s="22" t="s">
        <v>7</v>
      </c>
      <c r="L4" s="1"/>
      <c r="M4" s="20" t="s">
        <v>4</v>
      </c>
      <c r="N4" s="22" t="s">
        <v>3</v>
      </c>
      <c r="O4" s="1" t="s">
        <v>15</v>
      </c>
      <c r="P4" s="4" t="s">
        <v>11</v>
      </c>
      <c r="Q4" s="22" t="s">
        <v>9</v>
      </c>
      <c r="R4" s="4" t="s">
        <v>1</v>
      </c>
      <c r="S4" s="1"/>
      <c r="T4" s="1"/>
      <c r="U4" s="1"/>
      <c r="V4" s="1"/>
      <c r="W4" s="1"/>
    </row>
    <row r="5" spans="1:2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1"/>
      <c r="B6" s="12">
        <v>1</v>
      </c>
      <c r="D6" s="12">
        <v>2.6848E-2</v>
      </c>
      <c r="E6" s="12">
        <v>2.5378999999999999E-2</v>
      </c>
      <c r="F6" s="12">
        <v>2.5458000000000001E-2</v>
      </c>
      <c r="G6" s="12">
        <v>2.5624000000000001E-2</v>
      </c>
      <c r="H6" s="12">
        <v>2.5714000000000001E-2</v>
      </c>
      <c r="I6" s="1"/>
      <c r="J6" s="12">
        <f>AVERAGE(D7:H7)</f>
        <v>1.12268E-2</v>
      </c>
      <c r="K6" s="12">
        <f t="shared" ref="K6:K12" si="0">MIN(D6:H6)</f>
        <v>2.5378999999999999E-2</v>
      </c>
      <c r="L6" s="1"/>
      <c r="M6" s="12">
        <f>K6</f>
        <v>2.5378999999999999E-2</v>
      </c>
      <c r="N6" s="12">
        <v>1</v>
      </c>
      <c r="O6" s="1">
        <v>1</v>
      </c>
      <c r="P6" s="1">
        <v>50</v>
      </c>
      <c r="Q6" s="11">
        <v>2500</v>
      </c>
      <c r="R6" s="1" t="s">
        <v>12</v>
      </c>
      <c r="S6" s="1"/>
      <c r="T6" s="1"/>
      <c r="U6" s="1"/>
      <c r="V6" s="1"/>
      <c r="W6" s="1"/>
    </row>
    <row r="7" spans="1:23">
      <c r="A7" s="1"/>
      <c r="B7" s="6">
        <v>2</v>
      </c>
      <c r="C7" s="1"/>
      <c r="D7" s="2">
        <v>1.1254E-2</v>
      </c>
      <c r="E7" s="2">
        <v>1.1173000000000001E-2</v>
      </c>
      <c r="F7" s="2">
        <v>1.1055000000000001E-2</v>
      </c>
      <c r="G7" s="2">
        <v>1.1138E-2</v>
      </c>
      <c r="H7" s="2">
        <v>1.1514E-2</v>
      </c>
      <c r="I7" s="1"/>
      <c r="J7" s="2">
        <f t="shared" ref="J7:J12" si="1">AVERAGE(D7:H7)</f>
        <v>1.12268E-2</v>
      </c>
      <c r="K7" s="2">
        <f t="shared" si="0"/>
        <v>1.1055000000000001E-2</v>
      </c>
      <c r="L7" s="1"/>
      <c r="M7" s="2">
        <f t="shared" ref="M7:M12" si="2">$M$6/B7</f>
        <v>1.2689499999999999E-2</v>
      </c>
      <c r="N7" s="3">
        <f t="shared" ref="N7:N12" si="3">$K$6/K7</f>
        <v>2.2957033016734507</v>
      </c>
      <c r="O7" s="1">
        <v>2</v>
      </c>
      <c r="P7" s="1"/>
      <c r="Q7" s="1"/>
      <c r="R7" s="1"/>
      <c r="S7" s="1"/>
      <c r="T7" s="1"/>
      <c r="U7" s="1"/>
      <c r="V7" s="1"/>
      <c r="W7" s="1"/>
    </row>
    <row r="8" spans="1:23">
      <c r="A8" s="1"/>
      <c r="B8" s="6">
        <v>4</v>
      </c>
      <c r="C8" s="1"/>
      <c r="D8" s="2">
        <v>1.7632999999999999E-2</v>
      </c>
      <c r="E8" s="2">
        <v>1.7093000000000001E-2</v>
      </c>
      <c r="F8" s="2">
        <v>1.6853E-2</v>
      </c>
      <c r="G8" s="2">
        <v>1.6815E-2</v>
      </c>
      <c r="H8" s="2">
        <v>1.6709999999999999E-2</v>
      </c>
      <c r="I8" s="1"/>
      <c r="J8" s="2">
        <f t="shared" si="1"/>
        <v>1.7020799999999999E-2</v>
      </c>
      <c r="K8" s="2">
        <f t="shared" si="0"/>
        <v>1.6709999999999999E-2</v>
      </c>
      <c r="L8" s="1"/>
      <c r="M8" s="2">
        <f t="shared" si="2"/>
        <v>6.3447499999999997E-3</v>
      </c>
      <c r="N8" s="3">
        <f t="shared" si="3"/>
        <v>1.5187911430281269</v>
      </c>
      <c r="O8" s="1">
        <v>4</v>
      </c>
      <c r="P8" s="1"/>
      <c r="Q8" s="1"/>
      <c r="R8" s="1"/>
      <c r="S8" s="1"/>
      <c r="T8" s="1"/>
      <c r="U8" s="1"/>
      <c r="V8" s="1"/>
      <c r="W8" s="1"/>
    </row>
    <row r="9" spans="1:23">
      <c r="A9" s="1"/>
      <c r="B9" s="6">
        <v>8</v>
      </c>
      <c r="C9" s="1"/>
      <c r="D9" s="2">
        <v>2.0275999999999999E-2</v>
      </c>
      <c r="E9" s="2">
        <v>1.9903000000000001E-2</v>
      </c>
      <c r="F9" s="2">
        <v>2.2898999999999999E-2</v>
      </c>
      <c r="G9" s="2">
        <v>1.9255000000000001E-2</v>
      </c>
      <c r="H9" s="2">
        <v>1.9460000000000002E-2</v>
      </c>
      <c r="I9" s="1"/>
      <c r="J9" s="2">
        <f t="shared" si="1"/>
        <v>2.0358599999999998E-2</v>
      </c>
      <c r="K9" s="2">
        <f t="shared" si="0"/>
        <v>1.9255000000000001E-2</v>
      </c>
      <c r="L9" s="1"/>
      <c r="M9" s="2">
        <f t="shared" si="2"/>
        <v>3.1723749999999998E-3</v>
      </c>
      <c r="N9" s="3">
        <f t="shared" si="3"/>
        <v>1.3180472604518305</v>
      </c>
      <c r="O9" s="1">
        <v>8</v>
      </c>
      <c r="P9" s="1"/>
      <c r="Q9" s="1"/>
      <c r="R9" s="1"/>
      <c r="S9" s="1"/>
      <c r="T9" s="1"/>
      <c r="U9" s="1"/>
      <c r="V9" s="1"/>
      <c r="W9" s="1"/>
    </row>
    <row r="10" spans="1:23">
      <c r="A10" s="1"/>
      <c r="B10" s="6">
        <v>16</v>
      </c>
      <c r="C10" s="1"/>
      <c r="D10" s="2">
        <v>2.3469E-2</v>
      </c>
      <c r="E10" s="2">
        <v>2.3827000000000001E-2</v>
      </c>
      <c r="F10" s="2">
        <v>2.4065E-2</v>
      </c>
      <c r="G10" s="2">
        <v>2.4671999999999999E-2</v>
      </c>
      <c r="H10" s="2">
        <v>2.4181000000000001E-2</v>
      </c>
      <c r="I10" s="1"/>
      <c r="J10" s="2">
        <f t="shared" si="1"/>
        <v>2.4042800000000003E-2</v>
      </c>
      <c r="K10" s="2">
        <f t="shared" si="0"/>
        <v>2.3469E-2</v>
      </c>
      <c r="L10" s="1"/>
      <c r="M10" s="2">
        <f t="shared" si="2"/>
        <v>1.5861874999999999E-3</v>
      </c>
      <c r="N10" s="3">
        <f t="shared" si="3"/>
        <v>1.081383953300098</v>
      </c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/>
      <c r="B11" s="6">
        <v>24</v>
      </c>
      <c r="C11" s="1"/>
      <c r="D11" s="2">
        <v>2.7639E-2</v>
      </c>
      <c r="E11" s="2">
        <v>2.6969E-2</v>
      </c>
      <c r="F11" s="2">
        <v>2.8320000000000001E-2</v>
      </c>
      <c r="G11" s="2">
        <v>2.6971999999999999E-2</v>
      </c>
      <c r="H11" s="2">
        <v>2.7817000000000001E-2</v>
      </c>
      <c r="I11" s="1"/>
      <c r="J11" s="2">
        <f t="shared" si="1"/>
        <v>2.7543400000000003E-2</v>
      </c>
      <c r="K11" s="2">
        <f t="shared" si="0"/>
        <v>2.6969E-2</v>
      </c>
      <c r="L11" s="1"/>
      <c r="M11" s="2">
        <f t="shared" si="2"/>
        <v>1.0574583333333332E-3</v>
      </c>
      <c r="N11" s="3">
        <f t="shared" si="3"/>
        <v>0.94104342022321918</v>
      </c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/>
      <c r="B12" s="6">
        <v>32</v>
      </c>
      <c r="C12" s="1"/>
      <c r="D12" s="2">
        <v>7.4031E-2</v>
      </c>
      <c r="E12" s="2">
        <v>3.3123E-2</v>
      </c>
      <c r="F12" s="2">
        <v>3.3031999999999999E-2</v>
      </c>
      <c r="G12" s="2">
        <v>3.4818000000000002E-2</v>
      </c>
      <c r="H12" s="2">
        <v>4.4824000000000003E-2</v>
      </c>
      <c r="I12" s="1"/>
      <c r="J12" s="2">
        <f t="shared" si="1"/>
        <v>4.3965600000000001E-2</v>
      </c>
      <c r="K12" s="2">
        <f t="shared" si="0"/>
        <v>3.3031999999999999E-2</v>
      </c>
      <c r="L12" s="1"/>
      <c r="M12" s="2">
        <f t="shared" si="2"/>
        <v>7.9309374999999996E-4</v>
      </c>
      <c r="N12" s="3">
        <f t="shared" si="3"/>
        <v>0.76831557277791229</v>
      </c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6" thickBot="1">
      <c r="A18" s="1"/>
      <c r="B18" s="1" t="s">
        <v>28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6" thickBot="1">
      <c r="A19" s="1"/>
      <c r="B19" s="1"/>
      <c r="C19" s="1"/>
      <c r="D19" s="24" t="s">
        <v>0</v>
      </c>
      <c r="E19" s="25"/>
      <c r="F19" s="25"/>
      <c r="G19" s="25"/>
      <c r="H19" s="2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6" thickBot="1">
      <c r="A20" s="1"/>
      <c r="B20" s="4" t="s">
        <v>19</v>
      </c>
      <c r="C20" s="1"/>
      <c r="D20" s="20">
        <v>1</v>
      </c>
      <c r="E20" s="21">
        <v>2</v>
      </c>
      <c r="F20" s="21">
        <v>3</v>
      </c>
      <c r="G20" s="21">
        <v>4</v>
      </c>
      <c r="H20" s="22">
        <v>5</v>
      </c>
      <c r="I20" s="1"/>
      <c r="J20" s="20" t="s">
        <v>2</v>
      </c>
      <c r="K20" s="22" t="s">
        <v>7</v>
      </c>
      <c r="L20" s="1"/>
      <c r="M20" s="20" t="s">
        <v>4</v>
      </c>
      <c r="N20" s="22" t="s">
        <v>3</v>
      </c>
      <c r="O20" s="1" t="s">
        <v>15</v>
      </c>
      <c r="P20" s="1"/>
      <c r="Q20" s="1"/>
      <c r="R20" s="1"/>
      <c r="S20" s="1"/>
      <c r="T20" s="1"/>
      <c r="U20" s="1"/>
      <c r="V20" s="1"/>
      <c r="W20" s="1"/>
    </row>
    <row r="21" spans="1:2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1"/>
      <c r="B22" s="12">
        <v>1</v>
      </c>
      <c r="D22" s="12">
        <v>2.6848E-2</v>
      </c>
      <c r="E22" s="12">
        <v>2.5378999999999999E-2</v>
      </c>
      <c r="F22" s="12">
        <v>2.5458000000000001E-2</v>
      </c>
      <c r="G22" s="12">
        <v>2.5624000000000001E-2</v>
      </c>
      <c r="H22" s="12">
        <v>2.5714000000000001E-2</v>
      </c>
      <c r="I22" s="1"/>
      <c r="J22" s="12">
        <f>AVERAGE(D23:H23)</f>
        <v>0.2243348</v>
      </c>
      <c r="K22" s="12">
        <f t="shared" ref="K22:K28" si="4">MIN(D22:H22)</f>
        <v>2.5378999999999999E-2</v>
      </c>
      <c r="L22" s="1"/>
      <c r="M22" s="12">
        <f>K22</f>
        <v>2.5378999999999999E-2</v>
      </c>
      <c r="N22" s="12">
        <v>1</v>
      </c>
      <c r="O22" s="1">
        <v>1</v>
      </c>
      <c r="P22" s="1"/>
      <c r="Q22" s="1"/>
      <c r="R22" s="1"/>
      <c r="S22" s="1"/>
      <c r="T22" s="1"/>
      <c r="U22" s="1"/>
      <c r="V22" s="1"/>
      <c r="W22" s="1"/>
    </row>
    <row r="23" spans="1:23">
      <c r="A23" s="1"/>
      <c r="B23" s="6">
        <v>2</v>
      </c>
      <c r="C23" s="1"/>
      <c r="D23" s="2">
        <v>0.27603100000000003</v>
      </c>
      <c r="E23" s="2">
        <v>0.21082200000000001</v>
      </c>
      <c r="F23" s="2">
        <v>0.21079800000000001</v>
      </c>
      <c r="G23" s="2">
        <v>0.213197</v>
      </c>
      <c r="H23" s="2">
        <v>0.21082600000000001</v>
      </c>
      <c r="I23" s="1"/>
      <c r="J23" s="2">
        <f t="shared" ref="J23:J28" si="5">AVERAGE(D23:H23)</f>
        <v>0.2243348</v>
      </c>
      <c r="K23" s="2">
        <f t="shared" si="4"/>
        <v>0.21079800000000001</v>
      </c>
      <c r="L23" s="1"/>
      <c r="M23" s="2">
        <f t="shared" ref="M23:M28" si="6">$M$22/B23</f>
        <v>1.2689499999999999E-2</v>
      </c>
      <c r="N23" s="3">
        <f>$K22/K23</f>
        <v>0.12039488040683496</v>
      </c>
      <c r="O23" s="1">
        <v>2</v>
      </c>
      <c r="P23" s="1"/>
      <c r="Q23" s="1"/>
      <c r="R23" s="1"/>
      <c r="S23" s="1"/>
      <c r="T23" s="1"/>
      <c r="U23" s="1"/>
      <c r="V23" s="1"/>
      <c r="W23" s="1"/>
    </row>
    <row r="24" spans="1:23">
      <c r="A24" s="1"/>
      <c r="B24" s="6">
        <v>4</v>
      </c>
      <c r="C24" s="1"/>
      <c r="D24" s="2">
        <v>0.21110599999999999</v>
      </c>
      <c r="E24" s="2">
        <v>0.33197599999999999</v>
      </c>
      <c r="F24" s="2">
        <v>0.22619800000000001</v>
      </c>
      <c r="G24" s="2">
        <v>0.21095900000000001</v>
      </c>
      <c r="H24" s="2">
        <v>0.21104100000000001</v>
      </c>
      <c r="I24" s="1"/>
      <c r="J24" s="2">
        <f t="shared" si="5"/>
        <v>0.23825599999999997</v>
      </c>
      <c r="K24" s="2">
        <f t="shared" si="4"/>
        <v>0.21095900000000001</v>
      </c>
      <c r="L24" s="1"/>
      <c r="M24" s="2">
        <f t="shared" si="6"/>
        <v>6.3447499999999997E-3</v>
      </c>
      <c r="N24" s="3">
        <f>$K$22/K24</f>
        <v>0.12030299726487137</v>
      </c>
      <c r="O24" s="1">
        <v>4</v>
      </c>
      <c r="P24" s="1"/>
      <c r="Q24" s="1"/>
      <c r="R24" s="1"/>
      <c r="S24" s="1"/>
      <c r="T24" s="1"/>
      <c r="U24" s="1"/>
      <c r="V24" s="1"/>
      <c r="W24" s="1"/>
    </row>
    <row r="25" spans="1:23">
      <c r="A25" s="1"/>
      <c r="B25" s="6">
        <v>8</v>
      </c>
      <c r="C25" s="1"/>
      <c r="D25" s="2">
        <v>0.211119</v>
      </c>
      <c r="E25" s="2">
        <v>0.21126700000000001</v>
      </c>
      <c r="F25" s="2">
        <v>0.21395700000000001</v>
      </c>
      <c r="G25" s="2">
        <v>0.21110599999999999</v>
      </c>
      <c r="H25" s="2">
        <v>0.21144299999999999</v>
      </c>
      <c r="I25" s="1"/>
      <c r="J25" s="2">
        <f t="shared" si="5"/>
        <v>0.21177840000000003</v>
      </c>
      <c r="K25" s="2">
        <f t="shared" si="4"/>
        <v>0.21110599999999999</v>
      </c>
      <c r="L25" s="1"/>
      <c r="M25" s="2">
        <f t="shared" si="6"/>
        <v>3.1723749999999998E-3</v>
      </c>
      <c r="N25" s="3">
        <f>$K$22/K25</f>
        <v>0.12021922636021715</v>
      </c>
      <c r="O25" s="1">
        <v>8</v>
      </c>
      <c r="P25" s="1"/>
      <c r="Q25" s="1"/>
      <c r="R25" s="1"/>
      <c r="S25" s="1"/>
      <c r="T25" s="1"/>
      <c r="U25" s="1"/>
      <c r="V25" s="1"/>
      <c r="W25" s="1"/>
    </row>
    <row r="26" spans="1:23">
      <c r="A26" s="1"/>
      <c r="B26" s="6">
        <v>16</v>
      </c>
      <c r="C26" s="1"/>
      <c r="D26" s="2">
        <v>0.21581600000000001</v>
      </c>
      <c r="E26" s="2">
        <v>0.22034200000000001</v>
      </c>
      <c r="F26" s="2">
        <v>0.21176300000000001</v>
      </c>
      <c r="G26" s="2">
        <v>0.21104400000000001</v>
      </c>
      <c r="H26" s="2">
        <v>0.38719900000000002</v>
      </c>
      <c r="I26" s="1"/>
      <c r="J26" s="2">
        <f t="shared" si="5"/>
        <v>0.2492328</v>
      </c>
      <c r="K26" s="2">
        <f t="shared" si="4"/>
        <v>0.21104400000000001</v>
      </c>
      <c r="L26" s="1"/>
      <c r="M26" s="2">
        <f t="shared" si="6"/>
        <v>1.5861874999999999E-3</v>
      </c>
      <c r="N26" s="3">
        <f>$K$22/K26</f>
        <v>0.12025454407611681</v>
      </c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 s="1"/>
      <c r="B27" s="6">
        <v>24</v>
      </c>
      <c r="C27" s="1"/>
      <c r="D27" s="2">
        <v>0.31701200000000002</v>
      </c>
      <c r="E27" s="2">
        <v>0.312253</v>
      </c>
      <c r="F27" s="2">
        <v>0.29200999999999999</v>
      </c>
      <c r="G27" s="2">
        <v>0.30310300000000001</v>
      </c>
      <c r="H27" s="2">
        <v>0.327349</v>
      </c>
      <c r="I27" s="1"/>
      <c r="J27" s="2">
        <f t="shared" si="5"/>
        <v>0.31034539999999999</v>
      </c>
      <c r="K27" s="2">
        <f t="shared" si="4"/>
        <v>0.29200999999999999</v>
      </c>
      <c r="L27" s="1"/>
      <c r="M27" s="2">
        <f t="shared" si="6"/>
        <v>1.0574583333333332E-3</v>
      </c>
      <c r="N27" s="3">
        <f>$K$22/K27</f>
        <v>8.6911407143590969E-2</v>
      </c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1"/>
      <c r="B28" s="6">
        <v>32</v>
      </c>
      <c r="C28" s="1"/>
      <c r="D28" s="2">
        <v>0.24782199999999999</v>
      </c>
      <c r="E28" s="2">
        <v>0.279333</v>
      </c>
      <c r="F28" s="2">
        <v>0.31426300000000001</v>
      </c>
      <c r="G28" s="2">
        <v>0.23273099999999999</v>
      </c>
      <c r="H28" s="2">
        <v>0.24517700000000001</v>
      </c>
      <c r="I28" s="1"/>
      <c r="J28" s="2">
        <f t="shared" si="5"/>
        <v>0.26386520000000002</v>
      </c>
      <c r="K28" s="2">
        <f t="shared" si="4"/>
        <v>0.23273099999999999</v>
      </c>
      <c r="L28" s="1"/>
      <c r="M28" s="2">
        <f t="shared" si="6"/>
        <v>7.9309374999999996E-4</v>
      </c>
      <c r="N28" s="3">
        <f>$K$22/K28</f>
        <v>0.10904864414280865</v>
      </c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1"/>
      <c r="P39" s="1"/>
      <c r="Q39" s="1"/>
      <c r="R39" s="1"/>
      <c r="S39" s="1"/>
      <c r="T39" s="1"/>
      <c r="U39" s="1"/>
      <c r="V39" s="1"/>
      <c r="W39" s="1"/>
    </row>
  </sheetData>
  <mergeCells count="2">
    <mergeCell ref="D3:H3"/>
    <mergeCell ref="D19:H19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4"/>
  <sheetViews>
    <sheetView topLeftCell="A16" workbookViewId="0">
      <selection activeCell="Q26" sqref="Q26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21</v>
      </c>
      <c r="D1" s="1" t="s">
        <v>23</v>
      </c>
    </row>
    <row r="2" spans="2:18" ht="15" thickBot="1"/>
    <row r="3" spans="2:18" ht="15" thickBot="1">
      <c r="D3" s="24" t="s">
        <v>0</v>
      </c>
      <c r="E3" s="25"/>
      <c r="F3" s="25"/>
      <c r="G3" s="25"/>
      <c r="H3" s="26"/>
    </row>
    <row r="4" spans="2:18" ht="15" thickBot="1">
      <c r="B4" s="4" t="s">
        <v>19</v>
      </c>
      <c r="D4" s="13">
        <v>1</v>
      </c>
      <c r="E4" s="14">
        <v>2</v>
      </c>
      <c r="F4" s="14">
        <v>3</v>
      </c>
      <c r="G4" s="14">
        <v>4</v>
      </c>
      <c r="H4" s="15">
        <v>5</v>
      </c>
      <c r="J4" s="13" t="s">
        <v>2</v>
      </c>
      <c r="K4" s="15" t="s">
        <v>7</v>
      </c>
      <c r="M4" s="13" t="s">
        <v>4</v>
      </c>
      <c r="N4" s="15" t="s">
        <v>3</v>
      </c>
      <c r="O4" s="1" t="s">
        <v>15</v>
      </c>
      <c r="P4" s="4" t="s">
        <v>11</v>
      </c>
      <c r="Q4" s="15" t="s">
        <v>9</v>
      </c>
      <c r="R4" s="4" t="s">
        <v>1</v>
      </c>
    </row>
    <row r="5" spans="2:18" ht="5.25" customHeight="1"/>
    <row r="6" spans="2:18">
      <c r="B6" s="1">
        <v>1</v>
      </c>
      <c r="D6" s="1">
        <v>0.17789199999999999</v>
      </c>
      <c r="E6" s="1">
        <v>0.18132200000000001</v>
      </c>
      <c r="F6" s="1">
        <v>0.176534</v>
      </c>
      <c r="G6" s="1">
        <v>0.18329300000000001</v>
      </c>
      <c r="H6" s="1">
        <v>0.176923</v>
      </c>
      <c r="J6" s="1">
        <f>AVERAGE(D6:H6)</f>
        <v>0.17919279999999999</v>
      </c>
      <c r="K6" s="1">
        <f>MIN(D6:H6)</f>
        <v>0.176534</v>
      </c>
      <c r="M6" s="1">
        <f>K6</f>
        <v>0.176534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 ht="15">
      <c r="B7" s="6">
        <v>2</v>
      </c>
      <c r="D7" s="2">
        <v>9.3120999999999995E-2</v>
      </c>
      <c r="E7" s="2">
        <v>9.2323000000000002E-2</v>
      </c>
      <c r="F7" s="16">
        <v>9.1697000000000001E-2</v>
      </c>
      <c r="G7" s="2">
        <v>9.3094999999999997E-2</v>
      </c>
      <c r="H7" s="16">
        <v>9.2146000000000006E-2</v>
      </c>
      <c r="J7" s="2">
        <f t="shared" ref="J7:J12" si="0">AVERAGE(D7:H7)</f>
        <v>9.2476399999999986E-2</v>
      </c>
      <c r="K7" s="2">
        <f t="shared" ref="K7:K10" si="1">MIN(D7:H7)</f>
        <v>9.1697000000000001E-2</v>
      </c>
      <c r="M7" s="2">
        <f t="shared" ref="M7:M12" si="2">$M$6/B7</f>
        <v>8.8266999999999998E-2</v>
      </c>
      <c r="N7" s="3">
        <f t="shared" ref="N7:N12" si="3">$K$6/K7</f>
        <v>1.9251883922047612</v>
      </c>
      <c r="O7" s="1">
        <v>2</v>
      </c>
    </row>
    <row r="8" spans="2:18">
      <c r="B8" s="6">
        <v>4</v>
      </c>
      <c r="D8" s="2">
        <v>7.7306E-2</v>
      </c>
      <c r="E8" s="2">
        <v>7.6125999999999999E-2</v>
      </c>
      <c r="F8" s="2">
        <v>7.5243000000000004E-2</v>
      </c>
      <c r="G8" s="2">
        <v>7.5377E-2</v>
      </c>
      <c r="H8" s="2">
        <v>7.5971999999999998E-2</v>
      </c>
      <c r="J8" s="2">
        <f t="shared" si="0"/>
        <v>7.6004799999999997E-2</v>
      </c>
      <c r="K8" s="2">
        <f t="shared" si="1"/>
        <v>7.5243000000000004E-2</v>
      </c>
      <c r="M8" s="2">
        <f t="shared" si="2"/>
        <v>4.4133499999999999E-2</v>
      </c>
      <c r="N8" s="3">
        <f t="shared" si="3"/>
        <v>2.346185027178608</v>
      </c>
      <c r="O8" s="1">
        <v>4</v>
      </c>
    </row>
    <row r="9" spans="2:18">
      <c r="B9" s="6">
        <v>8</v>
      </c>
      <c r="D9" s="2">
        <v>6.7759E-2</v>
      </c>
      <c r="E9" s="2">
        <v>6.6346000000000002E-2</v>
      </c>
      <c r="F9" s="2">
        <v>6.6499000000000003E-2</v>
      </c>
      <c r="G9" s="2">
        <v>6.6789000000000001E-2</v>
      </c>
      <c r="H9" s="2">
        <v>6.5715999999999997E-2</v>
      </c>
      <c r="J9" s="2">
        <f t="shared" si="0"/>
        <v>6.6621799999999995E-2</v>
      </c>
      <c r="K9" s="2">
        <f t="shared" si="1"/>
        <v>6.5715999999999997E-2</v>
      </c>
      <c r="M9" s="2">
        <f t="shared" si="2"/>
        <v>2.206675E-2</v>
      </c>
      <c r="N9" s="3">
        <f t="shared" si="3"/>
        <v>2.6863168786901213</v>
      </c>
      <c r="O9" s="1">
        <v>8</v>
      </c>
    </row>
    <row r="10" spans="2:18">
      <c r="B10" s="6">
        <v>16</v>
      </c>
      <c r="D10" s="2">
        <v>6.3926999999999998E-2</v>
      </c>
      <c r="E10" s="2">
        <v>6.7323999999999995E-2</v>
      </c>
      <c r="F10" s="2">
        <v>6.6193000000000002E-2</v>
      </c>
      <c r="G10" s="2">
        <v>6.6789000000000001E-2</v>
      </c>
      <c r="H10" s="2">
        <v>6.6492999999999997E-2</v>
      </c>
      <c r="J10" s="2">
        <f t="shared" si="0"/>
        <v>6.6145199999999987E-2</v>
      </c>
      <c r="K10" s="2">
        <f t="shared" si="1"/>
        <v>6.3926999999999998E-2</v>
      </c>
      <c r="M10" s="2">
        <f t="shared" si="2"/>
        <v>1.1033375E-2</v>
      </c>
      <c r="N10" s="3">
        <f t="shared" si="3"/>
        <v>2.7614935786131056</v>
      </c>
    </row>
    <row r="11" spans="2:18">
      <c r="B11" s="6">
        <v>24</v>
      </c>
      <c r="D11" s="2">
        <v>0.87196399999999996</v>
      </c>
      <c r="E11" s="2">
        <v>8.8536000000000004E-2</v>
      </c>
      <c r="F11" s="2">
        <v>8.3245E-2</v>
      </c>
      <c r="G11" s="2">
        <v>0.22714699999999999</v>
      </c>
      <c r="H11" s="2">
        <v>8.6738999999999997E-2</v>
      </c>
      <c r="J11" s="2">
        <f t="shared" si="0"/>
        <v>0.27152619999999994</v>
      </c>
      <c r="K11" s="2">
        <f>MIN(D11:H11)</f>
        <v>8.3245E-2</v>
      </c>
      <c r="M11" s="2">
        <f t="shared" si="2"/>
        <v>7.3555833333333329E-3</v>
      </c>
      <c r="N11" s="3">
        <f t="shared" si="3"/>
        <v>2.120655895248964</v>
      </c>
    </row>
    <row r="12" spans="2:18" ht="15">
      <c r="B12" s="6">
        <v>32</v>
      </c>
      <c r="D12" s="2">
        <v>40.332892999999999</v>
      </c>
      <c r="E12" s="2">
        <v>74.029926000000003</v>
      </c>
      <c r="F12" s="2">
        <v>33.523218999999997</v>
      </c>
      <c r="G12" s="16">
        <v>36.989061999999997</v>
      </c>
      <c r="H12" s="2">
        <v>36.452719000000002</v>
      </c>
      <c r="J12" s="2">
        <f t="shared" si="0"/>
        <v>44.265563799999995</v>
      </c>
      <c r="K12" s="2">
        <f>MIN(D12:H12)</f>
        <v>33.523218999999997</v>
      </c>
      <c r="M12" s="2">
        <f t="shared" si="2"/>
        <v>5.5166874999999999E-3</v>
      </c>
      <c r="N12" s="3">
        <f t="shared" si="3"/>
        <v>5.2660217385448582E-3</v>
      </c>
    </row>
    <row r="14" spans="2:18" ht="15" thickBot="1">
      <c r="D14" s="23" t="s">
        <v>24</v>
      </c>
    </row>
    <row r="15" spans="2:18" ht="15" thickBot="1">
      <c r="D15" s="24" t="s">
        <v>0</v>
      </c>
      <c r="E15" s="25"/>
      <c r="F15" s="25"/>
      <c r="G15" s="25"/>
      <c r="H15" s="26"/>
    </row>
    <row r="16" spans="2:18" ht="15" thickBot="1">
      <c r="B16" s="4" t="s">
        <v>19</v>
      </c>
      <c r="D16" s="17">
        <v>1</v>
      </c>
      <c r="E16" s="18">
        <v>2</v>
      </c>
      <c r="F16" s="18">
        <v>3</v>
      </c>
      <c r="G16" s="18">
        <v>4</v>
      </c>
      <c r="H16" s="19">
        <v>5</v>
      </c>
      <c r="J16" s="17" t="s">
        <v>2</v>
      </c>
      <c r="K16" s="19" t="s">
        <v>7</v>
      </c>
      <c r="M16" s="17" t="s">
        <v>4</v>
      </c>
      <c r="N16" s="19" t="s">
        <v>3</v>
      </c>
      <c r="O16" s="1" t="s">
        <v>15</v>
      </c>
      <c r="P16" s="4" t="s">
        <v>11</v>
      </c>
      <c r="Q16" s="19" t="s">
        <v>9</v>
      </c>
      <c r="R16" s="4" t="s">
        <v>1</v>
      </c>
    </row>
    <row r="18" spans="2:18">
      <c r="B18" s="1">
        <v>1</v>
      </c>
      <c r="D18" s="1">
        <v>0.17789199999999999</v>
      </c>
      <c r="E18" s="1">
        <v>0.18132200000000001</v>
      </c>
      <c r="F18" s="1">
        <v>0.176534</v>
      </c>
      <c r="G18" s="1">
        <v>0.18329300000000001</v>
      </c>
      <c r="H18" s="1">
        <v>0.176923</v>
      </c>
      <c r="J18" s="1">
        <f>AVERAGE(D18:H18)</f>
        <v>0.17919279999999999</v>
      </c>
      <c r="K18" s="1">
        <f>MIN(D18:H18)</f>
        <v>0.176534</v>
      </c>
      <c r="M18" s="1">
        <f>K18</f>
        <v>0.176534</v>
      </c>
      <c r="N18" s="1">
        <v>1</v>
      </c>
      <c r="O18" s="1">
        <v>1</v>
      </c>
      <c r="P18" s="1">
        <v>50</v>
      </c>
      <c r="Q18" s="11">
        <v>2500</v>
      </c>
      <c r="R18" s="1" t="s">
        <v>12</v>
      </c>
    </row>
    <row r="19" spans="2:18" ht="15">
      <c r="B19" s="6">
        <v>2</v>
      </c>
      <c r="D19" s="2">
        <v>0.74887499999999996</v>
      </c>
      <c r="E19" s="2">
        <v>0.75074099999999999</v>
      </c>
      <c r="F19" s="16">
        <v>0.74892000000000003</v>
      </c>
      <c r="G19" s="2">
        <v>0.75208699999999995</v>
      </c>
      <c r="H19" s="16">
        <v>0.74902800000000003</v>
      </c>
      <c r="J19" s="2">
        <f t="shared" ref="J19:J24" si="4">AVERAGE(D19:H19)</f>
        <v>0.74993019999999999</v>
      </c>
      <c r="K19" s="2">
        <f t="shared" ref="K19:K22" si="5">MIN(D19:H19)</f>
        <v>0.74887499999999996</v>
      </c>
      <c r="M19" s="2">
        <f t="shared" ref="M19:M24" si="6">$M$6/B19</f>
        <v>8.8266999999999998E-2</v>
      </c>
      <c r="N19" s="3">
        <f t="shared" ref="N19:N24" si="7">$K$6/K19</f>
        <v>0.23573226506426306</v>
      </c>
      <c r="O19" s="1">
        <v>2</v>
      </c>
    </row>
    <row r="20" spans="2:18">
      <c r="B20" s="6">
        <v>4</v>
      </c>
      <c r="D20" s="2">
        <v>0.71882599999999996</v>
      </c>
      <c r="E20" s="2">
        <v>0.91069299999999997</v>
      </c>
      <c r="F20" s="2">
        <v>0.90869299999999997</v>
      </c>
      <c r="G20" s="2">
        <v>0.589951</v>
      </c>
      <c r="H20" s="2">
        <v>0.74827200000000005</v>
      </c>
      <c r="J20" s="2">
        <f t="shared" si="4"/>
        <v>0.77528699999999995</v>
      </c>
      <c r="K20" s="2">
        <f t="shared" si="5"/>
        <v>0.589951</v>
      </c>
      <c r="M20" s="2">
        <f t="shared" si="6"/>
        <v>4.4133499999999999E-2</v>
      </c>
      <c r="N20" s="3">
        <f t="shared" si="7"/>
        <v>0.29923502121362622</v>
      </c>
      <c r="O20" s="1">
        <v>4</v>
      </c>
    </row>
    <row r="21" spans="2:18">
      <c r="B21" s="6">
        <v>8</v>
      </c>
      <c r="D21" s="2">
        <v>0.55740500000000004</v>
      </c>
      <c r="E21" s="2">
        <v>0.58085900000000001</v>
      </c>
      <c r="F21" s="2">
        <v>0.74904000000000004</v>
      </c>
      <c r="G21" s="2">
        <v>0.74902400000000002</v>
      </c>
      <c r="H21" s="2">
        <v>0.73000399999999999</v>
      </c>
      <c r="J21" s="2">
        <f t="shared" si="4"/>
        <v>0.67326639999999993</v>
      </c>
      <c r="K21" s="2">
        <f t="shared" si="5"/>
        <v>0.55740500000000004</v>
      </c>
      <c r="M21" s="2">
        <f t="shared" si="6"/>
        <v>2.206675E-2</v>
      </c>
      <c r="N21" s="3">
        <f t="shared" si="7"/>
        <v>0.31670688278720138</v>
      </c>
      <c r="O21" s="1">
        <v>8</v>
      </c>
    </row>
    <row r="22" spans="2:18">
      <c r="B22" s="6">
        <v>16</v>
      </c>
      <c r="D22" s="2">
        <v>0.74981399999999998</v>
      </c>
      <c r="E22" s="2">
        <v>0.91463499999999998</v>
      </c>
      <c r="F22" s="2">
        <v>0.74912100000000004</v>
      </c>
      <c r="G22" s="2">
        <v>0.74664600000000003</v>
      </c>
      <c r="H22" s="2">
        <v>0.63826400000000005</v>
      </c>
      <c r="J22" s="2">
        <f t="shared" si="4"/>
        <v>0.75969600000000004</v>
      </c>
      <c r="K22" s="2">
        <f t="shared" si="5"/>
        <v>0.63826400000000005</v>
      </c>
      <c r="M22" s="2">
        <f t="shared" si="6"/>
        <v>1.1033375E-2</v>
      </c>
      <c r="N22" s="3">
        <f t="shared" si="7"/>
        <v>0.27658461075667745</v>
      </c>
    </row>
    <row r="23" spans="2:18">
      <c r="B23" s="6">
        <v>24</v>
      </c>
      <c r="D23" s="2">
        <v>0.98713399999999996</v>
      </c>
      <c r="E23" s="2">
        <v>0.76321099999999997</v>
      </c>
      <c r="F23" s="2">
        <v>1.0632539999999999</v>
      </c>
      <c r="G23" s="2">
        <v>0.78876900000000005</v>
      </c>
      <c r="H23" s="2">
        <v>0.90348399999999995</v>
      </c>
      <c r="J23" s="2">
        <f t="shared" si="4"/>
        <v>0.90117040000000004</v>
      </c>
      <c r="K23" s="2">
        <f>MIN(D23:H23)</f>
        <v>0.76321099999999997</v>
      </c>
      <c r="M23" s="2">
        <f t="shared" si="6"/>
        <v>7.3555833333333329E-3</v>
      </c>
      <c r="N23" s="3">
        <f t="shared" si="7"/>
        <v>0.23130431820296091</v>
      </c>
    </row>
    <row r="24" spans="2:18" ht="15">
      <c r="B24" s="6">
        <v>32</v>
      </c>
      <c r="D24" s="2">
        <v>0.74913700000000005</v>
      </c>
      <c r="E24" s="2">
        <v>0.76321099999999997</v>
      </c>
      <c r="F24" s="2">
        <v>0.76321099999999997</v>
      </c>
      <c r="G24" s="16">
        <v>0.77795999999999998</v>
      </c>
      <c r="H24" s="2">
        <v>0.99633000000000005</v>
      </c>
      <c r="J24" s="2">
        <f t="shared" si="4"/>
        <v>0.80996979999999996</v>
      </c>
      <c r="K24" s="2">
        <f>MIN(D24:H24)</f>
        <v>0.74913700000000005</v>
      </c>
      <c r="M24" s="2">
        <f t="shared" si="6"/>
        <v>5.5166874999999999E-3</v>
      </c>
      <c r="N24" s="3">
        <f t="shared" si="7"/>
        <v>0.23564982106076723</v>
      </c>
    </row>
  </sheetData>
  <mergeCells count="2">
    <mergeCell ref="D3:H3"/>
    <mergeCell ref="D15:H15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topLeftCell="B8" workbookViewId="0">
      <selection activeCell="P34" sqref="P34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21</v>
      </c>
    </row>
    <row r="2" spans="2:18" ht="15" thickBot="1"/>
    <row r="3" spans="2:18" ht="15" thickBot="1">
      <c r="D3" s="24" t="s">
        <v>0</v>
      </c>
      <c r="E3" s="25"/>
      <c r="F3" s="25"/>
      <c r="G3" s="25"/>
      <c r="H3" s="26"/>
    </row>
    <row r="4" spans="2:18" ht="15" thickBot="1">
      <c r="B4" s="4" t="s">
        <v>19</v>
      </c>
      <c r="D4" s="13">
        <v>1</v>
      </c>
      <c r="E4" s="14">
        <v>2</v>
      </c>
      <c r="F4" s="14">
        <v>3</v>
      </c>
      <c r="G4" s="14">
        <v>4</v>
      </c>
      <c r="H4" s="15">
        <v>5</v>
      </c>
      <c r="J4" s="13" t="s">
        <v>2</v>
      </c>
      <c r="K4" s="15" t="s">
        <v>7</v>
      </c>
      <c r="M4" s="13" t="s">
        <v>4</v>
      </c>
      <c r="N4" s="15" t="s">
        <v>3</v>
      </c>
      <c r="O4" s="1" t="s">
        <v>15</v>
      </c>
      <c r="P4" s="4" t="s">
        <v>11</v>
      </c>
      <c r="Q4" s="15" t="s">
        <v>9</v>
      </c>
      <c r="R4" s="4" t="s">
        <v>1</v>
      </c>
    </row>
    <row r="5" spans="2:18" ht="5.25" customHeight="1"/>
    <row r="6" spans="2:18">
      <c r="B6" s="1">
        <v>1</v>
      </c>
      <c r="D6" s="1">
        <v>0.17789199999999999</v>
      </c>
      <c r="E6" s="1">
        <v>0.18132200000000001</v>
      </c>
      <c r="F6" s="1">
        <v>0.176534</v>
      </c>
      <c r="G6" s="1">
        <v>0.18329300000000001</v>
      </c>
      <c r="H6" s="1">
        <v>0.176923</v>
      </c>
      <c r="J6" s="1">
        <f>AVERAGE(D6:H6)</f>
        <v>0.17919279999999999</v>
      </c>
      <c r="K6" s="1">
        <f>MIN(D6:H6)</f>
        <v>0.176534</v>
      </c>
      <c r="M6" s="1">
        <f>K6</f>
        <v>0.176534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 ht="15">
      <c r="B7" s="6">
        <v>2</v>
      </c>
      <c r="D7" s="2">
        <v>0.100594</v>
      </c>
      <c r="E7" s="2">
        <v>0.100386</v>
      </c>
      <c r="F7" s="16">
        <v>7.7781000000000003E-2</v>
      </c>
      <c r="G7" s="2">
        <v>0.100994</v>
      </c>
      <c r="H7" s="16">
        <v>0.10014000000000001</v>
      </c>
      <c r="J7" s="2">
        <f t="shared" ref="J7:J12" si="0">AVERAGE(D7:H7)</f>
        <v>9.5978999999999995E-2</v>
      </c>
      <c r="K7" s="2">
        <f t="shared" ref="K7:K10" si="1">MIN(D7:H7)</f>
        <v>7.7781000000000003E-2</v>
      </c>
      <c r="M7" s="2">
        <f t="shared" ref="M7:M12" si="2">$M$6/B7</f>
        <v>8.8266999999999998E-2</v>
      </c>
      <c r="N7" s="3">
        <f t="shared" ref="N7:N12" si="3">$K$6/K7</f>
        <v>2.2696288296627709</v>
      </c>
      <c r="O7" s="1">
        <v>2</v>
      </c>
    </row>
    <row r="8" spans="2:18">
      <c r="B8" s="6">
        <v>4</v>
      </c>
      <c r="D8" s="2">
        <v>8.4607000000000002E-2</v>
      </c>
      <c r="E8" s="2">
        <v>8.4527000000000005E-2</v>
      </c>
      <c r="F8" s="2">
        <v>6.8737000000000006E-2</v>
      </c>
      <c r="G8" s="2">
        <v>8.3715999999999999E-2</v>
      </c>
      <c r="H8" s="2">
        <v>8.5697999999999996E-2</v>
      </c>
      <c r="J8" s="2">
        <f t="shared" si="0"/>
        <v>8.1457000000000002E-2</v>
      </c>
      <c r="K8" s="2">
        <f t="shared" si="1"/>
        <v>6.8737000000000006E-2</v>
      </c>
      <c r="M8" s="2">
        <f t="shared" si="2"/>
        <v>4.4133499999999999E-2</v>
      </c>
      <c r="N8" s="3">
        <f t="shared" si="3"/>
        <v>2.568252906004044</v>
      </c>
      <c r="O8" s="1">
        <v>4</v>
      </c>
    </row>
    <row r="9" spans="2:18">
      <c r="B9" s="6">
        <v>8</v>
      </c>
      <c r="D9" s="2">
        <v>7.0081000000000004E-2</v>
      </c>
      <c r="E9" s="2">
        <v>7.6688000000000006E-2</v>
      </c>
      <c r="F9" s="2">
        <v>6.8529999999999994E-2</v>
      </c>
      <c r="G9" s="2">
        <v>7.2618000000000002E-2</v>
      </c>
      <c r="H9" s="2">
        <v>7.1101999999999999E-2</v>
      </c>
      <c r="J9" s="2">
        <f t="shared" si="0"/>
        <v>7.1803800000000001E-2</v>
      </c>
      <c r="K9" s="2">
        <f t="shared" si="1"/>
        <v>6.8529999999999994E-2</v>
      </c>
      <c r="M9" s="2">
        <f t="shared" si="2"/>
        <v>2.206675E-2</v>
      </c>
      <c r="N9" s="3">
        <f t="shared" si="3"/>
        <v>2.5760105063475853</v>
      </c>
      <c r="O9" s="1">
        <v>8</v>
      </c>
    </row>
    <row r="10" spans="2:18">
      <c r="B10" s="6">
        <v>16</v>
      </c>
      <c r="D10" s="2">
        <v>7.5821E-2</v>
      </c>
      <c r="E10" s="2">
        <v>7.3910000000000003E-2</v>
      </c>
      <c r="F10" s="2">
        <v>7.3485999999999996E-2</v>
      </c>
      <c r="G10" s="2">
        <v>7.7192999999999998E-2</v>
      </c>
      <c r="H10" s="2">
        <v>7.5776999999999997E-2</v>
      </c>
      <c r="J10" s="2">
        <f t="shared" si="0"/>
        <v>7.5237399999999996E-2</v>
      </c>
      <c r="K10" s="2">
        <f t="shared" si="1"/>
        <v>7.3485999999999996E-2</v>
      </c>
      <c r="M10" s="2">
        <f t="shared" si="2"/>
        <v>1.1033375E-2</v>
      </c>
      <c r="N10" s="3">
        <f t="shared" si="3"/>
        <v>2.4022807065291349</v>
      </c>
    </row>
    <row r="11" spans="2:18">
      <c r="B11" s="6">
        <v>24</v>
      </c>
      <c r="D11" s="2">
        <v>8.3638000000000004E-2</v>
      </c>
      <c r="E11" s="2">
        <v>8.3714999999999998E-2</v>
      </c>
      <c r="F11" s="2">
        <v>8.5515999999999995E-2</v>
      </c>
      <c r="G11" s="2">
        <v>8.2186999999999996E-2</v>
      </c>
      <c r="H11" s="2">
        <v>8.3042000000000005E-2</v>
      </c>
      <c r="J11" s="2">
        <f t="shared" si="0"/>
        <v>8.3619600000000002E-2</v>
      </c>
      <c r="K11" s="2">
        <f>MIN(D11:H11)</f>
        <v>8.2186999999999996E-2</v>
      </c>
      <c r="M11" s="2">
        <f t="shared" si="2"/>
        <v>7.3555833333333329E-3</v>
      </c>
      <c r="N11" s="3">
        <f t="shared" si="3"/>
        <v>2.1479552727316973</v>
      </c>
    </row>
    <row r="12" spans="2:18" ht="15">
      <c r="B12" s="6">
        <v>32</v>
      </c>
      <c r="D12" s="2">
        <v>9.9904000000000007E-2</v>
      </c>
      <c r="E12" s="2">
        <v>1.611583</v>
      </c>
      <c r="F12" s="2">
        <v>9.7717999999999999E-2</v>
      </c>
      <c r="G12" s="16">
        <v>9.9722000000000005E-2</v>
      </c>
      <c r="H12" s="2">
        <v>9.8193000000000003E-2</v>
      </c>
      <c r="J12" s="2">
        <f t="shared" si="0"/>
        <v>0.401424</v>
      </c>
      <c r="K12" s="2">
        <f>MIN(D12:H12)</f>
        <v>9.7717999999999999E-2</v>
      </c>
      <c r="M12" s="2">
        <f t="shared" si="2"/>
        <v>5.5166874999999999E-3</v>
      </c>
      <c r="N12" s="3">
        <f t="shared" si="3"/>
        <v>1.8065658322929246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5"/>
  <sheetViews>
    <sheetView topLeftCell="A15" workbookViewId="0">
      <selection activeCell="R55" sqref="R55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22</v>
      </c>
      <c r="D1" s="23" t="s">
        <v>23</v>
      </c>
    </row>
    <row r="2" spans="2:18" ht="15" thickBot="1"/>
    <row r="3" spans="2:18" ht="15" thickBot="1">
      <c r="D3" s="24" t="s">
        <v>0</v>
      </c>
      <c r="E3" s="25"/>
      <c r="F3" s="25"/>
      <c r="G3" s="25"/>
      <c r="H3" s="26"/>
    </row>
    <row r="4" spans="2:18" ht="15" thickBot="1">
      <c r="B4" s="4" t="s">
        <v>19</v>
      </c>
      <c r="D4" s="13">
        <v>1</v>
      </c>
      <c r="E4" s="14">
        <v>2</v>
      </c>
      <c r="F4" s="14">
        <v>3</v>
      </c>
      <c r="G4" s="14">
        <v>4</v>
      </c>
      <c r="H4" s="15">
        <v>5</v>
      </c>
      <c r="J4" s="13" t="s">
        <v>2</v>
      </c>
      <c r="K4" s="15" t="s">
        <v>7</v>
      </c>
      <c r="M4" s="13" t="s">
        <v>4</v>
      </c>
      <c r="N4" s="15" t="s">
        <v>3</v>
      </c>
      <c r="O4" s="1" t="s">
        <v>15</v>
      </c>
      <c r="P4" s="4" t="s">
        <v>11</v>
      </c>
      <c r="Q4" s="15" t="s">
        <v>9</v>
      </c>
      <c r="R4" s="4" t="s">
        <v>1</v>
      </c>
    </row>
    <row r="5" spans="2:18" ht="5.25" customHeight="1"/>
    <row r="6" spans="2:18">
      <c r="B6" s="1">
        <v>1</v>
      </c>
      <c r="D6" s="1">
        <v>1.5783210000000001</v>
      </c>
      <c r="E6" s="1">
        <v>1.583143</v>
      </c>
      <c r="F6" s="1">
        <v>1.5811219999999999</v>
      </c>
      <c r="G6" s="1">
        <v>1.5842130000000001</v>
      </c>
      <c r="H6" s="1">
        <v>1.5780369999999999</v>
      </c>
      <c r="J6" s="1">
        <f>AVERAGE(D6:H6)</f>
        <v>1.5809672000000001</v>
      </c>
      <c r="K6" s="1">
        <f>MIN(D6:H6)</f>
        <v>1.5780369999999999</v>
      </c>
      <c r="M6" s="1">
        <f>K6</f>
        <v>1.5780369999999999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>
      <c r="B7" s="6">
        <v>2</v>
      </c>
      <c r="D7" s="2">
        <v>0.79442800000000002</v>
      </c>
      <c r="E7" s="2">
        <v>0.794049</v>
      </c>
      <c r="F7" s="2">
        <v>0.78528299999999995</v>
      </c>
      <c r="G7" s="2">
        <v>0.79638900000000001</v>
      </c>
      <c r="H7" s="2">
        <v>0.78422400000000003</v>
      </c>
      <c r="J7" s="2">
        <f t="shared" ref="J7:J12" si="0">AVERAGE(D7:H7)</f>
        <v>0.79087459999999998</v>
      </c>
      <c r="K7" s="2">
        <f t="shared" ref="K7:K10" si="1">MIN(D7:H7)</f>
        <v>0.78422400000000003</v>
      </c>
      <c r="M7" s="2">
        <f t="shared" ref="M7:M12" si="2">$M$6/B7</f>
        <v>0.78901849999999996</v>
      </c>
      <c r="N7" s="3">
        <f t="shared" ref="N7:N12" si="3">$K$6/K7</f>
        <v>2.0122273738115637</v>
      </c>
      <c r="O7" s="1">
        <v>2</v>
      </c>
    </row>
    <row r="8" spans="2:18">
      <c r="B8" s="6">
        <v>4</v>
      </c>
      <c r="D8" s="2">
        <v>0.450957</v>
      </c>
      <c r="E8" s="2">
        <v>0.45899299999999998</v>
      </c>
      <c r="F8" s="2">
        <v>0.46265000000000001</v>
      </c>
      <c r="G8" s="2">
        <v>0.455571</v>
      </c>
      <c r="H8" s="2">
        <v>0.45203100000000002</v>
      </c>
      <c r="J8" s="2">
        <f t="shared" si="0"/>
        <v>0.45604040000000001</v>
      </c>
      <c r="K8" s="2">
        <f t="shared" si="1"/>
        <v>0.450957</v>
      </c>
      <c r="M8" s="2">
        <f t="shared" si="2"/>
        <v>0.39450924999999998</v>
      </c>
      <c r="N8" s="3">
        <f t="shared" si="3"/>
        <v>3.4993070292733006</v>
      </c>
      <c r="O8" s="1">
        <v>4</v>
      </c>
    </row>
    <row r="9" spans="2:18">
      <c r="B9" s="6">
        <v>8</v>
      </c>
      <c r="D9" s="2">
        <v>0.29097400000000001</v>
      </c>
      <c r="E9" s="2">
        <v>0.29446600000000001</v>
      </c>
      <c r="F9" s="2">
        <v>0.293713</v>
      </c>
      <c r="G9" s="2">
        <v>0.29619699999999999</v>
      </c>
      <c r="H9" s="2">
        <v>0.29344700000000001</v>
      </c>
      <c r="J9" s="2">
        <f t="shared" si="0"/>
        <v>0.2937594</v>
      </c>
      <c r="K9" s="2">
        <f t="shared" si="1"/>
        <v>0.29097400000000001</v>
      </c>
      <c r="M9" s="2">
        <f t="shared" si="2"/>
        <v>0.19725462499999999</v>
      </c>
      <c r="N9" s="3">
        <f t="shared" si="3"/>
        <v>5.4232921154467402</v>
      </c>
      <c r="O9" s="1">
        <v>8</v>
      </c>
    </row>
    <row r="10" spans="2:18">
      <c r="B10" s="6">
        <v>16</v>
      </c>
      <c r="D10" s="2">
        <v>0.230294</v>
      </c>
      <c r="E10" s="2">
        <v>0.22486800000000001</v>
      </c>
      <c r="F10" s="2">
        <v>0.22778799999999999</v>
      </c>
      <c r="G10" s="2">
        <v>0.22392100000000001</v>
      </c>
      <c r="H10" s="2">
        <v>0.21413499999999999</v>
      </c>
      <c r="J10" s="2">
        <f t="shared" si="0"/>
        <v>0.22420119999999999</v>
      </c>
      <c r="K10" s="2">
        <f t="shared" si="1"/>
        <v>0.21413499999999999</v>
      </c>
      <c r="M10" s="2">
        <f t="shared" si="2"/>
        <v>9.8627312499999994E-2</v>
      </c>
      <c r="N10" s="3">
        <f t="shared" si="3"/>
        <v>7.3693557802320964</v>
      </c>
      <c r="O10" s="1">
        <v>16</v>
      </c>
    </row>
    <row r="11" spans="2:18">
      <c r="B11" s="6">
        <v>24</v>
      </c>
      <c r="D11" s="2">
        <v>0.28577599999999997</v>
      </c>
      <c r="E11" s="2">
        <v>0.28759400000000002</v>
      </c>
      <c r="F11" s="2">
        <v>0.28854000000000002</v>
      </c>
      <c r="G11" s="2">
        <v>0.28891699999999998</v>
      </c>
      <c r="H11" s="2">
        <v>0.28632099999999999</v>
      </c>
      <c r="J11" s="2">
        <f t="shared" si="0"/>
        <v>0.28742960000000001</v>
      </c>
      <c r="K11" s="2">
        <f>MIN(D11:H11)</f>
        <v>0.28577599999999997</v>
      </c>
      <c r="M11" s="2">
        <f t="shared" si="2"/>
        <v>6.5751541666666663E-2</v>
      </c>
      <c r="N11" s="3">
        <f t="shared" si="3"/>
        <v>5.5219367616594814</v>
      </c>
    </row>
    <row r="12" spans="2:18">
      <c r="B12" s="6">
        <v>32</v>
      </c>
      <c r="D12" s="2">
        <v>87.616512</v>
      </c>
      <c r="E12" s="2">
        <v>154.12671700000001</v>
      </c>
      <c r="F12" s="2">
        <v>163.460162</v>
      </c>
      <c r="G12" s="2">
        <v>149.16986700000001</v>
      </c>
      <c r="H12" s="2">
        <v>66.689694000000003</v>
      </c>
      <c r="J12" s="2">
        <f t="shared" si="0"/>
        <v>124.21259040000002</v>
      </c>
      <c r="K12" s="2">
        <f>MIN(D12:H12)</f>
        <v>66.689694000000003</v>
      </c>
      <c r="M12" s="2">
        <f t="shared" si="2"/>
        <v>4.9313656249999997E-2</v>
      </c>
      <c r="N12" s="3">
        <f t="shared" si="3"/>
        <v>2.3662381776710505E-2</v>
      </c>
    </row>
    <row r="14" spans="2:18">
      <c r="D14" s="23" t="s">
        <v>24</v>
      </c>
    </row>
    <row r="15" spans="2:18" ht="15" thickBot="1"/>
    <row r="16" spans="2:18" ht="15" thickBot="1">
      <c r="D16" s="24" t="s">
        <v>0</v>
      </c>
      <c r="E16" s="25"/>
      <c r="F16" s="25"/>
      <c r="G16" s="25"/>
      <c r="H16" s="26"/>
    </row>
    <row r="17" spans="2:18" ht="15" thickBot="1">
      <c r="B17" s="4" t="s">
        <v>19</v>
      </c>
      <c r="D17" s="17">
        <v>1</v>
      </c>
      <c r="E17" s="18">
        <v>2</v>
      </c>
      <c r="F17" s="18">
        <v>3</v>
      </c>
      <c r="G17" s="18">
        <v>4</v>
      </c>
      <c r="H17" s="19">
        <v>5</v>
      </c>
      <c r="J17" s="17" t="s">
        <v>2</v>
      </c>
      <c r="K17" s="19" t="s">
        <v>7</v>
      </c>
      <c r="M17" s="17" t="s">
        <v>4</v>
      </c>
      <c r="N17" s="19" t="s">
        <v>3</v>
      </c>
      <c r="O17" s="1" t="s">
        <v>15</v>
      </c>
      <c r="P17" s="4" t="s">
        <v>11</v>
      </c>
      <c r="Q17" s="19" t="s">
        <v>9</v>
      </c>
      <c r="R17" s="4" t="s">
        <v>1</v>
      </c>
    </row>
    <row r="19" spans="2:18">
      <c r="B19" s="1">
        <v>1</v>
      </c>
      <c r="D19" s="1">
        <v>1.5783210000000001</v>
      </c>
      <c r="E19" s="1">
        <v>1.583143</v>
      </c>
      <c r="F19" s="1">
        <v>1.5811219999999999</v>
      </c>
      <c r="G19" s="1">
        <v>1.5842130000000001</v>
      </c>
      <c r="H19" s="1">
        <v>1.5780369999999999</v>
      </c>
      <c r="J19" s="1">
        <f>AVERAGE(D19:H19)</f>
        <v>1.5809672000000001</v>
      </c>
      <c r="K19" s="1">
        <f>MIN(D19:H19)</f>
        <v>1.5780369999999999</v>
      </c>
      <c r="M19" s="1">
        <f>K19</f>
        <v>1.5780369999999999</v>
      </c>
      <c r="N19" s="1">
        <v>1</v>
      </c>
      <c r="O19" s="1">
        <v>1</v>
      </c>
      <c r="P19" s="1">
        <v>50</v>
      </c>
      <c r="Q19" s="11">
        <v>2500</v>
      </c>
      <c r="R19" s="1" t="s">
        <v>12</v>
      </c>
    </row>
    <row r="20" spans="2:18">
      <c r="B20" s="6">
        <v>2</v>
      </c>
      <c r="D20" s="2">
        <v>2.3341949999999998</v>
      </c>
      <c r="E20" s="2">
        <v>2.308532</v>
      </c>
      <c r="F20" s="2">
        <v>2.3117969999999999</v>
      </c>
      <c r="G20" s="2">
        <v>2.3107500000000001</v>
      </c>
      <c r="H20" s="2">
        <v>2.3082590000000001</v>
      </c>
      <c r="J20" s="2">
        <f t="shared" ref="J20:J25" si="4">AVERAGE(D20:H20)</f>
        <v>2.3147066000000001</v>
      </c>
      <c r="K20" s="2">
        <f t="shared" ref="K20:K23" si="5">MIN(D20:H20)</f>
        <v>2.3082590000000001</v>
      </c>
      <c r="M20" s="2">
        <f t="shared" ref="M20:M25" si="6">$M$6/B20</f>
        <v>0.78901849999999996</v>
      </c>
      <c r="N20" s="3">
        <f t="shared" ref="N20:N25" si="7">$K$6/K20</f>
        <v>0.6836481521354405</v>
      </c>
      <c r="O20" s="1">
        <v>2</v>
      </c>
    </row>
    <row r="21" spans="2:18">
      <c r="B21" s="6">
        <v>4</v>
      </c>
      <c r="D21" s="2">
        <v>2.3833950000000002</v>
      </c>
      <c r="E21" s="2">
        <v>2.3567130000000001</v>
      </c>
      <c r="F21" s="2">
        <v>3.1476060000000001</v>
      </c>
      <c r="G21" s="2">
        <v>3.1521560000000002</v>
      </c>
      <c r="H21" s="2">
        <v>2.8835709999999999</v>
      </c>
      <c r="J21" s="2">
        <f t="shared" si="4"/>
        <v>2.7846882000000002</v>
      </c>
      <c r="K21" s="2">
        <f t="shared" si="5"/>
        <v>2.3567130000000001</v>
      </c>
      <c r="M21" s="2">
        <f t="shared" si="6"/>
        <v>0.39450924999999998</v>
      </c>
      <c r="N21" s="3">
        <f t="shared" si="7"/>
        <v>0.66959235172038334</v>
      </c>
      <c r="O21" s="1">
        <v>4</v>
      </c>
    </row>
    <row r="22" spans="2:18">
      <c r="B22" s="6">
        <v>8</v>
      </c>
      <c r="D22" s="2">
        <v>2.3097110000000001</v>
      </c>
      <c r="E22" s="2">
        <v>2.2844549999999999</v>
      </c>
      <c r="F22" s="2">
        <v>2.3526310000000001</v>
      </c>
      <c r="G22" s="2">
        <v>2.5611519999999999</v>
      </c>
      <c r="H22" s="2">
        <v>2.2199309999999999</v>
      </c>
      <c r="J22" s="2">
        <f t="shared" si="4"/>
        <v>2.3455759999999999</v>
      </c>
      <c r="K22" s="2">
        <f t="shared" si="5"/>
        <v>2.2199309999999999</v>
      </c>
      <c r="M22" s="2">
        <f t="shared" si="6"/>
        <v>0.19725462499999999</v>
      </c>
      <c r="N22" s="3">
        <f t="shared" si="7"/>
        <v>0.7108495714506442</v>
      </c>
      <c r="O22" s="1">
        <v>8</v>
      </c>
    </row>
    <row r="23" spans="2:18">
      <c r="B23" s="6">
        <v>16</v>
      </c>
      <c r="D23" s="2">
        <v>2.3135330000000001</v>
      </c>
      <c r="E23" s="2">
        <v>2.0074580000000002</v>
      </c>
      <c r="F23" s="2">
        <v>2.0411060000000001</v>
      </c>
      <c r="G23" s="2">
        <v>2.3182770000000001</v>
      </c>
      <c r="H23" s="2">
        <v>2.1466259999999999</v>
      </c>
      <c r="J23" s="2">
        <f t="shared" si="4"/>
        <v>2.1654</v>
      </c>
      <c r="K23" s="2">
        <f t="shared" si="5"/>
        <v>2.0074580000000002</v>
      </c>
      <c r="M23" s="2">
        <f t="shared" si="6"/>
        <v>9.8627312499999994E-2</v>
      </c>
      <c r="N23" s="3">
        <f t="shared" si="7"/>
        <v>0.78608718090241481</v>
      </c>
      <c r="O23" s="1">
        <v>16</v>
      </c>
    </row>
    <row r="24" spans="2:18">
      <c r="B24" s="6">
        <v>24</v>
      </c>
      <c r="D24" s="2">
        <v>2.333396</v>
      </c>
      <c r="E24" s="2">
        <v>2.22357</v>
      </c>
      <c r="F24" s="2">
        <v>2.370279</v>
      </c>
      <c r="G24" s="2">
        <v>2.3393600000000001</v>
      </c>
      <c r="H24" s="2">
        <v>2.3108279999999999</v>
      </c>
      <c r="J24" s="2">
        <f t="shared" si="4"/>
        <v>2.3154865999999998</v>
      </c>
      <c r="K24" s="2">
        <f>MIN(D24:H24)</f>
        <v>2.22357</v>
      </c>
      <c r="M24" s="2">
        <f t="shared" si="6"/>
        <v>6.5751541666666663E-2</v>
      </c>
      <c r="N24" s="3">
        <f t="shared" si="7"/>
        <v>0.70968622530435288</v>
      </c>
    </row>
    <row r="25" spans="2:18">
      <c r="B25" s="6">
        <v>32</v>
      </c>
      <c r="D25" s="2">
        <v>2.3097940000000001</v>
      </c>
      <c r="E25" s="2">
        <v>2.4991319999999999</v>
      </c>
      <c r="F25" s="2">
        <v>2.2518449999999999</v>
      </c>
      <c r="G25" s="2">
        <v>2.3102290000000001</v>
      </c>
      <c r="H25" s="2">
        <v>2.3108279999999999</v>
      </c>
      <c r="J25" s="2">
        <f t="shared" si="4"/>
        <v>2.3363655999999997</v>
      </c>
      <c r="K25" s="2">
        <f>MIN(D25:H25)</f>
        <v>2.2518449999999999</v>
      </c>
      <c r="M25" s="2">
        <f t="shared" si="6"/>
        <v>4.9313656249999997E-2</v>
      </c>
      <c r="N25" s="3">
        <f t="shared" si="7"/>
        <v>0.70077514216120562</v>
      </c>
    </row>
  </sheetData>
  <mergeCells count="2">
    <mergeCell ref="D3:H3"/>
    <mergeCell ref="D16:H16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topLeftCell="A7" workbookViewId="0">
      <selection activeCell="P35" sqref="P35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22</v>
      </c>
    </row>
    <row r="2" spans="2:18" ht="15" thickBot="1"/>
    <row r="3" spans="2:18" ht="15" thickBot="1">
      <c r="D3" s="24" t="s">
        <v>0</v>
      </c>
      <c r="E3" s="25"/>
      <c r="F3" s="25"/>
      <c r="G3" s="25"/>
      <c r="H3" s="26"/>
    </row>
    <row r="4" spans="2:18" ht="15" thickBot="1">
      <c r="B4" s="4" t="s">
        <v>19</v>
      </c>
      <c r="D4" s="13">
        <v>1</v>
      </c>
      <c r="E4" s="14">
        <v>2</v>
      </c>
      <c r="F4" s="14">
        <v>3</v>
      </c>
      <c r="G4" s="14">
        <v>4</v>
      </c>
      <c r="H4" s="15">
        <v>5</v>
      </c>
      <c r="J4" s="13" t="s">
        <v>2</v>
      </c>
      <c r="K4" s="15" t="s">
        <v>7</v>
      </c>
      <c r="M4" s="13" t="s">
        <v>4</v>
      </c>
      <c r="N4" s="15" t="s">
        <v>3</v>
      </c>
      <c r="O4" s="1" t="s">
        <v>15</v>
      </c>
      <c r="P4" s="4" t="s">
        <v>11</v>
      </c>
      <c r="Q4" s="15" t="s">
        <v>9</v>
      </c>
      <c r="R4" s="4" t="s">
        <v>1</v>
      </c>
    </row>
    <row r="5" spans="2:18" ht="5.25" customHeight="1"/>
    <row r="6" spans="2:18">
      <c r="B6" s="1">
        <v>1</v>
      </c>
      <c r="D6" s="1">
        <v>1.5783210000000001</v>
      </c>
      <c r="E6" s="1">
        <v>1.583143</v>
      </c>
      <c r="F6" s="1">
        <v>1.5811219999999999</v>
      </c>
      <c r="G6" s="1">
        <v>1.5842130000000001</v>
      </c>
      <c r="H6" s="1">
        <v>1.5780369999999999</v>
      </c>
      <c r="J6" s="1">
        <f>AVERAGE(D6:H6)</f>
        <v>1.5809672000000001</v>
      </c>
      <c r="K6" s="1">
        <f>MIN(D6:H6)</f>
        <v>1.5780369999999999</v>
      </c>
      <c r="M6" s="1">
        <f>K6</f>
        <v>1.5780369999999999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>
      <c r="B7" s="6">
        <v>2</v>
      </c>
      <c r="D7" s="2">
        <v>0.83477900000000005</v>
      </c>
      <c r="E7" s="2">
        <v>0.71958500000000003</v>
      </c>
      <c r="F7" s="2">
        <v>0.66970799999999997</v>
      </c>
      <c r="G7" s="2">
        <v>0.67224799999999996</v>
      </c>
      <c r="H7" s="2">
        <v>0.67386599999999997</v>
      </c>
      <c r="J7" s="2">
        <f t="shared" ref="J7:J12" si="0">AVERAGE(D7:H7)</f>
        <v>0.71403720000000004</v>
      </c>
      <c r="K7" s="2">
        <f t="shared" ref="K7:K10" si="1">MIN(D7:H7)</f>
        <v>0.66970799999999997</v>
      </c>
      <c r="M7" s="2">
        <f t="shared" ref="M7:M12" si="2">$M$6/B7</f>
        <v>0.78901849999999996</v>
      </c>
      <c r="N7" s="3">
        <f t="shared" ref="N7:N12" si="3">$K$6/K7</f>
        <v>2.3563060318825517</v>
      </c>
      <c r="O7" s="1">
        <v>2</v>
      </c>
    </row>
    <row r="8" spans="2:18">
      <c r="B8" s="6">
        <v>4</v>
      </c>
      <c r="D8" s="2">
        <v>0.48456900000000003</v>
      </c>
      <c r="E8" s="2">
        <v>0.48586200000000002</v>
      </c>
      <c r="F8" s="2">
        <v>0.48803400000000002</v>
      </c>
      <c r="G8" s="2">
        <v>0.487315</v>
      </c>
      <c r="H8" s="2">
        <v>0.481603</v>
      </c>
      <c r="J8" s="2">
        <f t="shared" si="0"/>
        <v>0.48547659999999998</v>
      </c>
      <c r="K8" s="2">
        <f t="shared" si="1"/>
        <v>0.481603</v>
      </c>
      <c r="M8" s="2">
        <f t="shared" si="2"/>
        <v>0.39450924999999998</v>
      </c>
      <c r="N8" s="3">
        <f t="shared" si="3"/>
        <v>3.2766344894030972</v>
      </c>
      <c r="O8" s="1">
        <v>4</v>
      </c>
    </row>
    <row r="9" spans="2:18">
      <c r="B9" s="6">
        <v>8</v>
      </c>
      <c r="D9" s="2">
        <v>0.307311</v>
      </c>
      <c r="E9" s="2">
        <v>0.32385700000000001</v>
      </c>
      <c r="F9" s="2">
        <v>0.30733899999999997</v>
      </c>
      <c r="G9" s="2">
        <v>0.307529</v>
      </c>
      <c r="H9" s="2">
        <v>0.30988500000000002</v>
      </c>
      <c r="J9" s="2">
        <f t="shared" si="0"/>
        <v>0.31118419999999997</v>
      </c>
      <c r="K9" s="2">
        <f t="shared" si="1"/>
        <v>0.307311</v>
      </c>
      <c r="M9" s="2">
        <f t="shared" si="2"/>
        <v>0.19725462499999999</v>
      </c>
      <c r="N9" s="3">
        <f t="shared" si="3"/>
        <v>5.1349837786476886</v>
      </c>
      <c r="O9" s="1">
        <v>8</v>
      </c>
    </row>
    <row r="10" spans="2:18">
      <c r="B10" s="6">
        <v>16</v>
      </c>
      <c r="D10" s="2">
        <v>0.23628099999999999</v>
      </c>
      <c r="E10" s="2">
        <v>0.24443999999999999</v>
      </c>
      <c r="F10" s="2">
        <v>0.23518700000000001</v>
      </c>
      <c r="G10" s="2">
        <v>0.23871500000000001</v>
      </c>
      <c r="H10" s="2">
        <v>0.23613999999999999</v>
      </c>
      <c r="J10" s="2">
        <f t="shared" si="0"/>
        <v>0.23815259999999999</v>
      </c>
      <c r="K10" s="2">
        <f t="shared" si="1"/>
        <v>0.23518700000000001</v>
      </c>
      <c r="M10" s="2">
        <f t="shared" si="2"/>
        <v>9.8627312499999994E-2</v>
      </c>
      <c r="N10" s="3">
        <f t="shared" si="3"/>
        <v>6.7097118463180356</v>
      </c>
      <c r="O10" s="1">
        <v>16</v>
      </c>
    </row>
    <row r="11" spans="2:18">
      <c r="B11" s="6">
        <v>24</v>
      </c>
      <c r="D11" s="2">
        <v>0.23722699999999999</v>
      </c>
      <c r="E11" s="2">
        <v>0.234318</v>
      </c>
      <c r="F11" s="2">
        <v>0.23640900000000001</v>
      </c>
      <c r="G11" s="2">
        <v>0.23900399999999999</v>
      </c>
      <c r="H11" s="2">
        <v>0.232628</v>
      </c>
      <c r="J11" s="2">
        <f t="shared" si="0"/>
        <v>0.23591719999999999</v>
      </c>
      <c r="K11" s="2">
        <f>MIN(D11:H11)</f>
        <v>0.232628</v>
      </c>
      <c r="M11" s="2">
        <f t="shared" si="2"/>
        <v>6.5751541666666663E-2</v>
      </c>
      <c r="N11" s="3">
        <f t="shared" si="3"/>
        <v>6.7835213301924098</v>
      </c>
    </row>
    <row r="12" spans="2:18">
      <c r="B12" s="6">
        <v>32</v>
      </c>
      <c r="D12" s="2">
        <v>0.31262000000000001</v>
      </c>
      <c r="E12" s="2">
        <v>0.25745600000000002</v>
      </c>
      <c r="F12" s="2">
        <v>0.26640599999999998</v>
      </c>
      <c r="G12" s="2">
        <v>0.29341200000000001</v>
      </c>
      <c r="H12" s="2">
        <v>0.27447500000000002</v>
      </c>
      <c r="J12" s="2">
        <f t="shared" si="0"/>
        <v>0.28087380000000001</v>
      </c>
      <c r="K12" s="2">
        <f>MIN(D12:H12)</f>
        <v>0.25745600000000002</v>
      </c>
      <c r="M12" s="2">
        <f t="shared" si="2"/>
        <v>4.9313656249999997E-2</v>
      </c>
      <c r="N12" s="3">
        <f t="shared" si="3"/>
        <v>6.1293463737492999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8"/>
  <sheetViews>
    <sheetView topLeftCell="P36" workbookViewId="0">
      <selection activeCell="AA60" sqref="AA60"/>
    </sheetView>
  </sheetViews>
  <sheetFormatPr baseColWidth="10" defaultColWidth="8.83203125" defaultRowHeight="14" x14ac:dyDescent="0"/>
  <cols>
    <col min="1" max="1" width="6.83203125" style="1" customWidth="1"/>
    <col min="2" max="2" width="8.83203125" style="1"/>
    <col min="3" max="3" width="1.83203125" style="1" customWidth="1"/>
    <col min="4" max="4" width="10.5" style="1" customWidth="1"/>
    <col min="5" max="5" width="11.1640625" style="1" customWidth="1"/>
    <col min="6" max="6" width="12.1640625" style="1" customWidth="1"/>
    <col min="7" max="7" width="13.33203125" style="1" customWidth="1"/>
    <col min="8" max="8" width="12.83203125" style="1" customWidth="1"/>
    <col min="9" max="9" width="12.33203125" style="1" customWidth="1"/>
    <col min="10" max="10" width="12" style="1" customWidth="1"/>
    <col min="11" max="11" width="12.5" style="1" bestFit="1" customWidth="1"/>
    <col min="12" max="12" width="2" style="1" customWidth="1"/>
    <col min="13" max="13" width="8.83203125" style="1"/>
    <col min="14" max="14" width="9.5" style="1" bestFit="1" customWidth="1"/>
    <col min="15" max="15" width="17" style="1" customWidth="1"/>
    <col min="16" max="16" width="14" style="1" customWidth="1"/>
    <col min="17" max="17" width="14.5" style="1" customWidth="1"/>
    <col min="18" max="18" width="10.6640625" style="1" customWidth="1"/>
    <col min="19" max="19" width="8.83203125" style="1"/>
    <col min="20" max="20" width="20" style="1" customWidth="1"/>
    <col min="21" max="16384" width="8.83203125" style="1"/>
  </cols>
  <sheetData>
    <row r="2" spans="2:24" ht="15" thickBot="1">
      <c r="B2" s="1" t="s">
        <v>27</v>
      </c>
    </row>
    <row r="3" spans="2:24" ht="29" customHeight="1" thickBot="1">
      <c r="D3" s="24" t="s">
        <v>0</v>
      </c>
      <c r="E3" s="25"/>
      <c r="F3" s="25"/>
      <c r="G3" s="25"/>
      <c r="H3" s="26"/>
    </row>
    <row r="4" spans="2:24" ht="35" customHeight="1" thickBot="1">
      <c r="B4" s="4" t="s">
        <v>19</v>
      </c>
      <c r="D4" s="20">
        <v>1</v>
      </c>
      <c r="E4" s="21">
        <v>2</v>
      </c>
      <c r="F4" s="21">
        <v>3</v>
      </c>
      <c r="G4" s="21">
        <v>4</v>
      </c>
      <c r="H4" s="22">
        <v>5</v>
      </c>
      <c r="O4" s="20" t="s">
        <v>2</v>
      </c>
      <c r="P4" s="22" t="s">
        <v>7</v>
      </c>
      <c r="R4" s="20" t="s">
        <v>4</v>
      </c>
      <c r="S4" s="21" t="s">
        <v>3</v>
      </c>
      <c r="T4" s="22" t="s">
        <v>5</v>
      </c>
      <c r="V4" s="4" t="s">
        <v>1</v>
      </c>
      <c r="X4" s="22" t="s">
        <v>9</v>
      </c>
    </row>
    <row r="5" spans="2:24" ht="8" customHeight="1"/>
    <row r="6" spans="2:24">
      <c r="B6" s="1">
        <v>1</v>
      </c>
      <c r="D6" s="1">
        <v>502.771478</v>
      </c>
      <c r="E6" s="1">
        <v>507.14761800000002</v>
      </c>
      <c r="F6" s="1">
        <v>485.35223400000001</v>
      </c>
      <c r="G6" s="1">
        <v>500.96914299999997</v>
      </c>
      <c r="H6" s="1">
        <v>480.461862</v>
      </c>
      <c r="O6" s="1">
        <f t="shared" ref="O6:O12" si="0">AVERAGE(D6:H6)</f>
        <v>495.34046699999999</v>
      </c>
      <c r="P6" s="1">
        <f t="shared" ref="P6:P12" si="1">MIN(D6:H6)</f>
        <v>480.461862</v>
      </c>
      <c r="R6" s="1">
        <f>P6</f>
        <v>480.461862</v>
      </c>
      <c r="S6" s="1">
        <v>1</v>
      </c>
      <c r="T6" s="2">
        <f>1</f>
        <v>1</v>
      </c>
    </row>
    <row r="7" spans="2:24">
      <c r="B7" s="6">
        <v>2</v>
      </c>
      <c r="D7" s="2">
        <v>191.695167</v>
      </c>
      <c r="E7" s="2">
        <v>184.80751699999999</v>
      </c>
      <c r="F7" s="2">
        <v>194.19979699999999</v>
      </c>
      <c r="G7" s="2">
        <v>194.861458</v>
      </c>
      <c r="H7" s="2">
        <v>217.36057500000001</v>
      </c>
      <c r="O7" s="2">
        <f t="shared" si="0"/>
        <v>196.58490280000001</v>
      </c>
      <c r="P7" s="2">
        <f t="shared" si="1"/>
        <v>184.80751699999999</v>
      </c>
      <c r="R7" s="2">
        <f t="shared" ref="R7:R12" si="2">$R$6/B7</f>
        <v>240.230931</v>
      </c>
      <c r="S7" s="3">
        <f t="shared" ref="S7:S12" si="3">$P$6/P7</f>
        <v>2.5997961002852499</v>
      </c>
      <c r="T7" s="2">
        <f>2</f>
        <v>2</v>
      </c>
    </row>
    <row r="8" spans="2:24">
      <c r="B8" s="6">
        <v>4</v>
      </c>
      <c r="D8" s="2">
        <v>104.98876</v>
      </c>
      <c r="E8" s="2">
        <v>105.790733</v>
      </c>
      <c r="F8" s="2">
        <v>102.57595600000001</v>
      </c>
      <c r="G8" s="2">
        <v>104.64458</v>
      </c>
      <c r="H8" s="2">
        <v>119.727498</v>
      </c>
      <c r="O8" s="2">
        <f t="shared" si="0"/>
        <v>107.5455054</v>
      </c>
      <c r="P8" s="2">
        <f t="shared" si="1"/>
        <v>102.57595600000001</v>
      </c>
      <c r="R8" s="2">
        <f t="shared" si="2"/>
        <v>120.1154655</v>
      </c>
      <c r="S8" s="3">
        <f t="shared" si="3"/>
        <v>4.6839618243479979</v>
      </c>
      <c r="T8" s="2">
        <f>4</f>
        <v>4</v>
      </c>
    </row>
    <row r="9" spans="2:24">
      <c r="B9" s="6">
        <v>8</v>
      </c>
      <c r="D9" s="2">
        <v>80.870994999999994</v>
      </c>
      <c r="E9" s="2">
        <v>80.141137999999998</v>
      </c>
      <c r="F9" s="2">
        <v>80.435023000000001</v>
      </c>
      <c r="G9" s="2">
        <v>79.235023999999996</v>
      </c>
      <c r="H9" s="2">
        <v>84.942815999999993</v>
      </c>
      <c r="O9" s="2">
        <f t="shared" si="0"/>
        <v>81.124999200000005</v>
      </c>
      <c r="P9" s="2">
        <f t="shared" si="1"/>
        <v>79.235023999999996</v>
      </c>
      <c r="R9" s="2">
        <f t="shared" si="2"/>
        <v>60.05773275</v>
      </c>
      <c r="S9" s="3">
        <f t="shared" si="3"/>
        <v>6.0637561238070683</v>
      </c>
      <c r="T9" s="1">
        <v>8</v>
      </c>
    </row>
    <row r="10" spans="2:24">
      <c r="B10" s="6">
        <v>16</v>
      </c>
      <c r="D10" s="2">
        <v>79.314853999999997</v>
      </c>
      <c r="E10" s="2">
        <v>75.930788000000007</v>
      </c>
      <c r="F10" s="2">
        <v>78.099710000000002</v>
      </c>
      <c r="G10" s="2">
        <v>80.187123999999997</v>
      </c>
      <c r="H10" s="2">
        <v>80.51764</v>
      </c>
      <c r="O10" s="2">
        <f t="shared" si="0"/>
        <v>78.810023200000003</v>
      </c>
      <c r="P10" s="2">
        <f t="shared" si="1"/>
        <v>75.930788000000007</v>
      </c>
      <c r="R10" s="2">
        <f t="shared" si="2"/>
        <v>30.028866375</v>
      </c>
      <c r="S10" s="3">
        <f t="shared" si="3"/>
        <v>6.3276290771537882</v>
      </c>
    </row>
    <row r="11" spans="2:24">
      <c r="B11" s="6">
        <v>24</v>
      </c>
      <c r="D11" s="2">
        <v>88.001002</v>
      </c>
      <c r="E11" s="2">
        <v>88.730462000000003</v>
      </c>
      <c r="F11" s="2">
        <v>107.913887</v>
      </c>
      <c r="G11" s="2">
        <v>126.60998600000001</v>
      </c>
      <c r="H11" s="2">
        <v>104.670602</v>
      </c>
      <c r="O11" s="2">
        <f t="shared" si="0"/>
        <v>103.18518779999999</v>
      </c>
      <c r="P11" s="2">
        <f t="shared" si="1"/>
        <v>88.001002</v>
      </c>
      <c r="R11" s="2">
        <f t="shared" si="2"/>
        <v>20.01924425</v>
      </c>
      <c r="S11" s="3">
        <f t="shared" si="3"/>
        <v>5.4597317198729165</v>
      </c>
    </row>
    <row r="12" spans="2:24">
      <c r="B12" s="6">
        <v>32</v>
      </c>
      <c r="D12" s="2">
        <v>343.17010599999998</v>
      </c>
      <c r="E12" s="2">
        <v>308.16984600000001</v>
      </c>
      <c r="F12" s="2">
        <v>321.52587599999998</v>
      </c>
      <c r="G12" s="2">
        <v>189.69341499999999</v>
      </c>
      <c r="H12" s="2">
        <v>335.24965400000002</v>
      </c>
      <c r="O12" s="2">
        <f t="shared" si="0"/>
        <v>299.56177939999998</v>
      </c>
      <c r="P12" s="2">
        <f t="shared" si="1"/>
        <v>189.69341499999999</v>
      </c>
      <c r="R12" s="2">
        <f t="shared" si="2"/>
        <v>15.0144331875</v>
      </c>
      <c r="S12" s="3">
        <f t="shared" si="3"/>
        <v>2.5328336357906784</v>
      </c>
    </row>
    <row r="17" spans="2:20">
      <c r="B17" s="1" t="s">
        <v>28</v>
      </c>
    </row>
    <row r="18" spans="2:20" ht="15" thickBot="1"/>
    <row r="19" spans="2:20" ht="15" thickBot="1">
      <c r="D19" s="24" t="s">
        <v>0</v>
      </c>
      <c r="E19" s="25"/>
      <c r="F19" s="25"/>
      <c r="G19" s="25"/>
      <c r="H19" s="26"/>
    </row>
    <row r="20" spans="2:20" ht="15" thickBot="1">
      <c r="B20" s="4" t="s">
        <v>19</v>
      </c>
      <c r="D20" s="20">
        <v>1</v>
      </c>
      <c r="E20" s="21">
        <v>2</v>
      </c>
      <c r="F20" s="21">
        <v>3</v>
      </c>
      <c r="G20" s="21">
        <v>4</v>
      </c>
      <c r="H20" s="22">
        <v>5</v>
      </c>
      <c r="O20" s="20" t="s">
        <v>2</v>
      </c>
      <c r="P20" s="22" t="s">
        <v>7</v>
      </c>
      <c r="R20" s="20" t="s">
        <v>4</v>
      </c>
      <c r="S20" s="21" t="s">
        <v>3</v>
      </c>
      <c r="T20" s="22" t="s">
        <v>5</v>
      </c>
    </row>
    <row r="22" spans="2:20">
      <c r="B22" s="1">
        <v>1</v>
      </c>
      <c r="D22" s="1">
        <v>502.771478</v>
      </c>
      <c r="E22" s="1">
        <v>507.14761800000002</v>
      </c>
      <c r="F22" s="1">
        <v>485.35223400000001</v>
      </c>
      <c r="G22" s="1">
        <v>500.96914299999997</v>
      </c>
      <c r="H22" s="1">
        <v>480.461862</v>
      </c>
      <c r="O22" s="1">
        <f t="shared" ref="O22:O28" si="4">AVERAGE(D22:H22)</f>
        <v>495.34046699999999</v>
      </c>
      <c r="P22" s="1">
        <f t="shared" ref="P22:P28" si="5">MIN(D22:H22)</f>
        <v>480.461862</v>
      </c>
      <c r="R22" s="1">
        <f>P22</f>
        <v>480.461862</v>
      </c>
      <c r="S22" s="1">
        <v>1</v>
      </c>
      <c r="T22" s="2">
        <f>1</f>
        <v>1</v>
      </c>
    </row>
    <row r="23" spans="2:20">
      <c r="B23" s="6">
        <v>2</v>
      </c>
      <c r="D23" s="2">
        <v>213.807434</v>
      </c>
      <c r="E23" s="2">
        <v>204.27773400000001</v>
      </c>
      <c r="F23" s="2">
        <v>215.74652699999999</v>
      </c>
      <c r="G23" s="2">
        <v>204.38625099999999</v>
      </c>
      <c r="H23" s="2">
        <v>212.14916199999999</v>
      </c>
      <c r="O23" s="2">
        <f t="shared" si="4"/>
        <v>210.07342159999999</v>
      </c>
      <c r="P23" s="2">
        <f t="shared" si="5"/>
        <v>204.27773400000001</v>
      </c>
      <c r="R23" s="2">
        <f t="shared" ref="R23:R28" si="6">$R$22/B23</f>
        <v>240.230931</v>
      </c>
      <c r="S23" s="3">
        <f t="shared" ref="S23:S28" si="7">$P$22/P23</f>
        <v>2.3520030920256829</v>
      </c>
      <c r="T23" s="2">
        <f>2</f>
        <v>2</v>
      </c>
    </row>
    <row r="24" spans="2:20">
      <c r="B24" s="6">
        <v>4</v>
      </c>
      <c r="D24" s="2">
        <v>130.12548899999999</v>
      </c>
      <c r="E24" s="2">
        <v>131.12086400000001</v>
      </c>
      <c r="F24" s="2">
        <v>125.349537</v>
      </c>
      <c r="G24" s="2">
        <v>131.873334</v>
      </c>
      <c r="H24" s="2">
        <v>128.03465700000001</v>
      </c>
      <c r="O24" s="2">
        <f t="shared" si="4"/>
        <v>129.3007762</v>
      </c>
      <c r="P24" s="2">
        <f t="shared" si="5"/>
        <v>125.349537</v>
      </c>
      <c r="R24" s="2">
        <f t="shared" si="6"/>
        <v>120.1154655</v>
      </c>
      <c r="S24" s="3">
        <f t="shared" si="7"/>
        <v>3.8329767584223307</v>
      </c>
      <c r="T24" s="2">
        <f>4</f>
        <v>4</v>
      </c>
    </row>
    <row r="25" spans="2:20">
      <c r="B25" s="6">
        <v>8</v>
      </c>
      <c r="D25" s="2">
        <v>87.939531000000002</v>
      </c>
      <c r="E25" s="2">
        <v>87.406091000000004</v>
      </c>
      <c r="F25" s="2">
        <v>89.625088000000005</v>
      </c>
      <c r="G25" s="2">
        <v>87.805262999999997</v>
      </c>
      <c r="H25" s="2">
        <v>88.175922999999997</v>
      </c>
      <c r="O25" s="2">
        <f t="shared" si="4"/>
        <v>88.19037920000001</v>
      </c>
      <c r="P25" s="2">
        <f t="shared" si="5"/>
        <v>87.406091000000004</v>
      </c>
      <c r="R25" s="2">
        <f t="shared" si="6"/>
        <v>60.05773275</v>
      </c>
      <c r="S25" s="3">
        <f t="shared" si="7"/>
        <v>5.4968922245933634</v>
      </c>
      <c r="T25" s="1">
        <v>8</v>
      </c>
    </row>
    <row r="26" spans="2:20">
      <c r="B26" s="6">
        <v>16</v>
      </c>
      <c r="D26" s="2">
        <v>78.962992</v>
      </c>
      <c r="E26" s="2">
        <v>77.308205999999998</v>
      </c>
      <c r="F26" s="2">
        <v>77.625372999999996</v>
      </c>
      <c r="G26" s="2">
        <v>77.342055000000002</v>
      </c>
      <c r="H26" s="2">
        <v>79.440319000000002</v>
      </c>
      <c r="O26" s="2">
        <f t="shared" si="4"/>
        <v>78.135789000000003</v>
      </c>
      <c r="P26" s="2">
        <f t="shared" si="5"/>
        <v>77.308205999999998</v>
      </c>
      <c r="R26" s="2">
        <f t="shared" si="6"/>
        <v>30.028866375</v>
      </c>
      <c r="S26" s="3">
        <f t="shared" si="7"/>
        <v>6.2148882616678494</v>
      </c>
    </row>
    <row r="27" spans="2:20">
      <c r="B27" s="6">
        <v>24</v>
      </c>
      <c r="D27" s="2">
        <v>42.221083</v>
      </c>
      <c r="E27" s="2">
        <v>43.966937999999999</v>
      </c>
      <c r="F27" s="2">
        <v>43.083812999999999</v>
      </c>
      <c r="G27" s="2">
        <v>43.466428000000001</v>
      </c>
      <c r="H27" s="2">
        <v>44.126922</v>
      </c>
      <c r="O27" s="2">
        <f t="shared" si="4"/>
        <v>43.373036800000001</v>
      </c>
      <c r="P27" s="2">
        <f t="shared" si="5"/>
        <v>42.221083</v>
      </c>
      <c r="R27" s="2">
        <f t="shared" si="6"/>
        <v>20.01924425</v>
      </c>
      <c r="S27" s="3">
        <f t="shared" si="7"/>
        <v>11.379666930855374</v>
      </c>
    </row>
    <row r="28" spans="2:20">
      <c r="B28" s="6">
        <v>32</v>
      </c>
      <c r="D28" s="2">
        <v>40.207453000000001</v>
      </c>
      <c r="E28" s="2">
        <v>38.632404999999999</v>
      </c>
      <c r="F28" s="2">
        <v>38.450327999999999</v>
      </c>
      <c r="G28" s="2">
        <v>40.365211000000002</v>
      </c>
      <c r="H28" s="2">
        <v>39.072571000000003</v>
      </c>
      <c r="O28" s="2">
        <f t="shared" si="4"/>
        <v>39.345593600000001</v>
      </c>
      <c r="P28" s="2">
        <f t="shared" si="5"/>
        <v>38.450327999999999</v>
      </c>
      <c r="R28" s="2">
        <f t="shared" si="6"/>
        <v>15.0144331875</v>
      </c>
      <c r="S28" s="3">
        <f t="shared" si="7"/>
        <v>12.495650544255435</v>
      </c>
    </row>
  </sheetData>
  <mergeCells count="2">
    <mergeCell ref="D3:H3"/>
    <mergeCell ref="D19:H19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8"/>
  <sheetViews>
    <sheetView tabSelected="1" topLeftCell="A30" workbookViewId="0">
      <selection activeCell="J24" sqref="J24"/>
    </sheetView>
  </sheetViews>
  <sheetFormatPr baseColWidth="10" defaultColWidth="10.83203125" defaultRowHeight="15" x14ac:dyDescent="0"/>
  <cols>
    <col min="1" max="16384" width="10.83203125" style="12"/>
  </cols>
  <sheetData>
    <row r="2" spans="1:24" ht="16" thickBot="1">
      <c r="B2" s="27" t="s">
        <v>27</v>
      </c>
    </row>
    <row r="3" spans="1:24" ht="16" thickBot="1">
      <c r="A3" s="1"/>
      <c r="B3" s="1"/>
      <c r="C3" s="1"/>
      <c r="D3" s="24" t="s">
        <v>0</v>
      </c>
      <c r="E3" s="25"/>
      <c r="F3" s="25"/>
      <c r="G3" s="25"/>
      <c r="H3" s="2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" thickBot="1">
      <c r="A4" s="1"/>
      <c r="B4" s="4" t="s">
        <v>19</v>
      </c>
      <c r="C4" s="1"/>
      <c r="D4" s="20">
        <v>1</v>
      </c>
      <c r="E4" s="21">
        <v>2</v>
      </c>
      <c r="F4" s="21">
        <v>3</v>
      </c>
      <c r="G4" s="21">
        <v>4</v>
      </c>
      <c r="H4" s="22"/>
      <c r="I4" s="1"/>
      <c r="J4" s="1"/>
      <c r="K4" s="1"/>
      <c r="L4" s="1"/>
      <c r="M4" s="1"/>
      <c r="N4" s="1"/>
      <c r="O4" s="20" t="s">
        <v>2</v>
      </c>
      <c r="P4" s="22" t="s">
        <v>7</v>
      </c>
      <c r="Q4" s="1"/>
      <c r="R4" s="20" t="s">
        <v>4</v>
      </c>
      <c r="S4" s="21" t="s">
        <v>3</v>
      </c>
      <c r="T4" s="22" t="s">
        <v>5</v>
      </c>
      <c r="U4" s="1"/>
      <c r="V4" s="4" t="s">
        <v>1</v>
      </c>
      <c r="W4" s="1"/>
      <c r="X4" s="22" t="s">
        <v>9</v>
      </c>
    </row>
    <row r="5" spans="1:2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 s="1"/>
      <c r="B6" s="12">
        <v>1</v>
      </c>
      <c r="D6" s="12">
        <v>658.70205499999997</v>
      </c>
      <c r="E6" s="12">
        <v>654.731764</v>
      </c>
      <c r="F6" s="12">
        <v>657.87472000000002</v>
      </c>
      <c r="G6" s="12">
        <v>650.32435499999997</v>
      </c>
      <c r="H6" s="12">
        <v>649.43148499999995</v>
      </c>
      <c r="I6" s="1"/>
      <c r="J6" s="1"/>
      <c r="K6" s="1"/>
      <c r="L6" s="1"/>
      <c r="M6" s="1"/>
      <c r="N6" s="1"/>
      <c r="O6" s="12">
        <f t="shared" ref="O6:O12" si="0">AVERAGE(D6:H6)</f>
        <v>654.21287580000001</v>
      </c>
      <c r="P6" s="12">
        <f t="shared" ref="P6:P12" si="1">MIN(D6:H6)</f>
        <v>649.43148499999995</v>
      </c>
      <c r="Q6" s="1"/>
      <c r="R6" s="12">
        <f>P6</f>
        <v>649.43148499999995</v>
      </c>
      <c r="S6" s="12">
        <v>1</v>
      </c>
      <c r="T6" s="2">
        <v>1</v>
      </c>
      <c r="U6" s="1"/>
      <c r="V6" s="2" t="s">
        <v>14</v>
      </c>
      <c r="W6" s="1"/>
      <c r="X6" s="11" t="s">
        <v>20</v>
      </c>
    </row>
    <row r="7" spans="1:24">
      <c r="A7" s="1"/>
      <c r="B7" s="6">
        <v>2</v>
      </c>
      <c r="C7" s="1"/>
      <c r="D7" s="2">
        <v>204.82372699999999</v>
      </c>
      <c r="E7" s="2">
        <v>197.50738200000001</v>
      </c>
      <c r="F7" s="2">
        <v>203.10920899999999</v>
      </c>
      <c r="G7" s="2">
        <v>233.046932</v>
      </c>
      <c r="H7" s="2">
        <v>198.07222999999999</v>
      </c>
      <c r="I7" s="1"/>
      <c r="J7" s="1"/>
      <c r="K7" s="1"/>
      <c r="L7" s="1"/>
      <c r="M7" s="1"/>
      <c r="N7" s="1"/>
      <c r="O7" s="2">
        <f t="shared" si="0"/>
        <v>207.31189599999999</v>
      </c>
      <c r="P7" s="2">
        <f t="shared" si="1"/>
        <v>197.50738200000001</v>
      </c>
      <c r="Q7" s="1"/>
      <c r="R7" s="2">
        <f t="shared" ref="R7:R12" si="2">$R$6/B7</f>
        <v>324.71574249999998</v>
      </c>
      <c r="S7" s="3">
        <f t="shared" ref="S7:S12" si="3">$P$6/P7</f>
        <v>3.2881377821108475</v>
      </c>
      <c r="T7" s="2">
        <v>2</v>
      </c>
      <c r="U7" s="1"/>
      <c r="V7" s="1"/>
      <c r="W7" s="1"/>
      <c r="X7" s="1"/>
    </row>
    <row r="8" spans="1:24">
      <c r="A8" s="1"/>
      <c r="B8" s="6">
        <v>4</v>
      </c>
      <c r="C8" s="1"/>
      <c r="D8" s="2">
        <v>93.552012000000005</v>
      </c>
      <c r="E8" s="2">
        <v>110.451543</v>
      </c>
      <c r="F8" s="2">
        <v>96.687968999999995</v>
      </c>
      <c r="G8" s="2">
        <v>96.116731999999999</v>
      </c>
      <c r="H8" s="2">
        <v>103.198589</v>
      </c>
      <c r="I8" s="1"/>
      <c r="J8" s="1"/>
      <c r="K8" s="1"/>
      <c r="L8" s="1"/>
      <c r="M8" s="1"/>
      <c r="N8" s="1"/>
      <c r="O8" s="2">
        <f t="shared" si="0"/>
        <v>100.001369</v>
      </c>
      <c r="P8" s="2">
        <f t="shared" si="1"/>
        <v>93.552012000000005</v>
      </c>
      <c r="Q8" s="1"/>
      <c r="R8" s="2">
        <f t="shared" si="2"/>
        <v>162.35787124999999</v>
      </c>
      <c r="S8" s="3">
        <f t="shared" si="3"/>
        <v>6.9419296401663697</v>
      </c>
      <c r="T8" s="2">
        <v>4</v>
      </c>
      <c r="U8" s="1"/>
      <c r="V8" s="1"/>
      <c r="W8" s="1"/>
      <c r="X8" s="1"/>
    </row>
    <row r="9" spans="1:24">
      <c r="A9" s="1"/>
      <c r="B9" s="6">
        <v>8</v>
      </c>
      <c r="C9" s="1"/>
      <c r="D9" s="2">
        <v>63.461308000000002</v>
      </c>
      <c r="E9" s="2">
        <v>62.926752</v>
      </c>
      <c r="F9" s="2">
        <v>63.029746000000003</v>
      </c>
      <c r="G9" s="2">
        <v>63.568255999999998</v>
      </c>
      <c r="H9" s="2">
        <v>64.232428999999996</v>
      </c>
      <c r="I9" s="1"/>
      <c r="J9" s="1"/>
      <c r="K9" s="1"/>
      <c r="L9" s="1"/>
      <c r="M9" s="1"/>
      <c r="N9" s="1"/>
      <c r="O9" s="2">
        <f t="shared" si="0"/>
        <v>63.443698199999993</v>
      </c>
      <c r="P9" s="2">
        <f t="shared" si="1"/>
        <v>62.926752</v>
      </c>
      <c r="Q9" s="1"/>
      <c r="R9" s="2">
        <f t="shared" si="2"/>
        <v>81.178935624999994</v>
      </c>
      <c r="S9" s="3">
        <f t="shared" si="3"/>
        <v>10.32043549617816</v>
      </c>
      <c r="T9" s="1">
        <v>8</v>
      </c>
      <c r="U9" s="1"/>
      <c r="V9" s="1"/>
      <c r="W9" s="1"/>
      <c r="X9" s="1"/>
    </row>
    <row r="10" spans="1:24">
      <c r="A10" s="1"/>
      <c r="B10" s="6">
        <v>16</v>
      </c>
      <c r="C10" s="1"/>
      <c r="D10" s="2">
        <v>49.554572999999998</v>
      </c>
      <c r="E10" s="2">
        <v>48.366109000000002</v>
      </c>
      <c r="F10" s="2">
        <v>50.200696000000001</v>
      </c>
      <c r="G10" s="2">
        <v>50.805895</v>
      </c>
      <c r="H10" s="2">
        <v>49.374671999999997</v>
      </c>
      <c r="I10" s="1"/>
      <c r="J10" s="1"/>
      <c r="K10" s="1"/>
      <c r="L10" s="1"/>
      <c r="M10" s="1"/>
      <c r="N10" s="1"/>
      <c r="O10" s="2">
        <f t="shared" si="0"/>
        <v>49.660388999999995</v>
      </c>
      <c r="P10" s="2">
        <f t="shared" si="1"/>
        <v>48.366109000000002</v>
      </c>
      <c r="Q10" s="1"/>
      <c r="R10" s="2">
        <f t="shared" si="2"/>
        <v>40.589467812499997</v>
      </c>
      <c r="S10" s="3">
        <f t="shared" si="3"/>
        <v>13.427408125801477</v>
      </c>
      <c r="T10" s="1">
        <v>16</v>
      </c>
      <c r="U10" s="1"/>
      <c r="V10" s="1"/>
      <c r="W10" s="1"/>
      <c r="X10" s="1"/>
    </row>
    <row r="11" spans="1:24">
      <c r="A11" s="1"/>
      <c r="B11" s="6">
        <v>24</v>
      </c>
      <c r="C11" s="1"/>
      <c r="D11" s="2">
        <v>45.371532000000002</v>
      </c>
      <c r="E11" s="2">
        <v>46.038947</v>
      </c>
      <c r="F11" s="2">
        <v>52.828918999999999</v>
      </c>
      <c r="G11" s="2">
        <v>45.950128999999997</v>
      </c>
      <c r="H11" s="2">
        <v>46.894303000000001</v>
      </c>
      <c r="I11" s="1"/>
      <c r="J11" s="1"/>
      <c r="K11" s="1"/>
      <c r="L11" s="1"/>
      <c r="M11" s="1"/>
      <c r="N11" s="1"/>
      <c r="O11" s="2">
        <f t="shared" si="0"/>
        <v>47.416766000000003</v>
      </c>
      <c r="P11" s="2">
        <f t="shared" si="1"/>
        <v>45.371532000000002</v>
      </c>
      <c r="Q11" s="1"/>
      <c r="R11" s="2">
        <f t="shared" si="2"/>
        <v>27.059645208333333</v>
      </c>
      <c r="S11" s="3">
        <f t="shared" si="3"/>
        <v>14.313633601792418</v>
      </c>
      <c r="T11" s="1"/>
      <c r="U11" s="1"/>
      <c r="V11" s="1"/>
      <c r="W11" s="1"/>
      <c r="X11" s="1"/>
    </row>
    <row r="12" spans="1:24">
      <c r="A12" s="1"/>
      <c r="B12" s="6">
        <v>32</v>
      </c>
      <c r="C12" s="1"/>
      <c r="D12" s="2">
        <v>65.632829000000001</v>
      </c>
      <c r="E12" s="2">
        <v>62.674204000000003</v>
      </c>
      <c r="F12" s="2">
        <v>64.78537</v>
      </c>
      <c r="G12" s="2">
        <v>70.718722999999997</v>
      </c>
      <c r="H12" s="2">
        <v>70.842196999999999</v>
      </c>
      <c r="I12" s="1"/>
      <c r="J12" s="1"/>
      <c r="K12" s="1"/>
      <c r="L12" s="1"/>
      <c r="M12" s="1"/>
      <c r="N12" s="1"/>
      <c r="O12" s="2">
        <f t="shared" si="0"/>
        <v>66.9306646</v>
      </c>
      <c r="P12" s="2">
        <f t="shared" si="1"/>
        <v>62.674204000000003</v>
      </c>
      <c r="Q12" s="1"/>
      <c r="R12" s="2">
        <f t="shared" si="2"/>
        <v>20.294733906249999</v>
      </c>
      <c r="S12" s="3">
        <f t="shared" si="3"/>
        <v>10.362022068920092</v>
      </c>
      <c r="T12" s="1"/>
      <c r="U12" s="1"/>
      <c r="V12" s="1"/>
      <c r="W12" s="1"/>
      <c r="X12" s="1"/>
    </row>
    <row r="13" spans="1:2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6" thickBot="1">
      <c r="A18" s="1"/>
      <c r="B18" s="1" t="s">
        <v>28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6" thickBot="1">
      <c r="A19" s="1"/>
      <c r="B19" s="1"/>
      <c r="C19" s="1"/>
      <c r="D19" s="24" t="s">
        <v>0</v>
      </c>
      <c r="E19" s="25"/>
      <c r="F19" s="25"/>
      <c r="G19" s="25"/>
      <c r="H19" s="2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6" thickBot="1">
      <c r="A20" s="1"/>
      <c r="B20" s="4" t="s">
        <v>19</v>
      </c>
      <c r="C20" s="1"/>
      <c r="D20" s="20">
        <v>1</v>
      </c>
      <c r="E20" s="21">
        <v>2</v>
      </c>
      <c r="F20" s="21">
        <v>3</v>
      </c>
      <c r="G20" s="21">
        <v>4</v>
      </c>
      <c r="H20" s="22"/>
      <c r="I20" s="1"/>
      <c r="J20" s="1"/>
      <c r="K20" s="1"/>
      <c r="L20" s="1"/>
      <c r="M20" s="1"/>
      <c r="N20" s="1"/>
      <c r="O20" s="20" t="s">
        <v>2</v>
      </c>
      <c r="P20" s="22" t="s">
        <v>7</v>
      </c>
      <c r="Q20" s="1"/>
      <c r="R20" s="20" t="s">
        <v>4</v>
      </c>
      <c r="S20" s="21" t="s">
        <v>3</v>
      </c>
      <c r="T20" s="22" t="s">
        <v>5</v>
      </c>
      <c r="U20" s="1"/>
      <c r="V20" s="1"/>
      <c r="W20" s="1"/>
      <c r="X20" s="1"/>
    </row>
    <row r="21" spans="1:2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1"/>
      <c r="B22" s="12">
        <v>1</v>
      </c>
      <c r="D22" s="12">
        <v>658.70205499999997</v>
      </c>
      <c r="E22" s="12">
        <v>654.731764</v>
      </c>
      <c r="F22" s="12">
        <v>657.87472000000002</v>
      </c>
      <c r="G22" s="12">
        <v>650.32435499999997</v>
      </c>
      <c r="H22" s="12">
        <v>649.43148499999995</v>
      </c>
      <c r="I22" s="1"/>
      <c r="J22" s="1"/>
      <c r="K22" s="1"/>
      <c r="L22" s="1"/>
      <c r="M22" s="1"/>
      <c r="N22" s="1"/>
      <c r="O22" s="12">
        <f t="shared" ref="O22:O28" si="4">AVERAGE(D22:H22)</f>
        <v>654.21287580000001</v>
      </c>
      <c r="P22" s="12">
        <f t="shared" ref="P22:P28" si="5">MIN(D22:H22)</f>
        <v>649.43148499999995</v>
      </c>
      <c r="Q22" s="1"/>
      <c r="R22" s="12">
        <f>P22</f>
        <v>649.43148499999995</v>
      </c>
      <c r="S22" s="12">
        <v>1</v>
      </c>
      <c r="T22" s="2">
        <v>1</v>
      </c>
      <c r="U22" s="1"/>
      <c r="V22" s="1"/>
      <c r="W22" s="1"/>
      <c r="X22" s="1"/>
    </row>
    <row r="23" spans="1:24">
      <c r="A23" s="1"/>
      <c r="B23" s="6">
        <v>2</v>
      </c>
      <c r="C23" s="1"/>
      <c r="D23" s="2">
        <v>788.69228699999996</v>
      </c>
      <c r="E23" s="2">
        <v>777.49226699999997</v>
      </c>
      <c r="F23" s="2">
        <v>203.10920899999999</v>
      </c>
      <c r="G23" s="2">
        <v>233.046932</v>
      </c>
      <c r="H23" s="2">
        <v>198.07222999999999</v>
      </c>
      <c r="I23" s="1"/>
      <c r="J23" s="1"/>
      <c r="K23" s="1"/>
      <c r="L23" s="1"/>
      <c r="M23" s="1"/>
      <c r="N23" s="1"/>
      <c r="O23" s="2">
        <f t="shared" si="4"/>
        <v>440.08258499999994</v>
      </c>
      <c r="P23" s="2">
        <f t="shared" si="5"/>
        <v>198.07222999999999</v>
      </c>
      <c r="Q23" s="1"/>
      <c r="R23" s="2">
        <f t="shared" ref="R23:R28" si="6">$R$6/B23</f>
        <v>324.71574249999998</v>
      </c>
      <c r="S23" s="3">
        <f t="shared" ref="S23:S28" si="7">$P$6/P23</f>
        <v>3.2787609095934345</v>
      </c>
      <c r="T23" s="2">
        <v>2</v>
      </c>
      <c r="U23" s="1"/>
      <c r="V23" s="1"/>
      <c r="W23" s="1"/>
      <c r="X23" s="1"/>
    </row>
    <row r="24" spans="1:24">
      <c r="A24" s="1"/>
      <c r="B24" s="6">
        <v>4</v>
      </c>
      <c r="C24" s="1"/>
      <c r="D24" s="2">
        <v>461.64355799999998</v>
      </c>
      <c r="E24" s="2">
        <v>483.69543800000002</v>
      </c>
      <c r="F24" s="2">
        <v>96.687968999999995</v>
      </c>
      <c r="G24" s="2">
        <v>96.116731999999999</v>
      </c>
      <c r="H24" s="2">
        <v>103.198589</v>
      </c>
      <c r="I24" s="1"/>
      <c r="J24" s="1"/>
      <c r="K24" s="1"/>
      <c r="L24" s="1"/>
      <c r="M24" s="1"/>
      <c r="N24" s="1"/>
      <c r="O24" s="2">
        <f t="shared" si="4"/>
        <v>248.2684572</v>
      </c>
      <c r="P24" s="2">
        <f t="shared" si="5"/>
        <v>96.116731999999999</v>
      </c>
      <c r="Q24" s="1"/>
      <c r="R24" s="2">
        <f t="shared" si="6"/>
        <v>162.35787124999999</v>
      </c>
      <c r="S24" s="3">
        <f t="shared" si="7"/>
        <v>6.7566954419548928</v>
      </c>
      <c r="T24" s="2">
        <v>4</v>
      </c>
      <c r="U24" s="1"/>
      <c r="V24" s="1"/>
      <c r="W24" s="1"/>
      <c r="X24" s="1"/>
    </row>
    <row r="25" spans="1:24">
      <c r="A25" s="1"/>
      <c r="B25" s="6">
        <v>8</v>
      </c>
      <c r="C25" s="1"/>
      <c r="D25" s="2">
        <v>295.98242199999999</v>
      </c>
      <c r="E25" s="2">
        <v>62.926752</v>
      </c>
      <c r="F25" s="2">
        <v>63.029746000000003</v>
      </c>
      <c r="G25" s="2">
        <v>63.568255999999998</v>
      </c>
      <c r="H25" s="2">
        <v>64.232428999999996</v>
      </c>
      <c r="I25" s="1"/>
      <c r="J25" s="1"/>
      <c r="K25" s="1"/>
      <c r="L25" s="1"/>
      <c r="M25" s="1"/>
      <c r="N25" s="1"/>
      <c r="O25" s="2">
        <f t="shared" si="4"/>
        <v>109.94792099999999</v>
      </c>
      <c r="P25" s="2">
        <f t="shared" si="5"/>
        <v>62.926752</v>
      </c>
      <c r="Q25" s="1"/>
      <c r="R25" s="2">
        <f t="shared" si="6"/>
        <v>81.178935624999994</v>
      </c>
      <c r="S25" s="3">
        <f t="shared" si="7"/>
        <v>10.32043549617816</v>
      </c>
      <c r="T25" s="1">
        <v>8</v>
      </c>
      <c r="U25" s="1"/>
      <c r="V25" s="1"/>
      <c r="W25" s="1"/>
      <c r="X25" s="1"/>
    </row>
    <row r="26" spans="1:24">
      <c r="A26" s="1"/>
      <c r="B26" s="6">
        <v>16</v>
      </c>
      <c r="C26" s="1"/>
      <c r="D26" s="2">
        <v>215.376498</v>
      </c>
      <c r="E26" s="2">
        <v>48.366109000000002</v>
      </c>
      <c r="F26" s="2">
        <v>50.200696000000001</v>
      </c>
      <c r="G26" s="2">
        <v>50.805895</v>
      </c>
      <c r="H26" s="2">
        <v>49.374671999999997</v>
      </c>
      <c r="I26" s="1"/>
      <c r="J26" s="1"/>
      <c r="K26" s="1"/>
      <c r="L26" s="1"/>
      <c r="M26" s="1"/>
      <c r="N26" s="1"/>
      <c r="O26" s="2">
        <f t="shared" si="4"/>
        <v>82.824774000000005</v>
      </c>
      <c r="P26" s="2">
        <f t="shared" si="5"/>
        <v>48.366109000000002</v>
      </c>
      <c r="Q26" s="1"/>
      <c r="R26" s="2">
        <f t="shared" si="6"/>
        <v>40.589467812499997</v>
      </c>
      <c r="S26" s="3">
        <f t="shared" si="7"/>
        <v>13.427408125801477</v>
      </c>
      <c r="T26" s="1">
        <v>16</v>
      </c>
      <c r="U26" s="1"/>
      <c r="V26" s="1"/>
      <c r="W26" s="1"/>
      <c r="X26" s="1"/>
    </row>
    <row r="27" spans="1:24">
      <c r="A27" s="1"/>
      <c r="B27" s="6">
        <v>24</v>
      </c>
      <c r="C27" s="1"/>
      <c r="D27" s="2">
        <v>178.953407</v>
      </c>
      <c r="E27" s="2">
        <v>46.038947</v>
      </c>
      <c r="F27" s="2">
        <v>52.828918999999999</v>
      </c>
      <c r="G27" s="2">
        <v>45.950128999999997</v>
      </c>
      <c r="H27" s="2">
        <v>46.894303000000001</v>
      </c>
      <c r="I27" s="1"/>
      <c r="J27" s="1"/>
      <c r="K27" s="1"/>
      <c r="L27" s="1"/>
      <c r="M27" s="1"/>
      <c r="N27" s="1"/>
      <c r="O27" s="2">
        <f t="shared" si="4"/>
        <v>74.133140999999995</v>
      </c>
      <c r="P27" s="2">
        <f t="shared" si="5"/>
        <v>45.950128999999997</v>
      </c>
      <c r="Q27" s="1"/>
      <c r="R27" s="2">
        <f t="shared" si="6"/>
        <v>27.059645208333333</v>
      </c>
      <c r="S27" s="3">
        <f t="shared" si="7"/>
        <v>14.133398515595028</v>
      </c>
      <c r="T27" s="1"/>
      <c r="U27" s="1"/>
      <c r="V27" s="1"/>
      <c r="W27" s="1"/>
      <c r="X27" s="1"/>
    </row>
    <row r="28" spans="1:24">
      <c r="A28" s="1"/>
      <c r="B28" s="6">
        <v>32</v>
      </c>
      <c r="C28" s="1"/>
      <c r="D28" s="2">
        <v>128.395645</v>
      </c>
      <c r="E28" s="2">
        <v>62.674204000000003</v>
      </c>
      <c r="F28" s="2">
        <v>64.78537</v>
      </c>
      <c r="G28" s="2">
        <v>70.718722999999997</v>
      </c>
      <c r="H28" s="2">
        <v>70.842196999999999</v>
      </c>
      <c r="I28" s="1"/>
      <c r="J28" s="1"/>
      <c r="K28" s="1"/>
      <c r="L28" s="1"/>
      <c r="M28" s="1"/>
      <c r="N28" s="1"/>
      <c r="O28" s="2">
        <f t="shared" si="4"/>
        <v>79.483227799999995</v>
      </c>
      <c r="P28" s="2">
        <f t="shared" si="5"/>
        <v>62.674204000000003</v>
      </c>
      <c r="Q28" s="1"/>
      <c r="R28" s="2">
        <f t="shared" si="6"/>
        <v>20.294733906249999</v>
      </c>
      <c r="S28" s="3">
        <f t="shared" si="7"/>
        <v>10.362022068920092</v>
      </c>
      <c r="T28" s="1"/>
      <c r="U28" s="1"/>
      <c r="V28" s="1"/>
      <c r="W28" s="1"/>
      <c r="X28" s="1"/>
    </row>
    <row r="29" spans="1:2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U38" s="1"/>
      <c r="V38" s="1"/>
      <c r="W38" s="1"/>
      <c r="X38" s="1"/>
    </row>
  </sheetData>
  <mergeCells count="2">
    <mergeCell ref="D3:H3"/>
    <mergeCell ref="D19:H19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workbookViewId="0">
      <selection activeCell="B19" sqref="B19"/>
    </sheetView>
  </sheetViews>
  <sheetFormatPr baseColWidth="10" defaultColWidth="8.83203125" defaultRowHeight="14" x14ac:dyDescent="0"/>
  <cols>
    <col min="1" max="1" width="8.83203125" style="1"/>
    <col min="2" max="2" width="19.83203125" style="1" customWidth="1"/>
    <col min="3" max="3" width="2" style="1" customWidth="1"/>
    <col min="4" max="8" width="10.5" style="1" customWidth="1"/>
    <col min="9" max="9" width="1.6640625" style="1" customWidth="1"/>
    <col min="10" max="10" width="8.83203125" style="1"/>
    <col min="11" max="11" width="14.5" style="1" customWidth="1"/>
    <col min="12" max="12" width="1.83203125" style="1" customWidth="1"/>
    <col min="13" max="13" width="15.6640625" style="1" bestFit="1" customWidth="1"/>
    <col min="14" max="16384" width="8.83203125" style="1"/>
  </cols>
  <sheetData>
    <row r="2" spans="2:13" ht="15" thickBot="1"/>
    <row r="3" spans="2:13" ht="15" thickBot="1">
      <c r="D3" s="24" t="s">
        <v>8</v>
      </c>
      <c r="E3" s="25"/>
      <c r="F3" s="25"/>
      <c r="G3" s="25"/>
      <c r="H3" s="26"/>
    </row>
    <row r="4" spans="2:13" ht="15" thickBot="1">
      <c r="D4" s="8">
        <v>1</v>
      </c>
      <c r="E4" s="9">
        <v>2</v>
      </c>
      <c r="F4" s="9">
        <v>3</v>
      </c>
      <c r="G4" s="9">
        <v>4</v>
      </c>
      <c r="H4" s="10">
        <v>5</v>
      </c>
      <c r="J4" s="8" t="s">
        <v>2</v>
      </c>
      <c r="K4" s="10" t="s">
        <v>7</v>
      </c>
      <c r="M4" s="4" t="s">
        <v>10</v>
      </c>
    </row>
    <row r="5" spans="2:13" ht="4.5" customHeight="1" thickBot="1"/>
    <row r="6" spans="2:13">
      <c r="B6" s="5" t="s">
        <v>6</v>
      </c>
      <c r="D6" s="2">
        <v>62.857823000000003</v>
      </c>
      <c r="E6" s="2">
        <v>62.847183999999999</v>
      </c>
      <c r="F6" s="2">
        <v>64.367891999999998</v>
      </c>
      <c r="G6" s="2">
        <v>64.802111999999994</v>
      </c>
      <c r="H6" s="2">
        <v>64.358690999999993</v>
      </c>
      <c r="J6" s="2">
        <f>AVERAGE(D6:H6)</f>
        <v>63.846740400000002</v>
      </c>
      <c r="K6" s="2">
        <f>MIN(D6:H6)</f>
        <v>62.847183999999999</v>
      </c>
      <c r="M6" s="3">
        <f>J6-J7</f>
        <v>49.6259412</v>
      </c>
    </row>
    <row r="7" spans="2:13" ht="15" thickBot="1">
      <c r="B7" s="7" t="s">
        <v>16</v>
      </c>
      <c r="D7" s="2">
        <v>14.414586999999999</v>
      </c>
      <c r="E7" s="2">
        <v>14.426406999999999</v>
      </c>
      <c r="F7" s="2">
        <v>14.325676</v>
      </c>
      <c r="G7" s="2">
        <v>13.955185</v>
      </c>
      <c r="H7" s="2">
        <v>13.982141</v>
      </c>
      <c r="J7" s="2">
        <f>AVERAGE(D7:H7)</f>
        <v>14.220799199999998</v>
      </c>
      <c r="K7" s="2">
        <f>MIN(D7:H7)</f>
        <v>13.955185</v>
      </c>
    </row>
    <row r="8" spans="2:13" ht="15" thickBot="1">
      <c r="B8" s="7" t="s">
        <v>17</v>
      </c>
      <c r="D8" s="2">
        <v>12.926603999999999</v>
      </c>
      <c r="E8" s="2">
        <v>12.759304</v>
      </c>
      <c r="F8" s="2">
        <v>12.76512</v>
      </c>
      <c r="G8" s="2">
        <v>12.805364000000001</v>
      </c>
      <c r="H8" s="2">
        <v>12.883858</v>
      </c>
      <c r="J8" s="2">
        <f>AVERAGE(D8:H8)</f>
        <v>12.828049999999999</v>
      </c>
      <c r="K8" s="2">
        <f>MIN(D8:H8)</f>
        <v>12.759304</v>
      </c>
    </row>
    <row r="11" spans="2:13">
      <c r="B11" s="1" t="s">
        <v>18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19KBytes-641</vt:lpstr>
      <vt:lpstr>19KBytes-662</vt:lpstr>
      <vt:lpstr>CacheLvL2-641</vt:lpstr>
      <vt:lpstr>CacheLvL2-662</vt:lpstr>
      <vt:lpstr>CacheLvL3-641</vt:lpstr>
      <vt:lpstr>CacheLvL3-662</vt:lpstr>
      <vt:lpstr>RAM-641</vt:lpstr>
      <vt:lpstr>RAM-662</vt:lpstr>
      <vt:lpstr>Otimização do Compilador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2016-12-14T18:36:50Z</dcterms:modified>
</cp:coreProperties>
</file>